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drawings/drawing7.xml" ContentType="application/vnd.openxmlformats-officedocument.drawing+xml"/>
  <Override PartName="/xl/comments8.xml" ContentType="application/vnd.openxmlformats-officedocument.spreadsheetml.comments+xml"/>
  <Override PartName="/xl/drawings/drawing8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nhn\Downloads\"/>
    </mc:Choice>
  </mc:AlternateContent>
  <xr:revisionPtr revIDLastSave="0" documentId="13_ncr:1_{87C4B827-B2FB-4615-9A04-3C3DDEAEBCDB}" xr6:coauthVersionLast="47" xr6:coauthVersionMax="47" xr10:uidLastSave="{00000000-0000-0000-0000-000000000000}"/>
  <bookViews>
    <workbookView xWindow="-96" yWindow="0" windowWidth="11712" windowHeight="12336" xr2:uid="{A35EA4DD-E230-49BA-93C2-02893AE60D89}"/>
  </bookViews>
  <sheets>
    <sheet name="data" sheetId="11" r:id="rId1"/>
    <sheet name="GDP" sheetId="2" r:id="rId2"/>
    <sheet name="CPI" sheetId="3" r:id="rId3"/>
    <sheet name="interest rate" sheetId="4" r:id="rId4"/>
    <sheet name="BOP" sheetId="5" r:id="rId5"/>
    <sheet name="M3" sheetId="6" r:id="rId6"/>
    <sheet name="CPI vnd" sheetId="7" r:id="rId7"/>
    <sheet name="GDP 2010 price" sheetId="8" r:id="rId8"/>
    <sheet name="INFLATION CHỈ CÓ NHIÊU ĐÂY" sheetId="9" r:id="rId9"/>
    <sheet name="Inflation" sheetId="12" r:id="rId10"/>
    <sheet name="UNEMPLOYMENT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" l="1"/>
  <c r="F3" i="11" s="1"/>
  <c r="A1" i="9"/>
  <c r="A4" i="8"/>
  <c r="A1" i="7"/>
  <c r="A1" i="6"/>
  <c r="E3" i="11" s="1"/>
  <c r="A1" i="5"/>
  <c r="A1" i="4"/>
  <c r="D3" i="11" s="1"/>
  <c r="A1" i="3"/>
  <c r="C3" i="11" s="1"/>
  <c r="A1" i="2"/>
  <c r="F63" i="11" l="1"/>
  <c r="F60" i="11"/>
  <c r="F56" i="11"/>
  <c r="F48" i="11"/>
  <c r="F40" i="11"/>
  <c r="F16" i="11"/>
  <c r="F8" i="11"/>
  <c r="F52" i="11"/>
  <c r="F32" i="11"/>
  <c r="F64" i="11"/>
  <c r="F24" i="11"/>
  <c r="F44" i="11"/>
  <c r="F58" i="11"/>
  <c r="F50" i="11"/>
  <c r="F42" i="11"/>
  <c r="F34" i="11"/>
  <c r="F26" i="11"/>
  <c r="F18" i="11"/>
  <c r="F10" i="11"/>
  <c r="F57" i="11"/>
  <c r="F49" i="11"/>
  <c r="F41" i="11"/>
  <c r="F33" i="11"/>
  <c r="F25" i="11"/>
  <c r="F17" i="11"/>
  <c r="F9" i="11"/>
  <c r="F55" i="11"/>
  <c r="F39" i="11"/>
  <c r="F31" i="11"/>
  <c r="F23" i="11"/>
  <c r="F15" i="11"/>
  <c r="F7" i="11"/>
  <c r="F47" i="11"/>
  <c r="F62" i="11"/>
  <c r="F54" i="11"/>
  <c r="F46" i="11"/>
  <c r="F38" i="11"/>
  <c r="F30" i="11"/>
  <c r="F22" i="11"/>
  <c r="F14" i="11"/>
  <c r="F6" i="11"/>
  <c r="F61" i="11"/>
  <c r="F53" i="11"/>
  <c r="F45" i="11"/>
  <c r="F37" i="11"/>
  <c r="F29" i="11"/>
  <c r="F21" i="11"/>
  <c r="F13" i="11"/>
  <c r="F5" i="11"/>
  <c r="F36" i="11"/>
  <c r="F28" i="11"/>
  <c r="F20" i="11"/>
  <c r="F12" i="11"/>
  <c r="F4" i="11"/>
  <c r="F2" i="11"/>
  <c r="F59" i="11"/>
  <c r="F51" i="11"/>
  <c r="F43" i="11"/>
  <c r="F35" i="11"/>
  <c r="F27" i="11"/>
  <c r="F19" i="11"/>
  <c r="F11" i="11"/>
  <c r="E44" i="11"/>
  <c r="E36" i="11"/>
  <c r="E32" i="11"/>
  <c r="E28" i="11"/>
  <c r="E2" i="11"/>
  <c r="E20" i="11"/>
  <c r="E60" i="11"/>
  <c r="E12" i="11"/>
  <c r="E52" i="11"/>
  <c r="E59" i="11"/>
  <c r="E4" i="11"/>
  <c r="E58" i="11"/>
  <c r="E50" i="11"/>
  <c r="E42" i="11"/>
  <c r="E34" i="11"/>
  <c r="E26" i="11"/>
  <c r="E18" i="11"/>
  <c r="E10" i="11"/>
  <c r="E57" i="11"/>
  <c r="E49" i="11"/>
  <c r="E41" i="11"/>
  <c r="E33" i="11"/>
  <c r="E25" i="11"/>
  <c r="E17" i="11"/>
  <c r="E9" i="11"/>
  <c r="E24" i="11"/>
  <c r="E7" i="11"/>
  <c r="E56" i="11"/>
  <c r="E40" i="11"/>
  <c r="E8" i="11"/>
  <c r="E55" i="11"/>
  <c r="E39" i="11"/>
  <c r="E23" i="11"/>
  <c r="E62" i="11"/>
  <c r="E54" i="11"/>
  <c r="E46" i="11"/>
  <c r="E38" i="11"/>
  <c r="E30" i="11"/>
  <c r="E22" i="11"/>
  <c r="E14" i="11"/>
  <c r="E6" i="11"/>
  <c r="E64" i="11"/>
  <c r="E48" i="11"/>
  <c r="E16" i="11"/>
  <c r="E63" i="11"/>
  <c r="E47" i="11"/>
  <c r="E31" i="11"/>
  <c r="E15" i="11"/>
  <c r="E61" i="11"/>
  <c r="E53" i="11"/>
  <c r="E45" i="11"/>
  <c r="E37" i="11"/>
  <c r="E29" i="11"/>
  <c r="E21" i="11"/>
  <c r="E13" i="11"/>
  <c r="E5" i="11"/>
  <c r="E51" i="11"/>
  <c r="E43" i="11"/>
  <c r="E35" i="11"/>
  <c r="E27" i="11"/>
  <c r="E19" i="11"/>
  <c r="E11" i="11"/>
  <c r="D58" i="11"/>
  <c r="D10" i="11"/>
  <c r="D57" i="11"/>
  <c r="D49" i="11"/>
  <c r="D41" i="11"/>
  <c r="D33" i="11"/>
  <c r="D25" i="11"/>
  <c r="D17" i="11"/>
  <c r="D9" i="11"/>
  <c r="D42" i="11"/>
  <c r="D56" i="11"/>
  <c r="D8" i="11"/>
  <c r="D63" i="11"/>
  <c r="D55" i="11"/>
  <c r="D47" i="11"/>
  <c r="D39" i="11"/>
  <c r="D31" i="11"/>
  <c r="D23" i="11"/>
  <c r="D15" i="11"/>
  <c r="D7" i="11"/>
  <c r="D34" i="11"/>
  <c r="D24" i="11"/>
  <c r="D62" i="11"/>
  <c r="D54" i="11"/>
  <c r="D46" i="11"/>
  <c r="D38" i="11"/>
  <c r="D30" i="11"/>
  <c r="D22" i="11"/>
  <c r="D14" i="11"/>
  <c r="D6" i="11"/>
  <c r="D50" i="11"/>
  <c r="D16" i="11"/>
  <c r="D61" i="11"/>
  <c r="D53" i="11"/>
  <c r="D45" i="11"/>
  <c r="D37" i="11"/>
  <c r="D29" i="11"/>
  <c r="D21" i="11"/>
  <c r="D13" i="11"/>
  <c r="D5" i="11"/>
  <c r="D26" i="11"/>
  <c r="D64" i="11"/>
  <c r="D32" i="11"/>
  <c r="D60" i="11"/>
  <c r="D52" i="11"/>
  <c r="D44" i="11"/>
  <c r="D36" i="11"/>
  <c r="D28" i="11"/>
  <c r="D20" i="11"/>
  <c r="D12" i="11"/>
  <c r="D4" i="11"/>
  <c r="D18" i="11"/>
  <c r="D48" i="11"/>
  <c r="D40" i="11"/>
  <c r="D2" i="11"/>
  <c r="D59" i="11"/>
  <c r="D51" i="11"/>
  <c r="D43" i="11"/>
  <c r="D35" i="11"/>
  <c r="D27" i="11"/>
  <c r="D19" i="11"/>
  <c r="D11" i="11"/>
  <c r="C58" i="11"/>
  <c r="C54" i="11"/>
  <c r="C49" i="11"/>
  <c r="C38" i="11"/>
  <c r="C33" i="11"/>
  <c r="C26" i="11"/>
  <c r="C17" i="11"/>
  <c r="C50" i="11"/>
  <c r="C30" i="11"/>
  <c r="C46" i="11"/>
  <c r="C25" i="11"/>
  <c r="C42" i="11"/>
  <c r="C22" i="11"/>
  <c r="C62" i="11"/>
  <c r="C41" i="11"/>
  <c r="C18" i="11"/>
  <c r="C57" i="11"/>
  <c r="C34" i="11"/>
  <c r="C14" i="11"/>
  <c r="C10" i="11"/>
  <c r="C9" i="11"/>
  <c r="C64" i="11"/>
  <c r="C56" i="11"/>
  <c r="C48" i="11"/>
  <c r="C40" i="11"/>
  <c r="C32" i="11"/>
  <c r="C24" i="11"/>
  <c r="C16" i="11"/>
  <c r="C8" i="11"/>
  <c r="C63" i="11"/>
  <c r="C55" i="11"/>
  <c r="C47" i="11"/>
  <c r="C39" i="11"/>
  <c r="C31" i="11"/>
  <c r="C23" i="11"/>
  <c r="C15" i="11"/>
  <c r="C7" i="11"/>
  <c r="C6" i="11"/>
  <c r="C61" i="11"/>
  <c r="C53" i="11"/>
  <c r="C45" i="11"/>
  <c r="C37" i="11"/>
  <c r="C29" i="11"/>
  <c r="C21" i="11"/>
  <c r="C13" i="11"/>
  <c r="C5" i="11"/>
  <c r="C60" i="11"/>
  <c r="C52" i="11"/>
  <c r="C44" i="11"/>
  <c r="C36" i="11"/>
  <c r="C28" i="11"/>
  <c r="C20" i="11"/>
  <c r="C12" i="11"/>
  <c r="C4" i="11"/>
  <c r="C2" i="11"/>
  <c r="C59" i="11"/>
  <c r="C51" i="11"/>
  <c r="C43" i="11"/>
  <c r="C35" i="11"/>
  <c r="C27" i="11"/>
  <c r="C19" i="11"/>
  <c r="C1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</authors>
  <commentList>
    <comment ref="A1" authorId="0" shapeId="0" xr:uid="{A00804A8-D089-4CEB-8692-994A06882A2D}">
      <text>
        <r>
          <rPr>
            <b/>
            <sz val="9"/>
            <color indexed="81"/>
            <rFont val="Tahoma"/>
            <family val="2"/>
            <charset val="163"/>
          </rPr>
          <t>=DSGRID("VICGDP..A","","2008","2024","Q","RowHeader=true;ColHeader=true;Heading=true;Code=true;Curn=true;DispSeriesDescription=true;YearlyTSFormat=false;QuarterlyTSFormat=false;MonthlyTSFormat=false")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</authors>
  <commentList>
    <comment ref="A1" authorId="0" shapeId="0" xr:uid="{EFECC49E-6CD4-470D-BE13-7746C32BD3C4}">
      <text>
        <r>
          <rPr>
            <b/>
            <sz val="9"/>
            <color indexed="81"/>
            <rFont val="Tahoma"/>
            <family val="2"/>
            <charset val="163"/>
          </rPr>
          <t>=DSGRID("VIQ64...F,VIQ64.X%R","","2008","2024","Q","RowHeader=true;ColHeader=true;Heading=true;Code=true;Curn=true;DispSeriesDescription=true;YearlyTSFormat=false;QuarterlyTSFormat=false;MonthlyTSFormat=false")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</authors>
  <commentList>
    <comment ref="A1" authorId="0" shapeId="0" xr:uid="{49240A0C-17F1-4A23-83C5-7B8D95466516}">
      <text>
        <r>
          <rPr>
            <b/>
            <sz val="9"/>
            <color indexed="81"/>
            <rFont val="Tahoma"/>
            <family val="2"/>
            <charset val="163"/>
          </rPr>
          <t>=DSGRID("VIQ60...,VIQ60L..,VIQ60P..","","2008","2024","Q","RowHeader=true;ColHeader=true;Heading=true;Code=true;Curn=true;DispSeriesDescription=true;YearlyTSFormat=false;QuarterlyTSFormat=false;MonthlyTSFormat=false")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</authors>
  <commentList>
    <comment ref="A1" authorId="0" shapeId="0" xr:uid="{1BB7367E-FDDA-4C51-A8AE-18C591866A59}">
      <text>
        <r>
          <rPr>
            <b/>
            <sz val="9"/>
            <color indexed="81"/>
            <rFont val="Tahoma"/>
            <family val="2"/>
            <charset val="163"/>
          </rPr>
          <t>=DSGRID("VIVISBOPA,VIEXPBOPA,VIIMPBOPA,VICAFBALA","","2008","2024","Q","RowHeader=true;ColHeader=true;Heading=true;Code=true;Curn=true;DispSeriesDescription=true;YearlyTSFormat=false;QuarterlyTSFormat=false;MonthlyTSFormat=false")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</authors>
  <commentList>
    <comment ref="A1" authorId="0" shapeId="0" xr:uid="{28BA0F51-1DC2-4E42-B387-E99DD97EAC6F}">
      <text>
        <r>
          <rPr>
            <b/>
            <sz val="9"/>
            <color indexed="81"/>
            <rFont val="Tahoma"/>
            <family val="2"/>
            <charset val="163"/>
          </rPr>
          <t>=DSGRID("VIXMON3.A","","2008","2024","Q","RowHeader=true;ColHeader=true;Heading=true;Code=true;Curn=true;DispSeriesDescription=true;YearlyTSFormat=false;QuarterlyTSFormat=false;MonthlyTSFormat=false")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</authors>
  <commentList>
    <comment ref="A1" authorId="0" shapeId="0" xr:uid="{49877CE6-AFF2-43B7-9FA8-C0E89F7518B9}">
      <text>
        <r>
          <rPr>
            <b/>
            <sz val="9"/>
            <color indexed="81"/>
            <rFont val="Tahoma"/>
            <family val="2"/>
            <charset val="163"/>
          </rPr>
          <t>=DSGRID("VIXCPI..F","","2008","2024","Q","RowHeader=true;ColHeader=true;Heading=true;Code=true;Curn=true;DispSeriesDescription=true;YearlyTSFormat=false;QuarterlyTSFormat=false;MonthlyTSFormat=false")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</authors>
  <commentList>
    <comment ref="A4" authorId="0" shapeId="0" xr:uid="{67D1C4A4-241B-4F58-8BB7-3185A3E0DEE1}">
      <text>
        <r>
          <rPr>
            <b/>
            <sz val="9"/>
            <color indexed="81"/>
            <rFont val="Tahoma"/>
            <family val="2"/>
            <charset val="163"/>
          </rPr>
          <t>=DSGRID("VIXGDPR.C","","2008","2024","Q","RowHeader=true;ColHeader=true;Heading=true;Code=true;Curn=true;DispSeriesDescription=true;YearlyTSFormat=false;QuarterlyTSFormat=false;MonthlyTSFormat=false")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</authors>
  <commentList>
    <comment ref="A1" authorId="0" shapeId="0" xr:uid="{A9F103E7-EDDF-4145-87B9-2677FAD899A1}">
      <text>
        <r>
          <rPr>
            <b/>
            <sz val="9"/>
            <color indexed="81"/>
            <rFont val="Tahoma"/>
            <family val="2"/>
            <charset val="163"/>
          </rPr>
          <t>=DSGRID("VIIFECAAR,VIIFECABR,VIIFECACR","","2008","2024","Q","RowHeader=true;ColHeader=true;Heading=true;Code=true;Curn=true;DispSeriesDescription=true;YearlyTSFormat=false;QuarterlyTSFormat=false;MonthlyTSFormat=false")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</authors>
  <commentList>
    <comment ref="A1" authorId="0" shapeId="0" xr:uid="{6F0E785D-B2BB-468C-A3A3-68FE828CCDF8}">
      <text>
        <r>
          <rPr>
            <b/>
            <sz val="9"/>
            <color indexed="81"/>
            <rFont val="Tahoma"/>
            <family val="2"/>
            <charset val="163"/>
          </rPr>
          <t>=DSGRID("VIXUNAT.P,VIXUPNA.R","","2008","2024","Q","RowHeader=true;ColHeader=true;Heading=true;Code=true;Curn=true;DispSeriesDescription=true;YearlyTSFormat=false;QuarterlyTSFormat=false;MonthlyTSFormat=false")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<sst xmlns="http://schemas.openxmlformats.org/spreadsheetml/2006/main" count="774" uniqueCount="117">
  <si>
    <t>End</t>
  </si>
  <si>
    <t>Q2 2024</t>
  </si>
  <si>
    <t>Frequency</t>
  </si>
  <si>
    <t>Q</t>
  </si>
  <si>
    <t>Name</t>
  </si>
  <si>
    <t>Code</t>
  </si>
  <si>
    <t>CURRENCY</t>
  </si>
  <si>
    <t>VD</t>
  </si>
  <si>
    <t>Q2 2015</t>
  </si>
  <si>
    <t>Q2 2016</t>
  </si>
  <si>
    <t>Q2 2017</t>
  </si>
  <si>
    <t>Q2 2018</t>
  </si>
  <si>
    <t>Q2 2019</t>
  </si>
  <si>
    <t>Q2 2020</t>
  </si>
  <si>
    <t>Q2 2021</t>
  </si>
  <si>
    <t>Q2 2022</t>
  </si>
  <si>
    <t>Q2 2023</t>
  </si>
  <si>
    <t>VI GDP (STANDARDIZED) CURN</t>
  </si>
  <si>
    <t>VICGDP..A</t>
  </si>
  <si>
    <t>U$</t>
  </si>
  <si>
    <t>Q3 2015</t>
  </si>
  <si>
    <t>Q4 2015</t>
  </si>
  <si>
    <t>Q1 2016</t>
  </si>
  <si>
    <t>Q3 2016</t>
  </si>
  <si>
    <t>Q4 2016</t>
  </si>
  <si>
    <t>Q1 2017</t>
  </si>
  <si>
    <t>Q3 2017</t>
  </si>
  <si>
    <t>Q4 2017</t>
  </si>
  <si>
    <t>Q1 2018</t>
  </si>
  <si>
    <t>Q3 2018</t>
  </si>
  <si>
    <t>Q4 2018</t>
  </si>
  <si>
    <t>Q1 2019</t>
  </si>
  <si>
    <t>Q3 2019</t>
  </si>
  <si>
    <t>Q4 2019</t>
  </si>
  <si>
    <t>Q1 2020</t>
  </si>
  <si>
    <t>Q3 2020</t>
  </si>
  <si>
    <t>Q4 2020</t>
  </si>
  <si>
    <t>Q1 2021</t>
  </si>
  <si>
    <t>Q3 2021</t>
  </si>
  <si>
    <t>Q4 2021</t>
  </si>
  <si>
    <t>Q1 2022</t>
  </si>
  <si>
    <t>Q3 2022</t>
  </si>
  <si>
    <t>Q4 2022</t>
  </si>
  <si>
    <t>Q1 2023</t>
  </si>
  <si>
    <t>Q3 2023</t>
  </si>
  <si>
    <t>Q4 2023</t>
  </si>
  <si>
    <t>Q1 2024</t>
  </si>
  <si>
    <t>VI CONSUMER PRICES, ALL ITEMS NADJ</t>
  </si>
  <si>
    <t>VI CONSUMER PRICES, ALL ITEMS (%YOY) NADJ</t>
  </si>
  <si>
    <t>VIQ64...F</t>
  </si>
  <si>
    <t>VIQ64.X%R</t>
  </si>
  <si>
    <t>VI INTEREST RATES: CENTRAL BANK POLICY RATE NADJ</t>
  </si>
  <si>
    <t>VI INTEREST RATES: DEPOSIT RATE NADJ</t>
  </si>
  <si>
    <t>VI INTEREST RATES: LENDING RATE NADJ</t>
  </si>
  <si>
    <t>VIQ60...</t>
  </si>
  <si>
    <t>VIQ60L..</t>
  </si>
  <si>
    <t>VIQ60P..</t>
  </si>
  <si>
    <t>VI BOP CURRENT ACCOUNT: GOODS CURN</t>
  </si>
  <si>
    <t>VI BOP CURRENT ACCOUNT: GOODS - EXPORTS FOB CURN</t>
  </si>
  <si>
    <t>VI BOP CURRENT ACCOUNT: GOODS - IMPORTS FOB CURN</t>
  </si>
  <si>
    <t>VI BOP: CAPITAL &amp; FINANCIAL ACCOUNT CURN</t>
  </si>
  <si>
    <t>VIVISBOPA</t>
  </si>
  <si>
    <t>VIEXPBOPA</t>
  </si>
  <si>
    <t>VIIMPBOPA</t>
  </si>
  <si>
    <t>VICAFBALA</t>
  </si>
  <si>
    <t>VI MONEY SUPPLY, M3 CURN</t>
  </si>
  <si>
    <t>VIXMON3.A</t>
  </si>
  <si>
    <t>VI CPI NADJ</t>
  </si>
  <si>
    <t>VIXCPI..F</t>
  </si>
  <si>
    <t>Q2 2014</t>
  </si>
  <si>
    <t>Q3 2014</t>
  </si>
  <si>
    <t>Q4 2014</t>
  </si>
  <si>
    <t>Q1 2015</t>
  </si>
  <si>
    <t>VI GDP (CON) CONN</t>
  </si>
  <si>
    <t>VIXGDPR.C</t>
  </si>
  <si>
    <t>VI INFLATION EXPECTATIONS BY ECONOMISTS: AVERAGE (CPY) NADJ</t>
  </si>
  <si>
    <t>VI INFLATION EXPECTATIONS BY ECONOMISTS: NEXT YEAR AVE(CPY) NADJ</t>
  </si>
  <si>
    <t>VI INFL EXPECT BY ECONOMISTS: AVG OF 2ND YR FROM POSTED QTR(CPY)</t>
  </si>
  <si>
    <t>VIIFECAAR</t>
  </si>
  <si>
    <t>VIIFECABR</t>
  </si>
  <si>
    <t>VIIFECACR</t>
  </si>
  <si>
    <t>VI UNEMPLOYMENT VOLN</t>
  </si>
  <si>
    <t>VI UNEMPLOYMENT RATE NADJ</t>
  </si>
  <si>
    <t>VIXUNAT.P</t>
  </si>
  <si>
    <t>VIXUPNA.R</t>
  </si>
  <si>
    <t>KHÔNG CÓ SHORT TERM VỚI LONG TERM ĐÂU BN ƠI, CHỈ CÓ NHIÊU ĐÂY THÔI Á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</si>
  <si>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</si>
  <si>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</si>
  <si>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</si>
  <si>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</si>
  <si>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</si>
  <si>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</si>
  <si>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</si>
  <si>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</si>
  <si>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</si>
  <si>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</si>
  <si>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</si>
  <si>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</si>
  <si>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</si>
  <si>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</si>
  <si>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</si>
  <si>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</si>
  <si>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</si>
  <si>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</si>
  <si>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</si>
  <si>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</si>
  <si>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2008</t>
  </si>
  <si>
    <t>Q3 2008</t>
  </si>
  <si>
    <t>Q4 2008</t>
  </si>
  <si>
    <t>Q1 2009</t>
  </si>
  <si>
    <t>Date</t>
  </si>
  <si>
    <t>GDP</t>
  </si>
  <si>
    <t>CPI</t>
  </si>
  <si>
    <t>Interest Rate</t>
  </si>
  <si>
    <t>M3</t>
  </si>
  <si>
    <t>Unemployment rate</t>
  </si>
  <si>
    <t>Inflation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</si>
</sst>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3"/>
      <color theme="1"/>
      <name val="Times New Roman"/>
      <family val="2"/>
    </font>
    <font>
      <b/>
      <sz val="9"/>
      <color indexed="81"/>
      <name val="Tahoma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2" borderId="0" xfId="0" applyFill="1"/>
    <xf numFmtId="17" fontId="0" fillId="0" borderId="0" xfId="0" applyNumberFormat="1"/>
    <xf numFmtId="164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40458</xdr:colOff>
      <xdr:row>4</xdr:row>
      <xdr:rowOff>50800</xdr:rowOff>
    </xdr:from>
    <xdr:to>
      <xdr:col>10</xdr:col>
      <xdr:colOff>91445</xdr:colOff>
      <xdr:row>19</xdr:row>
      <xdr:rowOff>205555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F11FB0-7810-55AC-F902-04D865CA0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6458" y="889000"/>
          <a:ext cx="5384987" cy="32980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165100</xdr:colOff>
      <xdr:row>5</xdr:row>
      <xdr:rowOff>69850</xdr:rowOff>
    </xdr:from>
    <xdr:to>
      <xdr:col>12</xdr:col>
      <xdr:colOff>220914</xdr:colOff>
      <xdr:row>19</xdr:row>
      <xdr:rowOff>151745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D0E216-BDEB-A8B9-70B7-5FAA00C7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7900" y="1117600"/>
          <a:ext cx="6151814" cy="3015595"/>
        </a:xfrm>
        <a:prstGeom prst="rect">
          <a:avLst/>
        </a:prstGeom>
      </xdr:spPr>
    </xdr:pic>
    <xdr:clientData/>
  </xdr:twoCellAnchor>
  <xdr:twoCellAnchor editAs="oneCell">
    <xdr:from>
      <xdr:col>4</xdr:col>
      <xdr:colOff>203200</xdr:colOff>
      <xdr:row>21</xdr:row>
      <xdr:rowOff>57150</xdr:rowOff>
    </xdr:from>
    <xdr:to>
      <xdr:col>11</xdr:col>
      <xdr:colOff>590550</xdr:colOff>
      <xdr:row>34</xdr:row>
      <xdr:rowOff>137583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CC2DE-5A8D-8E2D-F6A3-F24B82F2A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6000" y="4457700"/>
          <a:ext cx="5721350" cy="28045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625628</xdr:colOff>
      <xdr:row>7</xdr:row>
      <xdr:rowOff>88900</xdr:rowOff>
    </xdr:from>
    <xdr:to>
      <xdr:col>15</xdr:col>
      <xdr:colOff>207859</xdr:colOff>
      <xdr:row>24</xdr:row>
      <xdr:rowOff>89722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F2C4B6-EC14-7408-6D90-DD4B056C2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7628" y="1555750"/>
          <a:ext cx="6440231" cy="35631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741186</xdr:colOff>
      <xdr:row>10</xdr:row>
      <xdr:rowOff>146050</xdr:rowOff>
    </xdr:from>
    <xdr:to>
      <xdr:col>10</xdr:col>
      <xdr:colOff>205140</xdr:colOff>
      <xdr:row>22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FE988D-7C7F-9F4C-FD98-20346AC3B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5186" y="2241550"/>
          <a:ext cx="5559954" cy="2533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406401</xdr:colOff>
      <xdr:row>7</xdr:row>
      <xdr:rowOff>31750</xdr:rowOff>
    </xdr:from>
    <xdr:to>
      <xdr:col>9</xdr:col>
      <xdr:colOff>137055</xdr:colOff>
      <xdr:row>18</xdr:row>
      <xdr:rowOff>197687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A67A20-DE96-DE7F-9E33-0AF313F1D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2401" y="1498600"/>
          <a:ext cx="4302654" cy="24709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19</xdr:row>
      <xdr:rowOff>12701</xdr:rowOff>
    </xdr:from>
    <xdr:to>
      <xdr:col>10</xdr:col>
      <xdr:colOff>189999</xdr:colOff>
      <xdr:row>45</xdr:row>
      <xdr:rowOff>165101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B90D8E-411F-867A-452A-B6DF2DCFE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0" y="3994151"/>
          <a:ext cx="5428749" cy="5600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723900</xdr:colOff>
      <xdr:row>5</xdr:row>
      <xdr:rowOff>61456</xdr:rowOff>
    </xdr:from>
    <xdr:to>
      <xdr:col>8</xdr:col>
      <xdr:colOff>233265</xdr:colOff>
      <xdr:row>13</xdr:row>
      <xdr:rowOff>16608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486668-4BD1-A432-32B3-994F994CF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9900" y="1109206"/>
          <a:ext cx="3319365" cy="1631552"/>
        </a:xfrm>
        <a:prstGeom prst="rect">
          <a:avLst/>
        </a:prstGeom>
      </xdr:spPr>
    </xdr:pic>
    <xdr:clientData/>
  </xdr:twoCellAnchor>
  <xdr:twoCellAnchor editAs="oneCell">
    <xdr:from>
      <xdr:col>3</xdr:col>
      <xdr:colOff>730250</xdr:colOff>
      <xdr:row>13</xdr:row>
      <xdr:rowOff>203201</xdr:rowOff>
    </xdr:from>
    <xdr:to>
      <xdr:col>10</xdr:col>
      <xdr:colOff>128840</xdr:colOff>
      <xdr:row>25</xdr:row>
      <xdr:rowOff>14789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AEAB84-E55D-A2A3-420E-77F3FFADD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16250" y="2927351"/>
          <a:ext cx="4732590" cy="2326188"/>
        </a:xfrm>
        <a:prstGeom prst="rect">
          <a:avLst/>
        </a:prstGeom>
      </xdr:spPr>
    </xdr:pic>
    <xdr:clientData/>
  </xdr:twoCellAnchor>
  <xdr:twoCellAnchor editAs="oneCell">
    <xdr:from>
      <xdr:col>8</xdr:col>
      <xdr:colOff>711200</xdr:colOff>
      <xdr:row>5</xdr:row>
      <xdr:rowOff>140509</xdr:rowOff>
    </xdr:from>
    <xdr:to>
      <xdr:col>13</xdr:col>
      <xdr:colOff>205050</xdr:colOff>
      <xdr:row>13</xdr:row>
      <xdr:rowOff>61118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F9F8F5D-0B0C-F0C2-5C5D-3AB704926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7200" y="1188259"/>
          <a:ext cx="3303850" cy="15970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7294</xdr:colOff>
      <xdr:row>4</xdr:row>
      <xdr:rowOff>133350</xdr:rowOff>
    </xdr:from>
    <xdr:to>
      <xdr:col>10</xdr:col>
      <xdr:colOff>424117</xdr:colOff>
      <xdr:row>17</xdr:row>
      <xdr:rowOff>104055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1CD43A-66A3-B582-1A8D-E4059242E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7144" y="971550"/>
          <a:ext cx="4988823" cy="2694855"/>
        </a:xfrm>
        <a:prstGeom prst="rect">
          <a:avLst/>
        </a:prstGeom>
      </xdr:spPr>
    </xdr:pic>
    <xdr:clientData/>
  </xdr:twoCellAnchor>
  <xdr:twoCellAnchor editAs="oneCell">
    <xdr:from>
      <xdr:col>3</xdr:col>
      <xdr:colOff>671044</xdr:colOff>
      <xdr:row>18</xdr:row>
      <xdr:rowOff>69850</xdr:rowOff>
    </xdr:from>
    <xdr:to>
      <xdr:col>11</xdr:col>
      <xdr:colOff>464468</xdr:colOff>
      <xdr:row>35</xdr:row>
      <xdr:rowOff>2381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F72E82-6968-B08C-2B34-E54391478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88894" y="3841750"/>
          <a:ext cx="5889424" cy="3494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customProperty" Target="../customProperty9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customProperty" Target="../customProperty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customProperty" Target="../customProperty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customProperty" Target="../customProperty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customProperty" Target="../customProperty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B887-CFE2-4A13-AC5C-974D8391462B}">
  <dimension ref="A1:F65"/>
  <sheetViews>
    <sheetView tabSelected="1" topLeftCell="A44" workbookViewId="0">
      <selection activeCell="G62" sqref="G62"/>
    </sheetView>
  </sheetViews>
  <sheetFormatPr defaultRowHeight="16.8" x14ac:dyDescent="0.3"/>
  <cols>
    <col min="3" max="3" width="10.36328125" bestFit="1" customWidth="1"/>
  </cols>
  <sheetData>
    <row r="1" spans="1:6" x14ac:dyDescent="0.3">
      <c r="A1" t="s">
        <v>110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</row>
    <row r="2" spans="1:6" x14ac:dyDescent="0.3">
      <c r="A2" s="1" t="s">
        <v>106</v>
      </c>
      <c r="B2">
        <v>22.847000000000001</v>
      </c>
      <c r="C2" s="4">
        <f ca="1">SUMIFS(CPI!B:B,CPI!A:A,data!A2)</f>
        <v>85.5</v>
      </c>
      <c r="D2">
        <f ca="1">SUMIFS('interest rate'!B:B,'interest rate'!A:A,data!A2)</f>
        <v>15</v>
      </c>
      <c r="E2">
        <f ca="1">SUMIFS('M3'!B:B,'M3'!A:A,data!A2)</f>
        <v>1295492</v>
      </c>
      <c r="F2">
        <f ca="1">SUMIFS(UNEMPLOYMENT!C:C, UNEMPLOYMENT!A:A,data!A2)</f>
        <v>2.31</v>
      </c>
    </row>
    <row r="3" spans="1:6" x14ac:dyDescent="0.3">
      <c r="A3" s="1" t="s">
        <v>107</v>
      </c>
      <c r="B3">
        <v>23.425999999999998</v>
      </c>
      <c r="C3">
        <f ca="1">SUMIFS(CPI!B:B,CPI!A:A,data!A3)</f>
        <v>89.8</v>
      </c>
      <c r="D3">
        <f ca="1">SUMIFS('interest rate'!B:B,'interest rate'!A:A,data!A3)</f>
        <v>15</v>
      </c>
      <c r="E3">
        <f ca="1">SUMIFS('M3'!B:B,'M3'!A:A,data!A3)</f>
        <v>1347514</v>
      </c>
      <c r="F3">
        <f ca="1">SUMIFS(UNEMPLOYMENT!C:C, UNEMPLOYMENT!A:A,data!A3)</f>
        <v>2.4300000000000002</v>
      </c>
    </row>
    <row r="4" spans="1:6" x14ac:dyDescent="0.3">
      <c r="A4" s="1" t="s">
        <v>108</v>
      </c>
      <c r="B4">
        <v>27.271999999999998</v>
      </c>
      <c r="C4">
        <f ca="1">SUMIFS(CPI!B:B,CPI!A:A,data!A4)</f>
        <v>89.5</v>
      </c>
      <c r="D4">
        <f ca="1">SUMIFS('interest rate'!B:B,'interest rate'!A:A,data!A4)</f>
        <v>10.25</v>
      </c>
      <c r="E4">
        <f ca="1">SUMIFS('M3'!B:B,'M3'!A:A,data!A4)</f>
        <v>1513544</v>
      </c>
      <c r="F4">
        <f ca="1">SUMIFS(UNEMPLOYMENT!C:C, UNEMPLOYMENT!A:A,data!A4)</f>
        <v>2.57</v>
      </c>
    </row>
    <row r="5" spans="1:6" x14ac:dyDescent="0.3">
      <c r="A5" s="1" t="s">
        <v>109</v>
      </c>
      <c r="B5">
        <v>17.77</v>
      </c>
      <c r="C5">
        <f ca="1">SUMIFS(CPI!B:B,CPI!A:A,data!A5)</f>
        <v>89.8</v>
      </c>
      <c r="D5">
        <f ca="1">SUMIFS('interest rate'!B:B,'interest rate'!A:A,data!A5)</f>
        <v>8</v>
      </c>
      <c r="E5">
        <f ca="1">SUMIFS('M3'!B:B,'M3'!A:A,data!A5)</f>
        <v>1645309</v>
      </c>
      <c r="F5">
        <f ca="1">SUMIFS(UNEMPLOYMENT!C:C, UNEMPLOYMENT!A:A,data!A5)</f>
        <v>2.75</v>
      </c>
    </row>
    <row r="6" spans="1:6" x14ac:dyDescent="0.3">
      <c r="A6" s="1" t="s">
        <v>86</v>
      </c>
      <c r="B6">
        <v>23.645</v>
      </c>
      <c r="C6">
        <f ca="1">SUMIFS(CPI!B:B,CPI!A:A,data!A6)</f>
        <v>90.8</v>
      </c>
      <c r="D6">
        <f ca="1">SUMIFS('interest rate'!B:B,'interest rate'!A:A,data!A6)</f>
        <v>7</v>
      </c>
      <c r="E6">
        <f ca="1">SUMIFS('M3'!B:B,'M3'!A:A,data!A6)</f>
        <v>1775952</v>
      </c>
      <c r="F6">
        <f ca="1">SUMIFS(UNEMPLOYMENT!C:C, UNEMPLOYMENT!A:A,data!A6)</f>
        <v>2.92</v>
      </c>
    </row>
    <row r="7" spans="1:6" x14ac:dyDescent="0.3">
      <c r="A7" s="1" t="s">
        <v>87</v>
      </c>
      <c r="B7">
        <v>23.881</v>
      </c>
      <c r="C7">
        <f ca="1">SUMIFS(CPI!B:B,CPI!A:A,data!A7)</f>
        <v>92.1</v>
      </c>
      <c r="D7">
        <f ca="1">SUMIFS('interest rate'!B:B,'interest rate'!A:A,data!A7)</f>
        <v>7</v>
      </c>
      <c r="E7">
        <f ca="1">SUMIFS('M3'!B:B,'M3'!A:A,data!A7)</f>
        <v>1842315</v>
      </c>
      <c r="F7">
        <f ca="1">SUMIFS(UNEMPLOYMENT!C:C, UNEMPLOYMENT!A:A,data!A7)</f>
        <v>2.99</v>
      </c>
    </row>
    <row r="8" spans="1:6" x14ac:dyDescent="0.3">
      <c r="A8" s="1" t="s">
        <v>88</v>
      </c>
      <c r="B8">
        <v>27.661999999999999</v>
      </c>
      <c r="C8">
        <f ca="1">SUMIFS(CPI!B:B,CPI!A:A,data!A8)</f>
        <v>93.6</v>
      </c>
      <c r="D8">
        <f ca="1">SUMIFS('interest rate'!B:B,'interest rate'!A:A,data!A8)</f>
        <v>8</v>
      </c>
      <c r="E8">
        <f ca="1">SUMIFS('M3'!B:B,'M3'!A:A,data!A8)</f>
        <v>1910587</v>
      </c>
      <c r="F8">
        <f ca="1">SUMIFS(UNEMPLOYMENT!C:C, UNEMPLOYMENT!A:A,data!A8)</f>
        <v>2.95</v>
      </c>
    </row>
    <row r="9" spans="1:6" x14ac:dyDescent="0.3">
      <c r="A9" s="1" t="s">
        <v>89</v>
      </c>
      <c r="B9">
        <v>19.391999999999999</v>
      </c>
      <c r="C9">
        <f ca="1">SUMIFS(CPI!B:B,CPI!A:A,data!A9)</f>
        <v>97.4</v>
      </c>
      <c r="D9">
        <f ca="1">SUMIFS('interest rate'!B:B,'interest rate'!A:A,data!A9)</f>
        <v>8</v>
      </c>
      <c r="E9">
        <f ca="1">SUMIFS('M3'!B:B,'M3'!A:A,data!A9)</f>
        <v>1982389</v>
      </c>
      <c r="F9">
        <f ca="1">SUMIFS(UNEMPLOYMENT!C:C, UNEMPLOYMENT!A:A,data!A9)</f>
        <v>2.97</v>
      </c>
    </row>
    <row r="10" spans="1:6" x14ac:dyDescent="0.3">
      <c r="A10" s="1" t="s">
        <v>90</v>
      </c>
      <c r="B10">
        <v>25.914000000000001</v>
      </c>
      <c r="C10">
        <f ca="1">SUMIFS(CPI!B:B,CPI!A:A,data!A10)</f>
        <v>98.9</v>
      </c>
      <c r="D10">
        <f ca="1">SUMIFS('interest rate'!B:B,'interest rate'!A:A,data!A10)</f>
        <v>8</v>
      </c>
      <c r="E10">
        <f ca="1">SUMIFS('M3'!B:B,'M3'!A:A,data!A10)</f>
        <v>2166591</v>
      </c>
      <c r="F10">
        <f ca="1">SUMIFS(UNEMPLOYMENT!C:C, UNEMPLOYMENT!A:A,data!A10)</f>
        <v>3.02</v>
      </c>
    </row>
    <row r="11" spans="1:6" x14ac:dyDescent="0.3">
      <c r="A11" s="1" t="s">
        <v>91</v>
      </c>
      <c r="B11">
        <v>26.382000000000001</v>
      </c>
      <c r="C11">
        <f ca="1">SUMIFS(CPI!B:B,CPI!A:A,data!A11)</f>
        <v>99.8</v>
      </c>
      <c r="D11">
        <f ca="1">SUMIFS('interest rate'!B:B,'interest rate'!A:A,data!A11)</f>
        <v>8</v>
      </c>
      <c r="E11">
        <f ca="1">SUMIFS('M3'!B:B,'M3'!A:A,data!A11)</f>
        <v>2325022</v>
      </c>
      <c r="F11">
        <f ca="1">SUMIFS(UNEMPLOYMENT!C:C, UNEMPLOYMENT!A:A,data!A11)</f>
        <v>2.94</v>
      </c>
    </row>
    <row r="12" spans="1:6" x14ac:dyDescent="0.3">
      <c r="A12" s="1" t="s">
        <v>92</v>
      </c>
      <c r="B12">
        <v>31.635999999999999</v>
      </c>
      <c r="C12">
        <f ca="1">SUMIFS(CPI!B:B,CPI!A:A,data!A12)</f>
        <v>103.8</v>
      </c>
      <c r="D12">
        <f ca="1">SUMIFS('interest rate'!B:B,'interest rate'!A:A,data!A12)</f>
        <v>9</v>
      </c>
      <c r="E12">
        <f ca="1">SUMIFS('M3'!B:B,'M3'!A:A,data!A12)</f>
        <v>2478310</v>
      </c>
      <c r="F12">
        <f ca="1">SUMIFS(UNEMPLOYMENT!C:C, UNEMPLOYMENT!A:A,data!A12)</f>
        <v>2.71</v>
      </c>
    </row>
    <row r="13" spans="1:6" x14ac:dyDescent="0.3">
      <c r="A13" s="1" t="s">
        <v>93</v>
      </c>
      <c r="B13">
        <v>21.815000000000001</v>
      </c>
      <c r="C13">
        <f ca="1">SUMIFS(CPI!B:B,CPI!A:A,data!A13)</f>
        <v>109.9</v>
      </c>
      <c r="D13">
        <f ca="1">SUMIFS('interest rate'!B:B,'interest rate'!A:A,data!A13)</f>
        <v>12</v>
      </c>
      <c r="E13">
        <f ca="1">SUMIFS('M3'!B:B,'M3'!A:A,data!A13)</f>
        <v>2495422</v>
      </c>
      <c r="F13">
        <f ca="1">SUMIFS(UNEMPLOYMENT!C:C, UNEMPLOYMENT!A:A,data!A13)</f>
        <v>2.44</v>
      </c>
    </row>
    <row r="14" spans="1:6" x14ac:dyDescent="0.3">
      <c r="A14" s="1" t="s">
        <v>94</v>
      </c>
      <c r="B14">
        <v>30.363</v>
      </c>
      <c r="C14">
        <f ca="1">SUMIFS(CPI!B:B,CPI!A:A,data!A14)</f>
        <v>118.1</v>
      </c>
      <c r="D14">
        <f ca="1">SUMIFS('interest rate'!B:B,'interest rate'!A:A,data!A14)</f>
        <v>14</v>
      </c>
      <c r="E14">
        <f ca="1">SUMIFS('M3'!B:B,'M3'!A:A,data!A14)</f>
        <v>2544739</v>
      </c>
      <c r="F14">
        <f ca="1">SUMIFS(UNEMPLOYMENT!C:C, UNEMPLOYMENT!A:A,data!A14)</f>
        <v>2.2400000000000002</v>
      </c>
    </row>
    <row r="15" spans="1:6" x14ac:dyDescent="0.3">
      <c r="A15" s="1" t="s">
        <v>95</v>
      </c>
      <c r="B15">
        <v>30.885999999999999</v>
      </c>
      <c r="C15">
        <f ca="1">SUMIFS(CPI!B:B,CPI!A:A,data!A15)</f>
        <v>122.3</v>
      </c>
      <c r="D15">
        <f ca="1">SUMIFS('interest rate'!B:B,'interest rate'!A:A,data!A15)</f>
        <v>14</v>
      </c>
      <c r="E15">
        <f ca="1">SUMIFS('M3'!B:B,'M3'!A:A,data!A15)</f>
        <v>2673757</v>
      </c>
      <c r="F15">
        <f ca="1">SUMIFS(UNEMPLOYMENT!C:C, UNEMPLOYMENT!A:A,data!A15)</f>
        <v>2.12</v>
      </c>
    </row>
    <row r="16" spans="1:6" x14ac:dyDescent="0.3">
      <c r="A16" s="1" t="s">
        <v>96</v>
      </c>
      <c r="B16">
        <v>39.399000000000001</v>
      </c>
      <c r="C16">
        <f ca="1">SUMIFS(CPI!B:B,CPI!A:A,data!A16)</f>
        <v>124.4</v>
      </c>
      <c r="D16">
        <f ca="1">SUMIFS('interest rate'!B:B,'interest rate'!A:A,data!A16)</f>
        <v>15</v>
      </c>
      <c r="E16">
        <f ca="1">SUMIFS('M3'!B:B,'M3'!A:A,data!A16)</f>
        <v>2774281</v>
      </c>
      <c r="F16">
        <f ca="1">SUMIFS(UNEMPLOYMENT!C:C, UNEMPLOYMENT!A:A,data!A16)</f>
        <v>2.08</v>
      </c>
    </row>
    <row r="17" spans="1:6" x14ac:dyDescent="0.3">
      <c r="A17" s="1" t="s">
        <v>97</v>
      </c>
      <c r="B17">
        <v>26.111999999999998</v>
      </c>
      <c r="C17">
        <f ca="1">SUMIFS(CPI!B:B,CPI!A:A,data!A17)</f>
        <v>127.4</v>
      </c>
      <c r="D17">
        <f ca="1">SUMIFS('interest rate'!B:B,'interest rate'!A:A,data!A17)</f>
        <v>14</v>
      </c>
      <c r="E17">
        <f ca="1">SUMIFS('M3'!B:B,'M3'!A:A,data!A17)</f>
        <v>2827346</v>
      </c>
      <c r="F17">
        <f ca="1">SUMIFS(UNEMPLOYMENT!C:C, UNEMPLOYMENT!A:A,data!A17)</f>
        <v>2.0099999999999998</v>
      </c>
    </row>
    <row r="18" spans="1:6" x14ac:dyDescent="0.3">
      <c r="A18" s="1" t="s">
        <v>98</v>
      </c>
      <c r="B18">
        <v>33.854999999999997</v>
      </c>
      <c r="C18">
        <f ca="1">SUMIFS(CPI!B:B,CPI!A:A,data!A18)</f>
        <v>128.19999999999999</v>
      </c>
      <c r="D18">
        <f ca="1">SUMIFS('interest rate'!B:B,'interest rate'!A:A,data!A18)</f>
        <v>11</v>
      </c>
      <c r="E18">
        <f ca="1">SUMIFS('M3'!B:B,'M3'!A:A,data!A18)</f>
        <v>2987087</v>
      </c>
      <c r="F18">
        <f ca="1">SUMIFS(UNEMPLOYMENT!C:C, UNEMPLOYMENT!A:A,data!A18)</f>
        <v>1.9</v>
      </c>
    </row>
    <row r="19" spans="1:6" x14ac:dyDescent="0.3">
      <c r="A19" s="1" t="s">
        <v>99</v>
      </c>
      <c r="B19">
        <v>34.517000000000003</v>
      </c>
      <c r="C19">
        <f ca="1">SUMIFS(CPI!B:B,CPI!A:A,data!A19)</f>
        <v>129.19999999999999</v>
      </c>
      <c r="D19">
        <f ca="1">SUMIFS('interest rate'!B:B,'interest rate'!A:A,data!A19)</f>
        <v>10</v>
      </c>
      <c r="E19">
        <f ca="1">SUMIFS('M3'!B:B,'M3'!A:A,data!A19)</f>
        <v>3149681</v>
      </c>
      <c r="F19">
        <f ca="1">SUMIFS(UNEMPLOYMENT!C:C, UNEMPLOYMENT!A:A,data!A19)</f>
        <v>1.9</v>
      </c>
    </row>
    <row r="20" spans="1:6" x14ac:dyDescent="0.3">
      <c r="A20" s="1" t="s">
        <v>100</v>
      </c>
      <c r="B20">
        <v>61.029000000000003</v>
      </c>
      <c r="C20">
        <f ca="1">SUMIFS(CPI!B:B,CPI!A:A,data!A20)</f>
        <v>133</v>
      </c>
      <c r="D20">
        <f ca="1">SUMIFS('interest rate'!B:B,'interest rate'!A:A,data!A20)</f>
        <v>9</v>
      </c>
      <c r="E20">
        <f ca="1">SUMIFS('M3'!B:B,'M3'!A:A,data!A20)</f>
        <v>3455221</v>
      </c>
      <c r="F20">
        <f ca="1">SUMIFS(UNEMPLOYMENT!C:C, UNEMPLOYMENT!A:A,data!A20)</f>
        <v>1.99</v>
      </c>
    </row>
    <row r="21" spans="1:6" x14ac:dyDescent="0.3">
      <c r="A21" s="1" t="s">
        <v>101</v>
      </c>
      <c r="B21">
        <v>32.738999999999997</v>
      </c>
      <c r="C21">
        <f ca="1">SUMIFS(CPI!B:B,CPI!A:A,data!A21)</f>
        <v>136.19999999999999</v>
      </c>
      <c r="D21">
        <f ca="1">SUMIFS('interest rate'!B:B,'interest rate'!A:A,data!A21)</f>
        <v>8</v>
      </c>
      <c r="E21">
        <f ca="1">SUMIFS('M3'!B:B,'M3'!A:A,data!A21)</f>
        <v>3670338</v>
      </c>
      <c r="F21">
        <f ca="1">SUMIFS(UNEMPLOYMENT!C:C, UNEMPLOYMENT!A:A,data!A21)</f>
        <v>2.11</v>
      </c>
    </row>
    <row r="22" spans="1:6" x14ac:dyDescent="0.3">
      <c r="A22" s="1" t="s">
        <v>102</v>
      </c>
      <c r="B22">
        <v>39.616999999999997</v>
      </c>
      <c r="C22">
        <f ca="1">SUMIFS(CPI!B:B,CPI!A:A,data!A22)</f>
        <v>136.6</v>
      </c>
      <c r="D22">
        <f ca="1">SUMIFS('interest rate'!B:B,'interest rate'!A:A,data!A22)</f>
        <v>7</v>
      </c>
      <c r="E22">
        <f ca="1">SUMIFS('M3'!B:B,'M3'!A:A,data!A22)</f>
        <v>3798455</v>
      </c>
      <c r="F22">
        <f ca="1">SUMIFS(UNEMPLOYMENT!C:C, UNEMPLOYMENT!A:A,data!A22)</f>
        <v>2.19</v>
      </c>
    </row>
    <row r="23" spans="1:6" x14ac:dyDescent="0.3">
      <c r="A23" s="1" t="s">
        <v>103</v>
      </c>
      <c r="B23">
        <v>42.856999999999999</v>
      </c>
      <c r="C23">
        <f ca="1">SUMIFS(CPI!B:B,CPI!A:A,data!A23)</f>
        <v>138.30000000000001</v>
      </c>
      <c r="D23">
        <f ca="1">SUMIFS('interest rate'!B:B,'interest rate'!A:A,data!A23)</f>
        <v>7</v>
      </c>
      <c r="E23">
        <f ca="1">SUMIFS('M3'!B:B,'M3'!A:A,data!A23)</f>
        <v>3911271</v>
      </c>
      <c r="F23">
        <f ca="1">SUMIFS(UNEMPLOYMENT!C:C, UNEMPLOYMENT!A:A,data!A23)</f>
        <v>2.21</v>
      </c>
    </row>
    <row r="24" spans="1:6" x14ac:dyDescent="0.3">
      <c r="A24" s="1" t="s">
        <v>104</v>
      </c>
      <c r="B24">
        <v>55.116999999999997</v>
      </c>
      <c r="C24">
        <f ca="1">SUMIFS(CPI!B:B,CPI!A:A,data!A24)</f>
        <v>140.9</v>
      </c>
      <c r="D24">
        <f ca="1">SUMIFS('interest rate'!B:B,'interest rate'!A:A,data!A24)</f>
        <v>7</v>
      </c>
      <c r="E24">
        <f ca="1">SUMIFS('M3'!B:B,'M3'!A:A,data!A24)</f>
        <v>4194620</v>
      </c>
      <c r="F24">
        <f ca="1">SUMIFS(UNEMPLOYMENT!C:C, UNEMPLOYMENT!A:A,data!A24)</f>
        <v>2.17</v>
      </c>
    </row>
    <row r="25" spans="1:6" x14ac:dyDescent="0.3">
      <c r="A25" s="1" t="s">
        <v>105</v>
      </c>
      <c r="B25">
        <v>35.865000000000002</v>
      </c>
      <c r="C25">
        <f ca="1">SUMIFS(CPI!B:B,CPI!A:A,data!A25)</f>
        <v>142.80000000000001</v>
      </c>
      <c r="D25">
        <f ca="1">SUMIFS('interest rate'!B:B,'interest rate'!A:A,data!A25)</f>
        <v>6.5</v>
      </c>
      <c r="E25">
        <f ca="1">SUMIFS('M3'!B:B,'M3'!A:A,data!A25)</f>
        <v>4347138</v>
      </c>
      <c r="F25">
        <f ca="1">SUMIFS(UNEMPLOYMENT!C:C, UNEMPLOYMENT!A:A,data!A25)</f>
        <v>2.1</v>
      </c>
    </row>
    <row r="26" spans="1:6" x14ac:dyDescent="0.3">
      <c r="A26" s="1" t="s">
        <v>69</v>
      </c>
      <c r="B26">
        <v>43.088000000000001</v>
      </c>
      <c r="C26">
        <f ca="1">SUMIFS(CPI!B:B,CPI!A:A,data!A26)</f>
        <v>143.1</v>
      </c>
      <c r="D26">
        <f ca="1">SUMIFS('interest rate'!B:B,'interest rate'!A:A,data!A26)</f>
        <v>6.5</v>
      </c>
      <c r="E26">
        <f ca="1">SUMIFS('M3'!B:B,'M3'!A:A,data!A26)</f>
        <v>4555402</v>
      </c>
      <c r="F26">
        <f ca="1">SUMIFS(UNEMPLOYMENT!C:C, UNEMPLOYMENT!A:A,data!A26)</f>
        <v>2.06</v>
      </c>
    </row>
    <row r="27" spans="1:6" x14ac:dyDescent="0.3">
      <c r="A27" s="1" t="s">
        <v>70</v>
      </c>
      <c r="B27">
        <v>47.357999999999997</v>
      </c>
      <c r="C27">
        <f ca="1">SUMIFS(CPI!B:B,CPI!A:A,data!A27)</f>
        <v>144.19999999999999</v>
      </c>
      <c r="D27">
        <f ca="1">SUMIFS('interest rate'!B:B,'interest rate'!A:A,data!A27)</f>
        <v>6.5</v>
      </c>
      <c r="E27">
        <f ca="1">SUMIFS('M3'!B:B,'M3'!A:A,data!A27)</f>
        <v>4702371</v>
      </c>
      <c r="F27">
        <f ca="1">SUMIFS(UNEMPLOYMENT!C:C, UNEMPLOYMENT!A:A,data!A27)</f>
        <v>2.08</v>
      </c>
    </row>
    <row r="28" spans="1:6" x14ac:dyDescent="0.3">
      <c r="A28" s="1" t="s">
        <v>71</v>
      </c>
      <c r="B28">
        <v>59.329000000000001</v>
      </c>
      <c r="C28">
        <f ca="1">SUMIFS(CPI!B:B,CPI!A:A,data!A28)</f>
        <v>144.5</v>
      </c>
      <c r="D28">
        <f ca="1">SUMIFS('interest rate'!B:B,'interest rate'!A:A,data!A28)</f>
        <v>6.5</v>
      </c>
      <c r="E28">
        <f ca="1">SUMIFS('M3'!B:B,'M3'!A:A,data!A28)</f>
        <v>5022639</v>
      </c>
      <c r="F28">
        <f ca="1">SUMIFS(UNEMPLOYMENT!C:C, UNEMPLOYMENT!A:A,data!A28)</f>
        <v>2.16</v>
      </c>
    </row>
    <row r="29" spans="1:6" x14ac:dyDescent="0.3">
      <c r="A29" s="1" t="s">
        <v>72</v>
      </c>
      <c r="B29">
        <v>37.841999999999999</v>
      </c>
      <c r="C29">
        <f ca="1">SUMIFS(CPI!B:B,CPI!A:A,data!A29)</f>
        <v>143.9</v>
      </c>
      <c r="D29">
        <f ca="1">SUMIFS('interest rate'!B:B,'interest rate'!A:A,data!A29)</f>
        <v>6.5</v>
      </c>
      <c r="E29">
        <f ca="1">SUMIFS('M3'!B:B,'M3'!A:A,data!A29)</f>
        <v>5146383</v>
      </c>
      <c r="F29">
        <f ca="1">SUMIFS(UNEMPLOYMENT!C:C, UNEMPLOYMENT!A:A,data!A29)</f>
        <v>2.27</v>
      </c>
    </row>
    <row r="30" spans="1:6" x14ac:dyDescent="0.3">
      <c r="A30" s="1" t="s">
        <v>8</v>
      </c>
      <c r="B30">
        <v>44.676000000000002</v>
      </c>
      <c r="C30">
        <f ca="1">SUMIFS(CPI!B:B,CPI!A:A,data!A30)</f>
        <v>144.5</v>
      </c>
      <c r="D30">
        <f ca="1">SUMIFS('interest rate'!B:B,'interest rate'!A:A,data!A30)</f>
        <v>6.5</v>
      </c>
      <c r="E30">
        <f ca="1">SUMIFS('M3'!B:B,'M3'!A:A,data!A30)</f>
        <v>5337280</v>
      </c>
      <c r="F30">
        <f ca="1">SUMIFS(UNEMPLOYMENT!C:C, UNEMPLOYMENT!A:A,data!A30)</f>
        <v>2.36</v>
      </c>
    </row>
    <row r="31" spans="1:6" x14ac:dyDescent="0.3">
      <c r="A31" s="1" t="s">
        <v>20</v>
      </c>
      <c r="B31">
        <v>48.383000000000003</v>
      </c>
      <c r="C31">
        <f ca="1">SUMIFS(CPI!B:B,CPI!A:A,data!A31)</f>
        <v>144.9</v>
      </c>
      <c r="D31">
        <f ca="1">SUMIFS('interest rate'!B:B,'interest rate'!A:A,data!A31)</f>
        <v>6.5</v>
      </c>
      <c r="E31">
        <f ca="1">SUMIFS('M3'!B:B,'M3'!A:A,data!A31)</f>
        <v>5493298</v>
      </c>
      <c r="F31">
        <f ca="1">SUMIFS(UNEMPLOYMENT!C:C, UNEMPLOYMENT!A:A,data!A31)</f>
        <v>2.38</v>
      </c>
    </row>
    <row r="32" spans="1:6" x14ac:dyDescent="0.3">
      <c r="A32" s="1" t="s">
        <v>21</v>
      </c>
      <c r="B32">
        <v>59.777999999999999</v>
      </c>
      <c r="C32">
        <f ca="1">SUMIFS(CPI!B:B,CPI!A:A,data!A32)</f>
        <v>144.9</v>
      </c>
      <c r="D32">
        <f ca="1">SUMIFS('interest rate'!B:B,'interest rate'!A:A,data!A32)</f>
        <v>6.5</v>
      </c>
      <c r="E32">
        <f ca="1">SUMIFS('M3'!B:B,'M3'!A:A,data!A32)</f>
        <v>5771436</v>
      </c>
      <c r="F32">
        <f ca="1">SUMIFS(UNEMPLOYMENT!C:C, UNEMPLOYMENT!A:A,data!A32)</f>
        <v>2.35</v>
      </c>
    </row>
    <row r="33" spans="1:6" x14ac:dyDescent="0.3">
      <c r="A33" s="1" t="s">
        <v>22</v>
      </c>
      <c r="B33">
        <v>38.052999999999997</v>
      </c>
      <c r="C33">
        <f ca="1">SUMIFS(CPI!B:B,CPI!A:A,data!A33)</f>
        <v>145.69999999999999</v>
      </c>
      <c r="D33">
        <f ca="1">SUMIFS('interest rate'!B:B,'interest rate'!A:A,data!A33)</f>
        <v>6.5</v>
      </c>
      <c r="E33">
        <f ca="1">SUMIFS('M3'!B:B,'M3'!A:A,data!A33)</f>
        <v>6038555</v>
      </c>
      <c r="F33">
        <f ca="1">SUMIFS(UNEMPLOYMENT!C:C, UNEMPLOYMENT!A:A,data!A33)</f>
        <v>2.31</v>
      </c>
    </row>
    <row r="34" spans="1:6" x14ac:dyDescent="0.3">
      <c r="A34" s="1" t="s">
        <v>9</v>
      </c>
      <c r="B34">
        <v>46.107999999999997</v>
      </c>
      <c r="C34">
        <f ca="1">SUMIFS(CPI!B:B,CPI!A:A,data!A34)</f>
        <v>147.69999999999999</v>
      </c>
      <c r="D34">
        <f ca="1">SUMIFS('interest rate'!B:B,'interest rate'!A:A,data!A34)</f>
        <v>6.5</v>
      </c>
      <c r="E34">
        <f ca="1">SUMIFS('M3'!B:B,'M3'!A:A,data!A34)</f>
        <v>6356983</v>
      </c>
      <c r="F34">
        <f ca="1">SUMIFS(UNEMPLOYMENT!C:C, UNEMPLOYMENT!A:A,data!A34)</f>
        <v>2.2999999999999998</v>
      </c>
    </row>
    <row r="35" spans="1:6" x14ac:dyDescent="0.3">
      <c r="A35" s="1" t="s">
        <v>23</v>
      </c>
      <c r="B35">
        <v>51.918999999999997</v>
      </c>
      <c r="C35">
        <f ca="1">SUMIFS(CPI!B:B,CPI!A:A,data!A35)</f>
        <v>148.9</v>
      </c>
      <c r="D35">
        <f ca="1">SUMIFS('interest rate'!B:B,'interest rate'!A:A,data!A35)</f>
        <v>6.5</v>
      </c>
      <c r="E35">
        <f ca="1">SUMIFS('M3'!B:B,'M3'!A:A,data!A35)</f>
        <v>6578785</v>
      </c>
      <c r="F35">
        <f ca="1">SUMIFS(UNEMPLOYMENT!C:C, UNEMPLOYMENT!A:A,data!A35)</f>
        <v>2.2799999999999998</v>
      </c>
    </row>
    <row r="36" spans="1:6" x14ac:dyDescent="0.3">
      <c r="A36" s="1" t="s">
        <v>24</v>
      </c>
      <c r="B36">
        <v>65.102999999999994</v>
      </c>
      <c r="C36">
        <f ca="1">SUMIFS(CPI!B:B,CPI!A:A,data!A36)</f>
        <v>151.4</v>
      </c>
      <c r="D36">
        <f ca="1">SUMIFS('interest rate'!B:B,'interest rate'!A:A,data!A36)</f>
        <v>6.5</v>
      </c>
      <c r="E36">
        <f ca="1">SUMIFS('M3'!B:B,'M3'!A:A,data!A36)</f>
        <v>6803390</v>
      </c>
      <c r="F36">
        <f ca="1">SUMIFS(UNEMPLOYMENT!C:C, UNEMPLOYMENT!A:A,data!A36)</f>
        <v>2.27</v>
      </c>
    </row>
    <row r="37" spans="1:6" x14ac:dyDescent="0.3">
      <c r="A37" s="1" t="s">
        <v>25</v>
      </c>
      <c r="B37">
        <v>41.026000000000003</v>
      </c>
      <c r="C37">
        <f ca="1">SUMIFS(CPI!B:B,CPI!A:A,data!A37)</f>
        <v>152.9</v>
      </c>
      <c r="D37">
        <f ca="1">SUMIFS('interest rate'!B:B,'interest rate'!A:A,data!A37)</f>
        <v>6.5</v>
      </c>
      <c r="E37">
        <f ca="1">SUMIFS('M3'!B:B,'M3'!A:A,data!A37)</f>
        <v>7042416</v>
      </c>
      <c r="F37">
        <f ca="1">SUMIFS(UNEMPLOYMENT!C:C, UNEMPLOYMENT!A:A,data!A37)</f>
        <v>2.2400000000000002</v>
      </c>
    </row>
    <row r="38" spans="1:6" x14ac:dyDescent="0.3">
      <c r="A38" s="1" t="s">
        <v>10</v>
      </c>
      <c r="B38">
        <v>49.63</v>
      </c>
      <c r="C38">
        <f ca="1">SUMIFS(CPI!B:B,CPI!A:A,data!A38)</f>
        <v>152.6</v>
      </c>
      <c r="D38">
        <f ca="1">SUMIFS('interest rate'!B:B,'interest rate'!A:A,data!A38)</f>
        <v>6.5</v>
      </c>
      <c r="E38">
        <f ca="1">SUMIFS('M3'!B:B,'M3'!A:A,data!A38)</f>
        <v>7272052</v>
      </c>
      <c r="F38">
        <f ca="1">SUMIFS(UNEMPLOYMENT!C:C, UNEMPLOYMENT!A:A,data!A38)</f>
        <v>2.2200000000000002</v>
      </c>
    </row>
    <row r="39" spans="1:6" x14ac:dyDescent="0.3">
      <c r="A39" s="1" t="s">
        <v>26</v>
      </c>
      <c r="B39">
        <v>55.981999999999999</v>
      </c>
      <c r="C39">
        <f ca="1">SUMIFS(CPI!B:B,CPI!A:A,data!A39)</f>
        <v>153.5</v>
      </c>
      <c r="D39">
        <f ca="1">SUMIFS('interest rate'!B:B,'interest rate'!A:A,data!A39)</f>
        <v>6.25</v>
      </c>
      <c r="E39">
        <f ca="1">SUMIFS('M3'!B:B,'M3'!A:A,data!A39)</f>
        <v>7498474</v>
      </c>
      <c r="F39">
        <f ca="1">SUMIFS(UNEMPLOYMENT!C:C, UNEMPLOYMENT!A:A,data!A39)</f>
        <v>2.21</v>
      </c>
    </row>
    <row r="40" spans="1:6" x14ac:dyDescent="0.3">
      <c r="A40" s="1" t="s">
        <v>27</v>
      </c>
      <c r="B40">
        <v>73.807000000000002</v>
      </c>
      <c r="C40">
        <f ca="1">SUMIFS(CPI!B:B,CPI!A:A,data!A40)</f>
        <v>155.5</v>
      </c>
      <c r="D40">
        <f ca="1">SUMIFS('interest rate'!B:B,'interest rate'!A:A,data!A40)</f>
        <v>6.25</v>
      </c>
      <c r="E40">
        <f ca="1">SUMIFS('M3'!B:B,'M3'!A:A,data!A40)</f>
        <v>7773306</v>
      </c>
      <c r="F40">
        <f ca="1">SUMIFS(UNEMPLOYMENT!C:C, UNEMPLOYMENT!A:A,data!A40)</f>
        <v>2.21</v>
      </c>
    </row>
    <row r="41" spans="1:6" x14ac:dyDescent="0.3">
      <c r="A41" s="1" t="s">
        <v>28</v>
      </c>
      <c r="B41">
        <v>45.213999999999999</v>
      </c>
      <c r="C41">
        <f ca="1">SUMIFS(CPI!B:B,CPI!A:A,data!A41)</f>
        <v>157.19999999999999</v>
      </c>
      <c r="D41">
        <f ca="1">SUMIFS('interest rate'!B:B,'interest rate'!A:A,data!A41)</f>
        <v>6.25</v>
      </c>
      <c r="E41">
        <f ca="1">SUMIFS('M3'!B:B,'M3'!A:A,data!A41)</f>
        <v>8124329</v>
      </c>
      <c r="F41">
        <f ca="1">SUMIFS(UNEMPLOYMENT!C:C, UNEMPLOYMENT!A:A,data!A41)</f>
        <v>2.2000000000000002</v>
      </c>
    </row>
    <row r="42" spans="1:6" x14ac:dyDescent="0.3">
      <c r="A42" s="1" t="s">
        <v>11</v>
      </c>
      <c r="B42">
        <v>54.470999999999997</v>
      </c>
      <c r="C42">
        <f ca="1">SUMIFS(CPI!B:B,CPI!A:A,data!A42)</f>
        <v>158.30000000000001</v>
      </c>
      <c r="D42">
        <f ca="1">SUMIFS('interest rate'!B:B,'interest rate'!A:A,data!A42)</f>
        <v>6.25</v>
      </c>
      <c r="E42">
        <f ca="1">SUMIFS('M3'!B:B,'M3'!A:A,data!A42)</f>
        <v>8444076</v>
      </c>
      <c r="F42">
        <f ca="1">SUMIFS(UNEMPLOYMENT!C:C, UNEMPLOYMENT!A:A,data!A42)</f>
        <v>2.19</v>
      </c>
    </row>
    <row r="43" spans="1:6" x14ac:dyDescent="0.3">
      <c r="A43" s="1" t="s">
        <v>29</v>
      </c>
      <c r="B43">
        <v>60.901000000000003</v>
      </c>
      <c r="C43">
        <f ca="1">SUMIFS(CPI!B:B,CPI!A:A,data!A43)</f>
        <v>159.9</v>
      </c>
      <c r="D43">
        <f ca="1">SUMIFS('interest rate'!B:B,'interest rate'!A:A,data!A43)</f>
        <v>6.25</v>
      </c>
      <c r="E43">
        <f ca="1">SUMIFS('M3'!B:B,'M3'!A:A,data!A43)</f>
        <v>8482339</v>
      </c>
      <c r="F43">
        <f ca="1">SUMIFS(UNEMPLOYMENT!C:C, UNEMPLOYMENT!A:A,data!A43)</f>
        <v>2.19</v>
      </c>
    </row>
    <row r="44" spans="1:6" x14ac:dyDescent="0.3">
      <c r="A44" s="1" t="s">
        <v>30</v>
      </c>
      <c r="B44">
        <v>79.337000000000003</v>
      </c>
      <c r="C44">
        <f ca="1">SUMIFS(CPI!B:B,CPI!A:A,data!A44)</f>
        <v>160.9</v>
      </c>
      <c r="D44">
        <f ca="1">SUMIFS('interest rate'!B:B,'interest rate'!A:A,data!A44)</f>
        <v>6.25</v>
      </c>
      <c r="E44">
        <f ca="1">SUMIFS('M3'!B:B,'M3'!A:A,data!A44)</f>
        <v>8760391</v>
      </c>
      <c r="F44">
        <f ca="1">SUMIFS(UNEMPLOYMENT!C:C, UNEMPLOYMENT!A:A,data!A44)</f>
        <v>2.1800000000000002</v>
      </c>
    </row>
    <row r="45" spans="1:6" x14ac:dyDescent="0.3">
      <c r="A45" s="1" t="s">
        <v>31</v>
      </c>
      <c r="B45">
        <v>48.128999999999998</v>
      </c>
      <c r="C45">
        <f ca="1">SUMIFS(CPI!B:B,CPI!A:A,data!A45)</f>
        <v>161.30000000000001</v>
      </c>
      <c r="D45">
        <f ca="1">SUMIFS('interest rate'!B:B,'interest rate'!A:A,data!A45)</f>
        <v>6.25</v>
      </c>
      <c r="E45">
        <f ca="1">SUMIFS('M3'!B:B,'M3'!A:A,data!A45)</f>
        <v>9006347</v>
      </c>
      <c r="F45">
        <f ca="1">SUMIFS(UNEMPLOYMENT!C:C, UNEMPLOYMENT!A:A,data!A45)</f>
        <v>2.15</v>
      </c>
    </row>
    <row r="46" spans="1:6" x14ac:dyDescent="0.3">
      <c r="A46" s="1" t="s">
        <v>12</v>
      </c>
      <c r="B46">
        <v>58.713000000000001</v>
      </c>
      <c r="C46">
        <f ca="1">SUMIFS(CPI!B:B,CPI!A:A,data!A46)</f>
        <v>162.5</v>
      </c>
      <c r="D46">
        <f ca="1">SUMIFS('interest rate'!B:B,'interest rate'!A:A,data!A46)</f>
        <v>6.25</v>
      </c>
      <c r="E46">
        <f ca="1">SUMIFS('M3'!B:B,'M3'!A:A,data!A46)</f>
        <v>9327816</v>
      </c>
      <c r="F46">
        <f ca="1">SUMIFS(UNEMPLOYMENT!C:C, UNEMPLOYMENT!A:A,data!A46)</f>
        <v>2.12</v>
      </c>
    </row>
    <row r="47" spans="1:6" x14ac:dyDescent="0.3">
      <c r="A47" s="1" t="s">
        <v>32</v>
      </c>
      <c r="B47">
        <v>66.314999999999998</v>
      </c>
      <c r="C47">
        <f ca="1">SUMIFS(CPI!B:B,CPI!A:A,data!A47)</f>
        <v>163.5</v>
      </c>
      <c r="D47">
        <f ca="1">SUMIFS('interest rate'!B:B,'interest rate'!A:A,data!A47)</f>
        <v>6</v>
      </c>
      <c r="E47">
        <f ca="1">SUMIFS('M3'!B:B,'M3'!A:A,data!A47)</f>
        <v>9513361</v>
      </c>
      <c r="F47">
        <f ca="1">SUMIFS(UNEMPLOYMENT!C:C, UNEMPLOYMENT!A:A,data!A47)</f>
        <v>2.15</v>
      </c>
    </row>
    <row r="48" spans="1:6" x14ac:dyDescent="0.3">
      <c r="A48" s="1" t="s">
        <v>33</v>
      </c>
      <c r="B48">
        <v>86.799000000000007</v>
      </c>
      <c r="C48">
        <f ca="1">SUMIFS(CPI!B:B,CPI!A:A,data!A48)</f>
        <v>166.7</v>
      </c>
      <c r="D48">
        <f ca="1">SUMIFS('interest rate'!B:B,'interest rate'!A:A,data!A48)</f>
        <v>6</v>
      </c>
      <c r="E48">
        <f ca="1">SUMIFS('M3'!B:B,'M3'!A:A,data!A48)</f>
        <v>9953670</v>
      </c>
      <c r="F48">
        <f ca="1">SUMIFS(UNEMPLOYMENT!C:C, UNEMPLOYMENT!A:A,data!A48)</f>
        <v>2.2599999999999998</v>
      </c>
    </row>
    <row r="49" spans="1:6" x14ac:dyDescent="0.3">
      <c r="A49" s="1" t="s">
        <v>34</v>
      </c>
      <c r="B49">
        <v>51.088000000000001</v>
      </c>
      <c r="C49">
        <f ca="1">SUMIFS(CPI!B:B,CPI!A:A,data!A49)</f>
        <v>170.3</v>
      </c>
      <c r="D49">
        <f ca="1">SUMIFS('interest rate'!B:B,'interest rate'!A:A,data!A49)</f>
        <v>5</v>
      </c>
      <c r="E49">
        <f ca="1">SUMIFS('M3'!B:B,'M3'!A:A,data!A49)</f>
        <v>10108000</v>
      </c>
      <c r="F49">
        <f ca="1">SUMIFS(UNEMPLOYMENT!C:C, UNEMPLOYMENT!A:A,data!A49)</f>
        <v>2.33</v>
      </c>
    </row>
    <row r="50" spans="1:6" x14ac:dyDescent="0.3">
      <c r="A50" s="1" t="s">
        <v>13</v>
      </c>
      <c r="B50">
        <v>59.454999999999998</v>
      </c>
      <c r="C50">
        <f ca="1">SUMIFS(CPI!B:B,CPI!A:A,data!A50)</f>
        <v>167.1</v>
      </c>
      <c r="D50">
        <f ca="1">SUMIFS('interest rate'!B:B,'interest rate'!A:A,data!A50)</f>
        <v>4.5</v>
      </c>
      <c r="E50">
        <f ca="1">SUMIFS('M3'!B:B,'M3'!A:A,data!A50)</f>
        <v>10417460</v>
      </c>
      <c r="F50">
        <f ca="1">SUMIFS(UNEMPLOYMENT!C:C, UNEMPLOYMENT!A:A,data!A50)</f>
        <v>2.37</v>
      </c>
    </row>
    <row r="51" spans="1:6" x14ac:dyDescent="0.3">
      <c r="A51" s="1" t="s">
        <v>35</v>
      </c>
      <c r="B51">
        <v>68.742000000000004</v>
      </c>
      <c r="C51">
        <f ca="1">SUMIFS(CPI!B:B,CPI!A:A,data!A51)</f>
        <v>168.7</v>
      </c>
      <c r="D51">
        <f ca="1">SUMIFS('interest rate'!B:B,'interest rate'!A:A,data!A51)</f>
        <v>4</v>
      </c>
      <c r="E51">
        <f ca="1">SUMIFS('M3'!B:B,'M3'!A:A,data!A51)</f>
        <v>10722810</v>
      </c>
      <c r="F51">
        <f ca="1">SUMIFS(UNEMPLOYMENT!C:C, UNEMPLOYMENT!A:A,data!A51)</f>
        <v>2.5</v>
      </c>
    </row>
    <row r="52" spans="1:6" x14ac:dyDescent="0.3">
      <c r="A52" s="1" t="s">
        <v>36</v>
      </c>
      <c r="B52">
        <v>91.674999999999997</v>
      </c>
      <c r="C52">
        <f ca="1">SUMIFS(CPI!B:B,CPI!A:A,data!A52)</f>
        <v>169</v>
      </c>
      <c r="D52">
        <f ca="1">SUMIFS('interest rate'!B:B,'interest rate'!A:A,data!A52)</f>
        <v>4</v>
      </c>
      <c r="E52">
        <f ca="1">SUMIFS('M3'!B:B,'M3'!A:A,data!A52)</f>
        <v>11310700</v>
      </c>
      <c r="F52">
        <f ca="1">SUMIFS(UNEMPLOYMENT!C:C, UNEMPLOYMENT!A:A,data!A52)</f>
        <v>2.72</v>
      </c>
    </row>
    <row r="53" spans="1:6" x14ac:dyDescent="0.3">
      <c r="A53" s="1" t="s">
        <v>37</v>
      </c>
      <c r="B53">
        <v>83.093000000000004</v>
      </c>
      <c r="C53">
        <f ca="1">SUMIFS(CPI!B:B,CPI!A:A,data!A53)</f>
        <v>170.8</v>
      </c>
      <c r="D53">
        <f ca="1">SUMIFS('interest rate'!B:B,'interest rate'!A:A,data!A53)</f>
        <v>4</v>
      </c>
      <c r="E53">
        <f ca="1">SUMIFS('M3'!B:B,'M3'!A:A,data!A53)</f>
        <v>11550560</v>
      </c>
      <c r="F53">
        <f ca="1">SUMIFS(UNEMPLOYMENT!C:C, UNEMPLOYMENT!A:A,data!A53)</f>
        <v>2.42</v>
      </c>
    </row>
    <row r="54" spans="1:6" x14ac:dyDescent="0.3">
      <c r="A54" s="1" t="s">
        <v>14</v>
      </c>
      <c r="B54">
        <v>90.63</v>
      </c>
      <c r="C54">
        <f ca="1">SUMIFS(CPI!B:B,CPI!A:A,data!A54)</f>
        <v>171.6</v>
      </c>
      <c r="D54">
        <f ca="1">SUMIFS('interest rate'!B:B,'interest rate'!A:A,data!A54)</f>
        <v>4</v>
      </c>
      <c r="E54">
        <f ca="1">SUMIFS('M3'!B:B,'M3'!A:A,data!A54)</f>
        <v>11750370</v>
      </c>
      <c r="F54">
        <f ca="1">SUMIFS(UNEMPLOYMENT!C:C, UNEMPLOYMENT!A:A,data!A54)</f>
        <v>2.62</v>
      </c>
    </row>
    <row r="55" spans="1:6" x14ac:dyDescent="0.3">
      <c r="A55" s="1" t="s">
        <v>38</v>
      </c>
      <c r="B55">
        <v>86.638999999999996</v>
      </c>
      <c r="C55">
        <f ca="1">SUMIFS(CPI!B:B,CPI!A:A,data!A55)</f>
        <v>172.9</v>
      </c>
      <c r="D55">
        <f ca="1">SUMIFS('interest rate'!B:B,'interest rate'!A:A,data!A55)</f>
        <v>4</v>
      </c>
      <c r="E55">
        <f ca="1">SUMIFS('M3'!B:B,'M3'!A:A,data!A55)</f>
        <v>11924870</v>
      </c>
      <c r="F55">
        <f ca="1">SUMIFS(UNEMPLOYMENT!C:C, UNEMPLOYMENT!A:A,data!A55)</f>
        <v>3.98</v>
      </c>
    </row>
    <row r="56" spans="1:6" x14ac:dyDescent="0.3">
      <c r="A56" s="1" t="s">
        <v>39</v>
      </c>
      <c r="B56">
        <v>105.911</v>
      </c>
      <c r="C56">
        <f ca="1">SUMIFS(CPI!B:B,CPI!A:A,data!A56)</f>
        <v>172.2</v>
      </c>
      <c r="D56">
        <f ca="1">SUMIFS('interest rate'!B:B,'interest rate'!A:A,data!A56)</f>
        <v>4</v>
      </c>
      <c r="E56">
        <f ca="1">SUMIFS('M3'!B:B,'M3'!A:A,data!A56)</f>
        <v>12405120</v>
      </c>
      <c r="F56">
        <f ca="1">SUMIFS(UNEMPLOYMENT!C:C, UNEMPLOYMENT!A:A,data!A56)</f>
        <v>3.56</v>
      </c>
    </row>
    <row r="57" spans="1:6" x14ac:dyDescent="0.3">
      <c r="A57" s="1" t="s">
        <v>40</v>
      </c>
      <c r="B57">
        <v>93.664000000000001</v>
      </c>
      <c r="C57">
        <f ca="1">SUMIFS(CPI!B:B,CPI!A:A,data!A57)</f>
        <v>174.1</v>
      </c>
      <c r="D57">
        <f ca="1">SUMIFS('interest rate'!B:B,'interest rate'!A:A,data!A57)</f>
        <v>4</v>
      </c>
      <c r="E57">
        <f ca="1">SUMIFS('M3'!B:B,'M3'!A:A,data!A57)</f>
        <v>12859000</v>
      </c>
      <c r="F57">
        <f ca="1">SUMIFS(UNEMPLOYMENT!C:C, UNEMPLOYMENT!A:A,data!A57)</f>
        <v>2.46</v>
      </c>
    </row>
    <row r="58" spans="1:6" x14ac:dyDescent="0.3">
      <c r="A58" s="1" t="s">
        <v>15</v>
      </c>
      <c r="B58">
        <v>99.516999999999996</v>
      </c>
      <c r="C58">
        <f ca="1">SUMIFS(CPI!B:B,CPI!A:A,data!A58)</f>
        <v>176.7</v>
      </c>
      <c r="D58">
        <f ca="1">SUMIFS('interest rate'!B:B,'interest rate'!A:A,data!A58)</f>
        <v>4</v>
      </c>
      <c r="E58">
        <f ca="1">SUMIFS('M3'!B:B,'M3'!A:A,data!A58)</f>
        <v>12864950</v>
      </c>
      <c r="F58">
        <f ca="1">SUMIFS(UNEMPLOYMENT!C:C, UNEMPLOYMENT!A:A,data!A58)</f>
        <v>2.3199999999999998</v>
      </c>
    </row>
    <row r="59" spans="1:6" x14ac:dyDescent="0.3">
      <c r="A59" s="1" t="s">
        <v>41</v>
      </c>
      <c r="B59">
        <v>102.642</v>
      </c>
      <c r="C59">
        <f ca="1">SUMIFS(CPI!B:B,CPI!A:A,data!A59)</f>
        <v>178.6</v>
      </c>
      <c r="D59">
        <f ca="1">SUMIFS('interest rate'!B:B,'interest rate'!A:A,data!A59)</f>
        <v>5</v>
      </c>
      <c r="E59">
        <f ca="1">SUMIFS('M3'!B:B,'M3'!A:A,data!A59)</f>
        <v>12709400</v>
      </c>
      <c r="F59">
        <f ca="1">SUMIFS(UNEMPLOYMENT!C:C, UNEMPLOYMENT!A:A,data!A59)</f>
        <v>2.2799999999999998</v>
      </c>
    </row>
    <row r="60" spans="1:6" x14ac:dyDescent="0.3">
      <c r="A60" s="1" t="s">
        <v>42</v>
      </c>
      <c r="B60">
        <v>110.02500000000001</v>
      </c>
      <c r="C60">
        <f ca="1">SUMIFS(CPI!B:B,CPI!A:A,data!A60)</f>
        <v>179.8</v>
      </c>
      <c r="D60">
        <f ca="1">SUMIFS('interest rate'!B:B,'interest rate'!A:A,data!A60)</f>
        <v>6</v>
      </c>
      <c r="E60">
        <f ca="1">SUMIFS('M3'!B:B,'M3'!A:A,data!A60)</f>
        <v>13109660</v>
      </c>
      <c r="F60">
        <f ca="1">SUMIFS(UNEMPLOYMENT!C:C, UNEMPLOYMENT!A:A,data!A60)</f>
        <v>2.3199999999999998</v>
      </c>
    </row>
    <row r="61" spans="1:6" x14ac:dyDescent="0.3">
      <c r="A61" s="1" t="s">
        <v>43</v>
      </c>
      <c r="B61">
        <v>97.625</v>
      </c>
      <c r="C61">
        <f ca="1">SUMIFS(CPI!B:B,CPI!A:A,data!A61)</f>
        <v>181.4</v>
      </c>
      <c r="D61">
        <f ca="1">SUMIFS('interest rate'!B:B,'interest rate'!A:A,data!A61)</f>
        <v>6</v>
      </c>
      <c r="E61">
        <f ca="1">SUMIFS('M3'!B:B,'M3'!A:A,data!A61)</f>
        <v>13208160</v>
      </c>
      <c r="F61">
        <f ca="1">SUMIFS(UNEMPLOYMENT!C:C, UNEMPLOYMENT!A:A,data!A61)</f>
        <v>2.25</v>
      </c>
    </row>
    <row r="62" spans="1:6" x14ac:dyDescent="0.3">
      <c r="A62" s="1" t="s">
        <v>16</v>
      </c>
      <c r="B62">
        <v>103.922</v>
      </c>
      <c r="C62">
        <f ca="1">SUMIFS(CPI!B:B,CPI!A:A,data!A62)</f>
        <v>180.9</v>
      </c>
      <c r="D62">
        <f ca="1">SUMIFS('interest rate'!B:B,'interest rate'!A:A,data!A62)</f>
        <v>4.5</v>
      </c>
      <c r="E62">
        <f ca="1">SUMIFS('M3'!B:B,'M3'!A:A,data!A62)</f>
        <v>13580270</v>
      </c>
      <c r="F62">
        <f ca="1">SUMIFS(UNEMPLOYMENT!C:C, UNEMPLOYMENT!A:A,data!A62)</f>
        <v>2.2999999999999998</v>
      </c>
    </row>
    <row r="63" spans="1:6" x14ac:dyDescent="0.3">
      <c r="A63" s="1" t="s">
        <v>44</v>
      </c>
      <c r="B63">
        <v>105.58</v>
      </c>
      <c r="C63">
        <f ca="1">SUMIFS(CPI!B:B,CPI!A:A,data!A63)</f>
        <v>183.8</v>
      </c>
      <c r="D63">
        <f ca="1">SUMIFS('interest rate'!B:B,'interest rate'!A:A,data!A63)</f>
        <v>4.5</v>
      </c>
      <c r="E63">
        <f ca="1">SUMIFS('M3'!B:B,'M3'!A:A,data!A63)</f>
        <v>13893210</v>
      </c>
      <c r="F63">
        <f ca="1">SUMIFS(UNEMPLOYMENT!C:C, UNEMPLOYMENT!A:A,data!A63)</f>
        <v>2.2999999999999998</v>
      </c>
    </row>
    <row r="64" spans="1:6" x14ac:dyDescent="0.3">
      <c r="A64" s="1" t="s">
        <v>45</v>
      </c>
      <c r="B64">
        <v>121.211</v>
      </c>
      <c r="C64">
        <f ca="1">SUMIFS(CPI!B:B,CPI!A:A,data!A64)</f>
        <v>186.2</v>
      </c>
      <c r="D64">
        <f ca="1">SUMIFS('interest rate'!B:B,'interest rate'!A:A,data!A64)</f>
        <v>4.5</v>
      </c>
      <c r="E64">
        <f ca="1">SUMIFS('M3'!B:B,'M3'!A:A,data!A64)</f>
        <v>14234970</v>
      </c>
      <c r="F64">
        <f ca="1">SUMIFS(UNEMPLOYMENT!C:C, UNEMPLOYMENT!A:A,data!A64)</f>
        <v>2.2599999999999998</v>
      </c>
    </row>
    <row r="65" spans="1:1" x14ac:dyDescent="0.3">
      <c r="A6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AD1E-A378-4A10-B394-A9CB644A94AF}">
  <dimension ref="A1:B195"/>
  <sheetViews>
    <sheetView topLeftCell="A173" workbookViewId="0">
      <selection activeCell="A186" sqref="A186"/>
    </sheetView>
  </sheetViews>
  <sheetFormatPr defaultRowHeight="16.8" x14ac:dyDescent="0.3"/>
  <sheetData>
    <row r="1" spans="1:2" x14ac:dyDescent="0.3">
      <c r="A1" t="s">
        <v>110</v>
      </c>
      <c r="B1" t="s">
        <v>116</v>
      </c>
    </row>
    <row r="2" spans="1:2" x14ac:dyDescent="0.3">
      <c r="A2" s="3">
        <v>39568</v>
      </c>
      <c r="B2">
        <v>2.2000000000000002</v>
      </c>
    </row>
    <row r="3" spans="1:2" x14ac:dyDescent="0.3">
      <c r="A3" s="3">
        <v>39599</v>
      </c>
      <c r="B3">
        <v>3.91</v>
      </c>
    </row>
    <row r="4" spans="1:2" x14ac:dyDescent="0.3">
      <c r="A4" s="3">
        <v>39629</v>
      </c>
      <c r="B4">
        <v>2.13</v>
      </c>
    </row>
    <row r="5" spans="1:2" x14ac:dyDescent="0.3">
      <c r="A5" s="3">
        <v>39660</v>
      </c>
      <c r="B5">
        <v>1.1200000000000001</v>
      </c>
    </row>
    <row r="6" spans="1:2" x14ac:dyDescent="0.3">
      <c r="A6" s="3">
        <v>39691</v>
      </c>
      <c r="B6">
        <v>1.56</v>
      </c>
    </row>
    <row r="7" spans="1:2" x14ac:dyDescent="0.3">
      <c r="A7" s="3">
        <v>39721</v>
      </c>
      <c r="B7">
        <v>0.18</v>
      </c>
    </row>
    <row r="8" spans="1:2" x14ac:dyDescent="0.3">
      <c r="A8" s="3">
        <v>39752</v>
      </c>
      <c r="B8">
        <v>-0.19</v>
      </c>
    </row>
    <row r="9" spans="1:2" x14ac:dyDescent="0.3">
      <c r="A9" s="3">
        <v>39782</v>
      </c>
      <c r="B9">
        <v>-0.75</v>
      </c>
    </row>
    <row r="10" spans="1:2" x14ac:dyDescent="0.3">
      <c r="A10" s="3">
        <v>39813</v>
      </c>
      <c r="B10">
        <v>-0.68</v>
      </c>
    </row>
    <row r="11" spans="1:2" x14ac:dyDescent="0.3">
      <c r="A11" s="3">
        <v>39844</v>
      </c>
      <c r="B11">
        <v>0.31</v>
      </c>
    </row>
    <row r="12" spans="1:2" x14ac:dyDescent="0.3">
      <c r="A12" s="3">
        <v>39872</v>
      </c>
      <c r="B12">
        <v>1.17</v>
      </c>
    </row>
    <row r="13" spans="1:2" x14ac:dyDescent="0.3">
      <c r="A13" s="3">
        <v>39903</v>
      </c>
      <c r="B13">
        <v>-0.17</v>
      </c>
    </row>
    <row r="14" spans="1:2" x14ac:dyDescent="0.3">
      <c r="A14" s="3">
        <v>39933</v>
      </c>
      <c r="B14">
        <v>0.35</v>
      </c>
    </row>
    <row r="15" spans="1:2" x14ac:dyDescent="0.3">
      <c r="A15" s="3">
        <v>39964</v>
      </c>
      <c r="B15">
        <v>0.43</v>
      </c>
    </row>
    <row r="16" spans="1:2" x14ac:dyDescent="0.3">
      <c r="A16" s="3">
        <v>39994</v>
      </c>
      <c r="B16">
        <v>0.55000000000000004</v>
      </c>
    </row>
    <row r="17" spans="1:2" x14ac:dyDescent="0.3">
      <c r="A17" s="3">
        <v>40025</v>
      </c>
      <c r="B17">
        <v>0.51</v>
      </c>
    </row>
    <row r="18" spans="1:2" x14ac:dyDescent="0.3">
      <c r="A18" s="3">
        <v>40056</v>
      </c>
      <c r="B18">
        <v>0.23</v>
      </c>
    </row>
    <row r="19" spans="1:2" x14ac:dyDescent="0.3">
      <c r="A19" s="3">
        <v>40086</v>
      </c>
      <c r="B19">
        <v>0.62</v>
      </c>
    </row>
    <row r="20" spans="1:2" x14ac:dyDescent="0.3">
      <c r="A20" s="3">
        <v>40117</v>
      </c>
      <c r="B20">
        <v>0.37</v>
      </c>
    </row>
    <row r="21" spans="1:2" x14ac:dyDescent="0.3">
      <c r="A21" s="3">
        <v>40147</v>
      </c>
      <c r="B21">
        <v>0.54</v>
      </c>
    </row>
    <row r="22" spans="1:2" x14ac:dyDescent="0.3">
      <c r="A22" s="3">
        <v>40178</v>
      </c>
      <c r="B22">
        <v>1.38</v>
      </c>
    </row>
    <row r="23" spans="1:2" x14ac:dyDescent="0.3">
      <c r="A23" s="3">
        <v>40209</v>
      </c>
      <c r="B23">
        <v>1.36</v>
      </c>
    </row>
    <row r="24" spans="1:2" x14ac:dyDescent="0.3">
      <c r="A24" s="3">
        <v>40237</v>
      </c>
      <c r="B24">
        <v>1.96</v>
      </c>
    </row>
    <row r="25" spans="1:2" x14ac:dyDescent="0.3">
      <c r="A25" s="3">
        <v>40268</v>
      </c>
      <c r="B25">
        <v>0.74</v>
      </c>
    </row>
    <row r="26" spans="1:2" x14ac:dyDescent="0.3">
      <c r="A26" s="3">
        <v>40298</v>
      </c>
      <c r="B26">
        <v>0.13</v>
      </c>
    </row>
    <row r="27" spans="1:2" x14ac:dyDescent="0.3">
      <c r="A27" s="3">
        <v>40329</v>
      </c>
      <c r="B27">
        <v>0.27</v>
      </c>
    </row>
    <row r="28" spans="1:2" x14ac:dyDescent="0.3">
      <c r="A28" s="3">
        <v>40359</v>
      </c>
      <c r="B28">
        <v>0.22</v>
      </c>
    </row>
    <row r="29" spans="1:2" x14ac:dyDescent="0.3">
      <c r="A29" s="3">
        <v>40390</v>
      </c>
      <c r="B29">
        <v>0.05</v>
      </c>
    </row>
    <row r="30" spans="1:2" x14ac:dyDescent="0.3">
      <c r="A30" s="3">
        <v>40421</v>
      </c>
      <c r="B30">
        <v>0.22</v>
      </c>
    </row>
    <row r="31" spans="1:2" x14ac:dyDescent="0.3">
      <c r="A31" s="3">
        <v>40451</v>
      </c>
      <c r="B31">
        <v>1.31</v>
      </c>
    </row>
    <row r="32" spans="1:2" x14ac:dyDescent="0.3">
      <c r="A32" s="3">
        <v>40482</v>
      </c>
      <c r="B32">
        <v>1.04</v>
      </c>
    </row>
    <row r="33" spans="1:2" x14ac:dyDescent="0.3">
      <c r="A33" s="3">
        <v>40512</v>
      </c>
      <c r="B33">
        <v>1.86</v>
      </c>
    </row>
    <row r="34" spans="1:2" x14ac:dyDescent="0.3">
      <c r="A34" s="3">
        <v>40543</v>
      </c>
      <c r="B34">
        <v>1.98</v>
      </c>
    </row>
    <row r="35" spans="1:2" x14ac:dyDescent="0.3">
      <c r="A35" s="3">
        <v>40574</v>
      </c>
      <c r="B35">
        <v>1.73</v>
      </c>
    </row>
    <row r="36" spans="1:2" x14ac:dyDescent="0.3">
      <c r="A36" s="3">
        <v>40602</v>
      </c>
      <c r="B36">
        <v>2.09</v>
      </c>
    </row>
    <row r="37" spans="1:2" x14ac:dyDescent="0.3">
      <c r="A37" s="3">
        <v>40633</v>
      </c>
      <c r="B37">
        <v>2.16</v>
      </c>
    </row>
    <row r="38" spans="1:2" x14ac:dyDescent="0.3">
      <c r="A38" s="3">
        <v>40663</v>
      </c>
      <c r="B38">
        <v>3.32</v>
      </c>
    </row>
    <row r="39" spans="1:2" x14ac:dyDescent="0.3">
      <c r="A39" s="3">
        <v>40694</v>
      </c>
      <c r="B39">
        <v>2.21</v>
      </c>
    </row>
    <row r="40" spans="1:2" x14ac:dyDescent="0.3">
      <c r="A40" s="3">
        <v>40724</v>
      </c>
      <c r="B40">
        <v>1.08</v>
      </c>
    </row>
    <row r="41" spans="1:2" x14ac:dyDescent="0.3">
      <c r="A41" s="3">
        <v>40755</v>
      </c>
      <c r="B41">
        <v>1.1599999999999999</v>
      </c>
    </row>
    <row r="42" spans="1:2" x14ac:dyDescent="0.3">
      <c r="A42" s="3">
        <v>40786</v>
      </c>
      <c r="B42">
        <v>0.93</v>
      </c>
    </row>
    <row r="43" spans="1:2" x14ac:dyDescent="0.3">
      <c r="A43" s="3">
        <v>40816</v>
      </c>
      <c r="B43">
        <v>0.82</v>
      </c>
    </row>
    <row r="44" spans="1:2" x14ac:dyDescent="0.3">
      <c r="A44" s="3">
        <v>40847</v>
      </c>
      <c r="B44">
        <v>0.36</v>
      </c>
    </row>
    <row r="45" spans="1:2" x14ac:dyDescent="0.3">
      <c r="A45" s="3">
        <v>40877</v>
      </c>
      <c r="B45">
        <v>0.38</v>
      </c>
    </row>
    <row r="46" spans="1:2" x14ac:dyDescent="0.3">
      <c r="A46" s="3">
        <v>40908</v>
      </c>
      <c r="B46">
        <v>0.52</v>
      </c>
    </row>
    <row r="47" spans="1:2" x14ac:dyDescent="0.3">
      <c r="A47" s="3">
        <v>40939</v>
      </c>
      <c r="B47">
        <v>1</v>
      </c>
    </row>
    <row r="48" spans="1:2" x14ac:dyDescent="0.3">
      <c r="A48" s="3">
        <v>40968</v>
      </c>
      <c r="B48">
        <v>1.36</v>
      </c>
    </row>
    <row r="49" spans="1:2" x14ac:dyDescent="0.3">
      <c r="A49" s="3">
        <v>40999</v>
      </c>
      <c r="B49">
        <v>0.15</v>
      </c>
    </row>
    <row r="50" spans="1:2" x14ac:dyDescent="0.3">
      <c r="A50" s="3">
        <v>41029</v>
      </c>
      <c r="B50">
        <v>0.05</v>
      </c>
    </row>
    <row r="51" spans="1:2" x14ac:dyDescent="0.3">
      <c r="A51" s="3">
        <v>41060</v>
      </c>
      <c r="B51">
        <v>0.17</v>
      </c>
    </row>
    <row r="52" spans="1:2" x14ac:dyDescent="0.3">
      <c r="A52" s="3">
        <v>41090</v>
      </c>
      <c r="B52">
        <v>-0.26</v>
      </c>
    </row>
    <row r="53" spans="1:2" x14ac:dyDescent="0.3">
      <c r="A53" s="3">
        <v>41121</v>
      </c>
      <c r="B53">
        <v>-0.28999999999999998</v>
      </c>
    </row>
    <row r="54" spans="1:2" x14ac:dyDescent="0.3">
      <c r="A54" s="3">
        <v>41152</v>
      </c>
      <c r="B54">
        <v>0.63</v>
      </c>
    </row>
    <row r="55" spans="1:2" x14ac:dyDescent="0.3">
      <c r="A55" s="3">
        <v>41182</v>
      </c>
      <c r="B55">
        <v>2.19</v>
      </c>
    </row>
    <row r="56" spans="1:2" x14ac:dyDescent="0.3">
      <c r="A56" s="3">
        <v>41213</v>
      </c>
      <c r="B56">
        <v>0.85</v>
      </c>
    </row>
    <row r="57" spans="1:2" x14ac:dyDescent="0.3">
      <c r="A57" s="3">
        <v>41243</v>
      </c>
      <c r="B57">
        <v>0.46</v>
      </c>
    </row>
    <row r="58" spans="1:2" x14ac:dyDescent="0.3">
      <c r="A58" s="3">
        <v>41274</v>
      </c>
      <c r="B58">
        <v>0.27</v>
      </c>
    </row>
    <row r="59" spans="1:2" x14ac:dyDescent="0.3">
      <c r="A59" s="3">
        <v>41305</v>
      </c>
      <c r="B59">
        <v>1.24</v>
      </c>
    </row>
    <row r="60" spans="1:2" x14ac:dyDescent="0.3">
      <c r="A60" s="3">
        <v>41333</v>
      </c>
      <c r="B60">
        <v>1.32</v>
      </c>
    </row>
    <row r="61" spans="1:2" x14ac:dyDescent="0.3">
      <c r="A61" s="3">
        <v>41364</v>
      </c>
      <c r="B61">
        <v>-0.19</v>
      </c>
    </row>
    <row r="62" spans="1:2" x14ac:dyDescent="0.3">
      <c r="A62" s="3">
        <v>41394</v>
      </c>
      <c r="B62">
        <v>0.02</v>
      </c>
    </row>
    <row r="63" spans="1:2" x14ac:dyDescent="0.3">
      <c r="A63" s="3">
        <v>41425</v>
      </c>
      <c r="B63">
        <v>-0.06</v>
      </c>
    </row>
    <row r="64" spans="1:2" x14ac:dyDescent="0.3">
      <c r="A64" s="3">
        <v>41455</v>
      </c>
      <c r="B64">
        <v>0.05</v>
      </c>
    </row>
    <row r="65" spans="1:2" x14ac:dyDescent="0.3">
      <c r="A65" s="3">
        <v>41486</v>
      </c>
      <c r="B65">
        <v>0.26</v>
      </c>
    </row>
    <row r="66" spans="1:2" x14ac:dyDescent="0.3">
      <c r="A66" s="3">
        <v>41517</v>
      </c>
      <c r="B66">
        <v>0.82</v>
      </c>
    </row>
    <row r="67" spans="1:2" x14ac:dyDescent="0.3">
      <c r="A67" s="3">
        <v>41547</v>
      </c>
      <c r="B67">
        <v>1.05</v>
      </c>
    </row>
    <row r="68" spans="1:2" x14ac:dyDescent="0.3">
      <c r="A68" s="3">
        <v>41578</v>
      </c>
      <c r="B68">
        <v>0.49</v>
      </c>
    </row>
    <row r="69" spans="1:2" x14ac:dyDescent="0.3">
      <c r="A69" s="3">
        <v>41608</v>
      </c>
      <c r="B69">
        <v>0.33</v>
      </c>
    </row>
    <row r="70" spans="1:2" x14ac:dyDescent="0.3">
      <c r="A70" s="3">
        <v>41639</v>
      </c>
      <c r="B70">
        <v>0.51</v>
      </c>
    </row>
    <row r="71" spans="1:2" x14ac:dyDescent="0.3">
      <c r="A71" s="3">
        <v>41670</v>
      </c>
      <c r="B71">
        <v>0.69</v>
      </c>
    </row>
    <row r="72" spans="1:2" x14ac:dyDescent="0.3">
      <c r="A72" s="3">
        <v>41698</v>
      </c>
      <c r="B72">
        <v>0.54</v>
      </c>
    </row>
    <row r="73" spans="1:2" x14ac:dyDescent="0.3">
      <c r="A73" s="3">
        <v>41729</v>
      </c>
      <c r="B73">
        <v>-0.43</v>
      </c>
    </row>
    <row r="74" spans="1:2" x14ac:dyDescent="0.3">
      <c r="A74" s="3">
        <v>41759</v>
      </c>
      <c r="B74">
        <v>7.0000000000000007E-2</v>
      </c>
    </row>
    <row r="75" spans="1:2" x14ac:dyDescent="0.3">
      <c r="A75" s="3">
        <v>41790</v>
      </c>
      <c r="B75">
        <v>0.19</v>
      </c>
    </row>
    <row r="76" spans="1:2" x14ac:dyDescent="0.3">
      <c r="A76" s="3">
        <v>41820</v>
      </c>
      <c r="B76">
        <v>0.3</v>
      </c>
    </row>
    <row r="77" spans="1:2" x14ac:dyDescent="0.3">
      <c r="A77" s="3">
        <v>41851</v>
      </c>
      <c r="B77">
        <v>0.22</v>
      </c>
    </row>
    <row r="78" spans="1:2" x14ac:dyDescent="0.3">
      <c r="A78" s="3">
        <v>41882</v>
      </c>
      <c r="B78">
        <v>0.22</v>
      </c>
    </row>
    <row r="79" spans="1:2" x14ac:dyDescent="0.3">
      <c r="A79" s="3">
        <v>41912</v>
      </c>
      <c r="B79">
        <v>0.4</v>
      </c>
    </row>
    <row r="80" spans="1:2" x14ac:dyDescent="0.3">
      <c r="A80" s="3">
        <v>41943</v>
      </c>
      <c r="B80">
        <v>0.11</v>
      </c>
    </row>
    <row r="81" spans="1:2" x14ac:dyDescent="0.3">
      <c r="A81" s="3">
        <v>41973</v>
      </c>
      <c r="B81">
        <v>-0.27</v>
      </c>
    </row>
    <row r="82" spans="1:2" x14ac:dyDescent="0.3">
      <c r="A82" s="3">
        <v>42004</v>
      </c>
      <c r="B82">
        <v>-0.24</v>
      </c>
    </row>
    <row r="83" spans="1:2" x14ac:dyDescent="0.3">
      <c r="A83" s="3">
        <v>42035</v>
      </c>
      <c r="B83">
        <v>-0.2</v>
      </c>
    </row>
    <row r="84" spans="1:2" x14ac:dyDescent="0.3">
      <c r="A84" s="3">
        <v>42063</v>
      </c>
      <c r="B84">
        <v>-0.05</v>
      </c>
    </row>
    <row r="85" spans="1:2" x14ac:dyDescent="0.3">
      <c r="A85" s="3">
        <v>42094</v>
      </c>
      <c r="B85">
        <v>0.15</v>
      </c>
    </row>
    <row r="86" spans="1:2" x14ac:dyDescent="0.3">
      <c r="A86" s="3">
        <v>42124</v>
      </c>
      <c r="B86">
        <v>0.14000000000000001</v>
      </c>
    </row>
    <row r="87" spans="1:2" x14ac:dyDescent="0.3">
      <c r="A87" s="3">
        <v>42155</v>
      </c>
      <c r="B87">
        <v>0.16</v>
      </c>
    </row>
    <row r="88" spans="1:2" x14ac:dyDescent="0.3">
      <c r="A88" s="3">
        <v>42185</v>
      </c>
      <c r="B88">
        <v>0.35</v>
      </c>
    </row>
    <row r="89" spans="1:2" x14ac:dyDescent="0.3">
      <c r="A89" s="3">
        <v>42216</v>
      </c>
      <c r="B89">
        <v>0.13</v>
      </c>
    </row>
    <row r="90" spans="1:2" x14ac:dyDescent="0.3">
      <c r="A90" s="3">
        <v>42247</v>
      </c>
      <c r="B90">
        <v>-7.0000000000000007E-2</v>
      </c>
    </row>
    <row r="91" spans="1:2" x14ac:dyDescent="0.3">
      <c r="A91" s="3">
        <v>42277</v>
      </c>
      <c r="B91">
        <v>-0.21</v>
      </c>
    </row>
    <row r="92" spans="1:2" x14ac:dyDescent="0.3">
      <c r="A92" s="3">
        <v>42308</v>
      </c>
      <c r="B92">
        <v>0.11</v>
      </c>
    </row>
    <row r="93" spans="1:2" x14ac:dyDescent="0.3">
      <c r="A93" s="3">
        <v>42338</v>
      </c>
      <c r="B93">
        <v>7.0000000000000007E-2</v>
      </c>
    </row>
    <row r="94" spans="1:2" x14ac:dyDescent="0.3">
      <c r="A94" s="3">
        <v>42369</v>
      </c>
      <c r="B94">
        <v>0.02</v>
      </c>
    </row>
    <row r="95" spans="1:2" x14ac:dyDescent="0.3">
      <c r="A95" s="3">
        <v>42400</v>
      </c>
      <c r="B95">
        <v>0</v>
      </c>
    </row>
    <row r="96" spans="1:2" x14ac:dyDescent="0.3">
      <c r="A96" s="3">
        <v>42429</v>
      </c>
      <c r="B96">
        <v>0.42</v>
      </c>
    </row>
    <row r="97" spans="1:2" x14ac:dyDescent="0.3">
      <c r="A97" s="3">
        <v>42460</v>
      </c>
      <c r="B97">
        <v>0.56999999999999995</v>
      </c>
    </row>
    <row r="98" spans="1:2" x14ac:dyDescent="0.3">
      <c r="A98" s="3">
        <v>42490</v>
      </c>
      <c r="B98">
        <v>0.33</v>
      </c>
    </row>
    <row r="99" spans="1:2" x14ac:dyDescent="0.3">
      <c r="A99" s="3">
        <v>42521</v>
      </c>
      <c r="B99">
        <v>0.54</v>
      </c>
    </row>
    <row r="100" spans="1:2" x14ac:dyDescent="0.3">
      <c r="A100" s="3">
        <v>42551</v>
      </c>
      <c r="B100">
        <v>0.46</v>
      </c>
    </row>
    <row r="101" spans="1:2" x14ac:dyDescent="0.3">
      <c r="A101" s="3">
        <v>42582</v>
      </c>
      <c r="B101">
        <v>0.13</v>
      </c>
    </row>
    <row r="102" spans="1:2" x14ac:dyDescent="0.3">
      <c r="A102" s="3">
        <v>42613</v>
      </c>
      <c r="B102">
        <v>0.1</v>
      </c>
    </row>
    <row r="103" spans="1:2" x14ac:dyDescent="0.3">
      <c r="A103" s="3">
        <v>42643</v>
      </c>
      <c r="B103">
        <v>0.54</v>
      </c>
    </row>
    <row r="104" spans="1:2" x14ac:dyDescent="0.3">
      <c r="A104" s="3">
        <v>42674</v>
      </c>
      <c r="B104">
        <v>0.83</v>
      </c>
    </row>
    <row r="105" spans="1:2" x14ac:dyDescent="0.3">
      <c r="A105" s="3">
        <v>42704</v>
      </c>
      <c r="B105">
        <v>0.48</v>
      </c>
    </row>
    <row r="106" spans="1:2" x14ac:dyDescent="0.3">
      <c r="A106" s="3">
        <v>42735</v>
      </c>
      <c r="B106">
        <v>0.23</v>
      </c>
    </row>
    <row r="107" spans="1:2" x14ac:dyDescent="0.3">
      <c r="A107" s="3">
        <v>42766</v>
      </c>
      <c r="B107">
        <v>0.46</v>
      </c>
    </row>
    <row r="108" spans="1:2" x14ac:dyDescent="0.3">
      <c r="A108" s="3">
        <v>42794</v>
      </c>
      <c r="B108">
        <v>0.23</v>
      </c>
    </row>
    <row r="109" spans="1:2" x14ac:dyDescent="0.3">
      <c r="A109" s="3">
        <v>42825</v>
      </c>
      <c r="B109">
        <v>0.21</v>
      </c>
    </row>
    <row r="110" spans="1:2" x14ac:dyDescent="0.3">
      <c r="A110" s="3">
        <v>42855</v>
      </c>
      <c r="B110">
        <v>0</v>
      </c>
    </row>
    <row r="111" spans="1:2" x14ac:dyDescent="0.3">
      <c r="A111" s="3">
        <v>42886</v>
      </c>
      <c r="B111">
        <v>0.53</v>
      </c>
    </row>
    <row r="112" spans="1:2" x14ac:dyDescent="0.3">
      <c r="A112" s="3">
        <v>42916</v>
      </c>
      <c r="B112">
        <v>-0.17</v>
      </c>
    </row>
    <row r="113" spans="1:2" x14ac:dyDescent="0.3">
      <c r="A113" s="3">
        <v>42947</v>
      </c>
      <c r="B113">
        <v>0.11</v>
      </c>
    </row>
    <row r="114" spans="1:2" x14ac:dyDescent="0.3">
      <c r="A114" s="3">
        <v>42978</v>
      </c>
      <c r="B114">
        <v>0.92</v>
      </c>
    </row>
    <row r="115" spans="1:2" x14ac:dyDescent="0.3">
      <c r="A115" s="3">
        <v>43008</v>
      </c>
      <c r="B115">
        <v>0.59</v>
      </c>
    </row>
    <row r="116" spans="1:2" x14ac:dyDescent="0.3">
      <c r="A116" s="3">
        <v>43039</v>
      </c>
      <c r="B116">
        <v>0.41</v>
      </c>
    </row>
    <row r="117" spans="1:2" x14ac:dyDescent="0.3">
      <c r="A117" s="3">
        <v>43069</v>
      </c>
      <c r="B117">
        <v>0.13</v>
      </c>
    </row>
    <row r="118" spans="1:2" x14ac:dyDescent="0.3">
      <c r="A118" s="3">
        <v>43100</v>
      </c>
      <c r="B118">
        <v>0.21</v>
      </c>
    </row>
    <row r="119" spans="1:2" x14ac:dyDescent="0.3">
      <c r="A119" s="3">
        <v>43131</v>
      </c>
      <c r="B119">
        <v>0.51</v>
      </c>
    </row>
    <row r="120" spans="1:2" x14ac:dyDescent="0.3">
      <c r="A120" s="3">
        <v>43159</v>
      </c>
      <c r="B120">
        <v>0.73</v>
      </c>
    </row>
    <row r="121" spans="1:2" x14ac:dyDescent="0.3">
      <c r="A121" s="3">
        <v>43190</v>
      </c>
      <c r="B121">
        <v>-0.27</v>
      </c>
    </row>
    <row r="122" spans="1:2" x14ac:dyDescent="0.3">
      <c r="A122" s="3">
        <v>43220</v>
      </c>
      <c r="B122">
        <v>0.08</v>
      </c>
    </row>
    <row r="123" spans="1:2" x14ac:dyDescent="0.3">
      <c r="A123" s="3">
        <v>43251</v>
      </c>
      <c r="B123">
        <v>0.55000000000000004</v>
      </c>
    </row>
    <row r="124" spans="1:2" x14ac:dyDescent="0.3">
      <c r="A124" s="3">
        <v>43281</v>
      </c>
      <c r="B124">
        <v>0.61</v>
      </c>
    </row>
    <row r="125" spans="1:2" x14ac:dyDescent="0.3">
      <c r="A125" s="3">
        <v>43312</v>
      </c>
      <c r="B125">
        <v>-0.09</v>
      </c>
    </row>
    <row r="126" spans="1:2" x14ac:dyDescent="0.3">
      <c r="A126" s="3">
        <v>43343</v>
      </c>
      <c r="B126">
        <v>0.45</v>
      </c>
    </row>
    <row r="127" spans="1:2" x14ac:dyDescent="0.3">
      <c r="A127" s="3">
        <v>43373</v>
      </c>
      <c r="B127">
        <v>0.59</v>
      </c>
    </row>
    <row r="128" spans="1:2" x14ac:dyDescent="0.3">
      <c r="A128" s="3">
        <v>43404</v>
      </c>
      <c r="B128">
        <v>0.33</v>
      </c>
    </row>
    <row r="129" spans="1:2" x14ac:dyDescent="0.3">
      <c r="A129" s="3">
        <v>43434</v>
      </c>
      <c r="B129">
        <v>-0.28999999999999998</v>
      </c>
    </row>
    <row r="130" spans="1:2" x14ac:dyDescent="0.3">
      <c r="A130" s="3">
        <v>43465</v>
      </c>
      <c r="B130">
        <v>-0.25</v>
      </c>
    </row>
    <row r="131" spans="1:2" x14ac:dyDescent="0.3">
      <c r="A131" s="3">
        <v>43496</v>
      </c>
      <c r="B131">
        <v>0.1</v>
      </c>
    </row>
    <row r="132" spans="1:2" x14ac:dyDescent="0.3">
      <c r="A132" s="3">
        <v>43524</v>
      </c>
      <c r="B132">
        <v>0.8</v>
      </c>
    </row>
    <row r="133" spans="1:2" x14ac:dyDescent="0.3">
      <c r="A133" s="3">
        <v>43555</v>
      </c>
      <c r="B133">
        <v>-0.21</v>
      </c>
    </row>
    <row r="134" spans="1:2" x14ac:dyDescent="0.3">
      <c r="A134" s="3">
        <v>43585</v>
      </c>
      <c r="B134">
        <v>0.31</v>
      </c>
    </row>
    <row r="135" spans="1:2" x14ac:dyDescent="0.3">
      <c r="A135" s="3">
        <v>43616</v>
      </c>
      <c r="B135">
        <v>0.49</v>
      </c>
    </row>
    <row r="136" spans="1:2" x14ac:dyDescent="0.3">
      <c r="A136" s="3">
        <v>43646</v>
      </c>
      <c r="B136">
        <v>-0.09</v>
      </c>
    </row>
    <row r="137" spans="1:2" x14ac:dyDescent="0.3">
      <c r="A137" s="3">
        <v>43677</v>
      </c>
      <c r="B137">
        <v>0.18</v>
      </c>
    </row>
    <row r="138" spans="1:2" x14ac:dyDescent="0.3">
      <c r="A138" s="3">
        <v>43708</v>
      </c>
      <c r="B138">
        <v>0.28000000000000003</v>
      </c>
    </row>
    <row r="139" spans="1:2" x14ac:dyDescent="0.3">
      <c r="A139" s="3">
        <v>43738</v>
      </c>
      <c r="B139">
        <v>0.31</v>
      </c>
    </row>
    <row r="140" spans="1:2" x14ac:dyDescent="0.3">
      <c r="A140" s="3">
        <v>43769</v>
      </c>
      <c r="B140">
        <v>0.59</v>
      </c>
    </row>
    <row r="141" spans="1:2" x14ac:dyDescent="0.3">
      <c r="A141" s="3">
        <v>43799</v>
      </c>
      <c r="B141">
        <v>0.96</v>
      </c>
    </row>
    <row r="142" spans="1:2" x14ac:dyDescent="0.3">
      <c r="A142" s="3">
        <v>43830</v>
      </c>
      <c r="B142">
        <v>1.4</v>
      </c>
    </row>
    <row r="143" spans="1:2" x14ac:dyDescent="0.3">
      <c r="A143" s="3">
        <v>43861</v>
      </c>
      <c r="B143">
        <v>1.23</v>
      </c>
    </row>
    <row r="144" spans="1:2" x14ac:dyDescent="0.3">
      <c r="A144" s="3">
        <v>43890</v>
      </c>
      <c r="B144">
        <v>-0.72</v>
      </c>
    </row>
    <row r="145" spans="1:2" x14ac:dyDescent="0.3">
      <c r="A145" s="3">
        <v>43921</v>
      </c>
      <c r="B145">
        <v>-0.72</v>
      </c>
    </row>
    <row r="146" spans="1:2" x14ac:dyDescent="0.3">
      <c r="A146" s="3">
        <v>43951</v>
      </c>
      <c r="B146">
        <v>-1.54</v>
      </c>
    </row>
    <row r="147" spans="1:2" x14ac:dyDescent="0.3">
      <c r="A147" s="3">
        <v>43982</v>
      </c>
      <c r="B147">
        <v>-0.23</v>
      </c>
    </row>
    <row r="148" spans="1:2" x14ac:dyDescent="0.3">
      <c r="A148" s="3">
        <v>44012</v>
      </c>
      <c r="B148">
        <v>0.66</v>
      </c>
    </row>
    <row r="149" spans="1:2" x14ac:dyDescent="0.3">
      <c r="A149" s="3">
        <v>44043</v>
      </c>
      <c r="B149">
        <v>0.4</v>
      </c>
    </row>
    <row r="150" spans="1:2" x14ac:dyDescent="0.3">
      <c r="A150" s="3">
        <v>44074</v>
      </c>
      <c r="B150">
        <v>7.0000000000000007E-2</v>
      </c>
    </row>
    <row r="151" spans="1:2" x14ac:dyDescent="0.3">
      <c r="A151" s="3">
        <v>44104</v>
      </c>
      <c r="B151">
        <v>0.12</v>
      </c>
    </row>
    <row r="152" spans="1:2" x14ac:dyDescent="0.3">
      <c r="A152" s="3">
        <v>44135</v>
      </c>
      <c r="B152">
        <v>0.09</v>
      </c>
    </row>
    <row r="153" spans="1:2" x14ac:dyDescent="0.3">
      <c r="A153" s="3">
        <v>44165</v>
      </c>
      <c r="B153">
        <v>0.08</v>
      </c>
    </row>
    <row r="154" spans="1:2" x14ac:dyDescent="0.3">
      <c r="A154" s="3">
        <v>44196</v>
      </c>
      <c r="B154">
        <v>0.1</v>
      </c>
    </row>
    <row r="155" spans="1:2" x14ac:dyDescent="0.3">
      <c r="A155" s="3">
        <v>44227</v>
      </c>
      <c r="B155">
        <v>0.06</v>
      </c>
    </row>
    <row r="156" spans="1:2" x14ac:dyDescent="0.3">
      <c r="A156" s="3">
        <v>44255</v>
      </c>
      <c r="B156">
        <v>1.52</v>
      </c>
    </row>
    <row r="157" spans="1:2" x14ac:dyDescent="0.3">
      <c r="A157" s="3">
        <v>44286</v>
      </c>
      <c r="B157">
        <v>-0.27</v>
      </c>
    </row>
    <row r="158" spans="1:2" x14ac:dyDescent="0.3">
      <c r="A158" s="3">
        <v>44316</v>
      </c>
      <c r="B158">
        <v>-0.04</v>
      </c>
    </row>
    <row r="159" spans="1:2" x14ac:dyDescent="0.3">
      <c r="A159" s="3">
        <v>44347</v>
      </c>
      <c r="B159">
        <v>0.16</v>
      </c>
    </row>
    <row r="160" spans="1:2" x14ac:dyDescent="0.3">
      <c r="A160" s="3">
        <v>44377</v>
      </c>
      <c r="B160">
        <v>0.17</v>
      </c>
    </row>
    <row r="161" spans="1:2" x14ac:dyDescent="0.3">
      <c r="A161" s="3">
        <v>44408</v>
      </c>
      <c r="B161">
        <v>0.62</v>
      </c>
    </row>
    <row r="162" spans="1:2" x14ac:dyDescent="0.3">
      <c r="A162" s="3">
        <v>44439</v>
      </c>
      <c r="B162">
        <v>0.25</v>
      </c>
    </row>
    <row r="163" spans="1:2" x14ac:dyDescent="0.3">
      <c r="A163" s="3">
        <v>44469</v>
      </c>
      <c r="B163">
        <v>-0.62</v>
      </c>
    </row>
    <row r="164" spans="1:2" x14ac:dyDescent="0.3">
      <c r="A164" s="3">
        <v>44500</v>
      </c>
      <c r="B164">
        <v>-0.2</v>
      </c>
    </row>
    <row r="165" spans="1:2" x14ac:dyDescent="0.3">
      <c r="A165" s="3">
        <v>44530</v>
      </c>
      <c r="B165">
        <v>0.32</v>
      </c>
    </row>
    <row r="166" spans="1:2" x14ac:dyDescent="0.3">
      <c r="A166" s="3">
        <v>44561</v>
      </c>
      <c r="B166">
        <v>-0.18</v>
      </c>
    </row>
    <row r="167" spans="1:2" x14ac:dyDescent="0.3">
      <c r="A167" s="3">
        <v>44592</v>
      </c>
      <c r="B167">
        <v>0.19</v>
      </c>
    </row>
    <row r="168" spans="1:2" x14ac:dyDescent="0.3">
      <c r="A168" s="3">
        <v>44620</v>
      </c>
      <c r="B168">
        <v>1</v>
      </c>
    </row>
    <row r="169" spans="1:2" x14ac:dyDescent="0.3">
      <c r="A169" s="3">
        <v>44651</v>
      </c>
      <c r="B169">
        <v>0.7</v>
      </c>
    </row>
    <row r="170" spans="1:2" x14ac:dyDescent="0.3">
      <c r="A170" s="3">
        <v>44681</v>
      </c>
      <c r="B170">
        <v>0.18</v>
      </c>
    </row>
    <row r="171" spans="1:2" x14ac:dyDescent="0.3">
      <c r="A171" s="3">
        <v>44712</v>
      </c>
      <c r="B171">
        <v>0.38</v>
      </c>
    </row>
    <row r="172" spans="1:2" x14ac:dyDescent="0.3">
      <c r="A172" s="3">
        <v>44742</v>
      </c>
      <c r="B172">
        <v>0.69</v>
      </c>
    </row>
    <row r="173" spans="1:2" x14ac:dyDescent="0.3">
      <c r="A173" s="3">
        <v>44773</v>
      </c>
      <c r="B173">
        <v>0.4</v>
      </c>
    </row>
    <row r="174" spans="1:2" x14ac:dyDescent="0.3">
      <c r="A174" s="3">
        <v>44804</v>
      </c>
      <c r="B174">
        <v>0.05</v>
      </c>
    </row>
    <row r="175" spans="1:2" x14ac:dyDescent="0.3">
      <c r="A175" s="3">
        <v>44834</v>
      </c>
      <c r="B175">
        <v>0.4</v>
      </c>
    </row>
    <row r="176" spans="1:2" x14ac:dyDescent="0.3">
      <c r="A176" s="3">
        <v>44865</v>
      </c>
      <c r="B176">
        <v>0.15</v>
      </c>
    </row>
    <row r="177" spans="1:2" x14ac:dyDescent="0.3">
      <c r="A177" s="3">
        <v>44895</v>
      </c>
      <c r="B177">
        <v>0.39</v>
      </c>
    </row>
    <row r="178" spans="1:2" x14ac:dyDescent="0.3">
      <c r="A178" s="3">
        <v>44926</v>
      </c>
      <c r="B178">
        <v>-0.01</v>
      </c>
    </row>
    <row r="179" spans="1:2" x14ac:dyDescent="0.3">
      <c r="A179" s="3">
        <v>44957</v>
      </c>
      <c r="B179">
        <v>0.52</v>
      </c>
    </row>
    <row r="180" spans="1:2" x14ac:dyDescent="0.3">
      <c r="A180" s="3">
        <v>44985</v>
      </c>
      <c r="B180">
        <v>0.45</v>
      </c>
    </row>
    <row r="181" spans="1:2" x14ac:dyDescent="0.3">
      <c r="A181" s="3">
        <v>45016</v>
      </c>
      <c r="B181">
        <v>-0.23</v>
      </c>
    </row>
    <row r="182" spans="1:2" x14ac:dyDescent="0.3">
      <c r="A182" s="3">
        <v>45046</v>
      </c>
      <c r="B182">
        <v>-0.34</v>
      </c>
    </row>
    <row r="183" spans="1:2" x14ac:dyDescent="0.3">
      <c r="A183" s="3">
        <v>45077</v>
      </c>
      <c r="B183">
        <v>0.01</v>
      </c>
    </row>
    <row r="184" spans="1:2" x14ac:dyDescent="0.3">
      <c r="A184" s="3">
        <v>45107</v>
      </c>
      <c r="B184">
        <v>0.27</v>
      </c>
    </row>
    <row r="185" spans="1:2" x14ac:dyDescent="0.3">
      <c r="A185" s="3">
        <v>45138</v>
      </c>
      <c r="B185">
        <v>0.45</v>
      </c>
    </row>
    <row r="186" spans="1:2" x14ac:dyDescent="0.3">
      <c r="A186" s="3">
        <v>45169</v>
      </c>
      <c r="B186">
        <v>0.88</v>
      </c>
    </row>
    <row r="187" spans="1:2" x14ac:dyDescent="0.3">
      <c r="A187" s="3">
        <v>45199</v>
      </c>
      <c r="B187">
        <v>1.08</v>
      </c>
    </row>
    <row r="188" spans="1:2" x14ac:dyDescent="0.3">
      <c r="A188" s="3">
        <v>45230</v>
      </c>
      <c r="B188">
        <v>0.08</v>
      </c>
    </row>
    <row r="189" spans="1:2" x14ac:dyDescent="0.3">
      <c r="A189" s="3">
        <v>45260</v>
      </c>
      <c r="B189">
        <v>0.25</v>
      </c>
    </row>
    <row r="190" spans="1:2" x14ac:dyDescent="0.3">
      <c r="A190" s="3">
        <v>45291</v>
      </c>
      <c r="B190">
        <v>0.12</v>
      </c>
    </row>
    <row r="191" spans="1:2" x14ac:dyDescent="0.3">
      <c r="A191" s="3">
        <v>45322</v>
      </c>
      <c r="B191">
        <v>0.31</v>
      </c>
    </row>
    <row r="192" spans="1:2" x14ac:dyDescent="0.3">
      <c r="A192" s="3">
        <v>45351</v>
      </c>
      <c r="B192">
        <v>1.04</v>
      </c>
    </row>
    <row r="193" spans="1:2" x14ac:dyDescent="0.3">
      <c r="A193" s="3">
        <v>45382</v>
      </c>
      <c r="B193">
        <v>-0.23</v>
      </c>
    </row>
    <row r="194" spans="1:2" x14ac:dyDescent="0.3">
      <c r="A194" s="3">
        <v>45412</v>
      </c>
      <c r="B194">
        <v>7.0000000000000007E-2</v>
      </c>
    </row>
    <row r="195" spans="1:2" x14ac:dyDescent="0.3">
      <c r="A195" s="3">
        <v>45443</v>
      </c>
      <c r="B195">
        <v>0.05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F20D0-E408-401A-AFA0-AD74476F1147}">
  <dimension ref="A1:C71"/>
  <sheetViews>
    <sheetView topLeftCell="B2" workbookViewId="0">
      <selection activeCell="C4" sqref="C4"/>
    </sheetView>
  </sheetViews>
  <sheetFormatPr defaultRowHeight="16.8" x14ac:dyDescent="0.3"/>
  <cols>
    <col min="2" max="2" width="19.26953125" customWidth="1"/>
  </cols>
  <sheetData>
    <row r="1" spans="1:3" x14ac:dyDescent="0.3">
      <c r="A1" t="e">
        <f ca="1">_xll.DSGRID("VIXUNAT.P,VIXUPNA.R","","2008","2024","Q","RowHeader=true;ColHeader=true;Heading=true;Code=true;Curn=true;DispSeriesDescription=true;YearlyTSFormat=false;QuarterlyTSFormat=false;MonthlyTSFormat=false")</f>
        <v>#NAME?</v>
      </c>
      <c r="B1" s="1" t="s">
        <v>106</v>
      </c>
    </row>
    <row r="2" spans="1:3" x14ac:dyDescent="0.3">
      <c r="A2" s="1" t="s">
        <v>0</v>
      </c>
      <c r="B2" s="1" t="s">
        <v>1</v>
      </c>
    </row>
    <row r="3" spans="1:3" x14ac:dyDescent="0.3">
      <c r="A3" s="1" t="s">
        <v>2</v>
      </c>
      <c r="B3" s="1" t="s">
        <v>3</v>
      </c>
    </row>
    <row r="4" spans="1:3" x14ac:dyDescent="0.3">
      <c r="A4" s="1" t="s">
        <v>4</v>
      </c>
      <c r="B4" s="1" t="s">
        <v>81</v>
      </c>
      <c r="C4" s="1" t="s">
        <v>82</v>
      </c>
    </row>
    <row r="5" spans="1:3" x14ac:dyDescent="0.3">
      <c r="A5" s="1" t="s">
        <v>5</v>
      </c>
      <c r="B5" s="1" t="s">
        <v>83</v>
      </c>
      <c r="C5" s="1" t="s">
        <v>84</v>
      </c>
    </row>
    <row r="6" spans="1:3" x14ac:dyDescent="0.3">
      <c r="A6" s="1" t="s">
        <v>6</v>
      </c>
    </row>
    <row r="7" spans="1:3" x14ac:dyDescent="0.3">
      <c r="A7" s="1" t="s">
        <v>106</v>
      </c>
      <c r="B7">
        <v>1038.8589999999999</v>
      </c>
      <c r="C7">
        <v>2.31</v>
      </c>
    </row>
    <row r="8" spans="1:3" x14ac:dyDescent="0.3">
      <c r="A8" s="1" t="s">
        <v>107</v>
      </c>
      <c r="B8">
        <v>1100.8589999999999</v>
      </c>
      <c r="C8">
        <v>2.4300000000000002</v>
      </c>
    </row>
    <row r="9" spans="1:3" x14ac:dyDescent="0.3">
      <c r="A9" s="1" t="s">
        <v>108</v>
      </c>
      <c r="B9">
        <v>1172.9490000000001</v>
      </c>
      <c r="C9">
        <v>2.57</v>
      </c>
    </row>
    <row r="10" spans="1:3" x14ac:dyDescent="0.3">
      <c r="A10" s="1" t="s">
        <v>109</v>
      </c>
      <c r="B10">
        <v>1266.2809999999999</v>
      </c>
      <c r="C10">
        <v>2.75</v>
      </c>
    </row>
    <row r="11" spans="1:3" x14ac:dyDescent="0.3">
      <c r="A11" s="1" t="s">
        <v>86</v>
      </c>
      <c r="B11">
        <v>1356.758</v>
      </c>
      <c r="C11">
        <v>2.92</v>
      </c>
    </row>
    <row r="12" spans="1:3" x14ac:dyDescent="0.3">
      <c r="A12" s="1" t="s">
        <v>87</v>
      </c>
      <c r="B12">
        <v>1398.2070000000001</v>
      </c>
      <c r="C12">
        <v>2.99</v>
      </c>
    </row>
    <row r="13" spans="1:3" x14ac:dyDescent="0.3">
      <c r="A13" s="1" t="s">
        <v>88</v>
      </c>
      <c r="B13">
        <v>1389.41</v>
      </c>
      <c r="C13">
        <v>2.95</v>
      </c>
    </row>
    <row r="14" spans="1:3" x14ac:dyDescent="0.3">
      <c r="A14" s="1" t="s">
        <v>89</v>
      </c>
      <c r="B14">
        <v>1408.52</v>
      </c>
      <c r="C14">
        <v>2.97</v>
      </c>
    </row>
    <row r="15" spans="1:3" x14ac:dyDescent="0.3">
      <c r="A15" s="1" t="s">
        <v>90</v>
      </c>
      <c r="B15">
        <v>1447.98</v>
      </c>
      <c r="C15">
        <v>3.02</v>
      </c>
    </row>
    <row r="16" spans="1:3" x14ac:dyDescent="0.3">
      <c r="A16" s="1" t="s">
        <v>91</v>
      </c>
      <c r="B16">
        <v>1416.1210000000001</v>
      </c>
      <c r="C16">
        <v>2.94</v>
      </c>
    </row>
    <row r="17" spans="1:3" x14ac:dyDescent="0.3">
      <c r="A17" s="1" t="s">
        <v>92</v>
      </c>
      <c r="B17">
        <v>1311.7809999999999</v>
      </c>
      <c r="C17">
        <v>2.71</v>
      </c>
    </row>
    <row r="18" spans="1:3" x14ac:dyDescent="0.3">
      <c r="A18" s="1" t="s">
        <v>93</v>
      </c>
      <c r="B18">
        <v>1188.6089999999999</v>
      </c>
      <c r="C18">
        <v>2.44</v>
      </c>
    </row>
    <row r="19" spans="1:3" x14ac:dyDescent="0.3">
      <c r="A19" s="1" t="s">
        <v>94</v>
      </c>
      <c r="B19">
        <v>1087.961</v>
      </c>
      <c r="C19">
        <v>2.2400000000000002</v>
      </c>
    </row>
    <row r="20" spans="1:3" x14ac:dyDescent="0.3">
      <c r="A20" s="1" t="s">
        <v>95</v>
      </c>
      <c r="B20">
        <v>1049.6410000000001</v>
      </c>
      <c r="C20">
        <v>2.12</v>
      </c>
    </row>
    <row r="21" spans="1:3" x14ac:dyDescent="0.3">
      <c r="A21" s="1" t="s">
        <v>96</v>
      </c>
      <c r="B21">
        <v>1034.5309999999999</v>
      </c>
      <c r="C21">
        <v>2.08</v>
      </c>
    </row>
    <row r="22" spans="1:3" x14ac:dyDescent="0.3">
      <c r="A22" s="1" t="s">
        <v>97</v>
      </c>
      <c r="B22">
        <v>968.12099999999998</v>
      </c>
      <c r="C22">
        <v>2.0099999999999998</v>
      </c>
    </row>
    <row r="23" spans="1:3" x14ac:dyDescent="0.3">
      <c r="A23" s="1" t="s">
        <v>98</v>
      </c>
      <c r="B23">
        <v>928.00800000000004</v>
      </c>
      <c r="C23">
        <v>1.9</v>
      </c>
    </row>
    <row r="24" spans="1:3" x14ac:dyDescent="0.3">
      <c r="A24" s="1" t="s">
        <v>99</v>
      </c>
      <c r="B24">
        <v>932.27</v>
      </c>
      <c r="C24">
        <v>1.9</v>
      </c>
    </row>
    <row r="25" spans="1:3" x14ac:dyDescent="0.3">
      <c r="A25" s="1" t="s">
        <v>100</v>
      </c>
      <c r="B25">
        <v>976.71100000000001</v>
      </c>
      <c r="C25">
        <v>1.99</v>
      </c>
    </row>
    <row r="26" spans="1:3" x14ac:dyDescent="0.3">
      <c r="A26" s="1" t="s">
        <v>101</v>
      </c>
      <c r="B26">
        <v>1036.059</v>
      </c>
      <c r="C26">
        <v>2.11</v>
      </c>
    </row>
    <row r="27" spans="1:3" x14ac:dyDescent="0.3">
      <c r="A27" s="1" t="s">
        <v>102</v>
      </c>
      <c r="B27">
        <v>1085.848</v>
      </c>
      <c r="C27">
        <v>2.19</v>
      </c>
    </row>
    <row r="28" spans="1:3" x14ac:dyDescent="0.3">
      <c r="A28" s="1" t="s">
        <v>103</v>
      </c>
      <c r="B28">
        <v>1102.57</v>
      </c>
      <c r="C28">
        <v>2.21</v>
      </c>
    </row>
    <row r="29" spans="1:3" x14ac:dyDescent="0.3">
      <c r="A29" s="1" t="s">
        <v>104</v>
      </c>
      <c r="B29">
        <v>1082.758</v>
      </c>
      <c r="C29">
        <v>2.17</v>
      </c>
    </row>
    <row r="30" spans="1:3" x14ac:dyDescent="0.3">
      <c r="A30" s="1" t="s">
        <v>105</v>
      </c>
      <c r="B30">
        <v>1042.348</v>
      </c>
      <c r="C30">
        <v>2.1</v>
      </c>
    </row>
    <row r="31" spans="1:3" x14ac:dyDescent="0.3">
      <c r="A31" s="1" t="s">
        <v>69</v>
      </c>
      <c r="B31">
        <v>1026.6210000000001</v>
      </c>
      <c r="C31">
        <v>2.06</v>
      </c>
    </row>
    <row r="32" spans="1:3" x14ac:dyDescent="0.3">
      <c r="A32" s="1" t="s">
        <v>70</v>
      </c>
      <c r="B32">
        <v>1045.9380000000001</v>
      </c>
      <c r="C32">
        <v>2.08</v>
      </c>
    </row>
    <row r="33" spans="1:3" x14ac:dyDescent="0.3">
      <c r="A33" s="1" t="s">
        <v>71</v>
      </c>
      <c r="B33">
        <v>1093.6289999999999</v>
      </c>
      <c r="C33">
        <v>2.16</v>
      </c>
    </row>
    <row r="34" spans="1:3" x14ac:dyDescent="0.3">
      <c r="A34" s="1" t="s">
        <v>72</v>
      </c>
      <c r="B34">
        <v>1130.5820000000001</v>
      </c>
      <c r="C34">
        <v>2.27</v>
      </c>
    </row>
    <row r="35" spans="1:3" x14ac:dyDescent="0.3">
      <c r="A35" s="1" t="s">
        <v>8</v>
      </c>
      <c r="B35">
        <v>1174.059</v>
      </c>
      <c r="C35">
        <v>2.36</v>
      </c>
    </row>
    <row r="36" spans="1:3" x14ac:dyDescent="0.3">
      <c r="A36" s="1" t="s">
        <v>20</v>
      </c>
      <c r="B36">
        <v>1201.23</v>
      </c>
      <c r="C36">
        <v>2.38</v>
      </c>
    </row>
    <row r="37" spans="1:3" x14ac:dyDescent="0.3">
      <c r="A37" s="1" t="s">
        <v>21</v>
      </c>
      <c r="B37">
        <v>1191.18</v>
      </c>
      <c r="C37">
        <v>2.35</v>
      </c>
    </row>
    <row r="38" spans="1:3" x14ac:dyDescent="0.3">
      <c r="A38" s="1" t="s">
        <v>22</v>
      </c>
      <c r="B38">
        <v>1168.289</v>
      </c>
      <c r="C38">
        <v>2.31</v>
      </c>
    </row>
    <row r="39" spans="1:3" x14ac:dyDescent="0.3">
      <c r="A39" s="1" t="s">
        <v>9</v>
      </c>
      <c r="B39">
        <v>1161.809</v>
      </c>
      <c r="C39">
        <v>2.2999999999999998</v>
      </c>
    </row>
    <row r="40" spans="1:3" x14ac:dyDescent="0.3">
      <c r="A40" s="1" t="s">
        <v>23</v>
      </c>
      <c r="B40">
        <v>1154.809</v>
      </c>
      <c r="C40">
        <v>2.2799999999999998</v>
      </c>
    </row>
    <row r="41" spans="1:3" x14ac:dyDescent="0.3">
      <c r="A41" s="1" t="s">
        <v>24</v>
      </c>
      <c r="B41">
        <v>1147.6990000000001</v>
      </c>
      <c r="C41">
        <v>2.27</v>
      </c>
    </row>
    <row r="42" spans="1:3" x14ac:dyDescent="0.3">
      <c r="A42" s="1" t="s">
        <v>25</v>
      </c>
      <c r="B42">
        <v>1135.098</v>
      </c>
      <c r="C42">
        <v>2.2400000000000002</v>
      </c>
    </row>
    <row r="43" spans="1:3" x14ac:dyDescent="0.3">
      <c r="A43" s="1" t="s">
        <v>10</v>
      </c>
      <c r="B43">
        <v>1125.18</v>
      </c>
      <c r="C43">
        <v>2.2200000000000002</v>
      </c>
    </row>
    <row r="44" spans="1:3" x14ac:dyDescent="0.3">
      <c r="A44" s="1" t="s">
        <v>26</v>
      </c>
      <c r="B44">
        <v>1126.461</v>
      </c>
      <c r="C44">
        <v>2.21</v>
      </c>
    </row>
    <row r="45" spans="1:3" x14ac:dyDescent="0.3">
      <c r="A45" s="1" t="s">
        <v>27</v>
      </c>
      <c r="B45">
        <v>1130.1289999999999</v>
      </c>
      <c r="C45">
        <v>2.21</v>
      </c>
    </row>
    <row r="46" spans="1:3" x14ac:dyDescent="0.3">
      <c r="A46" s="1" t="s">
        <v>28</v>
      </c>
      <c r="B46">
        <v>1126.32</v>
      </c>
      <c r="C46">
        <v>2.2000000000000002</v>
      </c>
    </row>
    <row r="47" spans="1:3" x14ac:dyDescent="0.3">
      <c r="A47" s="1" t="s">
        <v>11</v>
      </c>
      <c r="B47">
        <v>1122.5820000000001</v>
      </c>
      <c r="C47">
        <v>2.19</v>
      </c>
    </row>
    <row r="48" spans="1:3" x14ac:dyDescent="0.3">
      <c r="A48" s="1" t="s">
        <v>29</v>
      </c>
      <c r="B48">
        <v>1124.961</v>
      </c>
      <c r="C48">
        <v>2.19</v>
      </c>
    </row>
    <row r="49" spans="1:3" x14ac:dyDescent="0.3">
      <c r="A49" s="1" t="s">
        <v>30</v>
      </c>
      <c r="B49">
        <v>1129.4490000000001</v>
      </c>
      <c r="C49">
        <v>2.1800000000000002</v>
      </c>
    </row>
    <row r="50" spans="1:3" x14ac:dyDescent="0.3">
      <c r="A50" s="1" t="s">
        <v>31</v>
      </c>
      <c r="B50">
        <v>1107.8399999999999</v>
      </c>
      <c r="C50">
        <v>2.15</v>
      </c>
    </row>
    <row r="51" spans="1:3" x14ac:dyDescent="0.3">
      <c r="A51" s="1" t="s">
        <v>12</v>
      </c>
      <c r="B51">
        <v>1091.758</v>
      </c>
      <c r="C51">
        <v>2.12</v>
      </c>
    </row>
    <row r="52" spans="1:3" x14ac:dyDescent="0.3">
      <c r="A52" s="1" t="s">
        <v>32</v>
      </c>
      <c r="B52">
        <v>1114.867</v>
      </c>
      <c r="C52">
        <v>2.15</v>
      </c>
    </row>
    <row r="53" spans="1:3" x14ac:dyDescent="0.3">
      <c r="A53" s="1" t="s">
        <v>33</v>
      </c>
      <c r="B53">
        <v>1176.5309999999999</v>
      </c>
      <c r="C53">
        <v>2.2599999999999998</v>
      </c>
    </row>
    <row r="54" spans="1:3" x14ac:dyDescent="0.3">
      <c r="A54" s="1" t="s">
        <v>34</v>
      </c>
      <c r="B54">
        <v>1199.4880000000001</v>
      </c>
      <c r="C54">
        <v>2.33</v>
      </c>
    </row>
    <row r="55" spans="1:3" x14ac:dyDescent="0.3">
      <c r="A55" s="1" t="s">
        <v>13</v>
      </c>
      <c r="B55">
        <v>1168.8589999999999</v>
      </c>
      <c r="C55">
        <v>2.37</v>
      </c>
    </row>
    <row r="56" spans="1:3" x14ac:dyDescent="0.3">
      <c r="A56" s="1" t="s">
        <v>35</v>
      </c>
      <c r="B56">
        <v>1282.8320000000001</v>
      </c>
      <c r="C56">
        <v>2.5</v>
      </c>
    </row>
    <row r="57" spans="1:3" x14ac:dyDescent="0.3">
      <c r="A57" s="1" t="s">
        <v>36</v>
      </c>
      <c r="B57">
        <v>1419.789</v>
      </c>
      <c r="C57">
        <v>2.72</v>
      </c>
    </row>
    <row r="58" spans="1:3" x14ac:dyDescent="0.3">
      <c r="A58" s="1" t="s">
        <v>37</v>
      </c>
      <c r="B58">
        <v>1237.6289999999999</v>
      </c>
      <c r="C58">
        <v>2.42</v>
      </c>
    </row>
    <row r="59" spans="1:3" x14ac:dyDescent="0.3">
      <c r="A59" s="1" t="s">
        <v>14</v>
      </c>
      <c r="B59">
        <v>1340.91</v>
      </c>
      <c r="C59">
        <v>2.62</v>
      </c>
    </row>
    <row r="60" spans="1:3" x14ac:dyDescent="0.3">
      <c r="A60" s="1" t="s">
        <v>38</v>
      </c>
      <c r="B60">
        <v>1958.453</v>
      </c>
      <c r="C60">
        <v>3.98</v>
      </c>
    </row>
    <row r="61" spans="1:3" x14ac:dyDescent="0.3">
      <c r="A61" s="1" t="s">
        <v>39</v>
      </c>
      <c r="B61">
        <v>1811.508</v>
      </c>
      <c r="C61">
        <v>3.56</v>
      </c>
    </row>
    <row r="62" spans="1:3" x14ac:dyDescent="0.3">
      <c r="A62" s="1" t="s">
        <v>40</v>
      </c>
      <c r="B62">
        <v>1261.93</v>
      </c>
      <c r="C62">
        <v>2.46</v>
      </c>
    </row>
    <row r="63" spans="1:3" x14ac:dyDescent="0.3">
      <c r="A63" s="1" t="s">
        <v>15</v>
      </c>
      <c r="B63">
        <v>1200.3979999999999</v>
      </c>
      <c r="C63">
        <v>2.3199999999999998</v>
      </c>
    </row>
    <row r="64" spans="1:3" x14ac:dyDescent="0.3">
      <c r="A64" s="1" t="s">
        <v>41</v>
      </c>
      <c r="B64">
        <v>1185.172</v>
      </c>
      <c r="C64">
        <v>2.2799999999999998</v>
      </c>
    </row>
    <row r="65" spans="1:3" x14ac:dyDescent="0.3">
      <c r="A65" s="1" t="s">
        <v>42</v>
      </c>
      <c r="B65">
        <v>1212.1410000000001</v>
      </c>
      <c r="C65">
        <v>2.3199999999999998</v>
      </c>
    </row>
    <row r="66" spans="1:3" x14ac:dyDescent="0.3">
      <c r="A66" s="1" t="s">
        <v>43</v>
      </c>
      <c r="B66">
        <v>1177.3399999999999</v>
      </c>
      <c r="C66">
        <v>2.25</v>
      </c>
    </row>
    <row r="67" spans="1:3" x14ac:dyDescent="0.3">
      <c r="A67" s="1" t="s">
        <v>16</v>
      </c>
      <c r="B67">
        <v>1206.0820000000001</v>
      </c>
      <c r="C67">
        <v>2.2999999999999998</v>
      </c>
    </row>
    <row r="68" spans="1:3" x14ac:dyDescent="0.3">
      <c r="A68" s="1" t="s">
        <v>44</v>
      </c>
      <c r="B68">
        <v>1208.1369999999999</v>
      </c>
      <c r="C68">
        <v>2.2999999999999998</v>
      </c>
    </row>
    <row r="69" spans="1:3" x14ac:dyDescent="0.3">
      <c r="A69" s="1" t="s">
        <v>45</v>
      </c>
      <c r="B69">
        <v>1189.6600000000001</v>
      </c>
      <c r="C69">
        <v>2.2599999999999998</v>
      </c>
    </row>
    <row r="70" spans="1:3" x14ac:dyDescent="0.3">
      <c r="A70" s="1" t="s">
        <v>46</v>
      </c>
      <c r="B70">
        <v>1175.98</v>
      </c>
      <c r="C70">
        <v>2.2400000000000002</v>
      </c>
    </row>
    <row r="71" spans="1:3" x14ac:dyDescent="0.3">
      <c r="A71" s="1" t="s">
        <v>1</v>
      </c>
      <c r="B71">
        <v>1192.8589999999999</v>
      </c>
      <c r="C71">
        <v>2.25</v>
      </c>
    </row>
  </sheetData>
  <pageMargins left="0.7" right="0.7" top="0.75" bottom="0.75" header="0.3" footer="0.3"/>
  <customProperties>
    <customPr name="REFI_OFFICE_FUNCTION_DATA" r:id="rId1"/>
  </customPropertie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863E-5591-498F-8C37-3DD4C774223C}">
  <dimension ref="A1:B71"/>
  <sheetViews>
    <sheetView workbookViewId="0">
      <selection activeCell="B6" sqref="B6"/>
    </sheetView>
  </sheetViews>
  <sheetFormatPr defaultRowHeight="16.8" x14ac:dyDescent="0.3"/>
  <sheetData>
    <row r="1" spans="1:2" x14ac:dyDescent="0.3">
      <c r="A1" t="e">
        <f ca="1">_xll.DSGRID("VICGDP..A","","2008","2024","Q","RowHeader=true;ColHeader=true;Heading=true;Code=true;Curn=true;DispSeriesDescription=true;YearlyTSFormat=false;QuarterlyTSFormat=false;MonthlyTSFormat=false")</f>
        <v>#NAME?</v>
      </c>
      <c r="B1" s="1" t="s">
        <v>106</v>
      </c>
    </row>
    <row r="2" spans="1:2" x14ac:dyDescent="0.3">
      <c r="A2" s="1" t="s">
        <v>0</v>
      </c>
      <c r="B2" s="1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s="1" t="s">
        <v>4</v>
      </c>
      <c r="B4" s="1" t="s">
        <v>17</v>
      </c>
    </row>
    <row r="5" spans="1:2" x14ac:dyDescent="0.3">
      <c r="A5" s="1" t="s">
        <v>5</v>
      </c>
      <c r="B5" s="1" t="s">
        <v>18</v>
      </c>
    </row>
    <row r="6" spans="1:2" x14ac:dyDescent="0.3">
      <c r="A6" s="1" t="s">
        <v>6</v>
      </c>
      <c r="B6" s="1" t="s">
        <v>19</v>
      </c>
    </row>
    <row r="7" spans="1:2" x14ac:dyDescent="0.3">
      <c r="A7" s="1" t="s">
        <v>106</v>
      </c>
      <c r="B7">
        <v>22.847000000000001</v>
      </c>
    </row>
    <row r="8" spans="1:2" x14ac:dyDescent="0.3">
      <c r="A8" s="1" t="s">
        <v>107</v>
      </c>
      <c r="B8">
        <v>23.425999999999998</v>
      </c>
    </row>
    <row r="9" spans="1:2" x14ac:dyDescent="0.3">
      <c r="A9" s="1" t="s">
        <v>108</v>
      </c>
      <c r="B9">
        <v>27.271999999999998</v>
      </c>
    </row>
    <row r="10" spans="1:2" x14ac:dyDescent="0.3">
      <c r="A10" s="1" t="s">
        <v>109</v>
      </c>
      <c r="B10">
        <v>17.77</v>
      </c>
    </row>
    <row r="11" spans="1:2" x14ac:dyDescent="0.3">
      <c r="A11" s="1" t="s">
        <v>86</v>
      </c>
      <c r="B11">
        <v>23.645</v>
      </c>
    </row>
    <row r="12" spans="1:2" x14ac:dyDescent="0.3">
      <c r="A12" s="1" t="s">
        <v>87</v>
      </c>
      <c r="B12">
        <v>23.881</v>
      </c>
    </row>
    <row r="13" spans="1:2" x14ac:dyDescent="0.3">
      <c r="A13" s="1" t="s">
        <v>88</v>
      </c>
      <c r="B13">
        <v>27.661999999999999</v>
      </c>
    </row>
    <row r="14" spans="1:2" x14ac:dyDescent="0.3">
      <c r="A14" s="1" t="s">
        <v>89</v>
      </c>
      <c r="B14">
        <v>19.391999999999999</v>
      </c>
    </row>
    <row r="15" spans="1:2" x14ac:dyDescent="0.3">
      <c r="A15" s="1" t="s">
        <v>90</v>
      </c>
      <c r="B15">
        <v>25.914000000000001</v>
      </c>
    </row>
    <row r="16" spans="1:2" x14ac:dyDescent="0.3">
      <c r="A16" s="1" t="s">
        <v>91</v>
      </c>
      <c r="B16">
        <v>26.382000000000001</v>
      </c>
    </row>
    <row r="17" spans="1:2" x14ac:dyDescent="0.3">
      <c r="A17" s="1" t="s">
        <v>92</v>
      </c>
      <c r="B17">
        <v>31.635999999999999</v>
      </c>
    </row>
    <row r="18" spans="1:2" x14ac:dyDescent="0.3">
      <c r="A18" s="1" t="s">
        <v>93</v>
      </c>
      <c r="B18">
        <v>21.815000000000001</v>
      </c>
    </row>
    <row r="19" spans="1:2" x14ac:dyDescent="0.3">
      <c r="A19" s="1" t="s">
        <v>94</v>
      </c>
      <c r="B19">
        <v>30.363</v>
      </c>
    </row>
    <row r="20" spans="1:2" x14ac:dyDescent="0.3">
      <c r="A20" s="1" t="s">
        <v>95</v>
      </c>
      <c r="B20">
        <v>30.885999999999999</v>
      </c>
    </row>
    <row r="21" spans="1:2" x14ac:dyDescent="0.3">
      <c r="A21" s="1" t="s">
        <v>96</v>
      </c>
      <c r="B21">
        <v>39.399000000000001</v>
      </c>
    </row>
    <row r="22" spans="1:2" x14ac:dyDescent="0.3">
      <c r="A22" s="1" t="s">
        <v>97</v>
      </c>
      <c r="B22">
        <v>26.111999999999998</v>
      </c>
    </row>
    <row r="23" spans="1:2" x14ac:dyDescent="0.3">
      <c r="A23" s="1" t="s">
        <v>98</v>
      </c>
      <c r="B23">
        <v>33.854999999999997</v>
      </c>
    </row>
    <row r="24" spans="1:2" x14ac:dyDescent="0.3">
      <c r="A24" s="1" t="s">
        <v>99</v>
      </c>
      <c r="B24">
        <v>34.517000000000003</v>
      </c>
    </row>
    <row r="25" spans="1:2" x14ac:dyDescent="0.3">
      <c r="A25" s="1" t="s">
        <v>100</v>
      </c>
      <c r="B25">
        <v>61.029000000000003</v>
      </c>
    </row>
    <row r="26" spans="1:2" x14ac:dyDescent="0.3">
      <c r="A26" s="1" t="s">
        <v>101</v>
      </c>
      <c r="B26">
        <v>32.738999999999997</v>
      </c>
    </row>
    <row r="27" spans="1:2" x14ac:dyDescent="0.3">
      <c r="A27" s="1" t="s">
        <v>102</v>
      </c>
      <c r="B27">
        <v>39.616999999999997</v>
      </c>
    </row>
    <row r="28" spans="1:2" x14ac:dyDescent="0.3">
      <c r="A28" s="1" t="s">
        <v>103</v>
      </c>
      <c r="B28">
        <v>42.856999999999999</v>
      </c>
    </row>
    <row r="29" spans="1:2" x14ac:dyDescent="0.3">
      <c r="A29" s="1" t="s">
        <v>104</v>
      </c>
      <c r="B29">
        <v>55.116999999999997</v>
      </c>
    </row>
    <row r="30" spans="1:2" x14ac:dyDescent="0.3">
      <c r="A30" s="1" t="s">
        <v>105</v>
      </c>
      <c r="B30">
        <v>35.865000000000002</v>
      </c>
    </row>
    <row r="31" spans="1:2" x14ac:dyDescent="0.3">
      <c r="A31" s="1" t="s">
        <v>69</v>
      </c>
      <c r="B31">
        <v>43.088000000000001</v>
      </c>
    </row>
    <row r="32" spans="1:2" x14ac:dyDescent="0.3">
      <c r="A32" s="1" t="s">
        <v>70</v>
      </c>
      <c r="B32">
        <v>47.357999999999997</v>
      </c>
    </row>
    <row r="33" spans="1:2" x14ac:dyDescent="0.3">
      <c r="A33" s="1" t="s">
        <v>71</v>
      </c>
      <c r="B33">
        <v>59.329000000000001</v>
      </c>
    </row>
    <row r="34" spans="1:2" x14ac:dyDescent="0.3">
      <c r="A34" s="1" t="s">
        <v>72</v>
      </c>
      <c r="B34">
        <v>37.841999999999999</v>
      </c>
    </row>
    <row r="35" spans="1:2" x14ac:dyDescent="0.3">
      <c r="A35" s="1" t="s">
        <v>8</v>
      </c>
      <c r="B35">
        <v>44.676000000000002</v>
      </c>
    </row>
    <row r="36" spans="1:2" x14ac:dyDescent="0.3">
      <c r="A36" s="1" t="s">
        <v>20</v>
      </c>
      <c r="B36">
        <v>48.383000000000003</v>
      </c>
    </row>
    <row r="37" spans="1:2" x14ac:dyDescent="0.3">
      <c r="A37" s="1" t="s">
        <v>21</v>
      </c>
      <c r="B37">
        <v>59.777999999999999</v>
      </c>
    </row>
    <row r="38" spans="1:2" x14ac:dyDescent="0.3">
      <c r="A38" s="1" t="s">
        <v>22</v>
      </c>
      <c r="B38">
        <v>38.052999999999997</v>
      </c>
    </row>
    <row r="39" spans="1:2" x14ac:dyDescent="0.3">
      <c r="A39" s="1" t="s">
        <v>9</v>
      </c>
      <c r="B39">
        <v>46.107999999999997</v>
      </c>
    </row>
    <row r="40" spans="1:2" x14ac:dyDescent="0.3">
      <c r="A40" s="1" t="s">
        <v>23</v>
      </c>
      <c r="B40">
        <v>51.918999999999997</v>
      </c>
    </row>
    <row r="41" spans="1:2" x14ac:dyDescent="0.3">
      <c r="A41" s="1" t="s">
        <v>24</v>
      </c>
      <c r="B41">
        <v>65.102999999999994</v>
      </c>
    </row>
    <row r="42" spans="1:2" x14ac:dyDescent="0.3">
      <c r="A42" s="1" t="s">
        <v>25</v>
      </c>
      <c r="B42">
        <v>41.026000000000003</v>
      </c>
    </row>
    <row r="43" spans="1:2" x14ac:dyDescent="0.3">
      <c r="A43" s="1" t="s">
        <v>10</v>
      </c>
      <c r="B43">
        <v>49.63</v>
      </c>
    </row>
    <row r="44" spans="1:2" x14ac:dyDescent="0.3">
      <c r="A44" s="1" t="s">
        <v>26</v>
      </c>
      <c r="B44">
        <v>55.981999999999999</v>
      </c>
    </row>
    <row r="45" spans="1:2" x14ac:dyDescent="0.3">
      <c r="A45" s="1" t="s">
        <v>27</v>
      </c>
      <c r="B45">
        <v>73.807000000000002</v>
      </c>
    </row>
    <row r="46" spans="1:2" x14ac:dyDescent="0.3">
      <c r="A46" s="1" t="s">
        <v>28</v>
      </c>
      <c r="B46">
        <v>45.213999999999999</v>
      </c>
    </row>
    <row r="47" spans="1:2" x14ac:dyDescent="0.3">
      <c r="A47" s="1" t="s">
        <v>11</v>
      </c>
      <c r="B47">
        <v>54.470999999999997</v>
      </c>
    </row>
    <row r="48" spans="1:2" x14ac:dyDescent="0.3">
      <c r="A48" s="1" t="s">
        <v>29</v>
      </c>
      <c r="B48">
        <v>60.901000000000003</v>
      </c>
    </row>
    <row r="49" spans="1:2" x14ac:dyDescent="0.3">
      <c r="A49" s="1" t="s">
        <v>30</v>
      </c>
      <c r="B49">
        <v>79.337000000000003</v>
      </c>
    </row>
    <row r="50" spans="1:2" x14ac:dyDescent="0.3">
      <c r="A50" s="1" t="s">
        <v>31</v>
      </c>
      <c r="B50">
        <v>48.128999999999998</v>
      </c>
    </row>
    <row r="51" spans="1:2" x14ac:dyDescent="0.3">
      <c r="A51" s="1" t="s">
        <v>12</v>
      </c>
      <c r="B51">
        <v>58.713000000000001</v>
      </c>
    </row>
    <row r="52" spans="1:2" x14ac:dyDescent="0.3">
      <c r="A52" s="1" t="s">
        <v>32</v>
      </c>
      <c r="B52">
        <v>66.314999999999998</v>
      </c>
    </row>
    <row r="53" spans="1:2" x14ac:dyDescent="0.3">
      <c r="A53" s="1" t="s">
        <v>33</v>
      </c>
      <c r="B53">
        <v>86.799000000000007</v>
      </c>
    </row>
    <row r="54" spans="1:2" x14ac:dyDescent="0.3">
      <c r="A54" s="1" t="s">
        <v>34</v>
      </c>
      <c r="B54">
        <v>51.088000000000001</v>
      </c>
    </row>
    <row r="55" spans="1:2" x14ac:dyDescent="0.3">
      <c r="A55" s="1" t="s">
        <v>13</v>
      </c>
      <c r="B55">
        <v>59.454999999999998</v>
      </c>
    </row>
    <row r="56" spans="1:2" x14ac:dyDescent="0.3">
      <c r="A56" s="1" t="s">
        <v>35</v>
      </c>
      <c r="B56">
        <v>68.742000000000004</v>
      </c>
    </row>
    <row r="57" spans="1:2" x14ac:dyDescent="0.3">
      <c r="A57" s="1" t="s">
        <v>36</v>
      </c>
      <c r="B57">
        <v>91.674999999999997</v>
      </c>
    </row>
    <row r="58" spans="1:2" x14ac:dyDescent="0.3">
      <c r="A58" s="1" t="s">
        <v>37</v>
      </c>
      <c r="B58">
        <v>83.093000000000004</v>
      </c>
    </row>
    <row r="59" spans="1:2" x14ac:dyDescent="0.3">
      <c r="A59" s="1" t="s">
        <v>14</v>
      </c>
      <c r="B59">
        <v>90.63</v>
      </c>
    </row>
    <row r="60" spans="1:2" x14ac:dyDescent="0.3">
      <c r="A60" s="1" t="s">
        <v>38</v>
      </c>
      <c r="B60">
        <v>86.638999999999996</v>
      </c>
    </row>
    <row r="61" spans="1:2" x14ac:dyDescent="0.3">
      <c r="A61" s="1" t="s">
        <v>39</v>
      </c>
      <c r="B61">
        <v>105.911</v>
      </c>
    </row>
    <row r="62" spans="1:2" x14ac:dyDescent="0.3">
      <c r="A62" s="1" t="s">
        <v>40</v>
      </c>
      <c r="B62">
        <v>93.664000000000001</v>
      </c>
    </row>
    <row r="63" spans="1:2" x14ac:dyDescent="0.3">
      <c r="A63" s="1" t="s">
        <v>15</v>
      </c>
      <c r="B63">
        <v>99.516999999999996</v>
      </c>
    </row>
    <row r="64" spans="1:2" x14ac:dyDescent="0.3">
      <c r="A64" s="1" t="s">
        <v>41</v>
      </c>
      <c r="B64">
        <v>102.642</v>
      </c>
    </row>
    <row r="65" spans="1:2" x14ac:dyDescent="0.3">
      <c r="A65" s="1" t="s">
        <v>42</v>
      </c>
      <c r="B65">
        <v>110.02500000000001</v>
      </c>
    </row>
    <row r="66" spans="1:2" x14ac:dyDescent="0.3">
      <c r="A66" s="1" t="s">
        <v>43</v>
      </c>
      <c r="B66">
        <v>97.625</v>
      </c>
    </row>
    <row r="67" spans="1:2" x14ac:dyDescent="0.3">
      <c r="A67" s="1" t="s">
        <v>16</v>
      </c>
      <c r="B67">
        <v>103.922</v>
      </c>
    </row>
    <row r="68" spans="1:2" x14ac:dyDescent="0.3">
      <c r="A68" s="1" t="s">
        <v>44</v>
      </c>
      <c r="B68">
        <v>105.58</v>
      </c>
    </row>
    <row r="69" spans="1:2" x14ac:dyDescent="0.3">
      <c r="A69" s="1" t="s">
        <v>45</v>
      </c>
      <c r="B69">
        <v>121.211</v>
      </c>
    </row>
    <row r="70" spans="1:2" x14ac:dyDescent="0.3">
      <c r="A70" s="1" t="s">
        <v>46</v>
      </c>
      <c r="B70">
        <v>102.313</v>
      </c>
    </row>
    <row r="71" spans="1:2" x14ac:dyDescent="0.3">
      <c r="A71" s="1" t="s">
        <v>1</v>
      </c>
    </row>
  </sheetData>
  <pageMargins left="0.7" right="0.7" top="0.75" bottom="0.75" header="0.3" footer="0.3"/>
  <customProperties>
    <customPr name="REFI_OFFICE_FUNCTION_DATA" r:id="rId1"/>
  </customPropertie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65E5E-5F69-4493-A35C-1C63EEEDD73A}">
  <dimension ref="A1:C71"/>
  <sheetViews>
    <sheetView topLeftCell="A4" workbookViewId="0">
      <selection activeCell="B5" sqref="B5"/>
    </sheetView>
  </sheetViews>
  <sheetFormatPr defaultRowHeight="16.8" x14ac:dyDescent="0.3"/>
  <cols>
    <col min="2" max="2" width="12.90625" customWidth="1"/>
  </cols>
  <sheetData>
    <row r="1" spans="1:3" x14ac:dyDescent="0.3">
      <c r="A1" t="e">
        <f ca="1">_xll.DSGRID("VIQ64...F,VIQ64.X%R","","2008","2024","Q","RowHeader=true;ColHeader=true;Heading=true;Code=true;Curn=true;DispSeriesDescription=true;YearlyTSFormat=false;QuarterlyTSFormat=false;MonthlyTSFormat=false")</f>
        <v>#NAME?</v>
      </c>
      <c r="B1" s="1" t="s">
        <v>106</v>
      </c>
    </row>
    <row r="2" spans="1:3" x14ac:dyDescent="0.3">
      <c r="A2" s="1" t="s">
        <v>0</v>
      </c>
      <c r="B2" s="1" t="s">
        <v>1</v>
      </c>
    </row>
    <row r="3" spans="1:3" x14ac:dyDescent="0.3">
      <c r="A3" s="1" t="s">
        <v>2</v>
      </c>
      <c r="B3" s="1" t="s">
        <v>3</v>
      </c>
    </row>
    <row r="4" spans="1:3" x14ac:dyDescent="0.3">
      <c r="A4" s="1" t="s">
        <v>4</v>
      </c>
      <c r="B4" s="1" t="s">
        <v>47</v>
      </c>
      <c r="C4" s="1" t="s">
        <v>48</v>
      </c>
    </row>
    <row r="5" spans="1:3" x14ac:dyDescent="0.3">
      <c r="A5" s="1" t="s">
        <v>5</v>
      </c>
      <c r="B5" s="1" t="s">
        <v>49</v>
      </c>
      <c r="C5" s="1" t="s">
        <v>50</v>
      </c>
    </row>
    <row r="6" spans="1:3" x14ac:dyDescent="0.3">
      <c r="A6" s="1" t="s">
        <v>6</v>
      </c>
      <c r="B6" s="1" t="s">
        <v>7</v>
      </c>
    </row>
    <row r="7" spans="1:3" x14ac:dyDescent="0.3">
      <c r="A7" s="1" t="s">
        <v>106</v>
      </c>
      <c r="B7">
        <v>85.5</v>
      </c>
      <c r="C7">
        <v>8.94</v>
      </c>
    </row>
    <row r="8" spans="1:3" x14ac:dyDescent="0.3">
      <c r="A8" s="1" t="s">
        <v>107</v>
      </c>
      <c r="B8">
        <v>89.8</v>
      </c>
      <c r="C8">
        <v>5</v>
      </c>
    </row>
    <row r="9" spans="1:3" x14ac:dyDescent="0.3">
      <c r="A9" s="1" t="s">
        <v>108</v>
      </c>
      <c r="B9">
        <v>89.5</v>
      </c>
      <c r="C9">
        <v>-0.28999999999999998</v>
      </c>
    </row>
    <row r="10" spans="1:3" x14ac:dyDescent="0.3">
      <c r="A10" s="1" t="s">
        <v>109</v>
      </c>
      <c r="B10">
        <v>89.8</v>
      </c>
      <c r="C10">
        <v>0.33</v>
      </c>
    </row>
    <row r="11" spans="1:3" x14ac:dyDescent="0.3">
      <c r="A11" s="1" t="s">
        <v>86</v>
      </c>
      <c r="B11">
        <v>90.8</v>
      </c>
      <c r="C11">
        <v>1.1000000000000001</v>
      </c>
    </row>
    <row r="12" spans="1:3" x14ac:dyDescent="0.3">
      <c r="A12" s="1" t="s">
        <v>87</v>
      </c>
      <c r="B12">
        <v>92.1</v>
      </c>
      <c r="C12">
        <v>1.41</v>
      </c>
    </row>
    <row r="13" spans="1:3" x14ac:dyDescent="0.3">
      <c r="A13" s="1" t="s">
        <v>88</v>
      </c>
      <c r="B13">
        <v>93.6</v>
      </c>
      <c r="C13">
        <v>1.7</v>
      </c>
    </row>
    <row r="14" spans="1:3" x14ac:dyDescent="0.3">
      <c r="A14" s="1" t="s">
        <v>89</v>
      </c>
      <c r="B14">
        <v>97.4</v>
      </c>
      <c r="C14">
        <v>4.07</v>
      </c>
    </row>
    <row r="15" spans="1:3" x14ac:dyDescent="0.3">
      <c r="A15" s="1" t="s">
        <v>90</v>
      </c>
      <c r="B15">
        <v>98.9</v>
      </c>
      <c r="C15">
        <v>1.54</v>
      </c>
    </row>
    <row r="16" spans="1:3" x14ac:dyDescent="0.3">
      <c r="A16" s="1" t="s">
        <v>91</v>
      </c>
      <c r="B16">
        <v>99.8</v>
      </c>
      <c r="C16">
        <v>0.89</v>
      </c>
    </row>
    <row r="17" spans="1:3" x14ac:dyDescent="0.3">
      <c r="A17" s="1" t="s">
        <v>92</v>
      </c>
      <c r="B17">
        <v>103.8</v>
      </c>
      <c r="C17">
        <v>3.96</v>
      </c>
    </row>
    <row r="18" spans="1:3" x14ac:dyDescent="0.3">
      <c r="A18" s="1" t="s">
        <v>93</v>
      </c>
      <c r="B18">
        <v>109.9</v>
      </c>
      <c r="C18">
        <v>5.91</v>
      </c>
    </row>
    <row r="19" spans="1:3" x14ac:dyDescent="0.3">
      <c r="A19" s="1" t="s">
        <v>94</v>
      </c>
      <c r="B19">
        <v>118.1</v>
      </c>
      <c r="C19">
        <v>7.47</v>
      </c>
    </row>
    <row r="20" spans="1:3" x14ac:dyDescent="0.3">
      <c r="A20" s="1" t="s">
        <v>95</v>
      </c>
      <c r="B20">
        <v>122.3</v>
      </c>
      <c r="C20">
        <v>3.56</v>
      </c>
    </row>
    <row r="21" spans="1:3" x14ac:dyDescent="0.3">
      <c r="A21" s="1" t="s">
        <v>96</v>
      </c>
      <c r="B21">
        <v>124.4</v>
      </c>
      <c r="C21">
        <v>1.66</v>
      </c>
    </row>
    <row r="22" spans="1:3" x14ac:dyDescent="0.3">
      <c r="A22" s="1" t="s">
        <v>97</v>
      </c>
      <c r="B22">
        <v>127.4</v>
      </c>
      <c r="C22">
        <v>2.4700000000000002</v>
      </c>
    </row>
    <row r="23" spans="1:3" x14ac:dyDescent="0.3">
      <c r="A23" s="1" t="s">
        <v>98</v>
      </c>
      <c r="B23">
        <v>128.19999999999999</v>
      </c>
      <c r="C23">
        <v>0.64</v>
      </c>
    </row>
    <row r="24" spans="1:3" x14ac:dyDescent="0.3">
      <c r="A24" s="1" t="s">
        <v>99</v>
      </c>
      <c r="B24">
        <v>129.19999999999999</v>
      </c>
      <c r="C24">
        <v>0.75</v>
      </c>
    </row>
    <row r="25" spans="1:3" x14ac:dyDescent="0.3">
      <c r="A25" s="1" t="s">
        <v>100</v>
      </c>
      <c r="B25">
        <v>133</v>
      </c>
      <c r="C25">
        <v>2.94</v>
      </c>
    </row>
    <row r="26" spans="1:3" x14ac:dyDescent="0.3">
      <c r="A26" s="1" t="s">
        <v>101</v>
      </c>
      <c r="B26">
        <v>136.19999999999999</v>
      </c>
      <c r="C26">
        <v>2.42</v>
      </c>
    </row>
    <row r="27" spans="1:3" x14ac:dyDescent="0.3">
      <c r="A27" s="1" t="s">
        <v>102</v>
      </c>
      <c r="B27">
        <v>136.6</v>
      </c>
      <c r="C27">
        <v>0.31</v>
      </c>
    </row>
    <row r="28" spans="1:3" x14ac:dyDescent="0.3">
      <c r="A28" s="1" t="s">
        <v>103</v>
      </c>
      <c r="B28">
        <v>138.30000000000001</v>
      </c>
      <c r="C28">
        <v>1.2</v>
      </c>
    </row>
    <row r="29" spans="1:3" x14ac:dyDescent="0.3">
      <c r="A29" s="1" t="s">
        <v>104</v>
      </c>
      <c r="B29">
        <v>140.9</v>
      </c>
      <c r="C29">
        <v>1.88</v>
      </c>
    </row>
    <row r="30" spans="1:3" x14ac:dyDescent="0.3">
      <c r="A30" s="1" t="s">
        <v>105</v>
      </c>
      <c r="B30">
        <v>142.80000000000001</v>
      </c>
      <c r="C30">
        <v>1.37</v>
      </c>
    </row>
    <row r="31" spans="1:3" x14ac:dyDescent="0.3">
      <c r="A31" s="1" t="s">
        <v>69</v>
      </c>
      <c r="B31">
        <v>143.1</v>
      </c>
      <c r="C31">
        <v>0.2</v>
      </c>
    </row>
    <row r="32" spans="1:3" x14ac:dyDescent="0.3">
      <c r="A32" s="1" t="s">
        <v>70</v>
      </c>
      <c r="B32">
        <v>144.19999999999999</v>
      </c>
      <c r="C32">
        <v>0.78</v>
      </c>
    </row>
    <row r="33" spans="1:3" x14ac:dyDescent="0.3">
      <c r="A33" s="1" t="s">
        <v>71</v>
      </c>
      <c r="B33">
        <v>144.5</v>
      </c>
      <c r="C33">
        <v>0.19</v>
      </c>
    </row>
    <row r="34" spans="1:3" x14ac:dyDescent="0.3">
      <c r="A34" s="1" t="s">
        <v>72</v>
      </c>
      <c r="B34">
        <v>143.9</v>
      </c>
      <c r="C34">
        <v>-0.43</v>
      </c>
    </row>
    <row r="35" spans="1:3" x14ac:dyDescent="0.3">
      <c r="A35" s="1" t="s">
        <v>8</v>
      </c>
      <c r="B35">
        <v>144.5</v>
      </c>
      <c r="C35">
        <v>0.45</v>
      </c>
    </row>
    <row r="36" spans="1:3" x14ac:dyDescent="0.3">
      <c r="A36" s="1" t="s">
        <v>20</v>
      </c>
      <c r="B36">
        <v>144.9</v>
      </c>
      <c r="C36">
        <v>0.3</v>
      </c>
    </row>
    <row r="37" spans="1:3" x14ac:dyDescent="0.3">
      <c r="A37" s="1" t="s">
        <v>21</v>
      </c>
      <c r="B37">
        <v>144.9</v>
      </c>
      <c r="C37">
        <v>0</v>
      </c>
    </row>
    <row r="38" spans="1:3" x14ac:dyDescent="0.3">
      <c r="A38" s="1" t="s">
        <v>22</v>
      </c>
      <c r="B38">
        <v>145.69999999999999</v>
      </c>
      <c r="C38">
        <v>0.5</v>
      </c>
    </row>
    <row r="39" spans="1:3" x14ac:dyDescent="0.3">
      <c r="A39" s="1" t="s">
        <v>9</v>
      </c>
      <c r="B39">
        <v>147.69999999999999</v>
      </c>
      <c r="C39">
        <v>1.38</v>
      </c>
    </row>
    <row r="40" spans="1:3" x14ac:dyDescent="0.3">
      <c r="A40" s="1" t="s">
        <v>23</v>
      </c>
      <c r="B40">
        <v>148.9</v>
      </c>
      <c r="C40">
        <v>0.87</v>
      </c>
    </row>
    <row r="41" spans="1:3" x14ac:dyDescent="0.3">
      <c r="A41" s="1" t="s">
        <v>24</v>
      </c>
      <c r="B41">
        <v>151.4</v>
      </c>
      <c r="C41">
        <v>1.63</v>
      </c>
    </row>
    <row r="42" spans="1:3" x14ac:dyDescent="0.3">
      <c r="A42" s="1" t="s">
        <v>25</v>
      </c>
      <c r="B42">
        <v>152.9</v>
      </c>
      <c r="C42">
        <v>1</v>
      </c>
    </row>
    <row r="43" spans="1:3" x14ac:dyDescent="0.3">
      <c r="A43" s="1" t="s">
        <v>10</v>
      </c>
      <c r="B43">
        <v>152.6</v>
      </c>
      <c r="C43">
        <v>-0.19</v>
      </c>
    </row>
    <row r="44" spans="1:3" x14ac:dyDescent="0.3">
      <c r="A44" s="1" t="s">
        <v>26</v>
      </c>
      <c r="B44">
        <v>153.5</v>
      </c>
      <c r="C44">
        <v>0.63</v>
      </c>
    </row>
    <row r="45" spans="1:3" x14ac:dyDescent="0.3">
      <c r="A45" s="1" t="s">
        <v>27</v>
      </c>
      <c r="B45">
        <v>155.5</v>
      </c>
      <c r="C45">
        <v>1.27</v>
      </c>
    </row>
    <row r="46" spans="1:3" x14ac:dyDescent="0.3">
      <c r="A46" s="1" t="s">
        <v>28</v>
      </c>
      <c r="B46">
        <v>157.19999999999999</v>
      </c>
      <c r="C46">
        <v>1.0900000000000001</v>
      </c>
    </row>
    <row r="47" spans="1:3" x14ac:dyDescent="0.3">
      <c r="A47" s="1" t="s">
        <v>11</v>
      </c>
      <c r="B47">
        <v>158.30000000000001</v>
      </c>
      <c r="C47">
        <v>0.72</v>
      </c>
    </row>
    <row r="48" spans="1:3" x14ac:dyDescent="0.3">
      <c r="A48" s="1" t="s">
        <v>29</v>
      </c>
      <c r="B48">
        <v>159.9</v>
      </c>
      <c r="C48">
        <v>1</v>
      </c>
    </row>
    <row r="49" spans="1:3" x14ac:dyDescent="0.3">
      <c r="A49" s="1" t="s">
        <v>30</v>
      </c>
      <c r="B49">
        <v>160.9</v>
      </c>
      <c r="C49">
        <v>0.6</v>
      </c>
    </row>
    <row r="50" spans="1:3" x14ac:dyDescent="0.3">
      <c r="A50" s="1" t="s">
        <v>31</v>
      </c>
      <c r="B50">
        <v>161.30000000000001</v>
      </c>
      <c r="C50">
        <v>0.3</v>
      </c>
    </row>
    <row r="51" spans="1:3" x14ac:dyDescent="0.3">
      <c r="A51" s="1" t="s">
        <v>12</v>
      </c>
      <c r="B51">
        <v>162.5</v>
      </c>
      <c r="C51">
        <v>0.73</v>
      </c>
    </row>
    <row r="52" spans="1:3" x14ac:dyDescent="0.3">
      <c r="A52" s="1" t="s">
        <v>32</v>
      </c>
      <c r="B52">
        <v>163.5</v>
      </c>
      <c r="C52">
        <v>0.57999999999999996</v>
      </c>
    </row>
    <row r="53" spans="1:3" x14ac:dyDescent="0.3">
      <c r="A53" s="1" t="s">
        <v>33</v>
      </c>
      <c r="B53">
        <v>166.7</v>
      </c>
      <c r="C53">
        <v>2.0099999999999998</v>
      </c>
    </row>
    <row r="54" spans="1:3" x14ac:dyDescent="0.3">
      <c r="A54" s="1" t="s">
        <v>34</v>
      </c>
      <c r="B54">
        <v>170.3</v>
      </c>
      <c r="C54">
        <v>2.14</v>
      </c>
    </row>
    <row r="55" spans="1:3" x14ac:dyDescent="0.3">
      <c r="A55" s="1" t="s">
        <v>13</v>
      </c>
      <c r="B55">
        <v>167.1</v>
      </c>
      <c r="C55">
        <v>-1.87</v>
      </c>
    </row>
    <row r="56" spans="1:3" x14ac:dyDescent="0.3">
      <c r="A56" s="1" t="s">
        <v>35</v>
      </c>
      <c r="B56">
        <v>168.7</v>
      </c>
      <c r="C56">
        <v>0.92</v>
      </c>
    </row>
    <row r="57" spans="1:3" x14ac:dyDescent="0.3">
      <c r="A57" s="1" t="s">
        <v>36</v>
      </c>
      <c r="B57">
        <v>169</v>
      </c>
      <c r="C57">
        <v>0.22</v>
      </c>
    </row>
    <row r="58" spans="1:3" x14ac:dyDescent="0.3">
      <c r="A58" s="1" t="s">
        <v>37</v>
      </c>
      <c r="B58">
        <v>170.8</v>
      </c>
      <c r="C58">
        <v>1.05</v>
      </c>
    </row>
    <row r="59" spans="1:3" x14ac:dyDescent="0.3">
      <c r="A59" s="1" t="s">
        <v>14</v>
      </c>
      <c r="B59">
        <v>171.6</v>
      </c>
      <c r="C59">
        <v>0.45</v>
      </c>
    </row>
    <row r="60" spans="1:3" x14ac:dyDescent="0.3">
      <c r="A60" s="1" t="s">
        <v>38</v>
      </c>
      <c r="B60">
        <v>172.9</v>
      </c>
      <c r="C60">
        <v>0.76</v>
      </c>
    </row>
    <row r="61" spans="1:3" x14ac:dyDescent="0.3">
      <c r="A61" s="1" t="s">
        <v>39</v>
      </c>
      <c r="B61">
        <v>172.2</v>
      </c>
      <c r="C61">
        <v>-0.38</v>
      </c>
    </row>
    <row r="62" spans="1:3" x14ac:dyDescent="0.3">
      <c r="A62" s="1" t="s">
        <v>40</v>
      </c>
      <c r="B62">
        <v>174.1</v>
      </c>
      <c r="C62">
        <v>1.08</v>
      </c>
    </row>
    <row r="63" spans="1:3" x14ac:dyDescent="0.3">
      <c r="A63" s="1" t="s">
        <v>15</v>
      </c>
      <c r="B63">
        <v>176.7</v>
      </c>
      <c r="C63">
        <v>1.47</v>
      </c>
    </row>
    <row r="64" spans="1:3" x14ac:dyDescent="0.3">
      <c r="A64" s="1" t="s">
        <v>41</v>
      </c>
      <c r="B64">
        <v>178.6</v>
      </c>
      <c r="C64">
        <v>1.1200000000000001</v>
      </c>
    </row>
    <row r="65" spans="1:3" x14ac:dyDescent="0.3">
      <c r="A65" s="1" t="s">
        <v>42</v>
      </c>
      <c r="B65">
        <v>179.8</v>
      </c>
      <c r="C65">
        <v>0.67</v>
      </c>
    </row>
    <row r="66" spans="1:3" x14ac:dyDescent="0.3">
      <c r="A66" s="1" t="s">
        <v>43</v>
      </c>
      <c r="B66">
        <v>181.4</v>
      </c>
      <c r="C66">
        <v>0.86</v>
      </c>
    </row>
    <row r="67" spans="1:3" x14ac:dyDescent="0.3">
      <c r="A67" s="1" t="s">
        <v>16</v>
      </c>
      <c r="B67">
        <v>180.9</v>
      </c>
      <c r="C67">
        <v>-0.25</v>
      </c>
    </row>
    <row r="68" spans="1:3" x14ac:dyDescent="0.3">
      <c r="A68" s="1" t="s">
        <v>44</v>
      </c>
      <c r="B68">
        <v>183.8</v>
      </c>
      <c r="C68">
        <v>1.59</v>
      </c>
    </row>
    <row r="69" spans="1:3" x14ac:dyDescent="0.3">
      <c r="A69" s="1" t="s">
        <v>45</v>
      </c>
      <c r="B69">
        <v>186.2</v>
      </c>
      <c r="C69">
        <v>1.3</v>
      </c>
    </row>
    <row r="70" spans="1:3" x14ac:dyDescent="0.3">
      <c r="A70" s="1" t="s">
        <v>46</v>
      </c>
      <c r="B70">
        <v>188.2</v>
      </c>
      <c r="C70">
        <v>1.0900000000000001</v>
      </c>
    </row>
    <row r="71" spans="1:3" x14ac:dyDescent="0.3">
      <c r="A71" s="1" t="s">
        <v>1</v>
      </c>
    </row>
  </sheetData>
  <pageMargins left="0.7" right="0.7" top="0.75" bottom="0.75" header="0.3" footer="0.3"/>
  <customProperties>
    <customPr name="REFI_OFFICE_FUNCTION_DATA" r:id="rId1"/>
  </customPropertie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59D6-0062-424C-8197-8FAD5ECDD95A}">
  <dimension ref="A1:H71"/>
  <sheetViews>
    <sheetView topLeftCell="A3" workbookViewId="0">
      <selection activeCell="B4" sqref="B4"/>
    </sheetView>
  </sheetViews>
  <sheetFormatPr defaultRowHeight="16.8" x14ac:dyDescent="0.3"/>
  <cols>
    <col min="8" max="8" width="79.1796875" bestFit="1" customWidth="1"/>
  </cols>
  <sheetData>
    <row r="1" spans="1:8" x14ac:dyDescent="0.3">
      <c r="A1" t="e">
        <f ca="1">_xll.DSGRID("VIQ60...,VIQ60L..,VIQ60P..","","2008","2024","Q","RowHeader=true;ColHeader=true;Heading=true;Code=true;Curn=true;DispSeriesDescription=true;YearlyTSFormat=false;QuarterlyTSFormat=false;MonthlyTSFormat=false")</f>
        <v>#NAME?</v>
      </c>
      <c r="B1" s="1" t="s">
        <v>106</v>
      </c>
    </row>
    <row r="2" spans="1:8" x14ac:dyDescent="0.3">
      <c r="A2" s="1" t="s">
        <v>0</v>
      </c>
      <c r="B2" s="1" t="s">
        <v>1</v>
      </c>
    </row>
    <row r="3" spans="1:8" x14ac:dyDescent="0.3">
      <c r="A3" s="1" t="s">
        <v>2</v>
      </c>
      <c r="B3" s="1" t="s">
        <v>3</v>
      </c>
    </row>
    <row r="4" spans="1:8" x14ac:dyDescent="0.3">
      <c r="A4" s="1" t="s">
        <v>4</v>
      </c>
      <c r="B4" s="1" t="s">
        <v>51</v>
      </c>
      <c r="C4" s="1" t="s">
        <v>52</v>
      </c>
      <c r="D4" s="1" t="s">
        <v>53</v>
      </c>
    </row>
    <row r="5" spans="1:8" x14ac:dyDescent="0.3">
      <c r="A5" s="1" t="s">
        <v>5</v>
      </c>
      <c r="B5" s="1" t="s">
        <v>54</v>
      </c>
      <c r="C5" s="1" t="s">
        <v>55</v>
      </c>
      <c r="D5" s="1" t="s">
        <v>56</v>
      </c>
    </row>
    <row r="6" spans="1:8" x14ac:dyDescent="0.3">
      <c r="A6" s="1" t="s">
        <v>6</v>
      </c>
    </row>
    <row r="7" spans="1:8" x14ac:dyDescent="0.3">
      <c r="A7" s="1" t="s">
        <v>106</v>
      </c>
      <c r="B7">
        <v>15</v>
      </c>
      <c r="C7">
        <v>13.8</v>
      </c>
      <c r="D7">
        <v>16.64</v>
      </c>
    </row>
    <row r="8" spans="1:8" x14ac:dyDescent="0.3">
      <c r="A8" s="1" t="s">
        <v>107</v>
      </c>
      <c r="B8">
        <v>15</v>
      </c>
      <c r="C8">
        <v>16.989999999999998</v>
      </c>
      <c r="D8">
        <v>20.100000000000001</v>
      </c>
      <c r="H8" s="2" t="s">
        <v>85</v>
      </c>
    </row>
    <row r="9" spans="1:8" x14ac:dyDescent="0.3">
      <c r="A9" s="1" t="s">
        <v>108</v>
      </c>
      <c r="B9">
        <v>10.25</v>
      </c>
      <c r="C9">
        <v>11.01</v>
      </c>
      <c r="D9">
        <v>14.08</v>
      </c>
    </row>
    <row r="10" spans="1:8" x14ac:dyDescent="0.3">
      <c r="A10" s="1" t="s">
        <v>109</v>
      </c>
      <c r="B10">
        <v>8</v>
      </c>
      <c r="C10">
        <v>6.88</v>
      </c>
      <c r="D10">
        <v>9.5399999999999991</v>
      </c>
    </row>
    <row r="11" spans="1:8" x14ac:dyDescent="0.3">
      <c r="A11" s="1" t="s">
        <v>86</v>
      </c>
      <c r="B11">
        <v>7</v>
      </c>
      <c r="C11">
        <v>7.33</v>
      </c>
      <c r="D11">
        <v>9.57</v>
      </c>
    </row>
    <row r="12" spans="1:8" x14ac:dyDescent="0.3">
      <c r="A12" s="1" t="s">
        <v>87</v>
      </c>
      <c r="B12">
        <v>7</v>
      </c>
      <c r="C12">
        <v>7.9</v>
      </c>
      <c r="D12">
        <v>10.19</v>
      </c>
    </row>
    <row r="13" spans="1:8" x14ac:dyDescent="0.3">
      <c r="A13" s="1" t="s">
        <v>88</v>
      </c>
      <c r="B13">
        <v>8</v>
      </c>
      <c r="C13">
        <v>9.5299999999999994</v>
      </c>
      <c r="D13">
        <v>10.98</v>
      </c>
    </row>
    <row r="14" spans="1:8" x14ac:dyDescent="0.3">
      <c r="A14" s="1" t="s">
        <v>89</v>
      </c>
      <c r="B14">
        <v>8</v>
      </c>
      <c r="C14">
        <v>10.26</v>
      </c>
      <c r="D14">
        <v>12</v>
      </c>
    </row>
    <row r="15" spans="1:8" x14ac:dyDescent="0.3">
      <c r="A15" s="1" t="s">
        <v>90</v>
      </c>
      <c r="B15">
        <v>8</v>
      </c>
      <c r="C15">
        <v>11.12</v>
      </c>
      <c r="D15">
        <v>13.44</v>
      </c>
    </row>
    <row r="16" spans="1:8" x14ac:dyDescent="0.3">
      <c r="A16" s="1" t="s">
        <v>91</v>
      </c>
      <c r="B16">
        <v>8</v>
      </c>
      <c r="C16">
        <v>11.1</v>
      </c>
      <c r="D16">
        <v>13.17</v>
      </c>
    </row>
    <row r="17" spans="1:4" x14ac:dyDescent="0.3">
      <c r="A17" s="1" t="s">
        <v>92</v>
      </c>
      <c r="B17">
        <v>9</v>
      </c>
      <c r="C17">
        <v>12.29</v>
      </c>
      <c r="D17">
        <v>13.93</v>
      </c>
    </row>
    <row r="18" spans="1:4" x14ac:dyDescent="0.3">
      <c r="A18" s="1" t="s">
        <v>93</v>
      </c>
      <c r="B18">
        <v>12</v>
      </c>
      <c r="C18">
        <v>13.96</v>
      </c>
      <c r="D18">
        <v>16.05</v>
      </c>
    </row>
    <row r="19" spans="1:4" x14ac:dyDescent="0.3">
      <c r="A19" s="1" t="s">
        <v>94</v>
      </c>
      <c r="B19">
        <v>14</v>
      </c>
      <c r="C19">
        <v>14</v>
      </c>
      <c r="D19">
        <v>18.02</v>
      </c>
    </row>
    <row r="20" spans="1:4" x14ac:dyDescent="0.3">
      <c r="A20" s="1" t="s">
        <v>95</v>
      </c>
      <c r="B20">
        <v>14</v>
      </c>
      <c r="C20">
        <v>14</v>
      </c>
      <c r="D20">
        <v>17.91</v>
      </c>
    </row>
    <row r="21" spans="1:4" x14ac:dyDescent="0.3">
      <c r="A21" s="1" t="s">
        <v>96</v>
      </c>
      <c r="B21">
        <v>15</v>
      </c>
      <c r="C21">
        <v>14</v>
      </c>
      <c r="D21">
        <v>15.84</v>
      </c>
    </row>
    <row r="22" spans="1:4" x14ac:dyDescent="0.3">
      <c r="A22" s="1" t="s">
        <v>97</v>
      </c>
      <c r="B22">
        <v>14</v>
      </c>
      <c r="C22">
        <v>13.65</v>
      </c>
      <c r="D22">
        <v>15.3</v>
      </c>
    </row>
    <row r="23" spans="1:4" x14ac:dyDescent="0.3">
      <c r="A23" s="1" t="s">
        <v>98</v>
      </c>
      <c r="B23">
        <v>11</v>
      </c>
      <c r="C23">
        <v>10.68</v>
      </c>
      <c r="D23">
        <v>13.87</v>
      </c>
    </row>
    <row r="24" spans="1:4" x14ac:dyDescent="0.3">
      <c r="A24" s="1" t="s">
        <v>99</v>
      </c>
      <c r="B24">
        <v>10</v>
      </c>
      <c r="C24">
        <v>9</v>
      </c>
      <c r="D24">
        <v>12.49</v>
      </c>
    </row>
    <row r="25" spans="1:4" x14ac:dyDescent="0.3">
      <c r="A25" s="1" t="s">
        <v>100</v>
      </c>
      <c r="B25">
        <v>9</v>
      </c>
      <c r="C25">
        <v>8.68</v>
      </c>
      <c r="D25">
        <v>12.23</v>
      </c>
    </row>
    <row r="26" spans="1:4" x14ac:dyDescent="0.3">
      <c r="A26" s="1" t="s">
        <v>101</v>
      </c>
      <c r="B26">
        <v>8</v>
      </c>
      <c r="C26">
        <v>7.86</v>
      </c>
      <c r="D26">
        <v>11.85</v>
      </c>
    </row>
    <row r="27" spans="1:4" x14ac:dyDescent="0.3">
      <c r="A27" s="1" t="s">
        <v>102</v>
      </c>
      <c r="B27">
        <v>7</v>
      </c>
      <c r="C27">
        <v>7.04</v>
      </c>
      <c r="D27">
        <v>10.199999999999999</v>
      </c>
    </row>
    <row r="28" spans="1:4" x14ac:dyDescent="0.3">
      <c r="A28" s="1" t="s">
        <v>103</v>
      </c>
      <c r="B28">
        <v>7</v>
      </c>
      <c r="C28">
        <v>6.85</v>
      </c>
      <c r="D28">
        <v>9.82</v>
      </c>
    </row>
    <row r="29" spans="1:4" x14ac:dyDescent="0.3">
      <c r="A29" s="1" t="s">
        <v>104</v>
      </c>
      <c r="B29">
        <v>7</v>
      </c>
      <c r="C29">
        <v>6.81</v>
      </c>
      <c r="D29">
        <v>9.6300000000000008</v>
      </c>
    </row>
    <row r="30" spans="1:4" x14ac:dyDescent="0.3">
      <c r="A30" s="1" t="s">
        <v>105</v>
      </c>
      <c r="B30">
        <v>6.5</v>
      </c>
      <c r="C30">
        <v>6.42</v>
      </c>
      <c r="D30">
        <v>9.58</v>
      </c>
    </row>
    <row r="31" spans="1:4" x14ac:dyDescent="0.3">
      <c r="A31" s="1" t="s">
        <v>69</v>
      </c>
      <c r="B31">
        <v>6.5</v>
      </c>
      <c r="C31">
        <v>5.85</v>
      </c>
      <c r="D31">
        <v>8.6</v>
      </c>
    </row>
    <row r="32" spans="1:4" x14ac:dyDescent="0.3">
      <c r="A32" s="1" t="s">
        <v>70</v>
      </c>
      <c r="B32">
        <v>6.5</v>
      </c>
      <c r="C32">
        <v>5.76</v>
      </c>
      <c r="D32">
        <v>8.32</v>
      </c>
    </row>
    <row r="33" spans="1:4" x14ac:dyDescent="0.3">
      <c r="A33" s="1" t="s">
        <v>71</v>
      </c>
      <c r="B33">
        <v>6.5</v>
      </c>
      <c r="C33">
        <v>5</v>
      </c>
      <c r="D33">
        <v>8.16</v>
      </c>
    </row>
    <row r="34" spans="1:4" x14ac:dyDescent="0.3">
      <c r="A34" s="1" t="s">
        <v>72</v>
      </c>
      <c r="B34">
        <v>6.5</v>
      </c>
      <c r="C34">
        <v>4.82</v>
      </c>
      <c r="D34">
        <v>7.23</v>
      </c>
    </row>
    <row r="35" spans="1:4" x14ac:dyDescent="0.3">
      <c r="A35" s="1" t="s">
        <v>8</v>
      </c>
      <c r="B35">
        <v>6.5</v>
      </c>
      <c r="C35">
        <v>4.72</v>
      </c>
      <c r="D35">
        <v>7.23</v>
      </c>
    </row>
    <row r="36" spans="1:4" x14ac:dyDescent="0.3">
      <c r="A36" s="1" t="s">
        <v>20</v>
      </c>
      <c r="B36">
        <v>6.5</v>
      </c>
      <c r="C36">
        <v>4.72</v>
      </c>
      <c r="D36">
        <v>7.05</v>
      </c>
    </row>
    <row r="37" spans="1:4" x14ac:dyDescent="0.3">
      <c r="A37" s="1" t="s">
        <v>21</v>
      </c>
      <c r="B37">
        <v>6.5</v>
      </c>
      <c r="C37">
        <v>4.7300000000000004</v>
      </c>
      <c r="D37">
        <v>6.96</v>
      </c>
    </row>
    <row r="38" spans="1:4" x14ac:dyDescent="0.3">
      <c r="A38" s="1" t="s">
        <v>22</v>
      </c>
      <c r="B38">
        <v>6.5</v>
      </c>
      <c r="C38">
        <v>4.99</v>
      </c>
      <c r="D38">
        <v>6.96</v>
      </c>
    </row>
    <row r="39" spans="1:4" x14ac:dyDescent="0.3">
      <c r="A39" s="1" t="s">
        <v>9</v>
      </c>
      <c r="B39">
        <v>6.5</v>
      </c>
      <c r="C39">
        <v>5.25</v>
      </c>
      <c r="D39">
        <v>6.96</v>
      </c>
    </row>
    <row r="40" spans="1:4" x14ac:dyDescent="0.3">
      <c r="A40" s="1" t="s">
        <v>23</v>
      </c>
      <c r="B40">
        <v>6.5</v>
      </c>
      <c r="C40">
        <v>5.0999999999999996</v>
      </c>
      <c r="D40">
        <v>6.96</v>
      </c>
    </row>
    <row r="41" spans="1:4" x14ac:dyDescent="0.3">
      <c r="A41" s="1" t="s">
        <v>24</v>
      </c>
      <c r="B41">
        <v>6.5</v>
      </c>
      <c r="C41">
        <v>4.8</v>
      </c>
      <c r="D41">
        <v>6.96</v>
      </c>
    </row>
    <row r="42" spans="1:4" x14ac:dyDescent="0.3">
      <c r="A42" s="1" t="s">
        <v>25</v>
      </c>
      <c r="B42">
        <v>6.5</v>
      </c>
      <c r="C42">
        <v>4.8</v>
      </c>
      <c r="D42">
        <v>6.96</v>
      </c>
    </row>
    <row r="43" spans="1:4" x14ac:dyDescent="0.3">
      <c r="A43" s="1" t="s">
        <v>10</v>
      </c>
      <c r="B43">
        <v>6.5</v>
      </c>
      <c r="C43">
        <v>4.8</v>
      </c>
      <c r="D43">
        <v>6.95</v>
      </c>
    </row>
    <row r="44" spans="1:4" x14ac:dyDescent="0.3">
      <c r="A44" s="1" t="s">
        <v>26</v>
      </c>
      <c r="B44">
        <v>6.25</v>
      </c>
      <c r="C44">
        <v>4.83</v>
      </c>
      <c r="D44">
        <v>7.06</v>
      </c>
    </row>
    <row r="45" spans="1:4" x14ac:dyDescent="0.3">
      <c r="A45" s="1" t="s">
        <v>27</v>
      </c>
      <c r="B45">
        <v>6.25</v>
      </c>
      <c r="C45">
        <v>4.8099999999999996</v>
      </c>
      <c r="D45">
        <v>7.3</v>
      </c>
    </row>
    <row r="46" spans="1:4" x14ac:dyDescent="0.3">
      <c r="A46" s="1" t="s">
        <v>28</v>
      </c>
      <c r="B46">
        <v>6.25</v>
      </c>
      <c r="C46">
        <v>4.75</v>
      </c>
      <c r="D46">
        <v>7.35</v>
      </c>
    </row>
    <row r="47" spans="1:4" x14ac:dyDescent="0.3">
      <c r="A47" s="1" t="s">
        <v>11</v>
      </c>
      <c r="B47">
        <v>6.25</v>
      </c>
      <c r="C47">
        <v>4.68</v>
      </c>
      <c r="D47">
        <v>7.39</v>
      </c>
    </row>
    <row r="48" spans="1:4" x14ac:dyDescent="0.3">
      <c r="A48" s="1" t="s">
        <v>29</v>
      </c>
      <c r="B48">
        <v>6.25</v>
      </c>
      <c r="C48">
        <v>4.62</v>
      </c>
      <c r="D48">
        <v>7.47</v>
      </c>
    </row>
    <row r="49" spans="1:4" x14ac:dyDescent="0.3">
      <c r="A49" s="1" t="s">
        <v>30</v>
      </c>
      <c r="B49">
        <v>6.25</v>
      </c>
      <c r="C49">
        <v>4.9000000000000004</v>
      </c>
      <c r="D49">
        <v>7.27</v>
      </c>
    </row>
    <row r="50" spans="1:4" x14ac:dyDescent="0.3">
      <c r="A50" s="1" t="s">
        <v>31</v>
      </c>
      <c r="B50">
        <v>6.25</v>
      </c>
      <c r="C50">
        <v>5</v>
      </c>
      <c r="D50">
        <v>7.97</v>
      </c>
    </row>
    <row r="51" spans="1:4" x14ac:dyDescent="0.3">
      <c r="A51" s="1" t="s">
        <v>12</v>
      </c>
      <c r="B51">
        <v>6.25</v>
      </c>
      <c r="C51">
        <v>5</v>
      </c>
      <c r="D51">
        <v>7.42</v>
      </c>
    </row>
    <row r="52" spans="1:4" x14ac:dyDescent="0.3">
      <c r="A52" s="1" t="s">
        <v>32</v>
      </c>
      <c r="B52">
        <v>6</v>
      </c>
      <c r="C52">
        <v>5</v>
      </c>
      <c r="D52">
        <v>7.65</v>
      </c>
    </row>
    <row r="53" spans="1:4" x14ac:dyDescent="0.3">
      <c r="A53" s="1" t="s">
        <v>33</v>
      </c>
      <c r="B53">
        <v>6</v>
      </c>
      <c r="C53">
        <v>4.9000000000000004</v>
      </c>
      <c r="D53">
        <v>7.79</v>
      </c>
    </row>
    <row r="54" spans="1:4" x14ac:dyDescent="0.3">
      <c r="A54" s="1" t="s">
        <v>34</v>
      </c>
      <c r="B54">
        <v>5</v>
      </c>
      <c r="C54">
        <v>4.78</v>
      </c>
      <c r="D54">
        <v>7.94</v>
      </c>
    </row>
    <row r="55" spans="1:4" x14ac:dyDescent="0.3">
      <c r="A55" s="1" t="s">
        <v>13</v>
      </c>
      <c r="B55">
        <v>4.5</v>
      </c>
      <c r="C55">
        <v>4.3600000000000003</v>
      </c>
      <c r="D55">
        <v>7.26</v>
      </c>
    </row>
    <row r="56" spans="1:4" x14ac:dyDescent="0.3">
      <c r="A56" s="1" t="s">
        <v>35</v>
      </c>
      <c r="B56">
        <v>4</v>
      </c>
      <c r="C56">
        <v>3.85</v>
      </c>
      <c r="D56">
        <v>7.79</v>
      </c>
    </row>
    <row r="57" spans="1:4" x14ac:dyDescent="0.3">
      <c r="A57" s="1" t="s">
        <v>36</v>
      </c>
      <c r="B57">
        <v>4</v>
      </c>
      <c r="C57">
        <v>3.49</v>
      </c>
      <c r="D57">
        <v>7.6</v>
      </c>
    </row>
    <row r="58" spans="1:4" x14ac:dyDescent="0.3">
      <c r="A58" s="1" t="s">
        <v>37</v>
      </c>
      <c r="B58">
        <v>4</v>
      </c>
      <c r="C58">
        <v>3.36</v>
      </c>
      <c r="D58">
        <v>8.19</v>
      </c>
    </row>
    <row r="59" spans="1:4" x14ac:dyDescent="0.3">
      <c r="A59" s="1" t="s">
        <v>14</v>
      </c>
      <c r="B59">
        <v>4</v>
      </c>
      <c r="C59">
        <v>3.34</v>
      </c>
      <c r="D59">
        <v>8.09</v>
      </c>
    </row>
    <row r="60" spans="1:4" x14ac:dyDescent="0.3">
      <c r="A60" s="1" t="s">
        <v>38</v>
      </c>
      <c r="B60">
        <v>4</v>
      </c>
      <c r="C60">
        <v>3.39</v>
      </c>
      <c r="D60">
        <v>7.69</v>
      </c>
    </row>
    <row r="61" spans="1:4" x14ac:dyDescent="0.3">
      <c r="A61" s="1" t="s">
        <v>39</v>
      </c>
      <c r="B61">
        <v>4</v>
      </c>
      <c r="C61">
        <v>3.39</v>
      </c>
      <c r="D61">
        <v>7.45</v>
      </c>
    </row>
    <row r="62" spans="1:4" x14ac:dyDescent="0.3">
      <c r="A62" s="1" t="s">
        <v>40</v>
      </c>
      <c r="B62">
        <v>4</v>
      </c>
      <c r="C62">
        <v>3.41</v>
      </c>
      <c r="D62">
        <v>7.52</v>
      </c>
    </row>
    <row r="63" spans="1:4" x14ac:dyDescent="0.3">
      <c r="A63" s="1" t="s">
        <v>15</v>
      </c>
      <c r="B63">
        <v>4</v>
      </c>
      <c r="C63">
        <v>3.46</v>
      </c>
      <c r="D63">
        <v>7.62</v>
      </c>
    </row>
    <row r="64" spans="1:4" x14ac:dyDescent="0.3">
      <c r="A64" s="1" t="s">
        <v>41</v>
      </c>
      <c r="B64">
        <v>5</v>
      </c>
      <c r="C64">
        <v>3.61</v>
      </c>
      <c r="D64">
        <v>7.94</v>
      </c>
    </row>
    <row r="65" spans="1:4" x14ac:dyDescent="0.3">
      <c r="A65" s="1" t="s">
        <v>42</v>
      </c>
      <c r="B65">
        <v>6</v>
      </c>
      <c r="C65">
        <v>4.79</v>
      </c>
      <c r="D65">
        <v>8.9700000000000006</v>
      </c>
    </row>
    <row r="66" spans="1:4" x14ac:dyDescent="0.3">
      <c r="A66" s="1" t="s">
        <v>43</v>
      </c>
      <c r="B66">
        <v>6</v>
      </c>
      <c r="C66">
        <v>5.69</v>
      </c>
      <c r="D66">
        <v>9.85</v>
      </c>
    </row>
    <row r="67" spans="1:4" x14ac:dyDescent="0.3">
      <c r="A67" s="1" t="s">
        <v>16</v>
      </c>
      <c r="B67">
        <v>4.5</v>
      </c>
      <c r="C67">
        <v>5.34</v>
      </c>
      <c r="D67">
        <v>9.75</v>
      </c>
    </row>
    <row r="68" spans="1:4" x14ac:dyDescent="0.3">
      <c r="A68" s="1" t="s">
        <v>44</v>
      </c>
      <c r="B68">
        <v>4.5</v>
      </c>
      <c r="C68">
        <v>4.41</v>
      </c>
      <c r="D68">
        <v>9.2799999999999994</v>
      </c>
    </row>
    <row r="69" spans="1:4" x14ac:dyDescent="0.3">
      <c r="A69" s="1" t="s">
        <v>45</v>
      </c>
      <c r="B69">
        <v>4.5</v>
      </c>
      <c r="C69">
        <v>3.6</v>
      </c>
      <c r="D69">
        <v>8.2200000000000006</v>
      </c>
    </row>
    <row r="70" spans="1:4" x14ac:dyDescent="0.3">
      <c r="A70" s="1" t="s">
        <v>46</v>
      </c>
    </row>
    <row r="71" spans="1:4" x14ac:dyDescent="0.3">
      <c r="A71" s="1" t="s">
        <v>1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361F6-5A42-48F9-88EC-055AE9902D03}">
  <dimension ref="A1:E71"/>
  <sheetViews>
    <sheetView workbookViewId="0">
      <selection activeCell="B4" sqref="B4"/>
    </sheetView>
  </sheetViews>
  <sheetFormatPr defaultRowHeight="16.8" x14ac:dyDescent="0.3"/>
  <sheetData>
    <row r="1" spans="1:5" x14ac:dyDescent="0.3">
      <c r="A1" t="e">
        <f ca="1">_xll.DSGRID("VIVISBOPA,VIEXPBOPA,VIIMPBOPA,VICAFBALA","","2008","2024","Q","RowHeader=true;ColHeader=true;Heading=true;Code=true;Curn=true;DispSeriesDescription=true;YearlyTSFormat=false;QuarterlyTSFormat=false;MonthlyTSFormat=false")</f>
        <v>#NAME?</v>
      </c>
      <c r="B1" s="1" t="s">
        <v>106</v>
      </c>
    </row>
    <row r="2" spans="1:5" x14ac:dyDescent="0.3">
      <c r="A2" s="1" t="s">
        <v>0</v>
      </c>
      <c r="B2" s="1" t="s">
        <v>1</v>
      </c>
    </row>
    <row r="3" spans="1:5" x14ac:dyDescent="0.3">
      <c r="A3" s="1" t="s">
        <v>2</v>
      </c>
      <c r="B3" s="1" t="s">
        <v>3</v>
      </c>
    </row>
    <row r="4" spans="1:5" x14ac:dyDescent="0.3">
      <c r="A4" s="1" t="s">
        <v>4</v>
      </c>
      <c r="B4" s="1" t="s">
        <v>57</v>
      </c>
      <c r="C4" s="1" t="s">
        <v>58</v>
      </c>
      <c r="D4" s="1" t="s">
        <v>59</v>
      </c>
      <c r="E4" s="1" t="s">
        <v>60</v>
      </c>
    </row>
    <row r="5" spans="1:5" x14ac:dyDescent="0.3">
      <c r="A5" s="1" t="s">
        <v>5</v>
      </c>
      <c r="B5" s="1" t="s">
        <v>61</v>
      </c>
      <c r="C5" s="1" t="s">
        <v>62</v>
      </c>
      <c r="D5" s="1" t="s">
        <v>63</v>
      </c>
      <c r="E5" s="1" t="s">
        <v>64</v>
      </c>
    </row>
    <row r="6" spans="1:5" x14ac:dyDescent="0.3">
      <c r="A6" s="1" t="s">
        <v>6</v>
      </c>
      <c r="B6" s="1" t="s">
        <v>19</v>
      </c>
      <c r="C6" s="1" t="s">
        <v>19</v>
      </c>
      <c r="D6" s="1" t="s">
        <v>19</v>
      </c>
      <c r="E6" s="1" t="s">
        <v>19</v>
      </c>
    </row>
    <row r="7" spans="1:5" x14ac:dyDescent="0.3">
      <c r="A7" s="1" t="s">
        <v>106</v>
      </c>
    </row>
    <row r="8" spans="1:5" x14ac:dyDescent="0.3">
      <c r="A8" s="1" t="s">
        <v>107</v>
      </c>
    </row>
    <row r="9" spans="1:5" x14ac:dyDescent="0.3">
      <c r="A9" s="1" t="s">
        <v>108</v>
      </c>
    </row>
    <row r="10" spans="1:5" x14ac:dyDescent="0.3">
      <c r="A10" s="1" t="s">
        <v>109</v>
      </c>
    </row>
    <row r="11" spans="1:5" x14ac:dyDescent="0.3">
      <c r="A11" s="1" t="s">
        <v>86</v>
      </c>
    </row>
    <row r="12" spans="1:5" x14ac:dyDescent="0.3">
      <c r="A12" s="1" t="s">
        <v>87</v>
      </c>
    </row>
    <row r="13" spans="1:5" x14ac:dyDescent="0.3">
      <c r="A13" s="1" t="s">
        <v>88</v>
      </c>
    </row>
    <row r="14" spans="1:5" x14ac:dyDescent="0.3">
      <c r="A14" s="1" t="s">
        <v>89</v>
      </c>
    </row>
    <row r="15" spans="1:5" x14ac:dyDescent="0.3">
      <c r="A15" s="1" t="s">
        <v>90</v>
      </c>
    </row>
    <row r="16" spans="1:5" x14ac:dyDescent="0.3">
      <c r="A16" s="1" t="s">
        <v>91</v>
      </c>
    </row>
    <row r="17" spans="1:5" x14ac:dyDescent="0.3">
      <c r="A17" s="1" t="s">
        <v>92</v>
      </c>
    </row>
    <row r="18" spans="1:5" x14ac:dyDescent="0.3">
      <c r="A18" s="1" t="s">
        <v>93</v>
      </c>
    </row>
    <row r="19" spans="1:5" x14ac:dyDescent="0.3">
      <c r="A19" s="1" t="s">
        <v>94</v>
      </c>
    </row>
    <row r="20" spans="1:5" x14ac:dyDescent="0.3">
      <c r="A20" s="1" t="s">
        <v>95</v>
      </c>
    </row>
    <row r="21" spans="1:5" x14ac:dyDescent="0.3">
      <c r="A21" s="1" t="s">
        <v>96</v>
      </c>
    </row>
    <row r="22" spans="1:5" x14ac:dyDescent="0.3">
      <c r="A22" s="1" t="s">
        <v>97</v>
      </c>
      <c r="B22">
        <v>1560</v>
      </c>
      <c r="C22">
        <v>24854</v>
      </c>
      <c r="D22">
        <v>23294</v>
      </c>
      <c r="E22">
        <v>1396</v>
      </c>
    </row>
    <row r="23" spans="1:5" x14ac:dyDescent="0.3">
      <c r="A23" s="1" t="s">
        <v>98</v>
      </c>
      <c r="B23">
        <v>1638</v>
      </c>
      <c r="C23">
        <v>28595</v>
      </c>
      <c r="D23">
        <v>26957</v>
      </c>
      <c r="E23">
        <v>1939</v>
      </c>
    </row>
    <row r="24" spans="1:5" x14ac:dyDescent="0.3">
      <c r="A24" s="1" t="s">
        <v>99</v>
      </c>
      <c r="B24">
        <v>2419</v>
      </c>
      <c r="C24">
        <v>29936</v>
      </c>
      <c r="D24">
        <v>27517</v>
      </c>
      <c r="E24">
        <v>1645</v>
      </c>
    </row>
    <row r="25" spans="1:5" x14ac:dyDescent="0.3">
      <c r="A25" s="1" t="s">
        <v>100</v>
      </c>
      <c r="B25">
        <v>3097</v>
      </c>
      <c r="C25">
        <v>31144</v>
      </c>
      <c r="D25">
        <v>28047</v>
      </c>
      <c r="E25">
        <v>3749</v>
      </c>
    </row>
    <row r="26" spans="1:5" x14ac:dyDescent="0.3">
      <c r="A26" s="1" t="s">
        <v>101</v>
      </c>
      <c r="B26">
        <v>2351</v>
      </c>
      <c r="C26">
        <v>29208</v>
      </c>
      <c r="D26">
        <v>26857</v>
      </c>
      <c r="E26">
        <v>1596</v>
      </c>
    </row>
    <row r="27" spans="1:5" x14ac:dyDescent="0.3">
      <c r="A27" s="1" t="s">
        <v>102</v>
      </c>
      <c r="B27">
        <v>797</v>
      </c>
      <c r="C27">
        <v>32479</v>
      </c>
      <c r="D27">
        <v>31682</v>
      </c>
      <c r="E27">
        <v>-2146</v>
      </c>
    </row>
    <row r="28" spans="1:5" x14ac:dyDescent="0.3">
      <c r="A28" s="1" t="s">
        <v>103</v>
      </c>
      <c r="B28">
        <v>2807</v>
      </c>
      <c r="C28">
        <v>34355</v>
      </c>
      <c r="D28">
        <v>31548</v>
      </c>
      <c r="E28">
        <v>-936</v>
      </c>
    </row>
    <row r="29" spans="1:5" x14ac:dyDescent="0.3">
      <c r="A29" s="1" t="s">
        <v>104</v>
      </c>
      <c r="B29">
        <v>2758</v>
      </c>
      <c r="C29">
        <v>3599</v>
      </c>
      <c r="D29">
        <v>33232</v>
      </c>
      <c r="E29">
        <v>1205</v>
      </c>
    </row>
    <row r="30" spans="1:5" x14ac:dyDescent="0.3">
      <c r="A30" s="1" t="s">
        <v>105</v>
      </c>
      <c r="B30">
        <v>3253</v>
      </c>
      <c r="C30">
        <v>33384</v>
      </c>
      <c r="D30">
        <v>30131</v>
      </c>
      <c r="E30">
        <v>6867</v>
      </c>
    </row>
    <row r="31" spans="1:5" x14ac:dyDescent="0.3">
      <c r="A31" s="1" t="s">
        <v>69</v>
      </c>
      <c r="B31">
        <v>3234</v>
      </c>
      <c r="C31">
        <v>37778</v>
      </c>
      <c r="D31">
        <v>34544</v>
      </c>
      <c r="E31">
        <v>-625</v>
      </c>
    </row>
    <row r="32" spans="1:5" x14ac:dyDescent="0.3">
      <c r="A32" s="1" t="s">
        <v>70</v>
      </c>
      <c r="B32">
        <v>3233</v>
      </c>
      <c r="C32">
        <v>3892</v>
      </c>
      <c r="D32">
        <v>35687</v>
      </c>
      <c r="E32">
        <v>615</v>
      </c>
    </row>
    <row r="33" spans="1:5" x14ac:dyDescent="0.3">
      <c r="A33" s="1" t="s">
        <v>71</v>
      </c>
      <c r="B33">
        <v>2406</v>
      </c>
      <c r="C33">
        <v>40135</v>
      </c>
      <c r="D33">
        <v>37729</v>
      </c>
      <c r="E33">
        <v>-1286</v>
      </c>
    </row>
    <row r="34" spans="1:5" x14ac:dyDescent="0.3">
      <c r="A34" s="1" t="s">
        <v>72</v>
      </c>
      <c r="B34">
        <v>-34</v>
      </c>
      <c r="C34">
        <v>36391</v>
      </c>
      <c r="D34">
        <v>36425</v>
      </c>
      <c r="E34">
        <v>3977</v>
      </c>
    </row>
    <row r="35" spans="1:5" x14ac:dyDescent="0.3">
      <c r="A35" s="1" t="s">
        <v>8</v>
      </c>
      <c r="B35">
        <v>1962</v>
      </c>
      <c r="C35">
        <v>41301</v>
      </c>
      <c r="D35">
        <v>39339</v>
      </c>
      <c r="E35">
        <v>1622</v>
      </c>
    </row>
    <row r="36" spans="1:5" x14ac:dyDescent="0.3">
      <c r="A36" s="1" t="s">
        <v>20</v>
      </c>
      <c r="B36">
        <v>2602</v>
      </c>
      <c r="C36">
        <v>42458</v>
      </c>
      <c r="D36">
        <v>39856</v>
      </c>
      <c r="E36">
        <v>-5076</v>
      </c>
    </row>
    <row r="37" spans="1:5" x14ac:dyDescent="0.3">
      <c r="A37" s="1" t="s">
        <v>21</v>
      </c>
      <c r="B37">
        <v>2844</v>
      </c>
      <c r="C37">
        <v>41867</v>
      </c>
      <c r="D37">
        <v>39023</v>
      </c>
      <c r="E37">
        <v>444</v>
      </c>
    </row>
    <row r="38" spans="1:5" x14ac:dyDescent="0.3">
      <c r="A38" s="1" t="s">
        <v>22</v>
      </c>
      <c r="B38">
        <v>3307</v>
      </c>
      <c r="C38">
        <v>38784</v>
      </c>
      <c r="D38">
        <v>35477</v>
      </c>
      <c r="E38">
        <v>2126</v>
      </c>
    </row>
    <row r="39" spans="1:5" x14ac:dyDescent="0.3">
      <c r="A39" s="1" t="s">
        <v>9</v>
      </c>
      <c r="B39">
        <v>3174</v>
      </c>
      <c r="C39">
        <v>43363</v>
      </c>
      <c r="D39">
        <v>40189</v>
      </c>
      <c r="E39">
        <v>2944</v>
      </c>
    </row>
    <row r="40" spans="1:5" x14ac:dyDescent="0.3">
      <c r="A40" s="1" t="s">
        <v>23</v>
      </c>
      <c r="B40">
        <v>4103</v>
      </c>
      <c r="C40">
        <v>46313</v>
      </c>
      <c r="D40">
        <v>42210</v>
      </c>
      <c r="E40">
        <v>1995</v>
      </c>
    </row>
    <row r="41" spans="1:5" x14ac:dyDescent="0.3">
      <c r="A41" s="1" t="s">
        <v>24</v>
      </c>
      <c r="B41">
        <v>1360</v>
      </c>
      <c r="C41">
        <v>48024</v>
      </c>
      <c r="D41">
        <v>46664</v>
      </c>
      <c r="E41">
        <v>3632</v>
      </c>
    </row>
    <row r="42" spans="1:5" x14ac:dyDescent="0.3">
      <c r="A42" s="1" t="s">
        <v>25</v>
      </c>
      <c r="B42">
        <v>-182</v>
      </c>
      <c r="C42">
        <v>44888</v>
      </c>
      <c r="D42">
        <v>45070</v>
      </c>
      <c r="E42">
        <v>2065</v>
      </c>
    </row>
    <row r="43" spans="1:5" x14ac:dyDescent="0.3">
      <c r="A43" s="1" t="s">
        <v>10</v>
      </c>
      <c r="B43">
        <v>1458</v>
      </c>
      <c r="C43">
        <v>53326</v>
      </c>
      <c r="D43">
        <v>51868</v>
      </c>
      <c r="E43">
        <v>4053</v>
      </c>
    </row>
    <row r="44" spans="1:5" x14ac:dyDescent="0.3">
      <c r="A44" s="1" t="s">
        <v>26</v>
      </c>
      <c r="B44">
        <v>4968</v>
      </c>
      <c r="C44">
        <v>56810</v>
      </c>
      <c r="D44">
        <v>51842</v>
      </c>
      <c r="E44">
        <v>3021</v>
      </c>
    </row>
    <row r="45" spans="1:5" x14ac:dyDescent="0.3">
      <c r="A45" s="1" t="s">
        <v>27</v>
      </c>
      <c r="B45">
        <v>4602</v>
      </c>
      <c r="C45">
        <v>60095</v>
      </c>
      <c r="D45">
        <v>55493</v>
      </c>
      <c r="E45">
        <v>10889</v>
      </c>
    </row>
    <row r="46" spans="1:5" x14ac:dyDescent="0.3">
      <c r="A46" s="1" t="s">
        <v>28</v>
      </c>
      <c r="B46">
        <v>4860</v>
      </c>
      <c r="C46">
        <v>55908</v>
      </c>
      <c r="D46">
        <v>51048</v>
      </c>
      <c r="E46">
        <v>4879</v>
      </c>
    </row>
    <row r="47" spans="1:5" x14ac:dyDescent="0.3">
      <c r="A47" s="1" t="s">
        <v>11</v>
      </c>
      <c r="B47">
        <v>2952</v>
      </c>
      <c r="C47">
        <v>58413</v>
      </c>
      <c r="D47">
        <v>55461</v>
      </c>
      <c r="E47">
        <v>1429</v>
      </c>
    </row>
    <row r="48" spans="1:5" x14ac:dyDescent="0.3">
      <c r="A48" s="1" t="s">
        <v>29</v>
      </c>
      <c r="B48">
        <v>5780</v>
      </c>
      <c r="C48">
        <v>65230</v>
      </c>
      <c r="D48">
        <v>59450</v>
      </c>
      <c r="E48">
        <v>3426</v>
      </c>
    </row>
    <row r="49" spans="1:5" x14ac:dyDescent="0.3">
      <c r="A49" s="1" t="s">
        <v>30</v>
      </c>
      <c r="B49">
        <v>2947</v>
      </c>
      <c r="C49">
        <v>64146</v>
      </c>
      <c r="D49">
        <v>61199</v>
      </c>
      <c r="E49">
        <v>-1268</v>
      </c>
    </row>
    <row r="50" spans="1:5" x14ac:dyDescent="0.3">
      <c r="A50" s="1" t="s">
        <v>31</v>
      </c>
      <c r="B50">
        <v>3769</v>
      </c>
      <c r="C50">
        <v>58819</v>
      </c>
      <c r="D50">
        <v>55050</v>
      </c>
      <c r="E50">
        <v>8247</v>
      </c>
    </row>
    <row r="51" spans="1:5" x14ac:dyDescent="0.3">
      <c r="A51" s="1" t="s">
        <v>12</v>
      </c>
      <c r="B51">
        <v>2904</v>
      </c>
      <c r="C51">
        <v>63744</v>
      </c>
      <c r="D51">
        <v>60840</v>
      </c>
      <c r="E51">
        <v>1515</v>
      </c>
    </row>
    <row r="52" spans="1:5" x14ac:dyDescent="0.3">
      <c r="A52" s="1" t="s">
        <v>32</v>
      </c>
      <c r="B52">
        <v>8284</v>
      </c>
      <c r="C52">
        <v>72086</v>
      </c>
      <c r="D52">
        <v>63802</v>
      </c>
      <c r="E52">
        <v>1449</v>
      </c>
    </row>
    <row r="53" spans="1:5" x14ac:dyDescent="0.3">
      <c r="A53" s="1" t="s">
        <v>33</v>
      </c>
      <c r="B53">
        <v>6264</v>
      </c>
      <c r="C53">
        <v>69540</v>
      </c>
      <c r="D53">
        <v>63276</v>
      </c>
      <c r="E53">
        <v>7760</v>
      </c>
    </row>
    <row r="54" spans="1:5" x14ac:dyDescent="0.3">
      <c r="A54" s="1" t="s">
        <v>34</v>
      </c>
      <c r="B54">
        <v>6180</v>
      </c>
      <c r="C54">
        <v>63235</v>
      </c>
      <c r="D54">
        <v>57055</v>
      </c>
      <c r="E54">
        <v>1241</v>
      </c>
    </row>
    <row r="55" spans="1:5" x14ac:dyDescent="0.3">
      <c r="A55" s="1" t="s">
        <v>13</v>
      </c>
      <c r="B55">
        <v>4092</v>
      </c>
      <c r="C55">
        <v>59554</v>
      </c>
      <c r="D55">
        <v>55462</v>
      </c>
      <c r="E55">
        <v>309</v>
      </c>
    </row>
    <row r="56" spans="1:5" x14ac:dyDescent="0.3">
      <c r="A56" s="1" t="s">
        <v>35</v>
      </c>
      <c r="B56">
        <v>13635</v>
      </c>
      <c r="C56">
        <v>79813</v>
      </c>
      <c r="D56">
        <v>66178</v>
      </c>
      <c r="E56">
        <v>1267</v>
      </c>
    </row>
    <row r="57" spans="1:5" x14ac:dyDescent="0.3">
      <c r="A57" s="1" t="s">
        <v>36</v>
      </c>
      <c r="B57">
        <v>6575</v>
      </c>
      <c r="C57">
        <v>80083</v>
      </c>
      <c r="D57">
        <v>73508</v>
      </c>
      <c r="E57">
        <v>5297</v>
      </c>
    </row>
    <row r="58" spans="1:5" x14ac:dyDescent="0.3">
      <c r="A58" s="1" t="s">
        <v>37</v>
      </c>
      <c r="B58">
        <v>5859</v>
      </c>
      <c r="C58">
        <v>78468</v>
      </c>
      <c r="D58">
        <v>72609</v>
      </c>
      <c r="E58">
        <v>5159</v>
      </c>
    </row>
    <row r="59" spans="1:5" x14ac:dyDescent="0.3">
      <c r="A59" s="1" t="s">
        <v>14</v>
      </c>
      <c r="B59">
        <v>-176</v>
      </c>
      <c r="C59">
        <v>80011</v>
      </c>
      <c r="D59">
        <v>80187</v>
      </c>
      <c r="E59">
        <v>10083</v>
      </c>
    </row>
    <row r="60" spans="1:5" x14ac:dyDescent="0.3">
      <c r="A60" s="1" t="s">
        <v>38</v>
      </c>
      <c r="B60">
        <v>1736</v>
      </c>
      <c r="C60">
        <v>82153</v>
      </c>
      <c r="D60">
        <v>80417</v>
      </c>
      <c r="E60">
        <v>8751</v>
      </c>
    </row>
    <row r="61" spans="1:5" x14ac:dyDescent="0.3">
      <c r="A61" s="1" t="s">
        <v>39</v>
      </c>
      <c r="B61">
        <v>10392</v>
      </c>
      <c r="C61">
        <v>95284</v>
      </c>
      <c r="D61">
        <v>84892</v>
      </c>
      <c r="E61">
        <v>6902</v>
      </c>
    </row>
    <row r="62" spans="1:5" x14ac:dyDescent="0.3">
      <c r="A62" s="1" t="s">
        <v>40</v>
      </c>
      <c r="B62">
        <v>4712</v>
      </c>
      <c r="C62">
        <v>89104</v>
      </c>
      <c r="D62">
        <v>84392</v>
      </c>
      <c r="E62">
        <v>3433</v>
      </c>
    </row>
    <row r="63" spans="1:5" x14ac:dyDescent="0.3">
      <c r="A63" s="1" t="s">
        <v>15</v>
      </c>
      <c r="B63">
        <v>3031</v>
      </c>
      <c r="C63">
        <v>97091</v>
      </c>
      <c r="D63">
        <v>94060</v>
      </c>
      <c r="E63">
        <v>8887</v>
      </c>
    </row>
    <row r="64" spans="1:5" x14ac:dyDescent="0.3">
      <c r="A64" s="1" t="s">
        <v>41</v>
      </c>
      <c r="B64">
        <v>8818</v>
      </c>
      <c r="C64">
        <v>95375</v>
      </c>
      <c r="D64">
        <v>86557</v>
      </c>
      <c r="E64">
        <v>-4893</v>
      </c>
    </row>
    <row r="65" spans="1:5" x14ac:dyDescent="0.3">
      <c r="A65" s="1" t="s">
        <v>42</v>
      </c>
      <c r="B65">
        <v>9246</v>
      </c>
      <c r="C65">
        <v>88726</v>
      </c>
      <c r="D65">
        <v>79480</v>
      </c>
      <c r="E65">
        <v>2099</v>
      </c>
    </row>
    <row r="66" spans="1:5" x14ac:dyDescent="0.3">
      <c r="A66" s="1" t="s">
        <v>43</v>
      </c>
      <c r="B66">
        <v>8512</v>
      </c>
      <c r="C66">
        <v>79550</v>
      </c>
      <c r="D66">
        <v>71038</v>
      </c>
      <c r="E66">
        <v>3343</v>
      </c>
    </row>
    <row r="67" spans="1:5" x14ac:dyDescent="0.3">
      <c r="A67" s="1" t="s">
        <v>16</v>
      </c>
      <c r="B67">
        <v>11769</v>
      </c>
      <c r="C67">
        <v>85880</v>
      </c>
      <c r="D67">
        <v>74111</v>
      </c>
      <c r="E67">
        <v>-1766</v>
      </c>
    </row>
    <row r="68" spans="1:5" x14ac:dyDescent="0.3">
      <c r="A68" s="1" t="s">
        <v>44</v>
      </c>
      <c r="B68">
        <v>12754</v>
      </c>
      <c r="C68">
        <v>93540</v>
      </c>
      <c r="D68">
        <v>80786</v>
      </c>
      <c r="E68">
        <v>-2775</v>
      </c>
    </row>
    <row r="69" spans="1:5" x14ac:dyDescent="0.3">
      <c r="A69" s="1" t="s">
        <v>45</v>
      </c>
      <c r="B69">
        <v>10928</v>
      </c>
      <c r="C69">
        <v>95701</v>
      </c>
      <c r="D69">
        <v>84773</v>
      </c>
      <c r="E69">
        <v>-1644</v>
      </c>
    </row>
    <row r="70" spans="1:5" x14ac:dyDescent="0.3">
      <c r="A70" s="1" t="s">
        <v>46</v>
      </c>
    </row>
    <row r="71" spans="1:5" x14ac:dyDescent="0.3">
      <c r="A71" s="1" t="s">
        <v>1</v>
      </c>
    </row>
  </sheetData>
  <pageMargins left="0.7" right="0.7" top="0.75" bottom="0.75" header="0.3" footer="0.3"/>
  <customProperties>
    <customPr name="REFI_OFFICE_FUNCTION_DATA" r:id="rId1"/>
  </customPropertie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1262B-FC80-41E3-B3D2-6CCB33A15983}">
  <dimension ref="A1:B71"/>
  <sheetViews>
    <sheetView topLeftCell="A4" workbookViewId="0">
      <selection activeCell="B23" sqref="B23"/>
    </sheetView>
  </sheetViews>
  <sheetFormatPr defaultRowHeight="16.8" x14ac:dyDescent="0.3"/>
  <sheetData>
    <row r="1" spans="1:2" x14ac:dyDescent="0.3">
      <c r="A1" t="e">
        <f ca="1">_xll.DSGRID("VIXMON3.A","","2008","2024","Q","RowHeader=true;ColHeader=true;Heading=true;Code=true;Curn=true;DispSeriesDescription=true;YearlyTSFormat=false;QuarterlyTSFormat=false;MonthlyTSFormat=false")</f>
        <v>#NAME?</v>
      </c>
      <c r="B1" s="1" t="s">
        <v>106</v>
      </c>
    </row>
    <row r="2" spans="1:2" x14ac:dyDescent="0.3">
      <c r="A2" s="1" t="s">
        <v>0</v>
      </c>
      <c r="B2" s="1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s="1" t="s">
        <v>4</v>
      </c>
      <c r="B4" s="1" t="s">
        <v>65</v>
      </c>
    </row>
    <row r="5" spans="1:2" x14ac:dyDescent="0.3">
      <c r="A5" s="1" t="s">
        <v>5</v>
      </c>
      <c r="B5" s="1" t="s">
        <v>66</v>
      </c>
    </row>
    <row r="6" spans="1:2" x14ac:dyDescent="0.3">
      <c r="A6" s="1" t="s">
        <v>6</v>
      </c>
      <c r="B6" s="1" t="s">
        <v>7</v>
      </c>
    </row>
    <row r="7" spans="1:2" x14ac:dyDescent="0.3">
      <c r="A7" s="1" t="s">
        <v>106</v>
      </c>
      <c r="B7">
        <v>1295492</v>
      </c>
    </row>
    <row r="8" spans="1:2" x14ac:dyDescent="0.3">
      <c r="A8" s="1" t="s">
        <v>107</v>
      </c>
      <c r="B8">
        <v>1347514</v>
      </c>
    </row>
    <row r="9" spans="1:2" x14ac:dyDescent="0.3">
      <c r="A9" s="1" t="s">
        <v>108</v>
      </c>
      <c r="B9">
        <v>1513544</v>
      </c>
    </row>
    <row r="10" spans="1:2" x14ac:dyDescent="0.3">
      <c r="A10" s="1" t="s">
        <v>109</v>
      </c>
      <c r="B10">
        <v>1645309</v>
      </c>
    </row>
    <row r="11" spans="1:2" x14ac:dyDescent="0.3">
      <c r="A11" s="1" t="s">
        <v>86</v>
      </c>
      <c r="B11">
        <v>1775952</v>
      </c>
    </row>
    <row r="12" spans="1:2" x14ac:dyDescent="0.3">
      <c r="A12" s="1" t="s">
        <v>87</v>
      </c>
      <c r="B12">
        <v>1842315</v>
      </c>
    </row>
    <row r="13" spans="1:2" x14ac:dyDescent="0.3">
      <c r="A13" s="1" t="s">
        <v>88</v>
      </c>
      <c r="B13">
        <v>1910587</v>
      </c>
    </row>
    <row r="14" spans="1:2" x14ac:dyDescent="0.3">
      <c r="A14" s="1" t="s">
        <v>89</v>
      </c>
      <c r="B14">
        <v>1982389</v>
      </c>
    </row>
    <row r="15" spans="1:2" x14ac:dyDescent="0.3">
      <c r="A15" s="1" t="s">
        <v>90</v>
      </c>
      <c r="B15">
        <v>2166591</v>
      </c>
    </row>
    <row r="16" spans="1:2" x14ac:dyDescent="0.3">
      <c r="A16" s="1" t="s">
        <v>91</v>
      </c>
      <c r="B16">
        <v>2325022</v>
      </c>
    </row>
    <row r="17" spans="1:2" x14ac:dyDescent="0.3">
      <c r="A17" s="1" t="s">
        <v>92</v>
      </c>
      <c r="B17">
        <v>2478310</v>
      </c>
    </row>
    <row r="18" spans="1:2" x14ac:dyDescent="0.3">
      <c r="A18" s="1" t="s">
        <v>93</v>
      </c>
      <c r="B18">
        <v>2495422</v>
      </c>
    </row>
    <row r="19" spans="1:2" x14ac:dyDescent="0.3">
      <c r="A19" s="1" t="s">
        <v>94</v>
      </c>
      <c r="B19">
        <v>2544739</v>
      </c>
    </row>
    <row r="20" spans="1:2" x14ac:dyDescent="0.3">
      <c r="A20" s="1" t="s">
        <v>95</v>
      </c>
      <c r="B20">
        <v>2673757</v>
      </c>
    </row>
    <row r="21" spans="1:2" x14ac:dyDescent="0.3">
      <c r="A21" s="1" t="s">
        <v>96</v>
      </c>
      <c r="B21">
        <v>2774281</v>
      </c>
    </row>
    <row r="22" spans="1:2" x14ac:dyDescent="0.3">
      <c r="A22" s="1" t="s">
        <v>97</v>
      </c>
      <c r="B22">
        <v>2827346</v>
      </c>
    </row>
    <row r="23" spans="1:2" x14ac:dyDescent="0.3">
      <c r="A23" s="1" t="s">
        <v>98</v>
      </c>
      <c r="B23">
        <v>2987087</v>
      </c>
    </row>
    <row r="24" spans="1:2" x14ac:dyDescent="0.3">
      <c r="A24" s="1" t="s">
        <v>99</v>
      </c>
      <c r="B24">
        <v>3149681</v>
      </c>
    </row>
    <row r="25" spans="1:2" x14ac:dyDescent="0.3">
      <c r="A25" s="1" t="s">
        <v>100</v>
      </c>
      <c r="B25">
        <v>3455221</v>
      </c>
    </row>
    <row r="26" spans="1:2" x14ac:dyDescent="0.3">
      <c r="A26" s="1" t="s">
        <v>101</v>
      </c>
      <c r="B26">
        <v>3670338</v>
      </c>
    </row>
    <row r="27" spans="1:2" x14ac:dyDescent="0.3">
      <c r="A27" s="1" t="s">
        <v>102</v>
      </c>
      <c r="B27">
        <v>3798455</v>
      </c>
    </row>
    <row r="28" spans="1:2" x14ac:dyDescent="0.3">
      <c r="A28" s="1" t="s">
        <v>103</v>
      </c>
      <c r="B28">
        <v>3911271</v>
      </c>
    </row>
    <row r="29" spans="1:2" x14ac:dyDescent="0.3">
      <c r="A29" s="1" t="s">
        <v>104</v>
      </c>
      <c r="B29">
        <v>4194620</v>
      </c>
    </row>
    <row r="30" spans="1:2" x14ac:dyDescent="0.3">
      <c r="A30" s="1" t="s">
        <v>105</v>
      </c>
      <c r="B30">
        <v>4347138</v>
      </c>
    </row>
    <row r="31" spans="1:2" x14ac:dyDescent="0.3">
      <c r="A31" s="1" t="s">
        <v>69</v>
      </c>
      <c r="B31">
        <v>4555402</v>
      </c>
    </row>
    <row r="32" spans="1:2" x14ac:dyDescent="0.3">
      <c r="A32" s="1" t="s">
        <v>70</v>
      </c>
      <c r="B32">
        <v>4702371</v>
      </c>
    </row>
    <row r="33" spans="1:2" x14ac:dyDescent="0.3">
      <c r="A33" s="1" t="s">
        <v>71</v>
      </c>
      <c r="B33">
        <v>5022639</v>
      </c>
    </row>
    <row r="34" spans="1:2" x14ac:dyDescent="0.3">
      <c r="A34" s="1" t="s">
        <v>72</v>
      </c>
      <c r="B34">
        <v>5146383</v>
      </c>
    </row>
    <row r="35" spans="1:2" x14ac:dyDescent="0.3">
      <c r="A35" s="1" t="s">
        <v>8</v>
      </c>
      <c r="B35">
        <v>5337280</v>
      </c>
    </row>
    <row r="36" spans="1:2" x14ac:dyDescent="0.3">
      <c r="A36" s="1" t="s">
        <v>20</v>
      </c>
      <c r="B36">
        <v>5493298</v>
      </c>
    </row>
    <row r="37" spans="1:2" x14ac:dyDescent="0.3">
      <c r="A37" s="1" t="s">
        <v>21</v>
      </c>
      <c r="B37">
        <v>5771436</v>
      </c>
    </row>
    <row r="38" spans="1:2" x14ac:dyDescent="0.3">
      <c r="A38" s="1" t="s">
        <v>22</v>
      </c>
      <c r="B38">
        <v>6038555</v>
      </c>
    </row>
    <row r="39" spans="1:2" x14ac:dyDescent="0.3">
      <c r="A39" s="1" t="s">
        <v>9</v>
      </c>
      <c r="B39">
        <v>6356983</v>
      </c>
    </row>
    <row r="40" spans="1:2" x14ac:dyDescent="0.3">
      <c r="A40" s="1" t="s">
        <v>23</v>
      </c>
      <c r="B40">
        <v>6578785</v>
      </c>
    </row>
    <row r="41" spans="1:2" x14ac:dyDescent="0.3">
      <c r="A41" s="1" t="s">
        <v>24</v>
      </c>
      <c r="B41">
        <v>6803390</v>
      </c>
    </row>
    <row r="42" spans="1:2" x14ac:dyDescent="0.3">
      <c r="A42" s="1" t="s">
        <v>25</v>
      </c>
      <c r="B42">
        <v>7042416</v>
      </c>
    </row>
    <row r="43" spans="1:2" x14ac:dyDescent="0.3">
      <c r="A43" s="1" t="s">
        <v>10</v>
      </c>
      <c r="B43">
        <v>7272052</v>
      </c>
    </row>
    <row r="44" spans="1:2" x14ac:dyDescent="0.3">
      <c r="A44" s="1" t="s">
        <v>26</v>
      </c>
      <c r="B44">
        <v>7498474</v>
      </c>
    </row>
    <row r="45" spans="1:2" x14ac:dyDescent="0.3">
      <c r="A45" s="1" t="s">
        <v>27</v>
      </c>
      <c r="B45">
        <v>7773306</v>
      </c>
    </row>
    <row r="46" spans="1:2" x14ac:dyDescent="0.3">
      <c r="A46" s="1" t="s">
        <v>28</v>
      </c>
      <c r="B46">
        <v>8124329</v>
      </c>
    </row>
    <row r="47" spans="1:2" x14ac:dyDescent="0.3">
      <c r="A47" s="1" t="s">
        <v>11</v>
      </c>
      <c r="B47">
        <v>8444076</v>
      </c>
    </row>
    <row r="48" spans="1:2" x14ac:dyDescent="0.3">
      <c r="A48" s="1" t="s">
        <v>29</v>
      </c>
      <c r="B48">
        <v>8482339</v>
      </c>
    </row>
    <row r="49" spans="1:2" x14ac:dyDescent="0.3">
      <c r="A49" s="1" t="s">
        <v>30</v>
      </c>
      <c r="B49">
        <v>8760391</v>
      </c>
    </row>
    <row r="50" spans="1:2" x14ac:dyDescent="0.3">
      <c r="A50" s="1" t="s">
        <v>31</v>
      </c>
      <c r="B50">
        <v>9006347</v>
      </c>
    </row>
    <row r="51" spans="1:2" x14ac:dyDescent="0.3">
      <c r="A51" s="1" t="s">
        <v>12</v>
      </c>
      <c r="B51">
        <v>9327816</v>
      </c>
    </row>
    <row r="52" spans="1:2" x14ac:dyDescent="0.3">
      <c r="A52" s="1" t="s">
        <v>32</v>
      </c>
      <c r="B52">
        <v>9513361</v>
      </c>
    </row>
    <row r="53" spans="1:2" x14ac:dyDescent="0.3">
      <c r="A53" s="1" t="s">
        <v>33</v>
      </c>
      <c r="B53">
        <v>9953670</v>
      </c>
    </row>
    <row r="54" spans="1:2" x14ac:dyDescent="0.3">
      <c r="A54" s="1" t="s">
        <v>34</v>
      </c>
      <c r="B54">
        <v>10108000</v>
      </c>
    </row>
    <row r="55" spans="1:2" x14ac:dyDescent="0.3">
      <c r="A55" s="1" t="s">
        <v>13</v>
      </c>
      <c r="B55">
        <v>10417460</v>
      </c>
    </row>
    <row r="56" spans="1:2" x14ac:dyDescent="0.3">
      <c r="A56" s="1" t="s">
        <v>35</v>
      </c>
      <c r="B56">
        <v>10722810</v>
      </c>
    </row>
    <row r="57" spans="1:2" x14ac:dyDescent="0.3">
      <c r="A57" s="1" t="s">
        <v>36</v>
      </c>
      <c r="B57">
        <v>11310700</v>
      </c>
    </row>
    <row r="58" spans="1:2" x14ac:dyDescent="0.3">
      <c r="A58" s="1" t="s">
        <v>37</v>
      </c>
      <c r="B58">
        <v>11550560</v>
      </c>
    </row>
    <row r="59" spans="1:2" x14ac:dyDescent="0.3">
      <c r="A59" s="1" t="s">
        <v>14</v>
      </c>
      <c r="B59">
        <v>11750370</v>
      </c>
    </row>
    <row r="60" spans="1:2" x14ac:dyDescent="0.3">
      <c r="A60" s="1" t="s">
        <v>38</v>
      </c>
      <c r="B60">
        <v>11924870</v>
      </c>
    </row>
    <row r="61" spans="1:2" x14ac:dyDescent="0.3">
      <c r="A61" s="1" t="s">
        <v>39</v>
      </c>
      <c r="B61">
        <v>12405120</v>
      </c>
    </row>
    <row r="62" spans="1:2" x14ac:dyDescent="0.3">
      <c r="A62" s="1" t="s">
        <v>40</v>
      </c>
      <c r="B62">
        <v>12859000</v>
      </c>
    </row>
    <row r="63" spans="1:2" x14ac:dyDescent="0.3">
      <c r="A63" s="1" t="s">
        <v>15</v>
      </c>
      <c r="B63">
        <v>12864950</v>
      </c>
    </row>
    <row r="64" spans="1:2" x14ac:dyDescent="0.3">
      <c r="A64" s="1" t="s">
        <v>41</v>
      </c>
      <c r="B64">
        <v>12709400</v>
      </c>
    </row>
    <row r="65" spans="1:2" x14ac:dyDescent="0.3">
      <c r="A65" s="1" t="s">
        <v>42</v>
      </c>
      <c r="B65">
        <v>13109660</v>
      </c>
    </row>
    <row r="66" spans="1:2" x14ac:dyDescent="0.3">
      <c r="A66" s="1" t="s">
        <v>43</v>
      </c>
      <c r="B66">
        <v>13208160</v>
      </c>
    </row>
    <row r="67" spans="1:2" x14ac:dyDescent="0.3">
      <c r="A67" s="1" t="s">
        <v>16</v>
      </c>
      <c r="B67">
        <v>13580270</v>
      </c>
    </row>
    <row r="68" spans="1:2" x14ac:dyDescent="0.3">
      <c r="A68" s="1" t="s">
        <v>44</v>
      </c>
      <c r="B68">
        <v>13893210</v>
      </c>
    </row>
    <row r="69" spans="1:2" x14ac:dyDescent="0.3">
      <c r="A69" s="1" t="s">
        <v>45</v>
      </c>
      <c r="B69">
        <v>14234970</v>
      </c>
    </row>
    <row r="70" spans="1:2" x14ac:dyDescent="0.3">
      <c r="A70" s="1" t="s">
        <v>46</v>
      </c>
      <c r="B70">
        <v>14417410</v>
      </c>
    </row>
    <row r="71" spans="1:2" x14ac:dyDescent="0.3">
      <c r="A71" s="1" t="s">
        <v>1</v>
      </c>
      <c r="B71">
        <v>14772970</v>
      </c>
    </row>
  </sheetData>
  <pageMargins left="0.7" right="0.7" top="0.75" bottom="0.75" header="0.3" footer="0.3"/>
  <customProperties>
    <customPr name="REFI_OFFICE_FUNCTION_DATA" r:id="rId1"/>
  </customPropertie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5A81-EEC0-4E39-B12F-D017D2DAB462}">
  <dimension ref="A1:B71"/>
  <sheetViews>
    <sheetView workbookViewId="0">
      <selection activeCell="B6" sqref="B6"/>
    </sheetView>
  </sheetViews>
  <sheetFormatPr defaultRowHeight="16.8" x14ac:dyDescent="0.3"/>
  <sheetData>
    <row r="1" spans="1:2" x14ac:dyDescent="0.3">
      <c r="A1" t="e">
        <f ca="1">_xll.DSGRID("VIXCPI..F","","2008","2024","Q","RowHeader=true;ColHeader=true;Heading=true;Code=true;Curn=true;DispSeriesDescription=true;YearlyTSFormat=false;QuarterlyTSFormat=false;MonthlyTSFormat=false")</f>
        <v>#NAME?</v>
      </c>
      <c r="B1" s="1" t="s">
        <v>106</v>
      </c>
    </row>
    <row r="2" spans="1:2" x14ac:dyDescent="0.3">
      <c r="A2" s="1" t="s">
        <v>0</v>
      </c>
      <c r="B2" s="1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s="1" t="s">
        <v>4</v>
      </c>
      <c r="B4" s="1" t="s">
        <v>67</v>
      </c>
    </row>
    <row r="5" spans="1:2" x14ac:dyDescent="0.3">
      <c r="A5" s="1" t="s">
        <v>5</v>
      </c>
      <c r="B5" s="1" t="s">
        <v>68</v>
      </c>
    </row>
    <row r="6" spans="1:2" x14ac:dyDescent="0.3">
      <c r="A6" s="1" t="s">
        <v>6</v>
      </c>
      <c r="B6" s="1" t="s">
        <v>7</v>
      </c>
    </row>
    <row r="7" spans="1:2" x14ac:dyDescent="0.3">
      <c r="A7" s="1" t="s">
        <v>106</v>
      </c>
      <c r="B7">
        <v>85.4876</v>
      </c>
    </row>
    <row r="8" spans="1:2" x14ac:dyDescent="0.3">
      <c r="A8" s="1" t="s">
        <v>107</v>
      </c>
      <c r="B8">
        <v>89.759200000000007</v>
      </c>
    </row>
    <row r="9" spans="1:2" x14ac:dyDescent="0.3">
      <c r="A9" s="1" t="s">
        <v>108</v>
      </c>
      <c r="B9">
        <v>89.502499999999998</v>
      </c>
    </row>
    <row r="10" spans="1:2" x14ac:dyDescent="0.3">
      <c r="A10" s="1" t="s">
        <v>109</v>
      </c>
      <c r="B10">
        <v>89.797499999999999</v>
      </c>
    </row>
    <row r="11" spans="1:2" x14ac:dyDescent="0.3">
      <c r="A11" s="1" t="s">
        <v>86</v>
      </c>
      <c r="B11">
        <v>90.786199999999994</v>
      </c>
    </row>
    <row r="12" spans="1:2" x14ac:dyDescent="0.3">
      <c r="A12" s="1" t="s">
        <v>87</v>
      </c>
      <c r="B12">
        <v>92.064400000000006</v>
      </c>
    </row>
    <row r="13" spans="1:2" x14ac:dyDescent="0.3">
      <c r="A13" s="1" t="s">
        <v>88</v>
      </c>
      <c r="B13">
        <v>93.632099999999994</v>
      </c>
    </row>
    <row r="14" spans="1:2" x14ac:dyDescent="0.3">
      <c r="A14" s="1" t="s">
        <v>89</v>
      </c>
      <c r="B14">
        <v>97.444900000000004</v>
      </c>
    </row>
    <row r="15" spans="1:2" x14ac:dyDescent="0.3">
      <c r="A15" s="1" t="s">
        <v>90</v>
      </c>
      <c r="B15">
        <v>98.947100000000006</v>
      </c>
    </row>
    <row r="16" spans="1:2" x14ac:dyDescent="0.3">
      <c r="A16" s="1" t="s">
        <v>91</v>
      </c>
      <c r="B16">
        <v>99.826599999999999</v>
      </c>
    </row>
    <row r="17" spans="1:2" x14ac:dyDescent="0.3">
      <c r="A17" s="1" t="s">
        <v>92</v>
      </c>
      <c r="B17">
        <v>103.7814</v>
      </c>
    </row>
    <row r="18" spans="1:2" x14ac:dyDescent="0.3">
      <c r="A18" s="1" t="s">
        <v>93</v>
      </c>
      <c r="B18">
        <v>109.91030000000001</v>
      </c>
    </row>
    <row r="19" spans="1:2" x14ac:dyDescent="0.3">
      <c r="A19" s="1" t="s">
        <v>94</v>
      </c>
      <c r="B19">
        <v>118.1204</v>
      </c>
    </row>
    <row r="20" spans="1:2" x14ac:dyDescent="0.3">
      <c r="A20" s="1" t="s">
        <v>95</v>
      </c>
      <c r="B20">
        <v>122.321</v>
      </c>
    </row>
    <row r="21" spans="1:2" x14ac:dyDescent="0.3">
      <c r="A21" s="1" t="s">
        <v>96</v>
      </c>
      <c r="B21">
        <v>124.35299999999999</v>
      </c>
    </row>
    <row r="22" spans="1:2" x14ac:dyDescent="0.3">
      <c r="A22" s="1" t="s">
        <v>97</v>
      </c>
      <c r="B22">
        <v>127.4229</v>
      </c>
    </row>
    <row r="23" spans="1:2" x14ac:dyDescent="0.3">
      <c r="A23" s="1" t="s">
        <v>98</v>
      </c>
      <c r="B23">
        <v>128.2423</v>
      </c>
    </row>
    <row r="24" spans="1:2" x14ac:dyDescent="0.3">
      <c r="A24" s="1" t="s">
        <v>99</v>
      </c>
      <c r="B24">
        <v>129.2037</v>
      </c>
    </row>
    <row r="25" spans="1:2" x14ac:dyDescent="0.3">
      <c r="A25" s="1" t="s">
        <v>100</v>
      </c>
      <c r="B25">
        <v>133.011</v>
      </c>
    </row>
    <row r="26" spans="1:2" x14ac:dyDescent="0.3">
      <c r="A26" s="1" t="s">
        <v>101</v>
      </c>
      <c r="B26">
        <v>136.23390000000001</v>
      </c>
    </row>
    <row r="27" spans="1:2" x14ac:dyDescent="0.3">
      <c r="A27" s="1" t="s">
        <v>102</v>
      </c>
      <c r="B27">
        <v>136.64359999999999</v>
      </c>
    </row>
    <row r="28" spans="1:2" x14ac:dyDescent="0.3">
      <c r="A28" s="1" t="s">
        <v>103</v>
      </c>
      <c r="B28">
        <v>138.27690000000001</v>
      </c>
    </row>
    <row r="29" spans="1:2" x14ac:dyDescent="0.3">
      <c r="A29" s="1" t="s">
        <v>104</v>
      </c>
      <c r="B29">
        <v>140.87700000000001</v>
      </c>
    </row>
    <row r="30" spans="1:2" x14ac:dyDescent="0.3">
      <c r="A30" s="1" t="s">
        <v>105</v>
      </c>
      <c r="B30">
        <v>142.7998</v>
      </c>
    </row>
    <row r="31" spans="1:2" x14ac:dyDescent="0.3">
      <c r="A31" s="1" t="s">
        <v>69</v>
      </c>
      <c r="B31">
        <v>143.08930000000001</v>
      </c>
    </row>
    <row r="32" spans="1:2" x14ac:dyDescent="0.3">
      <c r="A32" s="1" t="s">
        <v>70</v>
      </c>
      <c r="B32">
        <v>144.20359999999999</v>
      </c>
    </row>
    <row r="33" spans="1:2" x14ac:dyDescent="0.3">
      <c r="A33" s="1" t="s">
        <v>71</v>
      </c>
      <c r="B33">
        <v>144.47130000000001</v>
      </c>
    </row>
    <row r="34" spans="1:2" x14ac:dyDescent="0.3">
      <c r="A34" s="1" t="s">
        <v>72</v>
      </c>
      <c r="B34">
        <v>143.8486</v>
      </c>
    </row>
    <row r="35" spans="1:2" x14ac:dyDescent="0.3">
      <c r="A35" s="1" t="s">
        <v>8</v>
      </c>
      <c r="B35">
        <v>144.49860000000001</v>
      </c>
    </row>
    <row r="36" spans="1:2" x14ac:dyDescent="0.3">
      <c r="A36" s="1" t="s">
        <v>20</v>
      </c>
      <c r="B36">
        <v>144.9247</v>
      </c>
    </row>
    <row r="37" spans="1:2" x14ac:dyDescent="0.3">
      <c r="A37" s="1" t="s">
        <v>21</v>
      </c>
      <c r="B37">
        <v>144.9247</v>
      </c>
    </row>
    <row r="38" spans="1:2" x14ac:dyDescent="0.3">
      <c r="A38" s="1" t="s">
        <v>22</v>
      </c>
      <c r="B38">
        <v>145.66210000000001</v>
      </c>
    </row>
    <row r="39" spans="1:2" x14ac:dyDescent="0.3">
      <c r="A39" s="1" t="s">
        <v>9</v>
      </c>
      <c r="B39">
        <v>147.6559</v>
      </c>
    </row>
    <row r="40" spans="1:2" x14ac:dyDescent="0.3">
      <c r="A40" s="1" t="s">
        <v>23</v>
      </c>
      <c r="B40">
        <v>148.9341</v>
      </c>
    </row>
    <row r="41" spans="1:2" x14ac:dyDescent="0.3">
      <c r="A41" s="1" t="s">
        <v>24</v>
      </c>
      <c r="B41">
        <v>151.3595</v>
      </c>
    </row>
    <row r="42" spans="1:2" x14ac:dyDescent="0.3">
      <c r="A42" s="1" t="s">
        <v>25</v>
      </c>
      <c r="B42">
        <v>152.87260000000001</v>
      </c>
    </row>
    <row r="43" spans="1:2" x14ac:dyDescent="0.3">
      <c r="A43" s="1" t="s">
        <v>10</v>
      </c>
      <c r="B43">
        <v>152.57759999999999</v>
      </c>
    </row>
    <row r="44" spans="1:2" x14ac:dyDescent="0.3">
      <c r="A44" s="1" t="s">
        <v>26</v>
      </c>
      <c r="B44">
        <v>153.53899999999999</v>
      </c>
    </row>
    <row r="45" spans="1:2" x14ac:dyDescent="0.3">
      <c r="A45" s="1" t="s">
        <v>27</v>
      </c>
      <c r="B45">
        <v>155.4836</v>
      </c>
    </row>
    <row r="46" spans="1:2" x14ac:dyDescent="0.3">
      <c r="A46" s="1" t="s">
        <v>28</v>
      </c>
      <c r="B46">
        <v>157.18790000000001</v>
      </c>
    </row>
    <row r="47" spans="1:2" x14ac:dyDescent="0.3">
      <c r="A47" s="1" t="s">
        <v>11</v>
      </c>
      <c r="B47">
        <v>158.3023</v>
      </c>
    </row>
    <row r="48" spans="1:2" x14ac:dyDescent="0.3">
      <c r="A48" s="1" t="s">
        <v>29</v>
      </c>
      <c r="B48">
        <v>159.88640000000001</v>
      </c>
    </row>
    <row r="49" spans="1:2" x14ac:dyDescent="0.3">
      <c r="A49" s="1" t="s">
        <v>30</v>
      </c>
      <c r="B49">
        <v>160.83690000000001</v>
      </c>
    </row>
    <row r="50" spans="1:2" x14ac:dyDescent="0.3">
      <c r="A50" s="1" t="s">
        <v>31</v>
      </c>
      <c r="B50">
        <v>161.3176</v>
      </c>
    </row>
    <row r="51" spans="1:2" x14ac:dyDescent="0.3">
      <c r="A51" s="1" t="s">
        <v>12</v>
      </c>
      <c r="B51">
        <v>162.4974</v>
      </c>
    </row>
    <row r="52" spans="1:2" x14ac:dyDescent="0.3">
      <c r="A52" s="1" t="s">
        <v>32</v>
      </c>
      <c r="B52">
        <v>163.43700000000001</v>
      </c>
    </row>
    <row r="53" spans="1:2" x14ac:dyDescent="0.3">
      <c r="A53" s="1" t="s">
        <v>33</v>
      </c>
      <c r="B53">
        <v>166.74180000000001</v>
      </c>
    </row>
    <row r="54" spans="1:2" x14ac:dyDescent="0.3">
      <c r="A54" s="1" t="s">
        <v>34</v>
      </c>
      <c r="B54">
        <v>170.2978</v>
      </c>
    </row>
    <row r="55" spans="1:2" x14ac:dyDescent="0.3">
      <c r="A55" s="1" t="s">
        <v>13</v>
      </c>
      <c r="B55">
        <v>167.1078</v>
      </c>
    </row>
    <row r="56" spans="1:2" x14ac:dyDescent="0.3">
      <c r="A56" s="1" t="s">
        <v>35</v>
      </c>
      <c r="B56">
        <v>168.64269999999999</v>
      </c>
    </row>
    <row r="57" spans="1:2" x14ac:dyDescent="0.3">
      <c r="A57" s="1" t="s">
        <v>36</v>
      </c>
      <c r="B57">
        <v>169.0196</v>
      </c>
    </row>
    <row r="58" spans="1:2" x14ac:dyDescent="0.3">
      <c r="A58" s="1" t="s">
        <v>37</v>
      </c>
      <c r="B58">
        <v>170.79490000000001</v>
      </c>
    </row>
    <row r="59" spans="1:2" x14ac:dyDescent="0.3">
      <c r="A59" s="1" t="s">
        <v>14</v>
      </c>
      <c r="B59">
        <v>171.5651</v>
      </c>
    </row>
    <row r="60" spans="1:2" x14ac:dyDescent="0.3">
      <c r="A60" s="1" t="s">
        <v>38</v>
      </c>
      <c r="B60">
        <v>172.86519999999999</v>
      </c>
    </row>
    <row r="61" spans="1:2" x14ac:dyDescent="0.3">
      <c r="A61" s="1" t="s">
        <v>39</v>
      </c>
      <c r="B61">
        <v>172.22059999999999</v>
      </c>
    </row>
    <row r="62" spans="1:2" x14ac:dyDescent="0.3">
      <c r="A62" s="1" t="s">
        <v>40</v>
      </c>
      <c r="B62">
        <v>174.08330000000001</v>
      </c>
    </row>
    <row r="63" spans="1:2" x14ac:dyDescent="0.3">
      <c r="A63" s="1" t="s">
        <v>15</v>
      </c>
      <c r="B63">
        <v>176.64519999999999</v>
      </c>
    </row>
    <row r="64" spans="1:2" x14ac:dyDescent="0.3">
      <c r="A64" s="1" t="s">
        <v>41</v>
      </c>
      <c r="B64">
        <v>178.6172</v>
      </c>
    </row>
    <row r="65" spans="1:2" x14ac:dyDescent="0.3">
      <c r="A65" s="1" t="s">
        <v>42</v>
      </c>
      <c r="B65">
        <v>179.80250000000001</v>
      </c>
    </row>
    <row r="66" spans="1:2" x14ac:dyDescent="0.3">
      <c r="A66" s="1" t="s">
        <v>43</v>
      </c>
      <c r="B66">
        <v>181.35929999999999</v>
      </c>
    </row>
    <row r="67" spans="1:2" x14ac:dyDescent="0.3">
      <c r="A67" s="1" t="s">
        <v>16</v>
      </c>
      <c r="B67">
        <v>180.9059</v>
      </c>
    </row>
    <row r="68" spans="1:2" x14ac:dyDescent="0.3">
      <c r="A68" s="1" t="s">
        <v>44</v>
      </c>
      <c r="B68">
        <v>183.7792</v>
      </c>
    </row>
    <row r="69" spans="1:2" x14ac:dyDescent="0.3">
      <c r="A69" s="1" t="s">
        <v>45</v>
      </c>
      <c r="B69">
        <v>186.1772</v>
      </c>
    </row>
    <row r="70" spans="1:2" x14ac:dyDescent="0.3">
      <c r="A70" s="1" t="s">
        <v>46</v>
      </c>
      <c r="B70">
        <v>188.19829999999999</v>
      </c>
    </row>
    <row r="71" spans="1:2" x14ac:dyDescent="0.3">
      <c r="A71" s="1" t="s">
        <v>1</v>
      </c>
      <c r="B71">
        <v>188.8193</v>
      </c>
    </row>
  </sheetData>
  <pageMargins left="0.7" right="0.7" top="0.75" bottom="0.75" header="0.3" footer="0.3"/>
  <customProperties>
    <customPr name="REFI_OFFICE_FUNCTION_DATA" r:id="rId1"/>
  </customPropertie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1554-65D9-4102-ADA6-614303F4845F}">
  <dimension ref="A4:B74"/>
  <sheetViews>
    <sheetView workbookViewId="0">
      <selection activeCell="B7" sqref="B7"/>
    </sheetView>
  </sheetViews>
  <sheetFormatPr defaultRowHeight="16.8" x14ac:dyDescent="0.3"/>
  <sheetData>
    <row r="4" spans="1:2" x14ac:dyDescent="0.3">
      <c r="A4" t="e">
        <f ca="1">_xll.DSGRID("VIXGDPR.C","","2008","2024","Q","RowHeader=true;ColHeader=true;Heading=true;Code=true;Curn=true;DispSeriesDescription=true;YearlyTSFormat=false;QuarterlyTSFormat=false;MonthlyTSFormat=false")</f>
        <v>#NAME?</v>
      </c>
      <c r="B4" s="1" t="s">
        <v>106</v>
      </c>
    </row>
    <row r="5" spans="1:2" x14ac:dyDescent="0.3">
      <c r="A5" s="1" t="s">
        <v>0</v>
      </c>
      <c r="B5" s="1" t="s">
        <v>1</v>
      </c>
    </row>
    <row r="6" spans="1:2" x14ac:dyDescent="0.3">
      <c r="A6" s="1" t="s">
        <v>2</v>
      </c>
      <c r="B6" s="1" t="s">
        <v>3</v>
      </c>
    </row>
    <row r="7" spans="1:2" x14ac:dyDescent="0.3">
      <c r="A7" s="1" t="s">
        <v>4</v>
      </c>
      <c r="B7" s="1" t="s">
        <v>73</v>
      </c>
    </row>
    <row r="8" spans="1:2" x14ac:dyDescent="0.3">
      <c r="A8" s="1" t="s">
        <v>5</v>
      </c>
      <c r="B8" s="1" t="s">
        <v>74</v>
      </c>
    </row>
    <row r="9" spans="1:2" x14ac:dyDescent="0.3">
      <c r="A9" s="1" t="s">
        <v>6</v>
      </c>
      <c r="B9" s="1" t="s">
        <v>7</v>
      </c>
    </row>
    <row r="10" spans="1:2" x14ac:dyDescent="0.3">
      <c r="A10" s="1" t="s">
        <v>106</v>
      </c>
      <c r="B10">
        <v>606228.80000000005</v>
      </c>
    </row>
    <row r="11" spans="1:2" x14ac:dyDescent="0.3">
      <c r="A11" s="1" t="s">
        <v>107</v>
      </c>
      <c r="B11">
        <v>614435.19999999995</v>
      </c>
    </row>
    <row r="12" spans="1:2" x14ac:dyDescent="0.3">
      <c r="A12" s="1" t="s">
        <v>108</v>
      </c>
      <c r="B12">
        <v>622691.5</v>
      </c>
    </row>
    <row r="13" spans="1:2" x14ac:dyDescent="0.3">
      <c r="A13" s="1" t="s">
        <v>109</v>
      </c>
      <c r="B13">
        <v>630244.9</v>
      </c>
    </row>
    <row r="14" spans="1:2" x14ac:dyDescent="0.3">
      <c r="A14" s="1" t="s">
        <v>86</v>
      </c>
      <c r="B14">
        <v>637794.69999999995</v>
      </c>
    </row>
    <row r="15" spans="1:2" x14ac:dyDescent="0.3">
      <c r="A15" s="1" t="s">
        <v>87</v>
      </c>
      <c r="B15">
        <v>647078.1</v>
      </c>
    </row>
    <row r="16" spans="1:2" x14ac:dyDescent="0.3">
      <c r="A16" s="1" t="s">
        <v>88</v>
      </c>
      <c r="B16">
        <v>658095.1</v>
      </c>
    </row>
    <row r="17" spans="1:2" x14ac:dyDescent="0.3">
      <c r="A17" s="1" t="s">
        <v>89</v>
      </c>
      <c r="B17">
        <v>668911.6</v>
      </c>
    </row>
    <row r="18" spans="1:2" x14ac:dyDescent="0.3">
      <c r="A18" s="1" t="s">
        <v>90</v>
      </c>
      <c r="B18">
        <v>679029.9</v>
      </c>
    </row>
    <row r="19" spans="1:2" x14ac:dyDescent="0.3">
      <c r="A19" s="1" t="s">
        <v>91</v>
      </c>
      <c r="B19">
        <v>689683.3</v>
      </c>
    </row>
    <row r="20" spans="1:2" x14ac:dyDescent="0.3">
      <c r="A20" s="1" t="s">
        <v>92</v>
      </c>
      <c r="B20">
        <v>700871.8</v>
      </c>
    </row>
    <row r="21" spans="1:2" x14ac:dyDescent="0.3">
      <c r="A21" s="1" t="s">
        <v>93</v>
      </c>
      <c r="B21">
        <v>712385</v>
      </c>
    </row>
    <row r="22" spans="1:2" x14ac:dyDescent="0.3">
      <c r="A22" s="1" t="s">
        <v>94</v>
      </c>
      <c r="B22">
        <v>708906</v>
      </c>
    </row>
    <row r="23" spans="1:2" x14ac:dyDescent="0.3">
      <c r="A23" s="1" t="s">
        <v>95</v>
      </c>
      <c r="B23">
        <v>740479</v>
      </c>
    </row>
    <row r="24" spans="1:2" x14ac:dyDescent="0.3">
      <c r="A24" s="1" t="s">
        <v>96</v>
      </c>
      <c r="B24">
        <v>753784</v>
      </c>
    </row>
    <row r="25" spans="1:2" x14ac:dyDescent="0.3">
      <c r="A25" s="1" t="s">
        <v>97</v>
      </c>
      <c r="B25">
        <v>747559</v>
      </c>
    </row>
    <row r="26" spans="1:2" x14ac:dyDescent="0.3">
      <c r="A26" s="1" t="s">
        <v>98</v>
      </c>
      <c r="B26">
        <v>748353</v>
      </c>
    </row>
    <row r="27" spans="1:2" x14ac:dyDescent="0.3">
      <c r="A27" s="1" t="s">
        <v>99</v>
      </c>
      <c r="B27">
        <v>781191</v>
      </c>
    </row>
    <row r="28" spans="1:2" x14ac:dyDescent="0.3">
      <c r="A28" s="1" t="s">
        <v>100</v>
      </c>
      <c r="B28">
        <v>798938</v>
      </c>
    </row>
    <row r="29" spans="1:2" x14ac:dyDescent="0.3">
      <c r="A29" s="1" t="s">
        <v>101</v>
      </c>
      <c r="B29">
        <v>782556</v>
      </c>
    </row>
    <row r="30" spans="1:2" x14ac:dyDescent="0.3">
      <c r="A30" s="1" t="s">
        <v>102</v>
      </c>
      <c r="B30">
        <v>788672</v>
      </c>
    </row>
    <row r="31" spans="1:2" x14ac:dyDescent="0.3">
      <c r="A31" s="1" t="s">
        <v>103</v>
      </c>
      <c r="B31">
        <v>825765</v>
      </c>
    </row>
    <row r="32" spans="1:2" x14ac:dyDescent="0.3">
      <c r="A32" s="1" t="s">
        <v>104</v>
      </c>
      <c r="B32">
        <v>849877</v>
      </c>
    </row>
    <row r="33" spans="1:2" x14ac:dyDescent="0.3">
      <c r="A33" s="1" t="s">
        <v>105</v>
      </c>
      <c r="B33">
        <v>825894</v>
      </c>
    </row>
    <row r="34" spans="1:2" x14ac:dyDescent="0.3">
      <c r="A34" s="1" t="s">
        <v>69</v>
      </c>
      <c r="B34">
        <v>837482</v>
      </c>
    </row>
    <row r="35" spans="1:2" x14ac:dyDescent="0.3">
      <c r="A35" s="1" t="s">
        <v>70</v>
      </c>
      <c r="B35">
        <v>880166</v>
      </c>
    </row>
    <row r="36" spans="1:2" x14ac:dyDescent="0.3">
      <c r="A36" s="1" t="s">
        <v>71</v>
      </c>
      <c r="B36">
        <v>911851</v>
      </c>
    </row>
    <row r="37" spans="1:2" x14ac:dyDescent="0.3">
      <c r="A37" s="1" t="s">
        <v>72</v>
      </c>
      <c r="B37">
        <v>877475</v>
      </c>
    </row>
    <row r="38" spans="1:2" x14ac:dyDescent="0.3">
      <c r="A38" s="1" t="s">
        <v>8</v>
      </c>
      <c r="B38">
        <v>897014</v>
      </c>
    </row>
    <row r="39" spans="1:2" x14ac:dyDescent="0.3">
      <c r="A39" s="1" t="s">
        <v>20</v>
      </c>
      <c r="B39">
        <v>943204</v>
      </c>
    </row>
    <row r="40" spans="1:2" x14ac:dyDescent="0.3">
      <c r="A40" s="1" t="s">
        <v>21</v>
      </c>
      <c r="B40">
        <v>979133</v>
      </c>
    </row>
    <row r="41" spans="1:2" x14ac:dyDescent="0.3">
      <c r="A41" s="1" t="s">
        <v>22</v>
      </c>
      <c r="B41">
        <v>925675</v>
      </c>
    </row>
    <row r="42" spans="1:2" x14ac:dyDescent="0.3">
      <c r="A42" s="1" t="s">
        <v>9</v>
      </c>
      <c r="B42">
        <v>957513</v>
      </c>
    </row>
    <row r="43" spans="1:2" x14ac:dyDescent="0.3">
      <c r="A43" s="1" t="s">
        <v>23</v>
      </c>
      <c r="B43">
        <v>1008425</v>
      </c>
    </row>
    <row r="44" spans="1:2" x14ac:dyDescent="0.3">
      <c r="A44" s="1" t="s">
        <v>24</v>
      </c>
      <c r="B44">
        <v>1052531</v>
      </c>
    </row>
    <row r="45" spans="1:2" x14ac:dyDescent="0.3">
      <c r="A45" s="1" t="s">
        <v>25</v>
      </c>
      <c r="B45">
        <v>973548</v>
      </c>
    </row>
    <row r="46" spans="1:2" x14ac:dyDescent="0.3">
      <c r="A46" s="1" t="s">
        <v>10</v>
      </c>
      <c r="B46">
        <v>1021258</v>
      </c>
    </row>
    <row r="47" spans="1:2" x14ac:dyDescent="0.3">
      <c r="A47" s="1" t="s">
        <v>26</v>
      </c>
      <c r="B47">
        <v>1084419</v>
      </c>
    </row>
    <row r="48" spans="1:2" x14ac:dyDescent="0.3">
      <c r="A48" s="1" t="s">
        <v>27</v>
      </c>
      <c r="B48">
        <v>1138650</v>
      </c>
    </row>
    <row r="49" spans="1:2" x14ac:dyDescent="0.3">
      <c r="A49" s="1" t="s">
        <v>28</v>
      </c>
      <c r="B49">
        <v>1049315</v>
      </c>
    </row>
    <row r="50" spans="1:2" x14ac:dyDescent="0.3">
      <c r="A50" s="1" t="s">
        <v>11</v>
      </c>
      <c r="B50">
        <v>1093745</v>
      </c>
    </row>
    <row r="51" spans="1:2" x14ac:dyDescent="0.3">
      <c r="A51" s="1" t="s">
        <v>29</v>
      </c>
      <c r="B51">
        <v>1162451</v>
      </c>
    </row>
    <row r="52" spans="1:2" x14ac:dyDescent="0.3">
      <c r="A52" s="1" t="s">
        <v>30</v>
      </c>
      <c r="B52">
        <v>1227228</v>
      </c>
    </row>
    <row r="53" spans="1:2" x14ac:dyDescent="0.3">
      <c r="A53" s="1" t="s">
        <v>31</v>
      </c>
      <c r="B53">
        <v>1123660</v>
      </c>
    </row>
    <row r="54" spans="1:2" x14ac:dyDescent="0.3">
      <c r="A54" s="1" t="s">
        <v>12</v>
      </c>
      <c r="B54">
        <v>1172041</v>
      </c>
    </row>
    <row r="55" spans="1:2" x14ac:dyDescent="0.3">
      <c r="A55" s="1" t="s">
        <v>32</v>
      </c>
      <c r="B55">
        <v>1251064</v>
      </c>
    </row>
    <row r="56" spans="1:2" x14ac:dyDescent="0.3">
      <c r="A56" s="1" t="s">
        <v>33</v>
      </c>
      <c r="B56">
        <v>1319551</v>
      </c>
    </row>
    <row r="57" spans="1:2" x14ac:dyDescent="0.3">
      <c r="A57" s="1" t="s">
        <v>34</v>
      </c>
      <c r="B57">
        <v>1159773</v>
      </c>
    </row>
    <row r="58" spans="1:2" x14ac:dyDescent="0.3">
      <c r="A58" s="1" t="s">
        <v>13</v>
      </c>
      <c r="B58">
        <v>1175981</v>
      </c>
    </row>
    <row r="59" spans="1:2" x14ac:dyDescent="0.3">
      <c r="A59" s="1" t="s">
        <v>35</v>
      </c>
      <c r="B59">
        <v>1288550</v>
      </c>
    </row>
    <row r="60" spans="1:2" x14ac:dyDescent="0.3">
      <c r="A60" s="1" t="s">
        <v>36</v>
      </c>
      <c r="B60">
        <v>1381540</v>
      </c>
    </row>
    <row r="61" spans="1:2" x14ac:dyDescent="0.3">
      <c r="A61" s="1" t="s">
        <v>37</v>
      </c>
      <c r="B61">
        <v>1215966</v>
      </c>
    </row>
    <row r="62" spans="1:2" x14ac:dyDescent="0.3">
      <c r="A62" s="1" t="s">
        <v>14</v>
      </c>
      <c r="B62">
        <v>1253057</v>
      </c>
    </row>
    <row r="63" spans="1:2" x14ac:dyDescent="0.3">
      <c r="A63" s="1" t="s">
        <v>38</v>
      </c>
      <c r="B63">
        <v>1210850</v>
      </c>
    </row>
    <row r="64" spans="1:2" x14ac:dyDescent="0.3">
      <c r="A64" s="1" t="s">
        <v>39</v>
      </c>
      <c r="B64">
        <v>1453716</v>
      </c>
    </row>
    <row r="65" spans="1:2" x14ac:dyDescent="0.3">
      <c r="A65" s="1" t="s">
        <v>40</v>
      </c>
      <c r="B65">
        <v>1278254</v>
      </c>
    </row>
    <row r="66" spans="1:2" x14ac:dyDescent="0.3">
      <c r="A66" s="1" t="s">
        <v>15</v>
      </c>
      <c r="B66">
        <v>1353176</v>
      </c>
    </row>
    <row r="67" spans="1:2" x14ac:dyDescent="0.3">
      <c r="A67" s="1" t="s">
        <v>41</v>
      </c>
      <c r="B67">
        <v>1378854</v>
      </c>
    </row>
    <row r="68" spans="1:2" x14ac:dyDescent="0.3">
      <c r="A68" s="1" t="s">
        <v>42</v>
      </c>
      <c r="B68">
        <v>1540333</v>
      </c>
    </row>
    <row r="69" spans="1:2" x14ac:dyDescent="0.3">
      <c r="A69" s="1" t="s">
        <v>43</v>
      </c>
      <c r="B69">
        <v>1321874</v>
      </c>
    </row>
    <row r="70" spans="1:2" x14ac:dyDescent="0.3">
      <c r="A70" s="1" t="s">
        <v>16</v>
      </c>
      <c r="B70">
        <v>1410673</v>
      </c>
    </row>
    <row r="71" spans="1:2" x14ac:dyDescent="0.3">
      <c r="A71" s="1" t="s">
        <v>44</v>
      </c>
      <c r="B71">
        <v>1454276</v>
      </c>
    </row>
    <row r="72" spans="1:2" x14ac:dyDescent="0.3">
      <c r="A72" s="1" t="s">
        <v>45</v>
      </c>
      <c r="B72">
        <v>1643902</v>
      </c>
    </row>
    <row r="73" spans="1:2" x14ac:dyDescent="0.3">
      <c r="A73" s="1" t="s">
        <v>46</v>
      </c>
      <c r="B73">
        <v>1396660</v>
      </c>
    </row>
    <row r="74" spans="1:2" x14ac:dyDescent="0.3">
      <c r="A74" s="1" t="s">
        <v>1</v>
      </c>
      <c r="B74">
        <v>1482949</v>
      </c>
    </row>
  </sheetData>
  <pageMargins left="0.7" right="0.7" top="0.75" bottom="0.75" header="0.3" footer="0.3"/>
  <customProperties>
    <customPr name="REFI_OFFICE_FUNCTION_DATA" r:id="rId1"/>
  </customPropertie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270F-44D5-47CE-B725-A692170A4465}">
  <dimension ref="A1:D71"/>
  <sheetViews>
    <sheetView workbookViewId="0">
      <selection activeCell="D4" sqref="D4"/>
    </sheetView>
  </sheetViews>
  <sheetFormatPr defaultRowHeight="16.8" x14ac:dyDescent="0.3"/>
  <sheetData>
    <row r="1" spans="1:4" x14ac:dyDescent="0.3">
      <c r="A1" t="e">
        <f ca="1">_xll.DSGRID("VIIFECAAR,VIIFECABR,VIIFECACR","","2008","2024","Q","RowHeader=true;ColHeader=true;Heading=true;Code=true;Curn=true;DispSeriesDescription=true;YearlyTSFormat=false;QuarterlyTSFormat=false;MonthlyTSFormat=false")</f>
        <v>#NAME?</v>
      </c>
      <c r="B1" s="1" t="s">
        <v>106</v>
      </c>
    </row>
    <row r="2" spans="1:4" x14ac:dyDescent="0.3">
      <c r="A2" s="1" t="s">
        <v>0</v>
      </c>
      <c r="B2" s="1" t="s">
        <v>1</v>
      </c>
    </row>
    <row r="3" spans="1:4" x14ac:dyDescent="0.3">
      <c r="A3" s="1" t="s">
        <v>2</v>
      </c>
      <c r="B3" s="1" t="s">
        <v>3</v>
      </c>
    </row>
    <row r="4" spans="1:4" x14ac:dyDescent="0.3">
      <c r="A4" s="1" t="s">
        <v>4</v>
      </c>
      <c r="B4" s="1" t="s">
        <v>75</v>
      </c>
      <c r="C4" s="1" t="s">
        <v>76</v>
      </c>
      <c r="D4" s="1" t="s">
        <v>77</v>
      </c>
    </row>
    <row r="5" spans="1:4" x14ac:dyDescent="0.3">
      <c r="A5" s="1" t="s">
        <v>5</v>
      </c>
      <c r="B5" s="1" t="s">
        <v>78</v>
      </c>
      <c r="C5" s="1" t="s">
        <v>79</v>
      </c>
      <c r="D5" s="1" t="s">
        <v>80</v>
      </c>
    </row>
    <row r="6" spans="1:4" x14ac:dyDescent="0.3">
      <c r="A6" s="1" t="s">
        <v>6</v>
      </c>
    </row>
    <row r="7" spans="1:4" x14ac:dyDescent="0.3">
      <c r="A7" s="1" t="s">
        <v>106</v>
      </c>
      <c r="B7" s="1"/>
    </row>
    <row r="8" spans="1:4" x14ac:dyDescent="0.3">
      <c r="A8" s="1" t="s">
        <v>107</v>
      </c>
    </row>
    <row r="9" spans="1:4" x14ac:dyDescent="0.3">
      <c r="A9" s="1" t="s">
        <v>108</v>
      </c>
    </row>
    <row r="10" spans="1:4" x14ac:dyDescent="0.3">
      <c r="A10" s="1" t="s">
        <v>109</v>
      </c>
    </row>
    <row r="11" spans="1:4" x14ac:dyDescent="0.3">
      <c r="A11" s="1" t="s">
        <v>86</v>
      </c>
    </row>
    <row r="12" spans="1:4" x14ac:dyDescent="0.3">
      <c r="A12" s="1" t="s">
        <v>87</v>
      </c>
    </row>
    <row r="13" spans="1:4" x14ac:dyDescent="0.3">
      <c r="A13" s="1" t="s">
        <v>88</v>
      </c>
    </row>
    <row r="14" spans="1:4" x14ac:dyDescent="0.3">
      <c r="A14" s="1" t="s">
        <v>89</v>
      </c>
    </row>
    <row r="15" spans="1:4" x14ac:dyDescent="0.3">
      <c r="A15" s="1" t="s">
        <v>90</v>
      </c>
    </row>
    <row r="16" spans="1:4" x14ac:dyDescent="0.3">
      <c r="A16" s="1" t="s">
        <v>91</v>
      </c>
    </row>
    <row r="17" spans="1:1" x14ac:dyDescent="0.3">
      <c r="A17" s="1" t="s">
        <v>92</v>
      </c>
    </row>
    <row r="18" spans="1:1" x14ac:dyDescent="0.3">
      <c r="A18" s="1" t="s">
        <v>93</v>
      </c>
    </row>
    <row r="19" spans="1:1" x14ac:dyDescent="0.3">
      <c r="A19" s="1" t="s">
        <v>94</v>
      </c>
    </row>
    <row r="20" spans="1:1" x14ac:dyDescent="0.3">
      <c r="A20" s="1" t="s">
        <v>95</v>
      </c>
    </row>
    <row r="21" spans="1:1" x14ac:dyDescent="0.3">
      <c r="A21" s="1" t="s">
        <v>96</v>
      </c>
    </row>
    <row r="22" spans="1:1" x14ac:dyDescent="0.3">
      <c r="A22" s="1" t="s">
        <v>97</v>
      </c>
    </row>
    <row r="23" spans="1:1" x14ac:dyDescent="0.3">
      <c r="A23" s="1" t="s">
        <v>98</v>
      </c>
    </row>
    <row r="24" spans="1:1" x14ac:dyDescent="0.3">
      <c r="A24" s="1" t="s">
        <v>99</v>
      </c>
    </row>
    <row r="25" spans="1:1" x14ac:dyDescent="0.3">
      <c r="A25" s="1" t="s">
        <v>100</v>
      </c>
    </row>
    <row r="26" spans="1:1" x14ac:dyDescent="0.3">
      <c r="A26" s="1" t="s">
        <v>101</v>
      </c>
    </row>
    <row r="27" spans="1:1" x14ac:dyDescent="0.3">
      <c r="A27" s="1" t="s">
        <v>102</v>
      </c>
    </row>
    <row r="28" spans="1:1" x14ac:dyDescent="0.3">
      <c r="A28" s="1" t="s">
        <v>103</v>
      </c>
    </row>
    <row r="29" spans="1:1" x14ac:dyDescent="0.3">
      <c r="A29" s="1" t="s">
        <v>104</v>
      </c>
    </row>
    <row r="30" spans="1:1" x14ac:dyDescent="0.3">
      <c r="A30" s="1" t="s">
        <v>105</v>
      </c>
    </row>
    <row r="31" spans="1:1" x14ac:dyDescent="0.3">
      <c r="A31" s="1" t="s">
        <v>69</v>
      </c>
    </row>
    <row r="32" spans="1:1" x14ac:dyDescent="0.3">
      <c r="A32" s="1" t="s">
        <v>70</v>
      </c>
    </row>
    <row r="33" spans="1:1" x14ac:dyDescent="0.3">
      <c r="A33" s="1" t="s">
        <v>71</v>
      </c>
    </row>
    <row r="34" spans="1:1" x14ac:dyDescent="0.3">
      <c r="A34" s="1" t="s">
        <v>72</v>
      </c>
    </row>
    <row r="35" spans="1:1" x14ac:dyDescent="0.3">
      <c r="A35" s="1" t="s">
        <v>8</v>
      </c>
    </row>
    <row r="36" spans="1:1" x14ac:dyDescent="0.3">
      <c r="A36" s="1" t="s">
        <v>20</v>
      </c>
    </row>
    <row r="37" spans="1:1" x14ac:dyDescent="0.3">
      <c r="A37" s="1" t="s">
        <v>21</v>
      </c>
    </row>
    <row r="38" spans="1:1" x14ac:dyDescent="0.3">
      <c r="A38" s="1" t="s">
        <v>22</v>
      </c>
    </row>
    <row r="39" spans="1:1" x14ac:dyDescent="0.3">
      <c r="A39" s="1" t="s">
        <v>9</v>
      </c>
    </row>
    <row r="40" spans="1:1" x14ac:dyDescent="0.3">
      <c r="A40" s="1" t="s">
        <v>23</v>
      </c>
    </row>
    <row r="41" spans="1:1" x14ac:dyDescent="0.3">
      <c r="A41" s="1" t="s">
        <v>24</v>
      </c>
    </row>
    <row r="42" spans="1:1" x14ac:dyDescent="0.3">
      <c r="A42" s="1" t="s">
        <v>25</v>
      </c>
    </row>
    <row r="43" spans="1:1" x14ac:dyDescent="0.3">
      <c r="A43" s="1" t="s">
        <v>10</v>
      </c>
    </row>
    <row r="44" spans="1:1" x14ac:dyDescent="0.3">
      <c r="A44" s="1" t="s">
        <v>26</v>
      </c>
    </row>
    <row r="45" spans="1:1" x14ac:dyDescent="0.3">
      <c r="A45" s="1" t="s">
        <v>27</v>
      </c>
    </row>
    <row r="46" spans="1:1" x14ac:dyDescent="0.3">
      <c r="A46" s="1" t="s">
        <v>28</v>
      </c>
    </row>
    <row r="47" spans="1:1" x14ac:dyDescent="0.3">
      <c r="A47" s="1" t="s">
        <v>11</v>
      </c>
    </row>
    <row r="48" spans="1:1" x14ac:dyDescent="0.3">
      <c r="A48" s="1" t="s">
        <v>29</v>
      </c>
    </row>
    <row r="49" spans="1:4" x14ac:dyDescent="0.3">
      <c r="A49" s="1" t="s">
        <v>30</v>
      </c>
    </row>
    <row r="50" spans="1:4" x14ac:dyDescent="0.3">
      <c r="A50" s="1" t="s">
        <v>31</v>
      </c>
    </row>
    <row r="51" spans="1:4" x14ac:dyDescent="0.3">
      <c r="A51" s="1" t="s">
        <v>12</v>
      </c>
    </row>
    <row r="52" spans="1:4" x14ac:dyDescent="0.3">
      <c r="A52" s="1" t="s">
        <v>32</v>
      </c>
    </row>
    <row r="53" spans="1:4" x14ac:dyDescent="0.3">
      <c r="A53" s="1" t="s">
        <v>33</v>
      </c>
    </row>
    <row r="54" spans="1:4" x14ac:dyDescent="0.3">
      <c r="A54" s="1" t="s">
        <v>34</v>
      </c>
      <c r="B54">
        <v>3.95</v>
      </c>
      <c r="C54">
        <v>3.51</v>
      </c>
      <c r="D54">
        <v>3.4</v>
      </c>
    </row>
    <row r="55" spans="1:4" x14ac:dyDescent="0.3">
      <c r="A55" s="1" t="s">
        <v>13</v>
      </c>
      <c r="B55">
        <v>3.71</v>
      </c>
      <c r="C55">
        <v>3.61</v>
      </c>
      <c r="D55">
        <v>3.64</v>
      </c>
    </row>
    <row r="56" spans="1:4" x14ac:dyDescent="0.3">
      <c r="A56" s="1" t="s">
        <v>35</v>
      </c>
      <c r="B56">
        <v>3.78</v>
      </c>
      <c r="C56">
        <v>3.65</v>
      </c>
      <c r="D56">
        <v>3.71</v>
      </c>
    </row>
    <row r="57" spans="1:4" x14ac:dyDescent="0.3">
      <c r="A57" s="1" t="s">
        <v>36</v>
      </c>
      <c r="B57">
        <v>3.42</v>
      </c>
      <c r="C57">
        <v>3.55</v>
      </c>
      <c r="D57">
        <v>3.69</v>
      </c>
    </row>
    <row r="58" spans="1:4" x14ac:dyDescent="0.3">
      <c r="A58" s="1" t="s">
        <v>37</v>
      </c>
      <c r="B58">
        <v>2.92</v>
      </c>
      <c r="C58">
        <v>3.69</v>
      </c>
      <c r="D58">
        <v>3.57</v>
      </c>
    </row>
    <row r="59" spans="1:4" x14ac:dyDescent="0.3">
      <c r="A59" s="1" t="s">
        <v>14</v>
      </c>
      <c r="B59">
        <v>3.17</v>
      </c>
      <c r="C59">
        <v>3.67</v>
      </c>
      <c r="D59">
        <v>3.69</v>
      </c>
    </row>
    <row r="60" spans="1:4" x14ac:dyDescent="0.3">
      <c r="A60" s="1" t="s">
        <v>38</v>
      </c>
      <c r="B60">
        <v>3.1</v>
      </c>
      <c r="C60">
        <v>3.57</v>
      </c>
      <c r="D60">
        <v>3.63</v>
      </c>
    </row>
    <row r="61" spans="1:4" x14ac:dyDescent="0.3">
      <c r="A61" s="1" t="s">
        <v>39</v>
      </c>
      <c r="B61">
        <v>2.56</v>
      </c>
      <c r="C61">
        <v>3.47</v>
      </c>
      <c r="D61">
        <v>3.79</v>
      </c>
    </row>
    <row r="62" spans="1:4" x14ac:dyDescent="0.3">
      <c r="A62" s="1" t="s">
        <v>40</v>
      </c>
      <c r="B62">
        <v>2.91</v>
      </c>
      <c r="C62">
        <v>3.42</v>
      </c>
      <c r="D62">
        <v>3.55</v>
      </c>
    </row>
    <row r="63" spans="1:4" x14ac:dyDescent="0.3">
      <c r="A63" s="1" t="s">
        <v>15</v>
      </c>
      <c r="B63">
        <v>3.49</v>
      </c>
      <c r="C63">
        <v>3.73</v>
      </c>
      <c r="D63">
        <v>3.86</v>
      </c>
    </row>
    <row r="64" spans="1:4" x14ac:dyDescent="0.3">
      <c r="A64" s="1" t="s">
        <v>41</v>
      </c>
      <c r="B64">
        <v>3.82</v>
      </c>
      <c r="C64">
        <v>4.09</v>
      </c>
      <c r="D64">
        <v>3.86</v>
      </c>
    </row>
    <row r="65" spans="1:4" x14ac:dyDescent="0.3">
      <c r="A65" s="1" t="s">
        <v>42</v>
      </c>
      <c r="B65">
        <v>3.45</v>
      </c>
      <c r="C65">
        <v>4.13</v>
      </c>
      <c r="D65">
        <v>3.82</v>
      </c>
    </row>
    <row r="66" spans="1:4" x14ac:dyDescent="0.3">
      <c r="A66" s="1" t="s">
        <v>43</v>
      </c>
      <c r="B66">
        <v>4.05</v>
      </c>
      <c r="C66">
        <v>3.78</v>
      </c>
      <c r="D66">
        <v>3.74</v>
      </c>
    </row>
    <row r="67" spans="1:4" x14ac:dyDescent="0.3">
      <c r="A67" s="1" t="s">
        <v>16</v>
      </c>
      <c r="B67">
        <v>4.05</v>
      </c>
      <c r="C67">
        <v>3.9</v>
      </c>
      <c r="D67">
        <v>3.67</v>
      </c>
    </row>
    <row r="68" spans="1:4" x14ac:dyDescent="0.3">
      <c r="A68" s="1" t="s">
        <v>44</v>
      </c>
      <c r="B68">
        <v>3.38</v>
      </c>
      <c r="C68">
        <v>3.59</v>
      </c>
      <c r="D68">
        <v>3.57</v>
      </c>
    </row>
    <row r="69" spans="1:4" x14ac:dyDescent="0.3">
      <c r="A69" s="1" t="s">
        <v>45</v>
      </c>
      <c r="B69">
        <v>3.39</v>
      </c>
      <c r="C69">
        <v>3.71</v>
      </c>
      <c r="D69">
        <v>3.69</v>
      </c>
    </row>
    <row r="70" spans="1:4" x14ac:dyDescent="0.3">
      <c r="A70" s="1" t="s">
        <v>46</v>
      </c>
      <c r="B70">
        <v>3.72</v>
      </c>
      <c r="C70">
        <v>3.65</v>
      </c>
      <c r="D70">
        <v>3.64</v>
      </c>
    </row>
    <row r="71" spans="1:4" x14ac:dyDescent="0.3">
      <c r="A71" s="1" t="s">
        <v>1</v>
      </c>
    </row>
  </sheetData>
  <pageMargins left="0.7" right="0.7" top="0.75" bottom="0.75" header="0.3" footer="0.3"/>
  <customProperties>
    <customPr name="REFI_OFFICE_FUNCTION_DATA" r:id="rId1"/>
  </customPropertie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11</vt:i4>
      </vt:variant>
    </vt:vector>
  </HeadingPairs>
  <TitlesOfParts>
    <vt:vector size="11" baseType="lpstr">
      <vt:lpstr>data</vt:lpstr>
      <vt:lpstr>GDP</vt:lpstr>
      <vt:lpstr>CPI</vt:lpstr>
      <vt:lpstr>interest rate</vt:lpstr>
      <vt:lpstr>BOP</vt:lpstr>
      <vt:lpstr>M3</vt:lpstr>
      <vt:lpstr>CPI vnd</vt:lpstr>
      <vt:lpstr>GDP 2010 price</vt:lpstr>
      <vt:lpstr>INFLATION CHỈ CÓ NHIÊU ĐÂY</vt:lpstr>
      <vt:lpstr>Inflation</vt:lpstr>
      <vt:lpstr>UNEMPLOYMENT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Thy</dc:creator>
  <cp:lastModifiedBy>Tran Nhi</cp:lastModifiedBy>
  <dcterms:created xsi:type="dcterms:W3CDTF">2024-05-29T19:02:47Z</dcterms:created>
  <dcterms:modified xsi:type="dcterms:W3CDTF">2024-06-17T16:45:14Z</dcterms:modified>
</cp:coreProperties>
</file>