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287" windowHeight="9190" firstSheet="2" activeTab="2"/>
  </bookViews>
  <sheets>
    <sheet name="PROGRESS REPORT " sheetId="1" r:id="rId1"/>
    <sheet name="WORK SCHEDULE TEMPLE" sheetId="2" r:id="rId2"/>
    <sheet name="WORK SCHEDULE (10 MAR 2025)" sheetId="34" r:id="rId3"/>
    <sheet name="WORK SCHEDULE (03 MAR 2025)" sheetId="33" r:id="rId4"/>
    <sheet name="WORK SCHEDULE (24 FEB 2025)" sheetId="3" r:id="rId5"/>
    <sheet name="WORK SCHEDULE (17 FEB 2025)" sheetId="4" r:id="rId6"/>
    <sheet name="WORK SCHEDULE (10 FEB 2025)" sheetId="5" r:id="rId7"/>
    <sheet name="WORK SCHEDULE (03 FEB 2025)" sheetId="6" r:id="rId8"/>
    <sheet name="WORK SCHEDULE (27 JAN 2025)" sheetId="7" r:id="rId9"/>
    <sheet name="WORK SCHEDULE (20 JAN 2025)" sheetId="8" r:id="rId10"/>
    <sheet name="WORK SCHEDULE (13 JAN 2025)" sheetId="9" r:id="rId11"/>
    <sheet name="WORK SCHEDULE (08 JAN 2025)" sheetId="10" r:id="rId12"/>
    <sheet name="WORK SCHEDULE (17 DEC 2024)" sheetId="11" r:id="rId13"/>
    <sheet name="WORK SCHEDULE (9 DEC 2024)" sheetId="12" r:id="rId14"/>
    <sheet name="WORK SCHEDULE (02 DEC 2024)" sheetId="13" r:id="rId15"/>
    <sheet name="WORK SCHEDULE (25 Nov 2024)" sheetId="14" r:id="rId16"/>
    <sheet name="WORK SCHEDULE (18 NOV 2024)" sheetId="15" r:id="rId17"/>
    <sheet name="WORK SCHEDULE (11 NOV 2024)" sheetId="16" r:id="rId18"/>
    <sheet name="REVISED (04 NOV 2024)" sheetId="17" r:id="rId19"/>
    <sheet name="WORK SCHEDULE (04 NOV 2024)" sheetId="18" r:id="rId20"/>
    <sheet name="WORK SCHEDULE (28 OCT 2024)" sheetId="19" r:id="rId21"/>
    <sheet name="WORK SCHEDULE (21 OCT 2024)" sheetId="20" r:id="rId22"/>
    <sheet name="WORK SCHEDULE (14 OCT 2024)" sheetId="21" r:id="rId23"/>
    <sheet name="WORK SCHEDULE (07 OCT 2024)" sheetId="22" r:id="rId24"/>
    <sheet name="WORK SCHEDULE (30 SEPT 2024)" sheetId="23" r:id="rId25"/>
    <sheet name="WORK SCHEDULE (23 SEPT 2024)" sheetId="24" r:id="rId26"/>
    <sheet name="WORK SCHEDULE (16 SEPT 2024)" sheetId="25" r:id="rId27"/>
    <sheet name="WORK SCHEDULE (09 SEPT 2024)" sheetId="26" r:id="rId28"/>
    <sheet name="WORK SCHEDULE (02 SEPT 2024)" sheetId="27" r:id="rId29"/>
    <sheet name="WORK SCHEDULE (26 AUG 2024)" sheetId="28" r:id="rId30"/>
    <sheet name="WORK SCHEDULE (19 AUG 2024)" sheetId="29" r:id="rId31"/>
    <sheet name="WORK SCHEDULE (12 AUG 2024)" sheetId="30" r:id="rId32"/>
    <sheet name="WORK SCHEDULE (5 AUG 2024)" sheetId="31" r:id="rId33"/>
    <sheet name="WORK SCHEDULE (29 JULY 2024)" sheetId="32" r:id="rId34"/>
    <sheet name="WORK SCHEDULE (Personal)" sheetId="38" r:id="rId35"/>
  </sheets>
  <calcPr calcId="144525"/>
</workbook>
</file>

<file path=xl/sharedStrings.xml><?xml version="1.0" encoding="utf-8"?>
<sst xmlns="http://schemas.openxmlformats.org/spreadsheetml/2006/main" count="8620" uniqueCount="722">
  <si>
    <t>Date Started</t>
  </si>
  <si>
    <t>In Progress Projects</t>
  </si>
  <si>
    <t>% Percentage to gain</t>
  </si>
  <si>
    <t xml:space="preserve">Date Requested Review </t>
  </si>
  <si>
    <t>In Review Projects</t>
  </si>
  <si>
    <t>Date Completed</t>
  </si>
  <si>
    <t>Completed Projects (34)</t>
  </si>
  <si>
    <t>% Percentage gained</t>
  </si>
  <si>
    <t>Coderbyte Date</t>
  </si>
  <si>
    <t>Coderbyte Number</t>
  </si>
  <si>
    <t>Trend</t>
  </si>
  <si>
    <t>Coderbyte result target</t>
  </si>
  <si>
    <t>Coderbyte result estimate</t>
  </si>
  <si>
    <t>Total Days</t>
  </si>
  <si>
    <t>Days Left</t>
  </si>
  <si>
    <t>Target % Percentage</t>
  </si>
  <si>
    <t>Project Progress %</t>
  </si>
  <si>
    <t>Current Umuzi Estimated % Percentage Progress</t>
  </si>
  <si>
    <t>Number Of Projects Completed</t>
  </si>
  <si>
    <t>Remaining Number Of Projects</t>
  </si>
  <si>
    <t>Problem Solving Level</t>
  </si>
  <si>
    <t>Number of Projects to start this week</t>
  </si>
  <si>
    <t>Project Repo: Rabbitmq</t>
  </si>
  <si>
    <t>Assessment: For loops</t>
  </si>
  <si>
    <t>Assessment: Classes and objects</t>
  </si>
  <si>
    <t>Assertive programming helpers for Pandas - Repo Project</t>
  </si>
  <si>
    <t>Assessment: Functions, return statements and printing to the terminal - Project link</t>
  </si>
  <si>
    <t>Validate a South African ID number - Repo Project</t>
  </si>
  <si>
    <t>Project Repo: Consume GitHub API - Add some tests</t>
  </si>
  <si>
    <t>Animals Part 1. OOP basics - Repo Project</t>
  </si>
  <si>
    <t>Project Repo: create a REST api to interact with actual database</t>
  </si>
  <si>
    <t>Password strength checker - Repo Project</t>
  </si>
  <si>
    <t>Project Repo: Python and MongoDB</t>
  </si>
  <si>
    <t>Animal part 2 - Repo Project</t>
  </si>
  <si>
    <t>Shop Database using sql - Repo Project - opened pull request</t>
  </si>
  <si>
    <t>Project Repo: String calculator part 1</t>
  </si>
  <si>
    <t>Project Repo: Bank accounts - part 1</t>
  </si>
  <si>
    <t>Project Repo: consume GitHub API</t>
  </si>
  <si>
    <t>Project Repo: Data wrangling</t>
  </si>
  <si>
    <t>Project Repo: Bank accounts part 2</t>
  </si>
  <si>
    <t>Total % to gain</t>
  </si>
  <si>
    <t>Total % gained</t>
  </si>
  <si>
    <t>THIS WEEKS GOAL</t>
  </si>
  <si>
    <t>CONTENT</t>
  </si>
  <si>
    <t>% COMPLETE</t>
  </si>
  <si>
    <t>Data Wrangling</t>
  </si>
  <si>
    <t>Bank accounts - part 2</t>
  </si>
  <si>
    <t>YESTERDAY:</t>
  </si>
  <si>
    <t>Consume Github API - add some tests</t>
  </si>
  <si>
    <t>Email random inspirational quote - part 1</t>
  </si>
  <si>
    <t>Email random inspirational quote - part 2</t>
  </si>
  <si>
    <t>Email random inspirational quote - part 3</t>
  </si>
  <si>
    <t>Email random inspirational quote - part 4</t>
  </si>
  <si>
    <t>Database migrations with SQLAlchemy</t>
  </si>
  <si>
    <t>create a REST api to interact with actual database</t>
  </si>
  <si>
    <t>Python and MongoDB</t>
  </si>
  <si>
    <t>RabbitMQ</t>
  </si>
  <si>
    <t>DAGs with Airflow</t>
  </si>
  <si>
    <t>DATE</t>
  </si>
  <si>
    <t>TIME</t>
  </si>
  <si>
    <t>MY TASKS</t>
  </si>
  <si>
    <t>STATUS</t>
  </si>
  <si>
    <t>NOTES</t>
  </si>
  <si>
    <t>Morning routine</t>
  </si>
  <si>
    <t>REVIEWS</t>
  </si>
  <si>
    <t>REVIEWEE</t>
  </si>
  <si>
    <t>REPO LINK</t>
  </si>
  <si>
    <t>TODAY:</t>
  </si>
  <si>
    <t>UPSKILLING</t>
  </si>
  <si>
    <t>TASKS</t>
  </si>
  <si>
    <t>LINK</t>
  </si>
  <si>
    <t>LUNCH</t>
  </si>
  <si>
    <t>ACTIVITIES</t>
  </si>
  <si>
    <t xml:space="preserve">REVIEW FEEDBACK </t>
  </si>
  <si>
    <t xml:space="preserve">MAIN PROJECT </t>
  </si>
  <si>
    <t>OTHER ACTIVITIES</t>
  </si>
  <si>
    <t>No Blockers</t>
  </si>
  <si>
    <t>No Missed Goals</t>
  </si>
  <si>
    <t>WEEKLY REFLECTION</t>
  </si>
  <si>
    <t>HELPING OTHERS:</t>
  </si>
  <si>
    <t>No body</t>
  </si>
  <si>
    <t>PROBLEM SOLVING:</t>
  </si>
  <si>
    <t>CODE REVIEW PERFORMANCE:</t>
  </si>
  <si>
    <t>No conflicts</t>
  </si>
  <si>
    <t>PROJECT PROGRESS WHAT THE LEARNER WILL BE WORKING ON:</t>
  </si>
  <si>
    <t>ATTENDANCE:</t>
  </si>
  <si>
    <t>coderbyte assessment</t>
  </si>
  <si>
    <t>https://coderbyte.com/sl-candidate?inviteKey=ZiCac1uABQ</t>
  </si>
  <si>
    <t>create a REST api to interact with actual database - make changes if requested</t>
  </si>
  <si>
    <t>Python and MongoDB - make changes if requested</t>
  </si>
  <si>
    <t>Managing the Software Development Process - start</t>
  </si>
  <si>
    <t>Ethics and Professionalism</t>
  </si>
  <si>
    <t>Agile &amp; Scrum</t>
  </si>
  <si>
    <t>Simple Website - Build your first personal website - yoland.magxagxa@umuzi.org</t>
  </si>
  <si>
    <t>RabbitMQ - start</t>
  </si>
  <si>
    <t>Agile &amp; Scrum - continue</t>
  </si>
  <si>
    <t>Reviewer Communication During Code Reviews - started</t>
  </si>
  <si>
    <t>RabbitMQ - continue</t>
  </si>
  <si>
    <t>Reviewer Communication During Code Reviews - continue</t>
  </si>
  <si>
    <t>How to Ask for a Code Review - missed goal</t>
  </si>
  <si>
    <t>Reviewer Communication During Code Reviews - completed</t>
  </si>
  <si>
    <t>How to Ask for a Code Review - completed</t>
  </si>
  <si>
    <t>High performance dev teams - completed</t>
  </si>
  <si>
    <t>Clean Code (language agnostic) - completed</t>
  </si>
  <si>
    <t>Phython Mongodb - make changes if requested</t>
  </si>
  <si>
    <t>Rabbitmq - continue</t>
  </si>
  <si>
    <t>Weekly reflection</t>
  </si>
  <si>
    <t>Python Exception handling - start</t>
  </si>
  <si>
    <t>Python Decorators - Intro - start</t>
  </si>
  <si>
    <t>ZeroMQ versus RabbitMQ versus Kafka - start</t>
  </si>
  <si>
    <t>fofn</t>
  </si>
  <si>
    <t>consume github add some test - make changes if requested</t>
  </si>
  <si>
    <t>Python and MongoDB - continue</t>
  </si>
  <si>
    <t xml:space="preserve">create a REST api to interact with actual database - make changes </t>
  </si>
  <si>
    <t>Bank accounts pt 2 - oswell.ndhlovu@umuzi.org - review</t>
  </si>
  <si>
    <t>Geeks for geeks - upskill</t>
  </si>
  <si>
    <t>geeks for geeks - upskilling</t>
  </si>
  <si>
    <t>Python and MongoDB - pause</t>
  </si>
  <si>
    <t>Write a report - start</t>
  </si>
  <si>
    <t>Shop Database using sql - donald.nzimande@umuzi.org - review</t>
  </si>
  <si>
    <t>Agile Project Management - start</t>
  </si>
  <si>
    <t>Agile Meetings - start</t>
  </si>
  <si>
    <t>Blocker: PC performing too slowly, had to restart multiple times</t>
  </si>
  <si>
    <t>Agile Meetings - continue</t>
  </si>
  <si>
    <t>Bank Account part 2 - oswell.ndhlovu@umuzi.org - review</t>
  </si>
  <si>
    <t>Business and Technology - start</t>
  </si>
  <si>
    <t>Business and Technology - continue</t>
  </si>
  <si>
    <t>Analytics, Surveys, and Reports</t>
  </si>
  <si>
    <t>Presenting your findings - continue</t>
  </si>
  <si>
    <t>Consume github add some test - made changes</t>
  </si>
  <si>
    <t>create a REST api to interact with actual database - requested a review</t>
  </si>
  <si>
    <t>Web Design for Business - completed</t>
  </si>
  <si>
    <t>Installed Linux Mint</t>
  </si>
  <si>
    <t>Simple Website - mokmelive@gmail.com - review</t>
  </si>
  <si>
    <t>create a REST api to interact with actual database - make changes</t>
  </si>
  <si>
    <t>Simple Website - mokmelive@gmail.com - reviewed</t>
  </si>
  <si>
    <t xml:space="preserve">consume github add some test - make changes </t>
  </si>
  <si>
    <t>Search and Sort Techniques - start</t>
  </si>
  <si>
    <t>Consume GitHub Add Tests - requested review</t>
  </si>
  <si>
    <t xml:space="preserve">Create a Rest API - made changes </t>
  </si>
  <si>
    <t>Database Comparison - start</t>
  </si>
  <si>
    <t xml:space="preserve">Geeksforgeeks - Power Using Recursion -
</t>
  </si>
  <si>
    <t>https://www.geeksforgeeks.org/problems/power-using-recursion/1?page=1&amp;category=Recursion&amp;sortBy=difficulty</t>
  </si>
  <si>
    <t>Create a Rest API - no changes</t>
  </si>
  <si>
    <t>MongoDB and Python - start</t>
  </si>
  <si>
    <t>Database Comparison - complete</t>
  </si>
  <si>
    <t>create a REST api to interact with actual database - no changes</t>
  </si>
  <si>
    <t>Python and MongoDB - start</t>
  </si>
  <si>
    <t>MongoDB and Python - continue</t>
  </si>
  <si>
    <t>Database Development - complete</t>
  </si>
  <si>
    <t>Consume github add some test - make changes</t>
  </si>
  <si>
    <t>Web Design for Business - start</t>
  </si>
  <si>
    <t>Installed Ubuntu Linux</t>
  </si>
  <si>
    <t>Saturday - Coderbyte assessment</t>
  </si>
  <si>
    <t>http://url9090.coderbyte.com/ls/click?upn=u001.lj3TCiZxNU7jdbrh9WbrWc0TYooxWyNG7iblBrnUkY1dZbk53wTdsxFlySTVgXVYyXypC3DZrP4WhGuzctjQGw-3D-3DdLC2_0uW3xirGmLjaxDxe8V-2Bwmt8Dx4Ob8Wr9iaeT5yuPIW9I-2BvPS1shwnwUBRknEKj6I5l9bNFKVZBOTJfPrh2egel-2Fc3R6WYtjXP44dGpZOV6lT0imP80EKyNg2QTHAY6-2Bb8eE-2BeGJKaXZZeaQkf4GiB4qVu4MX6ea3wDMr5hCrpp7trdS8-2FXngJZd8B6Ou4z7yuK8613RODe7p23OX-2Fq4c5A-3D-3D</t>
  </si>
  <si>
    <t>Geek 4 Geeks</t>
  </si>
  <si>
    <t>Create a Rest API - made changed</t>
  </si>
  <si>
    <t>Bank accounts part 2 - no changes</t>
  </si>
  <si>
    <t>Consume GitHub Add Tests - opened pr</t>
  </si>
  <si>
    <t>Building an online business - continued</t>
  </si>
  <si>
    <t>optimizations and big-O - continued</t>
  </si>
  <si>
    <t>Simple Website - Build your first personal website - mokmelive@gmail.com</t>
  </si>
  <si>
    <t>https://morre12-debug.github.io/mphowebsite/</t>
  </si>
  <si>
    <t>http://syllabus.africacode.net/projects/simple-website/</t>
  </si>
  <si>
    <t>Create a Rest API - make changes if requested</t>
  </si>
  <si>
    <t>Bank accounts part 2 - make changes if requested</t>
  </si>
  <si>
    <t>Consume GitHub Add Tests - make changes if requested</t>
  </si>
  <si>
    <t>Building an online business - continue</t>
  </si>
  <si>
    <t>optimizations and big-O - continue</t>
  </si>
  <si>
    <t>Simple Website - Build your first personal website - mokmelive@gmail.com - review</t>
  </si>
  <si>
    <t>Bank accounts part 2 - moved to complete</t>
  </si>
  <si>
    <t>Survey design - start</t>
  </si>
  <si>
    <t>Conducting Research and User Interviews - continue</t>
  </si>
  <si>
    <t>https://morre12-debug.github.io/MphoMokomiri/</t>
  </si>
  <si>
    <t>Conducting Research and User Interviews</t>
  </si>
  <si>
    <t>Survey design</t>
  </si>
  <si>
    <t>Entrepreneurs and Freelancers Club - https://meet.google.com/qsm-bmse-kud</t>
  </si>
  <si>
    <t>Update CV</t>
  </si>
  <si>
    <t>Recamans sequence - geeks 4 geeks</t>
  </si>
  <si>
    <t>https://www.geeksforgeeks.org/problems/recamans-sequence4856/1?page=1&amp;category=Recursion&amp;sortBy=difficulty</t>
  </si>
  <si>
    <t>bank accounts - part 2 - no changes</t>
  </si>
  <si>
    <t>geek 4 geeks - upskilling</t>
  </si>
  <si>
    <t>bank accounts - part 2 - make changes if requested</t>
  </si>
  <si>
    <t>Consume Github API - add some tests - start</t>
  </si>
  <si>
    <t>Test-driven development</t>
  </si>
  <si>
    <t>create a REST api to interact with actual database - no changes made</t>
  </si>
  <si>
    <t>bank accounts - part 2 - no changes made</t>
  </si>
  <si>
    <t>Consume Github API Add Tests - continue</t>
  </si>
  <si>
    <t>Constructive Feedback - start</t>
  </si>
  <si>
    <t>Profesional Python Testing with Mocks</t>
  </si>
  <si>
    <t>https://www.youtube.com/watch?v=-F6wVOlsEAM</t>
  </si>
  <si>
    <t>Bank accounts - part 2 - make changes if requested</t>
  </si>
  <si>
    <t>The Tech Landscape Terminology - start</t>
  </si>
  <si>
    <t>Consume GitHub Add Tests - continue</t>
  </si>
  <si>
    <t>Building an online business - start</t>
  </si>
  <si>
    <t>Unsubscribe microsoft 360</t>
  </si>
  <si>
    <t>Data Wrangling - no changes made</t>
  </si>
  <si>
    <t>Bank accounts - part 2 - made changes</t>
  </si>
  <si>
    <t>create a REST api to interact with actual database - continue</t>
  </si>
  <si>
    <t>Anatomy of a web app - part 3 - AJAX - complete</t>
  </si>
  <si>
    <t xml:space="preserve">
Recamans sequence - geeks 4 geeks</t>
  </si>
  <si>
    <t>Data Wrangling - make changes if requested</t>
  </si>
  <si>
    <t>Anatomy of a web app - part 4 - Auth - start</t>
  </si>
  <si>
    <t>Data Wrangling - moved to the complete column</t>
  </si>
  <si>
    <t>Anatomy of a web app - part 4 - Auth - completed</t>
  </si>
  <si>
    <t>RSVP - 29 JAN</t>
  </si>
  <si>
    <t>Anatomy of a web app - part 5 - payment gateways - completed</t>
  </si>
  <si>
    <t>How the internet works - start</t>
  </si>
  <si>
    <t>Shop Database Using SQL - donald.nzimande@umuzi.org - review</t>
  </si>
  <si>
    <t>https://github.com/Umuzi-org/Donald-Nzimande-200-sql-/pulls</t>
  </si>
  <si>
    <t>http://syllabus.africacode.net/sql/shop-project/</t>
  </si>
  <si>
    <t>Python Unittest</t>
  </si>
  <si>
    <t>https://docs.python.org/3/library/unittest.html</t>
  </si>
  <si>
    <t>create a REST api to interact with actual database - opened pr - make changes if requested</t>
  </si>
  <si>
    <t>version control - start</t>
  </si>
  <si>
    <t>50 MINS</t>
  </si>
  <si>
    <t>1HR 30 MINS</t>
  </si>
  <si>
    <t>PROBLEM SOLVING</t>
  </si>
  <si>
    <t>PORTFOLIO / Interview Prep</t>
  </si>
  <si>
    <t>PREP FOR JOB</t>
  </si>
  <si>
    <t>BIO / Networking</t>
  </si>
  <si>
    <t>Python Resume Projects</t>
  </si>
  <si>
    <t>MAIN PROJECT (1HR 30 MINS)</t>
  </si>
  <si>
    <t>What is the Internet? - complete</t>
  </si>
  <si>
    <t>REVIEW FEEDBACK (40 MINS)</t>
  </si>
  <si>
    <t>Bank account part 2 - no changes</t>
  </si>
  <si>
    <t xml:space="preserve">Data Wrangling - made changes </t>
  </si>
  <si>
    <t>Bank accounts - part 1 - oswell.ndhlovu@umuzi.org - review</t>
  </si>
  <si>
    <t>https://github.com/Umuzi-org/Oswell-Ndhlovu-959-contentitem-python/pulls</t>
  </si>
  <si>
    <t>http://syllabus.africacode.net/projects/oop/bank-accounts/part-1/</t>
  </si>
  <si>
    <t>G.F Series -</t>
  </si>
  <si>
    <t>https://www.geeksforgeeks.org/problems/gf-series3535/1?page=1</t>
  </si>
  <si>
    <t>Bank accounts - part 2 - make changes</t>
  </si>
  <si>
    <t>Anatomy of a web app - part 1 - Requests and Responses - start</t>
  </si>
  <si>
    <t>Anatomy of a web app - part 2 - Databases</t>
  </si>
  <si>
    <t>Weekly Reflection</t>
  </si>
  <si>
    <t>Bank accounts - part 2 - make changes if rquested</t>
  </si>
  <si>
    <t>Anatomy of a web app - part 3 - AJAX</t>
  </si>
  <si>
    <t>project: Bank accounts - part 1 - oswell.ndhlovu@umuzi.org - reviewed</t>
  </si>
  <si>
    <t>Data Wrangling - no changes</t>
  </si>
  <si>
    <t>developer-habits - topic - completed</t>
  </si>
  <si>
    <t>Kanban wastes - started</t>
  </si>
  <si>
    <t>Kanban wastes - continue</t>
  </si>
  <si>
    <t xml:space="preserve">Bank account part 2 - no changes </t>
  </si>
  <si>
    <t>Data Wrangling - made changes</t>
  </si>
  <si>
    <t>Flask Tutorial</t>
  </si>
  <si>
    <t>https://youtu.be/Z1RJmh_OqeA?si=2E8do4h8gyOWLhdc</t>
  </si>
  <si>
    <t>How to ask for help with your code - continue</t>
  </si>
  <si>
    <t>Bank account part 2 - make changes if requested</t>
  </si>
  <si>
    <t>Rest API Tutorial</t>
  </si>
  <si>
    <t>https://youtu.be/qbLc5a9jdXo?si=eZISNX1NAVYGn5xs</t>
  </si>
  <si>
    <t>What is software? - continue</t>
  </si>
  <si>
    <t>What is the Internet? - continue</t>
  </si>
  <si>
    <t>coderbyte assessment - complete</t>
  </si>
  <si>
    <t>http://url9090.coderbyte.com/ls/click?upn=u001.lj3TCiZxNU7jdbrh9WbrWc0TYooxWyNG7iblBrnUkY1dZbk53wTdsxFlySTVgXVYCF3I2EvZh4hdTWbRi-2B467w-3D-3DLvTw_0uW3xirGmLjaxDxe8V-2Bwmt8Dx4Ob8Wr9iaeT5yuPIW-2BAZIOCk1FZODbopvstDGyJMBD2vdgQqKEXdfcWOOl9lwvfir9Ju5jyTJgdwP9Dd5OMrpr3buflnG5f0T6Vyjyd0rfYGkvcadeSEFgLXiFWXte5PX2NYAXgBDCwhZrz-2BfPW1v32cO8VuvDfs7g65SGo71KK0G9eno-2BbWhNxntJlbA-3D-3D</t>
  </si>
  <si>
    <t>Consume GitHub API - make changes if requested</t>
  </si>
  <si>
    <t>Bank accounts part 1 - oswell.ndhlovu@umuzi.org -review</t>
  </si>
  <si>
    <t>Data Wrangling - make changes</t>
  </si>
  <si>
    <t xml:space="preserve">Bank account part 2 - make changes </t>
  </si>
  <si>
    <t>Consume GitHub API - moved to complete</t>
  </si>
  <si>
    <t xml:space="preserve">Data Wrangling - no changes </t>
  </si>
  <si>
    <t>Shop Database using sql - donald.nzimande@umuzi.org - by someone else review</t>
  </si>
  <si>
    <t xml:space="preserve">Data Wrangling - make changes </t>
  </si>
  <si>
    <t>developer-habits - topic - started</t>
  </si>
  <si>
    <t>Coderbyte assessment complete</t>
  </si>
  <si>
    <t>http://url9090.coderbyte.com/ls/click?upn=u001.lj3TCiZxNU7jdbrh9WbrWc0TYooxWyNG7iblBrnUkY1dZbk53wTdsxFlySTVgXVYG1Xaj8eGpKf8-2FGSZEC4M8w-3D-3DQCl8_0uW3xirGmLjaxDxe8V-2Bwmt8Dx4Ob8Wr9iaeT5yuPIW-2Bq1HbI7chZ1YtWdKeg2-2BbY5l3ux-2FA1M4PdGaZqb1AxhEcZSqw6-2FQk-2F-2Fc-2FJLbLunG-2FpUrSVGyFR5pBHBepyuX6WJcvvFnZ-2F7S-2BKeH6-2BUQiIcX76LiUDNrRfZp1bWc5YwHC1yN0npWfOcahjnYOU7GR6OVwrb7kp7dTtkFdKTRhrnA-3D-3D</t>
  </si>
  <si>
    <t>Bank account part 2 - continue</t>
  </si>
  <si>
    <t xml:space="preserve">Consume GitHub API - make changes </t>
  </si>
  <si>
    <t>Men's Mental Health Panel Discussion - session</t>
  </si>
  <si>
    <t>Simple calculator part 1 - moganedilifa@gmail.com - review</t>
  </si>
  <si>
    <t>https://github.com/Umuzi-org/Aron-Moganedi-273-simple-calculator-part-1-python/pulls</t>
  </si>
  <si>
    <t>http://syllabus.africacode.net/projects/tdd/simple-calculator-part1/</t>
  </si>
  <si>
    <t xml:space="preserve">Dynamic Programming </t>
  </si>
  <si>
    <t>https://www.geeksforgeeks.org/dynamic-programming/</t>
  </si>
  <si>
    <t>Bank account part 1 - oswell.ndhlovu@umuzi.org - reviewed by Zaid</t>
  </si>
  <si>
    <t>Consume GitHub API - sent Percival an email regarding his review - requested a review</t>
  </si>
  <si>
    <t>Sqlalchemy ORM - started topic</t>
  </si>
  <si>
    <t>Python intermediate - olwethu.ntsukumbini@umuzi.org - no longer in the review column</t>
  </si>
  <si>
    <t>Bank account part 1 - oswell.ndhlovu@umuzi.org - review</t>
  </si>
  <si>
    <t>What is Unit Testing?</t>
  </si>
  <si>
    <t>https://youtu.be/3kzHmaeozDI?si=4yHgQhbKJrVDKXtQ</t>
  </si>
  <si>
    <t>Sqlalchemy ORM - completed</t>
  </si>
  <si>
    <t>Consume GitHub API - made changes</t>
  </si>
  <si>
    <t>Sqlalchemy migrations with Alembic - started</t>
  </si>
  <si>
    <t>create a REST api to interact with actual database - started</t>
  </si>
  <si>
    <t>Sqlalchemy migrations with Alembic - continue</t>
  </si>
  <si>
    <t>Simple calculator part 1 -  moganedilifa@gmail.com - review</t>
  </si>
  <si>
    <t>Coderbyte assessment - complete</t>
  </si>
  <si>
    <t>http://url9090.coderbyte.com/ls/click?upn=u001.lj3TCiZxNU7jdbrh9WbrWc0TYooxWyNG7iblBrnUkY1dZbk53wTdsxFlySTVgXVYr7qc2vgP70zGiA01vBLhVw-3D-3DsO_E_0uW3xirGmLjaxDxe8V-2Bwmt8Dx4Ob8Wr9iaeT5yuPIW9-2FVjy1uLIQwm7PE-2BrmHn0UcYCxP-2BtNB52RhrvQ7uhM23zGORPaTnQOlG7-2F4M6pNlSpzJeK5H8xRaZJ-2BTmhffMcfsllo1isa6KKZBFVxA6QGRJBI1nervzUosNJmjonpredZJs5DYVJrleLPMKPu9QhoDvhYzpe-2Fj9-2BpxQWJxouBg-3D-3D</t>
  </si>
  <si>
    <t>Min Window Substring (coderbyte)</t>
  </si>
  <si>
    <t>https://coderbyte.com/editor/Min%20Window%20Substring:Python3</t>
  </si>
  <si>
    <t>Minimum Window Substring</t>
  </si>
  <si>
    <t>https://leetcode.com/problems/minimum-window-substring/description/</t>
  </si>
  <si>
    <t>Bank accounts - part 1 - oswell.ndhlovu@umuzi.org -review</t>
  </si>
  <si>
    <t>https://github.com/Umuzi-org/Oswell-Ndhlovu-959-contentitem-python</t>
  </si>
  <si>
    <t>https://github.com/Umuzi-org/Aron-Moganedi-273-simple-calculator-part-1-python</t>
  </si>
  <si>
    <t>Consume GitHub API - no changes</t>
  </si>
  <si>
    <t>2025 Learnership Info Session</t>
  </si>
  <si>
    <t xml:space="preserve">Naspers Programme </t>
  </si>
  <si>
    <t>Data wrangling - made changes opened pr</t>
  </si>
  <si>
    <t>Bank account part 2 - started</t>
  </si>
  <si>
    <t>Bank account part 1 - oswell.ndhlovu@umuzi.org - reviewed by someone else</t>
  </si>
  <si>
    <t>Shortest Path in a Binary Matrix -</t>
  </si>
  <si>
    <t>https://leetcode.com/problems/shortest-path-in-binary-matrix/description/</t>
  </si>
  <si>
    <t>Dynamic Programming -</t>
  </si>
  <si>
    <t>http://url9090.coderbyte.com/ls/click?upn=u001.lj3TCiZxNU7jdbrh9WbrWc0TYooxWyNG7iblBrnUkY1dZbk53wTdsxFlySTVgXVYveTSyLpdXxDHDYU88fORhQ-3D-3Drrm7_0uW3xirGmLjaxDxe8V-2Bwmt8Dx4Ob8Wr9iaeT5yuPIW-2BukIsHEg9HoNgDB3flp45N2SkjqK5Fz57V2WZG24lYjlS3LKMaHlFgy5wXgM9kk1qiN17fKNTvBZT7JcyENNZGBVAxcRUmzbpVPLEPLbcErOFb3e-2FlEmE6sYQBkmwdOxzvLiOq-2BzXpLCkvkCIDFsSMTk-2FFmPIosn5tMofMWDzx0A-3D-3D</t>
  </si>
  <si>
    <t xml:space="preserve">Dynamic Programming - </t>
  </si>
  <si>
    <t>https://www.geeksforgeeks.org/introduction-to-dynamic-programming-data-structures-and-algorithm-tutorials/?ref=shm</t>
  </si>
  <si>
    <t>Consume GitHub API - continue</t>
  </si>
  <si>
    <t>Simple Calculator - moganedilifa@gmail.com - review</t>
  </si>
  <si>
    <t xml:space="preserve">Back tracking algorithm - </t>
  </si>
  <si>
    <t>https://www.geeksforgeeks.org/backtracking-algorithms/?ref=shm</t>
  </si>
  <si>
    <t>Working With APIs in Python - Pagination and Data Extraction</t>
  </si>
  <si>
    <t>https://youtu.be/-oPuGc05Lxs?si=lkSjbKrwmudy42tc</t>
  </si>
  <si>
    <t>Consume GitHub API - opened pr</t>
  </si>
  <si>
    <t>How to pass entry level tech assemensts - postpone</t>
  </si>
  <si>
    <t>Consume github api - make changes if requested</t>
  </si>
  <si>
    <t xml:space="preserve">Bank accounts part </t>
  </si>
  <si>
    <t>Level 2 Coding Challenges - bhekumuzitshabalala.main@gmail.com - review</t>
  </si>
  <si>
    <t>https://github.com/Umuzi-org/Bhekumuzi-Tshabalala-219-level-1-programming-katas-python</t>
  </si>
  <si>
    <t>http://syllabus.africacode.net/projects/katas/level-2/</t>
  </si>
  <si>
    <t xml:space="preserve">Coderbyte assessment </t>
  </si>
  <si>
    <t>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</t>
  </si>
  <si>
    <t xml:space="preserve">Research how to build a dev portfolio </t>
  </si>
  <si>
    <t>POTFOLIO (30 MINS)</t>
  </si>
  <si>
    <t>Math</t>
  </si>
  <si>
    <t>Data wrangling - made changes if requested</t>
  </si>
  <si>
    <t>Data Wrangling Discussion - cancelled</t>
  </si>
  <si>
    <t>Password Strength Checker - oswell.ndhlovu@umuzi.org - review</t>
  </si>
  <si>
    <t>https://github.com/Umuzi-org/Oswell-Ndhlovu-269-password-checker-python/pulls</t>
  </si>
  <si>
    <t>http://syllabus.africacode.net/projects/tdd/password-checker/part1/</t>
  </si>
  <si>
    <t>Simple Calculator Part 1 - moganedilifa@gmail.com - reviewed by someone else</t>
  </si>
  <si>
    <t xml:space="preserve">Find Numbers with Even Number of Digits - </t>
  </si>
  <si>
    <t>https://leetcode.com/problems/find-numbers-with-even-number-of-digits/submissions/1449239712/</t>
  </si>
  <si>
    <t xml:space="preserve">Single Element in a Sorted Array - </t>
  </si>
  <si>
    <t>https://leetcode.com/problems/single-element-in-a-sorted-array/description/</t>
  </si>
  <si>
    <t>Binary search algorithm -</t>
  </si>
  <si>
    <t>https://www.geeksforgeeks.org/binary-search/</t>
  </si>
  <si>
    <t>Search Insert Position -</t>
  </si>
  <si>
    <t>https://leetcode.com/problems/search-insert-position/?envType=problem-list-v2&amp;envId=binary-search</t>
  </si>
  <si>
    <t>PORTFOLIO (freecodecamp YT (23:13)) / Prep for Interview</t>
  </si>
  <si>
    <t>BIO / Network</t>
  </si>
  <si>
    <t>Data wrangling - requested review - no changes requested</t>
  </si>
  <si>
    <t>Bank accounts part 1 - no changes requested</t>
  </si>
  <si>
    <t>Weekly Reflection session - rescheduled</t>
  </si>
  <si>
    <t>Binary search algorithm</t>
  </si>
  <si>
    <t>Breadth First Search</t>
  </si>
  <si>
    <t>https://www.youtube.com/results?search_query=bfs+python</t>
  </si>
  <si>
    <t xml:space="preserve">Data wrangling - no changes </t>
  </si>
  <si>
    <t xml:space="preserve">Bank accounts part 1 - no changes </t>
  </si>
  <si>
    <t>https://github.com/Umuzi-org/Oswell-Ndhlovu-269-password-checker-python</t>
  </si>
  <si>
    <t>coin change</t>
  </si>
  <si>
    <t>https://leetcode.com/problems/coin-change/description/</t>
  </si>
  <si>
    <t>help on coin change</t>
  </si>
  <si>
    <t>Consume GitHub using API - upskilling on algorithms</t>
  </si>
  <si>
    <t>https://youtu.be/NNcN5X1wsaw?si=c6sIHS9V7KL7ICAc</t>
  </si>
  <si>
    <t>PORTFOLIO [YT 39:32]/ Interview Prep</t>
  </si>
  <si>
    <t>Bank accounts part 1 - made changes</t>
  </si>
  <si>
    <t>PREPARE PROJECTS (30 MINS)</t>
  </si>
  <si>
    <t>Level 1 coding challenges - palesachristabela@gmail.com - review</t>
  </si>
  <si>
    <t>https://github.com/Umuzi-org/Palesa-Tjale-219-level-1-programming-katas-python</t>
  </si>
  <si>
    <t>http://syllabus.africacode.net/projects/katas/level-1/</t>
  </si>
  <si>
    <t>Level 2 coding challenges - bhekumuzitshabalala.main@gmail.com - review</t>
  </si>
  <si>
    <t>https://github.com/Umuzi-org/Bhekumuzi-Tshabalala-219-level-1-programming-katas-python/pulls</t>
  </si>
  <si>
    <t>Bank accounts part 1 - make changes if requested</t>
  </si>
  <si>
    <t>(C45) 2025 Learner Journey</t>
  </si>
  <si>
    <t>Password strength checker - oswell.ndhlovu@umuzi.org - review</t>
  </si>
  <si>
    <t>BFS algorithm</t>
  </si>
  <si>
    <t>https://www.geeksforgeeks.org/python-programming-language-tutorial/</t>
  </si>
  <si>
    <t>http://syllabus.africacode.net/projects/oop/bank-accounts/part-2/</t>
  </si>
  <si>
    <t>Data wrangling - no changes requested</t>
  </si>
  <si>
    <t>Coderbyte assessment -</t>
  </si>
  <si>
    <t>Mpho</t>
  </si>
  <si>
    <t>Breakfast</t>
  </si>
  <si>
    <t>Plan</t>
  </si>
  <si>
    <t>Clean the house</t>
  </si>
  <si>
    <t>Bath</t>
  </si>
  <si>
    <t>Coderbyte assessment</t>
  </si>
  <si>
    <t>PROJECTS AND STUDYING</t>
  </si>
  <si>
    <t>Data wrangling - made changes</t>
  </si>
  <si>
    <t>String calculator - moved to complete</t>
  </si>
  <si>
    <t>Rat in a maze</t>
  </si>
  <si>
    <t>- https://www.naukri.com/code360/problems/rat-in-a-maze_1215030</t>
  </si>
  <si>
    <t>Data wrangling session</t>
  </si>
  <si>
    <t>Bank accounts part 1 - make changes</t>
  </si>
  <si>
    <t>No changes</t>
  </si>
  <si>
    <t>Password strength checker - nathan.slaverse@umuzi.org - review</t>
  </si>
  <si>
    <t xml:space="preserve">Coin change - </t>
  </si>
  <si>
    <t>Data wrangling - make changes</t>
  </si>
  <si>
    <t>string calculator part 1 - make changes if requested</t>
  </si>
  <si>
    <t>No change</t>
  </si>
  <si>
    <t>BREAK</t>
  </si>
  <si>
    <t>END OF DAY</t>
  </si>
  <si>
    <t>Level 1 code challenges - palesachristabela@gmail.com - review</t>
  </si>
  <si>
    <t xml:space="preserve">Data structures and algorithms - 	</t>
  </si>
  <si>
    <t>https://www.youtube.com/@codebasics</t>
  </si>
  <si>
    <t>Group upskilling session</t>
  </si>
  <si>
    <t>API basics - start</t>
  </si>
  <si>
    <t>string calculator part 1 - requested review</t>
  </si>
  <si>
    <t>Bank accounts part 1 - requested review</t>
  </si>
  <si>
    <t>API basics - continue</t>
  </si>
  <si>
    <t>string calculator part 1 - moved to complete</t>
  </si>
  <si>
    <t>Consume GitHub API</t>
  </si>
  <si>
    <t>WEEKLY REFLECTION DATE</t>
  </si>
  <si>
    <t>HELPING OTHERS</t>
  </si>
  <si>
    <t>CODE REVIEW CONFICTS</t>
  </si>
  <si>
    <t>PROJECT PROGRESS (NEXT WEEK'S GOALS)</t>
  </si>
  <si>
    <t>string calculator part 1 - make changes</t>
  </si>
  <si>
    <t>Bank accounts part 1 - continue</t>
  </si>
  <si>
    <t>Missed goal</t>
  </si>
  <si>
    <t>string calculator part 1 - moved to review</t>
  </si>
  <si>
    <t>Bank accounts part 1 - opened pr</t>
  </si>
  <si>
    <t>coderbyte</t>
  </si>
  <si>
    <t>Data Wrangling - asked for review clarity</t>
  </si>
  <si>
    <t>String calculator  part 1 - asked for review clarity</t>
  </si>
  <si>
    <t>Upskilling google form - complete</t>
  </si>
  <si>
    <t>String calculator  part 1 - make changes if requested</t>
  </si>
  <si>
    <t>Bank accounts part 1 - start</t>
  </si>
  <si>
    <t>At risk card progress - session</t>
  </si>
  <si>
    <t>At risk -  Problem Solving Foundation 1 -  session</t>
  </si>
  <si>
    <t>Waiting for a review on pr</t>
  </si>
  <si>
    <t>Blocker: Electricity power outage</t>
  </si>
  <si>
    <t>Approved</t>
  </si>
  <si>
    <t>Hello hi C45, let's chat! - session</t>
  </si>
  <si>
    <t>Setup Rocketchat</t>
  </si>
  <si>
    <t>Not going to do it anymore</t>
  </si>
  <si>
    <t>None</t>
  </si>
  <si>
    <t xml:space="preserve">coderbyte assessment	</t>
  </si>
  <si>
    <t>String calculator - make changes</t>
  </si>
  <si>
    <t>Bank accounts part 1 - open pr</t>
  </si>
  <si>
    <t>At risk -  Problem Solving Foundation 1 -  check in session</t>
  </si>
  <si>
    <t>Learner Get to know me session</t>
  </si>
  <si>
    <t>Budget</t>
  </si>
  <si>
    <t>Upskilling google form</t>
  </si>
  <si>
    <t>Password strength checker - vilakzc@gmail.com - review</t>
  </si>
  <si>
    <t>Password strength checker - mashianethulani23@gmail.com - review</t>
  </si>
  <si>
    <t>Rat In A Maze -</t>
  </si>
  <si>
    <t>https://www.naukri.com/code360/problems/rat-in-a-maze_1215030</t>
  </si>
  <si>
    <t>Thinking like a machine - complete</t>
  </si>
  <si>
    <t>string-calculator part 1 - asked for clarity</t>
  </si>
  <si>
    <t>string-calculator part 1 - make changes</t>
  </si>
  <si>
    <t xml:space="preserve">Coderbyte assessment - complete	</t>
  </si>
  <si>
    <t>string-calculator part 1 - make changes if requested</t>
  </si>
  <si>
    <t>Proposal for Weekly Group Upskilling Plan Chats - session</t>
  </si>
  <si>
    <t>Bank accounts - part 1 - start</t>
  </si>
  <si>
    <t>Cognitive Biases - topic - start</t>
  </si>
  <si>
    <t>Problem Solving algorithms</t>
  </si>
  <si>
    <t>Cognitive Biases - topic - complete</t>
  </si>
  <si>
    <t>Validate SA ID - vilakzc@gmail.com - review</t>
  </si>
  <si>
    <t xml:space="preserve">At risk practice problem - </t>
  </si>
  <si>
    <t>Rat in a Maze</t>
  </si>
  <si>
    <t>Data Wrangling - complete</t>
  </si>
  <si>
    <t>Introduction to live assessments - topic</t>
  </si>
  <si>
    <t>Assessment: Functions, return statements and printing to the terminal - started</t>
  </si>
  <si>
    <t>Shortest Path in a Binary Matrix</t>
  </si>
  <si>
    <t xml:space="preserve">coderbyte assessment (last week) - </t>
  </si>
  <si>
    <t>complete</t>
  </si>
  <si>
    <t xml:space="preserve">coderbyte assessment (this week) - </t>
  </si>
  <si>
    <t>Data wrangling - make changes if requested</t>
  </si>
  <si>
    <t>Emotional Intelligence</t>
  </si>
  <si>
    <t>Check-in session:</t>
  </si>
  <si>
    <t>string-calculator part 1 - start</t>
  </si>
  <si>
    <t>WEEKLY REFLECTION DATES</t>
  </si>
  <si>
    <t>No one</t>
  </si>
  <si>
    <t>At risk practice problem - Rat in  maize</t>
  </si>
  <si>
    <t>Data wrangling - request review</t>
  </si>
  <si>
    <t>Coderbyte assessments (last week and this week)</t>
  </si>
  <si>
    <t>String calculator part 1 - request review</t>
  </si>
  <si>
    <t>Thinking like a machine</t>
  </si>
  <si>
    <t>Password strength checker - mashianethulani23@gmail.com - reviewed by someone else</t>
  </si>
  <si>
    <t>Thinking like a machine - topic - start</t>
  </si>
  <si>
    <t xml:space="preserve">Data wrangling - make changes </t>
  </si>
  <si>
    <t>string-calculator part 1 - make changes if requeted</t>
  </si>
  <si>
    <t>Data wrangling - make changes - open pr</t>
  </si>
  <si>
    <t>Level 2 coding challenges - moganedilifa@gmail.com - review</t>
  </si>
  <si>
    <t>Validate SA ID - vilakzc@gmail.com - reviewed</t>
  </si>
  <si>
    <t xml:space="preserve"> Problem Solving Foundation</t>
  </si>
  <si>
    <t>CARD PROGRESS YELLOW</t>
  </si>
  <si>
    <t>pandas - upskill</t>
  </si>
  <si>
    <t>https://www.youtube.com/@dataschool</t>
  </si>
  <si>
    <t>Data Wrangling - continue</t>
  </si>
  <si>
    <t>Data wrangling - complete</t>
  </si>
  <si>
    <t>Learner Get To Know Me Sessions</t>
  </si>
  <si>
    <t>Coderbyte</t>
  </si>
  <si>
    <t>http://url9090.coderbyte.com/ls/click?upn=u001.lj3TCiZxNU7jdbrh9WbrWc0TYooxWyNG7iblBrnUkY1dZbk53wTdsxFlySTVgXVY0EOKezaMxxXBeEkLTi-2B8-2Bw-3D-3DKqsu_0uW3xirGmLjaxDxe8V-2Bwmt8Dx4Ob8Wr9iaeT5yuPIW-2FpPZOvLScC6DPke-2BWze2CJmGoBOKGbFbSiwSzw27EoVm7YSDPtzYJZMsgmjKtW0KUhcnthDyKwCQKwkqk-2F0i52to5-2B4c7spcB3X25keno6PpCqvbtaQud5hvm-2Fzxx95MAMaQDlRFwYo1l6uv5-2FTOFFuvVXNSCVpKvt8-2F5vo9UpdA-3D-3D</t>
  </si>
  <si>
    <t>Developer-habits - topic</t>
  </si>
  <si>
    <t>Data Wrangling - project repo</t>
  </si>
  <si>
    <t>String-calculator part 1</t>
  </si>
  <si>
    <t>API basics</t>
  </si>
  <si>
    <t>Environmental Variables</t>
  </si>
  <si>
    <t>Database development - topic - complete</t>
  </si>
  <si>
    <t>Validate SA ID - mashianethulani23@gmail.com - review</t>
  </si>
  <si>
    <t>shop database using sql - make changes if requested</t>
  </si>
  <si>
    <t>animal part 2 - requested a review</t>
  </si>
  <si>
    <t>Data Wrangling - start</t>
  </si>
  <si>
    <t>Ollie session</t>
  </si>
  <si>
    <t>Canceled</t>
  </si>
  <si>
    <t>animal part 2 - make changes if requested</t>
  </si>
  <si>
    <t>Problem Solving Foundation - session</t>
  </si>
  <si>
    <t>CARD PROGRESS YELLOW - session</t>
  </si>
  <si>
    <t>Postponed to Friday</t>
  </si>
  <si>
    <t>Toeplitz Matrix</t>
  </si>
  <si>
    <t>https://leetcode.com/problems/toeplitz-matrix/description/</t>
  </si>
  <si>
    <t>Work through the solution for Random Flip Matrix</t>
  </si>
  <si>
    <t>Random Flip Matrix</t>
  </si>
  <si>
    <t>https://leetcode.com/problems/random-flip-matrix/description/</t>
  </si>
  <si>
    <t>Matrix Block Sum</t>
  </si>
  <si>
    <t>https://leetcode.com/problems/matrix-block-sum/description/</t>
  </si>
  <si>
    <t>animal part 2 - complete column</t>
  </si>
  <si>
    <t>Check-in - session</t>
  </si>
  <si>
    <t>Butho helped me with shop database using sql</t>
  </si>
  <si>
    <t>Toeplitz Matrix-https://leetcode.com/problems/toeplitz-matrix/description/</t>
  </si>
  <si>
    <t>Shop database using sql - complete column</t>
  </si>
  <si>
    <t>Random Flip Matrix - https://leetcode.com/problems/random-flip-matrix/description/</t>
  </si>
  <si>
    <t>Data wrangling - open pull request</t>
  </si>
  <si>
    <t>Matrix Block Sum - https://leetcode.com/problems/matrix-block-sum/description/</t>
  </si>
  <si>
    <t>Hackerland Radio Transmitters</t>
  </si>
  <si>
    <t>https://www.hackerrank.com/challenges/hackerland-radio-transmitters/problem?isFullScreen=true</t>
  </si>
  <si>
    <t>Ice Cream Parlor</t>
  </si>
  <si>
    <t>https://www.hackerrank.com/challenges/icecream-parlor/problem?isFullScreen=true</t>
  </si>
  <si>
    <t>Weekly reflections - session</t>
  </si>
  <si>
    <t>Validate SA ID - mashianethulani23@gmail.com - reviewed</t>
  </si>
  <si>
    <t>Validate SA ID - mashianethulani23@gmail.com - add review</t>
  </si>
  <si>
    <t xml:space="preserve">shop database using sql - make changes </t>
  </si>
  <si>
    <t>password strength checker - make changes if requested</t>
  </si>
  <si>
    <t>Animal part 2 - start</t>
  </si>
  <si>
    <t>Level 2 coding challenges - moganedilifa@gmail.com - review pr</t>
  </si>
  <si>
    <t>Validate sa id - vilakzc@gmail.com - review pr</t>
  </si>
  <si>
    <t>Animal part 2 - continue</t>
  </si>
  <si>
    <t>reviewed py someone else</t>
  </si>
  <si>
    <t>Validate sa id - vilakzc@gmail.com - review</t>
  </si>
  <si>
    <t>someone else reviewed</t>
  </si>
  <si>
    <t>Validate sa id - mashianethulani23@gmail.com - review</t>
  </si>
  <si>
    <t>Roman integers</t>
  </si>
  <si>
    <t>https://leetcode.com/problems/roman-to-integer/description/</t>
  </si>
  <si>
    <t>Animal part 2 - make changes if necessary</t>
  </si>
  <si>
    <t>Roman integers	https://leetcode.com/problems/roman-to-integer/description/</t>
  </si>
  <si>
    <t>Shop database using sql - request review</t>
  </si>
  <si>
    <t>Three sum</t>
  </si>
  <si>
    <t>Animal part 2 - request review</t>
  </si>
  <si>
    <t>Problem solving session</t>
  </si>
  <si>
    <t>Card progress session</t>
  </si>
  <si>
    <t>coderbyte challenge - Matrix Multiplication</t>
  </si>
  <si>
    <t>mmashau8@gmail.com</t>
  </si>
  <si>
    <t>coderbyte challenge - Matrix Determinant</t>
  </si>
  <si>
    <t>the omnisphere vst</t>
  </si>
  <si>
    <t>http://url9090.coderbyte.com/ls/click?upn=u001.lj3TCiZxNU7jdbrh9WbrWc0TYooxWyNG7iblBrnUkY1dZbk53wTdsxFlySTVgXVYwYWepHMI-2FPtSqTEK1SnOvA-3D-3Dt3lO_0uW3xirGmLjaxDxe8V-2Bwmt8Dx4Ob8Wr9iaeT5yuPIW9gs196ZiVv-2Fim-2BR-2BxIGgCc2GH3-2FlSQy3nauK2SMWtCNZSftOpeR1W4Y1muF9Nd1yfStizHc2DDiEgJqzwljSPuZpeoECvhbpicgAbpcmVYgnpeknGH8LhLL3YSJSg3n-2B-2Be7OGWkD616ABmq-2B5oRgFGog4EPFaUxjcTsY-2BMS9CjMA-3D-3D</t>
  </si>
  <si>
    <t>project: Level 2 coding challenges - moganedilifa@gmail.com - reviewed by someone else</t>
  </si>
  <si>
    <t>Leetscode - Minimum Number of Flips</t>
  </si>
  <si>
    <t>https://leetcode.com/problems/minimum-number-of-flips-to-make-binary-grid-palindromic-i/description/</t>
  </si>
  <si>
    <t>No changes made</t>
  </si>
  <si>
    <t>password strength checker - continue</t>
  </si>
  <si>
    <t>interacting with files - oswell.ndhlovu@umuzi.org - review pr</t>
  </si>
  <si>
    <t>password strength checker - completed - open PR</t>
  </si>
  <si>
    <t>Python Recursion by example</t>
  </si>
  <si>
    <t>Revise - past coderbyte question - closest enemy</t>
  </si>
  <si>
    <t>interacting with files - oswell.ndhlovu@umuzi.org - add review</t>
  </si>
  <si>
    <t>https://coderbyte.com/sl-candidate?inviteKey=ZhxskeU5UI</t>
  </si>
  <si>
    <t>No changes requested</t>
  </si>
  <si>
    <t>Data validation - topic - start</t>
  </si>
  <si>
    <t>Regular Expression resources - topic</t>
  </si>
  <si>
    <t xml:space="preserve">None </t>
  </si>
  <si>
    <t>Password strength checker - request review</t>
  </si>
  <si>
    <t xml:space="preserve">Revise - past coderbyte question - closest enemy	</t>
  </si>
  <si>
    <t>Shop database - request review</t>
  </si>
  <si>
    <t>Animal Part 2 - start</t>
  </si>
  <si>
    <t xml:space="preserve"> Level 2 coding challenges - moganedilifa@gmail.com - add review</t>
  </si>
  <si>
    <t>reviewed by someone else</t>
  </si>
  <si>
    <t>Data validation - topic - complete</t>
  </si>
  <si>
    <t>http://syllabus.africacode.net/topics/data_validation_and_verification/</t>
  </si>
  <si>
    <t>Regular Expression resources - complete</t>
  </si>
  <si>
    <t>http://syllabus.africacode.net/topics/regular-expressions/</t>
  </si>
  <si>
    <t>Problem solving foundation 0- python - session</t>
  </si>
  <si>
    <t>Revise past coderbyte assessments</t>
  </si>
  <si>
    <t>Password strength checker - continue</t>
  </si>
  <si>
    <t>Shop Database using sql</t>
  </si>
  <si>
    <t>Learn Isizulu</t>
  </si>
  <si>
    <t>oswell.ndhlovu@umuzi.org - interacting with files - review pr</t>
  </si>
  <si>
    <t>oswell.ndhlovu@umuzi.org - interacting with files - review pr - struggling with shop database using sql</t>
  </si>
  <si>
    <t>Revise past coderbyte assessments - making changes on shop database took longer than I expected.</t>
  </si>
  <si>
    <t>Add Two Numbers</t>
  </si>
  <si>
    <t>https://leetcode.com/problems/add-two-numbers/description/</t>
  </si>
  <si>
    <t>Shop Database using sql - rose.kgatle@umuzi.org - assist session</t>
  </si>
  <si>
    <t xml:space="preserve"> </t>
  </si>
  <si>
    <t>http://url9090.coderbyte.com/ls/click?upn=u001.lj3TCiZxNU7jdbrh9WbrWc0TYooxWyNG7iblBrnUkY1dZbk53wTdsxFlySTVgXVYdkHp36vZLmB3vioEVDv-2FhA-3D-3DFkGg_0uW3xirGmLjaxDxe8V-2Bwmt8Dx4Ob8Wr9iaeT5yuPIW8QfrUb25ufUhezFfh1aUCeBdlDhWqSwUUOUaKFPDNYaX7w38on7TScAkDGEu6o5wk3VKcpYGQth9HdJE0-2B10E595H1n-2FP1oiC7xX7w0WHL5E84lKPN2Ly7HhTfJv0a5JU0KxwGK3aJ5Zw4A0WfuVThl1uYLA3wN7Wqn6XuTEhjDg-3D-3D</t>
  </si>
  <si>
    <t>Skill Assistance - Classes and objects python - session</t>
  </si>
  <si>
    <t>Shop Database using sql - make changes</t>
  </si>
  <si>
    <t>Shop Database using sql - rose.kgatle@umuzi.org - assisted me</t>
  </si>
  <si>
    <t xml:space="preserve">Revise past coderbyte assessments	</t>
  </si>
  <si>
    <t>Password strength checher - open pull request</t>
  </si>
  <si>
    <t xml:space="preserve">Skill Assistance - Classes and objects python - session	</t>
  </si>
  <si>
    <t>Data Validation - topic - start</t>
  </si>
  <si>
    <t>Search and sort Techniques - topic - start</t>
  </si>
  <si>
    <t>optimizations and big - O - topic - start</t>
  </si>
  <si>
    <t>Beyond Belief Talks: Women In Tech Panel Discussion</t>
  </si>
  <si>
    <t>Shop database using sql - project</t>
  </si>
  <si>
    <t>Data Validation - topic</t>
  </si>
  <si>
    <t>String calculator part 1 - project</t>
  </si>
  <si>
    <t>API basics - topic</t>
  </si>
  <si>
    <t>Environmental variables - topic</t>
  </si>
  <si>
    <t>Consume GITHUB API - project</t>
  </si>
  <si>
    <t>Database Development</t>
  </si>
  <si>
    <t>Data Wrangling  - project</t>
  </si>
  <si>
    <t>Password strength checker - project</t>
  </si>
  <si>
    <t>Leetcode - Maximum Distance in Arrays - Complete</t>
  </si>
  <si>
    <t>https://leetcode.com/problems/maximum-distance-in-arrays/description/?envType=daily-question&amp;envId=2024-08-16</t>
  </si>
  <si>
    <t>[At Risk] Problem Solving - session</t>
  </si>
  <si>
    <t>Animal part 1 - make changes if reviewed</t>
  </si>
  <si>
    <t>Validate SA ID - make changes if requested</t>
  </si>
  <si>
    <t>Assertive programming helpers for Pandas - moved to complete column</t>
  </si>
  <si>
    <t>Shop database using sql - project - continue</t>
  </si>
  <si>
    <t>Isizulu - learn @12pm</t>
  </si>
  <si>
    <t xml:space="preserve"> interacting with files - oswell.ndhlovu@umuzi.org - PR reviewed by someone else before me</t>
  </si>
  <si>
    <t>Revise - [At Risk] Problem Solving - practice problem</t>
  </si>
  <si>
    <t>Shop database using sql - project - complete - opened PR</t>
  </si>
  <si>
    <t>C45 - Check in session</t>
  </si>
  <si>
    <t>Validate SA ID - moved to the complete column</t>
  </si>
  <si>
    <t>Password strength checker - project - started</t>
  </si>
  <si>
    <t xml:space="preserve"> interacting with files - oswell.ndhlovu@umuzi.org - PR reviewed</t>
  </si>
  <si>
    <t>Longest Substring Without Repeating Characters</t>
  </si>
  <si>
    <t>https://leetcode.com/problems/longest-substring-without-repeating-characters/description/</t>
  </si>
  <si>
    <t>Animal part 1 - requested review</t>
  </si>
  <si>
    <t>Shop database using sql - project - make changes</t>
  </si>
  <si>
    <t>Password strength checker - project - continue</t>
  </si>
  <si>
    <t>Coderbyte Assement - complete</t>
  </si>
  <si>
    <t>http://url9090.coderbyte.com/ls/click?upn=u001.lj3TCiZxNU7jdbrh9WbrWc0TYooxWyNG7iblBrnUkY1dZbk53wTdsxFlySTVgXVYSlddttvl6rkAbSflx0IPZg-3D-3DM-_l_0uW3xirGmLjaxDxe8V-2Bwmt8Dx4Ob8Wr9iaeT5yuPIW8-2BNsCIRGRgtL3vmLM9kP8FIHiE4SWxyCua-2FmtXsE2Mg9yzKUlMhXGuzAS5fDqyl9ssJkbHbtJE-2F68oKRyHo9ARpiby8O5iGABZ6ANr2HRTvyEI0iqL8E5bSsaIRcfSEKkZNQnnD-2FmgB6CfuLo4cPhbOTDQiadaTLXEh7jx2lmr0lLmwpFhIBuqFLEx8-2FZVIyY-3D</t>
  </si>
  <si>
    <t>helped - Oswell - interacting with files</t>
  </si>
  <si>
    <t>Leetcode - Maximum Distance in Arrays - Complete - https://leetcode.com/problems/maximum-distance-in-arrays/description/?envType=daily-question&amp;envId=2024-08-16</t>
  </si>
  <si>
    <t>shop database using sql - request review</t>
  </si>
  <si>
    <t>Password strength checker - open PR</t>
  </si>
  <si>
    <t>Longest Substring Without Repeating Characters	https://leetcode.com/problems/longest-substring-without-repeating-characters/description/</t>
  </si>
  <si>
    <t xml:space="preserve">Revise - [At Risk] Problem Solving - practice problem	</t>
  </si>
  <si>
    <t>Problem solving - meeting with Butho</t>
  </si>
  <si>
    <t>Validate SA ID - make changes if PR reviewed</t>
  </si>
  <si>
    <t>Assertive programming helpers for Pandas - make changes if PR reviewed</t>
  </si>
  <si>
    <t>Animal part 1 - make changes if requested</t>
  </si>
  <si>
    <t>Isizulu - learn</t>
  </si>
  <si>
    <t>Practice problem solving - previous coderbyte - searching challenge palindrome number</t>
  </si>
  <si>
    <t>Practice problem solving - previous coderbyte - math challenge pascal's triangle</t>
  </si>
  <si>
    <t xml:space="preserve">Animal part 1 - make changes </t>
  </si>
  <si>
    <t>Validate SA ID - PR approved</t>
  </si>
  <si>
    <t>Assertive programming helpers for Pandas - PR approved</t>
  </si>
  <si>
    <t>leetcode - Two sum - https://leetcode.com/problems/two-sum/submissions/1355530469/</t>
  </si>
  <si>
    <t>oswell.ndhlovu@umuzi.org - interacting with files - review PR</t>
  </si>
  <si>
    <t>Butho Helped me with a coderbyte question - Array challenge - Wave pattern</t>
  </si>
  <si>
    <t>Completed coderbyte assessment</t>
  </si>
  <si>
    <t>Animal Part 1 - request review</t>
  </si>
  <si>
    <t>Validate SA ID - request review</t>
  </si>
  <si>
    <t>Assertive programming Helpers for Pandas - make changes if requested</t>
  </si>
  <si>
    <t>Shop database using sql - open pr</t>
  </si>
  <si>
    <t>Regular Expressions resources - topic - start</t>
  </si>
  <si>
    <t>Leetcode - Maximum Distance in Arrays - https://leetcode.com/problems/maximum-distance-in-arrays/description/?envType=daily-question&amp;envId=2024-08-16</t>
  </si>
  <si>
    <t>Validate SA ID - requested review</t>
  </si>
  <si>
    <t>Assertive programming helpers for Pandas - requested review</t>
  </si>
  <si>
    <t>Assertive programming helpers for Pandas - make changes if requested</t>
  </si>
  <si>
    <t xml:space="preserve"> mmeli.thokozani77209@gmail.com - simple-calculator part 1 - someone already reviewed PR</t>
  </si>
  <si>
    <t>sithembiso.mdhluli@umuzi.org - Solo Learn - Python Intermediate - 5 Working with Files - Profile check - add review</t>
  </si>
  <si>
    <t>Revise coderbyte questions</t>
  </si>
  <si>
    <t>Leetcode - practice problem solving</t>
  </si>
  <si>
    <t>Leetcode - Minimum Deletions to make String Balanced - continue</t>
  </si>
  <si>
    <t>At risk - practice problem</t>
  </si>
  <si>
    <t>Animal part 1 - make changes if PR reviewed</t>
  </si>
  <si>
    <t xml:space="preserve">Assertive programming helpers for Pandas - make changes </t>
  </si>
  <si>
    <t>Shop database using sql - project - start</t>
  </si>
  <si>
    <t>C45 Check-in session</t>
  </si>
  <si>
    <t xml:space="preserve">Leetcode - practice problem solving	</t>
  </si>
  <si>
    <t>C45: Connection session</t>
  </si>
  <si>
    <t>Coderbyte assessment (50%)</t>
  </si>
  <si>
    <t>Data validation and quality control - topic</t>
  </si>
  <si>
    <t>Jupyter notebooks best practice - topic</t>
  </si>
  <si>
    <t>Data ethics and privacy - topic</t>
  </si>
  <si>
    <t>selloshadrack@gmail.com - project: Level 2 coding challenges</t>
  </si>
  <si>
    <t>Revise coderbyte question - binary string</t>
  </si>
  <si>
    <t>Leetcode  - reverse string</t>
  </si>
  <si>
    <t>Leetcode - rotate string</t>
  </si>
  <si>
    <t>project: Validate a South African ID number - make changes</t>
  </si>
  <si>
    <t>project: Animals Part 1. OOP basics - make changes if PR reviewed</t>
  </si>
  <si>
    <t>project: interacting with files - make changes if PR reviewed</t>
  </si>
  <si>
    <t>Data validation and quality control - topic - complete</t>
  </si>
  <si>
    <t>Jupyter Notebooks Best Practice - topic - complete</t>
  </si>
  <si>
    <t>Leetcode - SQL 50</t>
  </si>
  <si>
    <t>missed goal</t>
  </si>
  <si>
    <t>Practice classes and objects - composition</t>
  </si>
  <si>
    <t>Leetcode - Minimum Deletions to Make String Balanced - start</t>
  </si>
  <si>
    <t>Assertive programming helpers for Pandas - send a hesk ticket - no reviewers assigned</t>
  </si>
  <si>
    <t>PR not reviewed</t>
  </si>
  <si>
    <t>Data ethics and privacy - topic - start</t>
  </si>
  <si>
    <t>Not cleaning today</t>
  </si>
  <si>
    <t>Leetcode - Minimum Deletions to Make String Balanced - continue</t>
  </si>
  <si>
    <t>[At Risk] Problem solving foundation - session</t>
  </si>
  <si>
    <t>project: Validate a South African ID number - make changes if PR is reviewed</t>
  </si>
  <si>
    <t>Assertive programming helpers for Pandas - make changes</t>
  </si>
  <si>
    <t>Data ethics and privacy - topic - continue</t>
  </si>
  <si>
    <t>mmeli.thokozani77209@gmail.com - project: simple-calculator part 1 - review PR</t>
  </si>
  <si>
    <t>Coderbyte Assessment - complete</t>
  </si>
  <si>
    <t>Remember to take screenshots of coderbyte questions</t>
  </si>
  <si>
    <t>at risk problem</t>
  </si>
  <si>
    <t>skills assistance problem</t>
  </si>
  <si>
    <t xml:space="preserve">project: Animals Part 1. OOP basics - make changes </t>
  </si>
  <si>
    <t>Assertive programming helpers for Pandas - make changes if PR is reviewed</t>
  </si>
  <si>
    <t>Animal part 1 - request review</t>
  </si>
  <si>
    <t>Leetcode - practiced problem solving</t>
  </si>
  <si>
    <t>Validate sa id - request review</t>
  </si>
  <si>
    <t>Coderbyte assessment completed</t>
  </si>
  <si>
    <t>Assertive programming helpers for pandas - request review</t>
  </si>
  <si>
    <t>Skills assistance classes and objects session</t>
  </si>
  <si>
    <t>At risk session</t>
  </si>
  <si>
    <t>Regular expression resources - topic - complete</t>
  </si>
  <si>
    <t>String calculator part 1 - start</t>
  </si>
  <si>
    <t>Animal part 1 - make changes if PR is reviewed</t>
  </si>
  <si>
    <t>Validate sa id - make changes PR if reviewed</t>
  </si>
  <si>
    <t>Assertive programming helpers for pandas - make changes if PR is reviewed</t>
  </si>
  <si>
    <t>Data ethics and privacy - topic - complete</t>
  </si>
  <si>
    <t>Fix Portfolio</t>
  </si>
  <si>
    <t>Duplicate portfolio for fiver</t>
  </si>
  <si>
    <t>Create Fiver Account</t>
  </si>
  <si>
    <t>Fix CV</t>
  </si>
  <si>
    <t>Create OfferZen Account</t>
  </si>
  <si>
    <t>Complete Rabbitmq</t>
  </si>
  <si>
    <t>Complete DAG with Airflow</t>
  </si>
  <si>
    <t>Update portfolio</t>
  </si>
  <si>
    <t>Apply for jobs</t>
  </si>
</sst>
</file>

<file path=xl/styles.xml><?xml version="1.0" encoding="utf-8"?>
<styleSheet xmlns="http://schemas.openxmlformats.org/spreadsheetml/2006/main">
  <numFmts count="6">
    <numFmt numFmtId="176" formatCode="[$-F800]dddd\,\ mmmm\ dd\,\ yyyy"/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77" formatCode="[$-409]dddd\,mmmm\ d\,yyyy;@"/>
  </numFmts>
  <fonts count="48">
    <font>
      <sz val="11"/>
      <color theme="1"/>
      <name val="Calibri"/>
      <charset val="134"/>
      <scheme val="minor"/>
    </font>
    <font>
      <b/>
      <sz val="11"/>
      <color theme="1"/>
      <name val="Arial"/>
      <charset val="134"/>
    </font>
    <font>
      <b/>
      <sz val="12"/>
      <name val="Arial"/>
      <charset val="134"/>
    </font>
    <font>
      <sz val="11"/>
      <color theme="1"/>
      <name val="Arial"/>
      <charset val="134"/>
    </font>
    <font>
      <u/>
      <sz val="11"/>
      <color rgb="FF800080"/>
      <name val="Calibri"/>
      <charset val="134"/>
      <scheme val="minor"/>
    </font>
    <font>
      <u/>
      <sz val="11"/>
      <color indexed="4"/>
      <name val="Calibri"/>
      <charset val="134"/>
      <scheme val="minor"/>
    </font>
    <font>
      <b/>
      <sz val="12"/>
      <color theme="1" tint="0.349986266670736"/>
      <name val="Arial"/>
      <charset val="134"/>
    </font>
    <font>
      <b/>
      <sz val="20"/>
      <color theme="1" tint="0.349986266670736"/>
      <name val="Arial"/>
      <charset val="134"/>
    </font>
    <font>
      <b/>
      <sz val="11"/>
      <color theme="5" tint="-0.499984740745262"/>
      <name val="Arial"/>
      <charset val="134"/>
    </font>
    <font>
      <b/>
      <sz val="11"/>
      <color theme="0"/>
      <name val="Arial"/>
      <charset val="134"/>
    </font>
    <font>
      <b/>
      <sz val="11"/>
      <color theme="1" tint="0.349986266670736"/>
      <name val="Arial"/>
      <charset val="134"/>
    </font>
    <font>
      <b/>
      <sz val="20"/>
      <color indexed="5"/>
      <name val="Arial"/>
      <charset val="134"/>
    </font>
    <font>
      <b/>
      <sz val="11"/>
      <name val="Arial"/>
      <charset val="134"/>
    </font>
    <font>
      <b/>
      <sz val="11"/>
      <color rgb="FF1F3013"/>
      <name val="Arial"/>
      <charset val="134"/>
    </font>
    <font>
      <b/>
      <sz val="11"/>
      <color rgb="FFC00000"/>
      <name val="Arial"/>
      <charset val="134"/>
    </font>
    <font>
      <b/>
      <sz val="11"/>
      <color rgb="FF002060"/>
      <name val="Arial"/>
      <charset val="134"/>
    </font>
    <font>
      <b/>
      <sz val="11"/>
      <color rgb="FF10293E"/>
      <name val="Arial"/>
      <charset val="134"/>
    </font>
    <font>
      <b/>
      <sz val="12"/>
      <color indexed="5"/>
      <name val="Arial"/>
      <charset val="134"/>
    </font>
    <font>
      <b/>
      <sz val="11"/>
      <color rgb="FF213515"/>
      <name val="Arial"/>
      <charset val="134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b/>
      <sz val="12"/>
      <color theme="1"/>
      <name val="Arial"/>
      <charset val="134"/>
    </font>
    <font>
      <b/>
      <sz val="11"/>
      <color rgb="FFC00000"/>
      <name val="Calibri"/>
      <charset val="134"/>
      <scheme val="minor"/>
    </font>
    <font>
      <sz val="10"/>
      <color rgb="FF202124"/>
      <name val="Roboto"/>
      <charset val="134"/>
    </font>
    <font>
      <b/>
      <sz val="11"/>
      <color rgb="FF0070C0"/>
      <name val="Arial"/>
      <charset val="134"/>
    </font>
    <font>
      <b/>
      <sz val="11"/>
      <color indexed="2"/>
      <name val="Arial"/>
      <charset val="134"/>
    </font>
    <font>
      <u/>
      <sz val="11"/>
      <color theme="0"/>
      <name val="Arial"/>
      <charset val="134"/>
    </font>
    <font>
      <b/>
      <sz val="13"/>
      <color theme="1"/>
      <name val="Arial"/>
      <charset val="134"/>
    </font>
    <font>
      <sz val="13"/>
      <color theme="1"/>
      <name val="Arial"/>
      <charset val="134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"/>
        <bgColor indexed="64"/>
      </patternFill>
    </fill>
    <fill>
      <patternFill patternType="solid">
        <fgColor rgb="FF99059D"/>
        <bgColor indexed="64"/>
      </patternFill>
    </fill>
    <fill>
      <patternFill patternType="solid">
        <fgColor rgb="FFF109F7"/>
        <bgColor indexed="64"/>
      </patternFill>
    </fill>
    <fill>
      <patternFill patternType="solid">
        <fgColor rgb="FFB889DC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BE70B"/>
        <bgColor indexed="64"/>
      </patternFill>
    </fill>
    <fill>
      <patternFill patternType="solid">
        <fgColor rgb="FFE27AEB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399792474135563"/>
        <bgColor indexed="64"/>
      </patternFill>
    </fill>
    <fill>
      <patternFill patternType="solid">
        <fgColor rgb="FFF5B184"/>
        <bgColor indexed="64"/>
      </patternFill>
    </fill>
    <fill>
      <patternFill patternType="solid">
        <fgColor rgb="FF59DAFF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indexed="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7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1" fillId="33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43" fillId="0" borderId="76" applyNumberFormat="0" applyFill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8" fillId="0" borderId="73" applyNumberFormat="0" applyFill="0" applyAlignment="0" applyProtection="0">
      <alignment vertical="center"/>
    </xf>
    <xf numFmtId="0" fontId="40" fillId="26" borderId="7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0" fillId="27" borderId="72" applyNumberFormat="0" applyFont="0" applyAlignment="0" applyProtection="0">
      <alignment vertical="center"/>
    </xf>
    <xf numFmtId="0" fontId="37" fillId="28" borderId="70" applyNumberForma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5" fillId="26" borderId="70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6" fillId="0" borderId="71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2" fillId="0" borderId="74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9" fillId="0" borderId="7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20" borderId="69" applyNumberForma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9" fontId="0" fillId="0" borderId="0" applyFont="0" applyFill="0" applyBorder="0" applyProtection="0">
      <alignment vertical="center"/>
    </xf>
    <xf numFmtId="0" fontId="5" fillId="0" borderId="0" applyNumberFormat="0" applyFill="0" applyBorder="0" applyProtection="0">
      <alignment vertical="center"/>
    </xf>
  </cellStyleXfs>
  <cellXfs count="773"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4" fillId="2" borderId="6" xfId="48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9" fontId="5" fillId="2" borderId="9" xfId="48" applyNumberFormat="1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9" fontId="5" fillId="2" borderId="14" xfId="48" applyNumberFormat="1" applyFont="1" applyFill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/>
    </xf>
    <xf numFmtId="1" fontId="3" fillId="0" borderId="17" xfId="0" applyNumberFormat="1" applyFont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176" fontId="7" fillId="3" borderId="19" xfId="0" applyNumberFormat="1" applyFont="1" applyFill="1" applyBorder="1" applyAlignment="1">
      <alignment horizontal="center" vertical="center" textRotation="45" wrapText="1"/>
    </xf>
    <xf numFmtId="20" fontId="1" fillId="4" borderId="20" xfId="0" applyNumberFormat="1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20" fontId="1" fillId="4" borderId="9" xfId="0" applyNumberFormat="1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20" fontId="1" fillId="4" borderId="21" xfId="0" applyNumberFormat="1" applyFont="1" applyFill="1" applyBorder="1" applyAlignment="1">
      <alignment horizontal="center" vertical="center" wrapText="1"/>
    </xf>
    <xf numFmtId="0" fontId="1" fillId="4" borderId="22" xfId="0" applyFont="1" applyFill="1" applyBorder="1" applyAlignment="1">
      <alignment horizontal="center" vertical="center" wrapText="1"/>
    </xf>
    <xf numFmtId="0" fontId="8" fillId="5" borderId="23" xfId="0" applyFont="1" applyFill="1" applyBorder="1" applyAlignment="1">
      <alignment horizontal="center" vertical="center" wrapText="1"/>
    </xf>
    <xf numFmtId="0" fontId="8" fillId="5" borderId="22" xfId="0" applyFont="1" applyFill="1" applyBorder="1" applyAlignment="1">
      <alignment horizontal="center" vertical="center" wrapText="1"/>
    </xf>
    <xf numFmtId="20" fontId="8" fillId="5" borderId="3" xfId="0" applyNumberFormat="1" applyFont="1" applyFill="1" applyBorder="1" applyAlignment="1">
      <alignment horizontal="center" vertical="center" wrapText="1"/>
    </xf>
    <xf numFmtId="20" fontId="8" fillId="5" borderId="2" xfId="0" applyNumberFormat="1" applyFont="1" applyFill="1" applyBorder="1" applyAlignment="1">
      <alignment horizontal="center" vertical="center" wrapText="1"/>
    </xf>
    <xf numFmtId="0" fontId="8" fillId="5" borderId="20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9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 vertical="center" wrapText="1"/>
    </xf>
    <xf numFmtId="0" fontId="8" fillId="5" borderId="14" xfId="0" applyFont="1" applyFill="1" applyBorder="1" applyAlignment="1">
      <alignment horizontal="center" vertical="center" wrapText="1"/>
    </xf>
    <xf numFmtId="0" fontId="8" fillId="5" borderId="24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20" fontId="9" fillId="6" borderId="23" xfId="0" applyNumberFormat="1" applyFont="1" applyFill="1" applyBorder="1" applyAlignment="1">
      <alignment horizontal="center" vertical="center" wrapText="1"/>
    </xf>
    <xf numFmtId="0" fontId="9" fillId="6" borderId="4" xfId="0" applyFont="1" applyFill="1" applyBorder="1" applyAlignment="1">
      <alignment horizontal="center" vertical="center" wrapText="1"/>
    </xf>
    <xf numFmtId="0" fontId="9" fillId="6" borderId="25" xfId="0" applyFont="1" applyFill="1" applyBorder="1" applyAlignment="1">
      <alignment horizontal="center" vertical="center" wrapText="1"/>
    </xf>
    <xf numFmtId="0" fontId="9" fillId="6" borderId="10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9" fillId="6" borderId="26" xfId="0" applyFont="1" applyFill="1" applyBorder="1" applyAlignment="1">
      <alignment horizontal="center" vertical="center" wrapText="1"/>
    </xf>
    <xf numFmtId="0" fontId="9" fillId="6" borderId="7" xfId="0" applyFont="1" applyFill="1" applyBorder="1" applyAlignment="1">
      <alignment horizontal="center" vertical="center" wrapText="1"/>
    </xf>
    <xf numFmtId="20" fontId="10" fillId="3" borderId="1" xfId="0" applyNumberFormat="1" applyFont="1" applyFill="1" applyBorder="1" applyAlignment="1">
      <alignment horizontal="center" vertical="center" wrapText="1"/>
    </xf>
    <xf numFmtId="20" fontId="10" fillId="3" borderId="17" xfId="0" applyNumberFormat="1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9" fillId="7" borderId="17" xfId="0" applyFont="1" applyFill="1" applyBorder="1" applyAlignment="1">
      <alignment horizontal="center" vertical="center" wrapText="1"/>
    </xf>
    <xf numFmtId="20" fontId="9" fillId="7" borderId="15" xfId="0" applyNumberFormat="1" applyFont="1" applyFill="1" applyBorder="1" applyAlignment="1">
      <alignment horizontal="center" vertical="center" wrapText="1"/>
    </xf>
    <xf numFmtId="20" fontId="9" fillId="7" borderId="16" xfId="0" applyNumberFormat="1" applyFont="1" applyFill="1" applyBorder="1" applyAlignment="1">
      <alignment horizontal="center" vertical="center" wrapText="1"/>
    </xf>
    <xf numFmtId="0" fontId="9" fillId="8" borderId="25" xfId="0" applyFont="1" applyFill="1" applyBorder="1" applyAlignment="1">
      <alignment horizontal="center" vertical="center" wrapText="1"/>
    </xf>
    <xf numFmtId="0" fontId="9" fillId="8" borderId="27" xfId="0" applyFont="1" applyFill="1" applyBorder="1" applyAlignment="1">
      <alignment horizontal="center" vertical="center" wrapText="1"/>
    </xf>
    <xf numFmtId="0" fontId="9" fillId="8" borderId="12" xfId="0" applyFont="1" applyFill="1" applyBorder="1" applyAlignment="1">
      <alignment horizontal="center" vertical="center" wrapText="1"/>
    </xf>
    <xf numFmtId="0" fontId="9" fillId="8" borderId="28" xfId="0" applyFont="1" applyFill="1" applyBorder="1" applyAlignment="1">
      <alignment horizontal="center" vertical="center" wrapText="1"/>
    </xf>
    <xf numFmtId="0" fontId="9" fillId="8" borderId="29" xfId="0" applyFont="1" applyFill="1" applyBorder="1" applyAlignment="1">
      <alignment horizontal="center" vertical="center" wrapText="1"/>
    </xf>
    <xf numFmtId="0" fontId="9" fillId="8" borderId="30" xfId="0" applyFont="1" applyFill="1" applyBorder="1" applyAlignment="1">
      <alignment horizontal="center" vertical="center" wrapText="1"/>
    </xf>
    <xf numFmtId="0" fontId="9" fillId="9" borderId="31" xfId="0" applyFont="1" applyFill="1" applyBorder="1" applyAlignment="1">
      <alignment horizontal="center" vertical="center" wrapText="1"/>
    </xf>
    <xf numFmtId="0" fontId="9" fillId="9" borderId="32" xfId="0" applyFont="1" applyFill="1" applyBorder="1" applyAlignment="1">
      <alignment horizontal="center" vertical="center" wrapText="1"/>
    </xf>
    <xf numFmtId="0" fontId="9" fillId="7" borderId="33" xfId="0" applyFont="1" applyFill="1" applyBorder="1" applyAlignment="1">
      <alignment horizontal="center" vertical="center" wrapText="1"/>
    </xf>
    <xf numFmtId="0" fontId="9" fillId="7" borderId="34" xfId="0" applyFont="1" applyFill="1" applyBorder="1" applyAlignment="1">
      <alignment horizontal="center" vertical="center" wrapText="1"/>
    </xf>
    <xf numFmtId="0" fontId="9" fillId="7" borderId="12" xfId="0" applyFont="1" applyFill="1" applyBorder="1" applyAlignment="1">
      <alignment horizontal="center" vertical="center" wrapText="1"/>
    </xf>
    <xf numFmtId="0" fontId="9" fillId="7" borderId="28" xfId="0" applyFont="1" applyFill="1" applyBorder="1" applyAlignment="1">
      <alignment horizontal="center" vertical="center" wrapText="1"/>
    </xf>
    <xf numFmtId="176" fontId="7" fillId="3" borderId="23" xfId="0" applyNumberFormat="1" applyFont="1" applyFill="1" applyBorder="1" applyAlignment="1">
      <alignment horizontal="center" vertical="center" textRotation="45" wrapText="1"/>
    </xf>
    <xf numFmtId="0" fontId="9" fillId="7" borderId="29" xfId="0" applyFont="1" applyFill="1" applyBorder="1" applyAlignment="1">
      <alignment horizontal="center" vertical="center" wrapText="1"/>
    </xf>
    <xf numFmtId="0" fontId="9" fillId="7" borderId="30" xfId="0" applyFont="1" applyFill="1" applyBorder="1" applyAlignment="1">
      <alignment horizontal="center" vertical="center" wrapText="1"/>
    </xf>
    <xf numFmtId="177" fontId="11" fillId="0" borderId="0" xfId="0" applyNumberFormat="1" applyFont="1" applyAlignment="1">
      <alignment horizontal="center" vertical="center" textRotation="45" wrapText="1"/>
    </xf>
    <xf numFmtId="2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2" fillId="2" borderId="9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9" fontId="12" fillId="2" borderId="14" xfId="0" applyNumberFormat="1" applyFont="1" applyFill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 wrapText="1"/>
    </xf>
    <xf numFmtId="1" fontId="3" fillId="0" borderId="2" xfId="0" applyNumberFormat="1" applyFont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 wrapText="1"/>
    </xf>
    <xf numFmtId="0" fontId="1" fillId="4" borderId="37" xfId="0" applyFont="1" applyFill="1" applyBorder="1" applyAlignment="1">
      <alignment horizontal="center" vertical="center" wrapText="1"/>
    </xf>
    <xf numFmtId="9" fontId="13" fillId="0" borderId="18" xfId="0" applyNumberFormat="1" applyFont="1" applyBorder="1" applyAlignment="1">
      <alignment horizontal="center" vertical="center" wrapText="1"/>
    </xf>
    <xf numFmtId="0" fontId="1" fillId="4" borderId="18" xfId="0" applyFont="1" applyFill="1" applyBorder="1" applyAlignment="1">
      <alignment horizontal="center" vertical="center" wrapText="1"/>
    </xf>
    <xf numFmtId="0" fontId="1" fillId="4" borderId="38" xfId="0" applyFont="1" applyFill="1" applyBorder="1" applyAlignment="1">
      <alignment horizontal="center" vertical="center" wrapText="1"/>
    </xf>
    <xf numFmtId="9" fontId="13" fillId="0" borderId="6" xfId="0" applyNumberFormat="1" applyFont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39" xfId="0" applyFont="1" applyFill="1" applyBorder="1" applyAlignment="1">
      <alignment horizontal="center" vertical="center" wrapText="1"/>
    </xf>
    <xf numFmtId="9" fontId="13" fillId="0" borderId="40" xfId="0" applyNumberFormat="1" applyFont="1" applyBorder="1" applyAlignment="1">
      <alignment horizontal="center" vertical="center" wrapText="1"/>
    </xf>
    <xf numFmtId="0" fontId="1" fillId="4" borderId="40" xfId="0" applyFont="1" applyFill="1" applyBorder="1" applyAlignment="1">
      <alignment horizontal="center" vertical="center" wrapText="1"/>
    </xf>
    <xf numFmtId="0" fontId="8" fillId="5" borderId="39" xfId="0" applyFont="1" applyFill="1" applyBorder="1" applyAlignment="1">
      <alignment horizontal="center" vertical="center" wrapText="1"/>
    </xf>
    <xf numFmtId="0" fontId="8" fillId="5" borderId="37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9" fontId="14" fillId="0" borderId="37" xfId="0" applyNumberFormat="1" applyFont="1" applyBorder="1" applyAlignment="1">
      <alignment horizontal="center" vertical="center" wrapText="1"/>
    </xf>
    <xf numFmtId="0" fontId="8" fillId="5" borderId="41" xfId="0" applyFont="1" applyFill="1" applyBorder="1" applyAlignment="1">
      <alignment horizontal="center" vertical="center" wrapText="1"/>
    </xf>
    <xf numFmtId="0" fontId="8" fillId="5" borderId="18" xfId="0" applyFont="1" applyFill="1" applyBorder="1" applyAlignment="1">
      <alignment horizontal="center" vertical="center" wrapText="1"/>
    </xf>
    <xf numFmtId="9" fontId="14" fillId="0" borderId="38" xfId="0" applyNumberFormat="1" applyFont="1" applyBorder="1" applyAlignment="1">
      <alignment horizontal="center" vertical="center" wrapText="1"/>
    </xf>
    <xf numFmtId="0" fontId="8" fillId="5" borderId="6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20" fontId="9" fillId="6" borderId="39" xfId="0" applyNumberFormat="1" applyFont="1" applyFill="1" applyBorder="1" applyAlignment="1">
      <alignment horizontal="center" vertical="center" wrapText="1"/>
    </xf>
    <xf numFmtId="0" fontId="9" fillId="6" borderId="38" xfId="0" applyFont="1" applyFill="1" applyBorder="1" applyAlignment="1">
      <alignment horizontal="center" vertical="center" wrapText="1"/>
    </xf>
    <xf numFmtId="0" fontId="9" fillId="6" borderId="40" xfId="0" applyFont="1" applyFill="1" applyBorder="1" applyAlignment="1">
      <alignment horizontal="center" vertical="center" wrapText="1"/>
    </xf>
    <xf numFmtId="0" fontId="9" fillId="6" borderId="39" xfId="0" applyFont="1" applyFill="1" applyBorder="1" applyAlignment="1">
      <alignment horizontal="center" vertical="center" wrapText="1"/>
    </xf>
    <xf numFmtId="0" fontId="9" fillId="6" borderId="27" xfId="0" applyFont="1" applyFill="1" applyBorder="1" applyAlignment="1">
      <alignment horizontal="center" vertical="center" wrapText="1"/>
    </xf>
    <xf numFmtId="9" fontId="15" fillId="0" borderId="37" xfId="0" applyNumberFormat="1" applyFont="1" applyBorder="1" applyAlignment="1">
      <alignment horizontal="center" vertical="center" wrapText="1"/>
    </xf>
    <xf numFmtId="0" fontId="9" fillId="6" borderId="42" xfId="0" applyFont="1" applyFill="1" applyBorder="1" applyAlignment="1">
      <alignment horizontal="center" vertical="center" wrapText="1"/>
    </xf>
    <xf numFmtId="0" fontId="9" fillId="6" borderId="18" xfId="0" applyFont="1" applyFill="1" applyBorder="1" applyAlignment="1">
      <alignment horizontal="center" vertical="center" wrapText="1"/>
    </xf>
    <xf numFmtId="0" fontId="9" fillId="6" borderId="28" xfId="0" applyFont="1" applyFill="1" applyBorder="1" applyAlignment="1">
      <alignment horizontal="center" vertical="center" wrapText="1"/>
    </xf>
    <xf numFmtId="9" fontId="15" fillId="0" borderId="38" xfId="0" applyNumberFormat="1" applyFont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vertical="center" wrapText="1"/>
    </xf>
    <xf numFmtId="0" fontId="9" fillId="6" borderId="43" xfId="0" applyFont="1" applyFill="1" applyBorder="1" applyAlignment="1">
      <alignment horizontal="center" vertical="center" wrapText="1"/>
    </xf>
    <xf numFmtId="9" fontId="15" fillId="0" borderId="39" xfId="0" applyNumberFormat="1" applyFont="1" applyBorder="1" applyAlignment="1">
      <alignment horizontal="center" vertical="center" wrapText="1"/>
    </xf>
    <xf numFmtId="20" fontId="10" fillId="3" borderId="2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9" fillId="7" borderId="2" xfId="0" applyFont="1" applyFill="1" applyBorder="1" applyAlignment="1">
      <alignment horizontal="center" vertical="center" wrapText="1"/>
    </xf>
    <xf numFmtId="20" fontId="9" fillId="7" borderId="37" xfId="0" applyNumberFormat="1" applyFont="1" applyFill="1" applyBorder="1" applyAlignment="1">
      <alignment horizontal="center" vertical="center" wrapText="1"/>
    </xf>
    <xf numFmtId="0" fontId="9" fillId="7" borderId="18" xfId="0" applyFont="1" applyFill="1" applyBorder="1" applyAlignment="1">
      <alignment horizontal="center" vertical="center" wrapText="1"/>
    </xf>
    <xf numFmtId="0" fontId="9" fillId="8" borderId="37" xfId="0" applyFont="1" applyFill="1" applyBorder="1" applyAlignment="1">
      <alignment horizontal="center" vertical="center" wrapText="1"/>
    </xf>
    <xf numFmtId="9" fontId="12" fillId="0" borderId="37" xfId="0" applyNumberFormat="1" applyFont="1" applyBorder="1" applyAlignment="1">
      <alignment horizontal="center" vertical="center" wrapText="1"/>
    </xf>
    <xf numFmtId="0" fontId="9" fillId="7" borderId="11" xfId="0" applyFont="1" applyFill="1" applyBorder="1" applyAlignment="1">
      <alignment horizontal="center" vertical="center" wrapText="1"/>
    </xf>
    <xf numFmtId="0" fontId="9" fillId="7" borderId="20" xfId="0" applyFont="1" applyFill="1" applyBorder="1" applyAlignment="1">
      <alignment horizontal="center" vertical="center" wrapText="1"/>
    </xf>
    <xf numFmtId="0" fontId="9" fillId="8" borderId="38" xfId="0" applyFont="1" applyFill="1" applyBorder="1" applyAlignment="1">
      <alignment horizontal="center" vertical="center" wrapText="1"/>
    </xf>
    <xf numFmtId="9" fontId="12" fillId="0" borderId="38" xfId="0" applyNumberFormat="1" applyFont="1" applyBorder="1" applyAlignment="1">
      <alignment horizontal="center" vertical="center" wrapText="1"/>
    </xf>
    <xf numFmtId="0" fontId="9" fillId="7" borderId="9" xfId="0" applyFont="1" applyFill="1" applyBorder="1" applyAlignment="1">
      <alignment horizontal="center" vertical="center" wrapText="1"/>
    </xf>
    <xf numFmtId="0" fontId="9" fillId="9" borderId="2" xfId="0" applyFont="1" applyFill="1" applyBorder="1" applyAlignment="1">
      <alignment horizontal="center" vertical="center" wrapText="1"/>
    </xf>
    <xf numFmtId="0" fontId="9" fillId="7" borderId="37" xfId="0" applyFont="1" applyFill="1" applyBorder="1" applyAlignment="1">
      <alignment horizontal="center" vertical="center" wrapText="1"/>
    </xf>
    <xf numFmtId="0" fontId="9" fillId="7" borderId="38" xfId="0" applyFont="1" applyFill="1" applyBorder="1" applyAlignment="1">
      <alignment horizontal="center" vertical="center" wrapText="1"/>
    </xf>
    <xf numFmtId="0" fontId="9" fillId="7" borderId="39" xfId="0" applyFont="1" applyFill="1" applyBorder="1" applyAlignment="1">
      <alignment horizontal="center" vertical="center" wrapText="1"/>
    </xf>
    <xf numFmtId="9" fontId="12" fillId="0" borderId="39" xfId="0" applyNumberFormat="1" applyFont="1" applyBorder="1" applyAlignment="1">
      <alignment horizontal="center" vertical="center" wrapText="1"/>
    </xf>
    <xf numFmtId="0" fontId="9" fillId="7" borderId="21" xfId="0" applyFont="1" applyFill="1" applyBorder="1" applyAlignment="1">
      <alignment horizontal="center" vertical="center" wrapText="1"/>
    </xf>
    <xf numFmtId="9" fontId="13" fillId="0" borderId="0" xfId="0" applyNumberFormat="1" applyFont="1" applyAlignment="1">
      <alignment horizontal="center" vertical="center" wrapText="1"/>
    </xf>
    <xf numFmtId="0" fontId="14" fillId="10" borderId="15" xfId="0" applyFont="1" applyFill="1" applyBorder="1" applyAlignment="1">
      <alignment horizontal="center" vertical="center"/>
    </xf>
    <xf numFmtId="176" fontId="14" fillId="10" borderId="18" xfId="0" applyNumberFormat="1" applyFont="1" applyFill="1" applyBorder="1" applyAlignment="1">
      <alignment horizontal="center" vertical="center"/>
    </xf>
    <xf numFmtId="0" fontId="14" fillId="10" borderId="25" xfId="0" applyFont="1" applyFill="1" applyBorder="1" applyAlignment="1">
      <alignment horizontal="center" vertical="center" wrapText="1"/>
    </xf>
    <xf numFmtId="0" fontId="14" fillId="10" borderId="27" xfId="0" applyFont="1" applyFill="1" applyBorder="1" applyAlignment="1">
      <alignment horizontal="center" vertical="center" wrapText="1"/>
    </xf>
    <xf numFmtId="0" fontId="14" fillId="10" borderId="5" xfId="0" applyFont="1" applyFill="1" applyBorder="1" applyAlignment="1">
      <alignment horizontal="center" vertical="center" wrapText="1"/>
    </xf>
    <xf numFmtId="0" fontId="14" fillId="10" borderId="12" xfId="0" applyFont="1" applyFill="1" applyBorder="1" applyAlignment="1">
      <alignment horizontal="center" vertical="center" wrapText="1"/>
    </xf>
    <xf numFmtId="0" fontId="14" fillId="10" borderId="11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0" borderId="24" xfId="0" applyFont="1" applyFill="1" applyBorder="1" applyAlignment="1">
      <alignment horizontal="center" vertical="center" wrapText="1"/>
    </xf>
    <xf numFmtId="0" fontId="14" fillId="10" borderId="28" xfId="0" applyFont="1" applyFill="1" applyBorder="1" applyAlignment="1">
      <alignment horizontal="center" vertical="center" wrapText="1"/>
    </xf>
    <xf numFmtId="0" fontId="14" fillId="10" borderId="29" xfId="0" applyFont="1" applyFill="1" applyBorder="1" applyAlignment="1">
      <alignment horizontal="center" vertical="center"/>
    </xf>
    <xf numFmtId="0" fontId="14" fillId="10" borderId="30" xfId="0" applyFont="1" applyFill="1" applyBorder="1" applyAlignment="1">
      <alignment horizontal="center" vertical="center"/>
    </xf>
    <xf numFmtId="0" fontId="14" fillId="10" borderId="23" xfId="0" applyFont="1" applyFill="1" applyBorder="1" applyAlignment="1">
      <alignment horizontal="center" vertical="center" wrapText="1"/>
    </xf>
    <xf numFmtId="0" fontId="14" fillId="10" borderId="39" xfId="0" applyFont="1" applyFill="1" applyBorder="1" applyAlignment="1">
      <alignment horizontal="center" vertical="center" wrapText="1"/>
    </xf>
    <xf numFmtId="0" fontId="14" fillId="10" borderId="4" xfId="0" applyFont="1" applyFill="1" applyBorder="1" applyAlignment="1">
      <alignment horizontal="center" vertical="center" wrapText="1"/>
    </xf>
    <xf numFmtId="0" fontId="14" fillId="10" borderId="10" xfId="0" applyFont="1" applyFill="1" applyBorder="1" applyAlignment="1">
      <alignment horizontal="center" vertical="center" wrapText="1"/>
    </xf>
    <xf numFmtId="0" fontId="14" fillId="10" borderId="31" xfId="0" applyFont="1" applyFill="1" applyBorder="1" applyAlignment="1">
      <alignment horizontal="center" vertical="center"/>
    </xf>
    <xf numFmtId="0" fontId="14" fillId="10" borderId="32" xfId="0" applyFont="1" applyFill="1" applyBorder="1" applyAlignment="1">
      <alignment horizontal="center" vertical="center"/>
    </xf>
    <xf numFmtId="0" fontId="14" fillId="10" borderId="19" xfId="0" applyFont="1" applyFill="1" applyBorder="1" applyAlignment="1">
      <alignment horizontal="center" vertical="center"/>
    </xf>
    <xf numFmtId="176" fontId="14" fillId="10" borderId="6" xfId="0" applyNumberFormat="1" applyFont="1" applyFill="1" applyBorder="1" applyAlignment="1">
      <alignment horizontal="center" vertical="center"/>
    </xf>
    <xf numFmtId="0" fontId="14" fillId="10" borderId="1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4" fillId="10" borderId="44" xfId="0" applyFont="1" applyFill="1" applyBorder="1" applyAlignment="1">
      <alignment horizontal="center" vertical="center" wrapText="1"/>
    </xf>
    <xf numFmtId="0" fontId="14" fillId="10" borderId="42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4" fillId="4" borderId="15" xfId="0" applyFont="1" applyFill="1" applyBorder="1" applyAlignment="1">
      <alignment horizontal="center" vertical="center"/>
    </xf>
    <xf numFmtId="176" fontId="14" fillId="4" borderId="18" xfId="0" applyNumberFormat="1" applyFont="1" applyFill="1" applyBorder="1" applyAlignment="1">
      <alignment horizontal="center" vertical="center"/>
    </xf>
    <xf numFmtId="0" fontId="14" fillId="4" borderId="25" xfId="0" applyFont="1" applyFill="1" applyBorder="1" applyAlignment="1">
      <alignment horizontal="center" vertical="center" wrapText="1"/>
    </xf>
    <xf numFmtId="0" fontId="14" fillId="4" borderId="27" xfId="0" applyFont="1" applyFill="1" applyBorder="1" applyAlignment="1">
      <alignment horizontal="center" vertical="center" wrapText="1"/>
    </xf>
    <xf numFmtId="0" fontId="14" fillId="4" borderId="5" xfId="0" applyFont="1" applyFill="1" applyBorder="1" applyAlignment="1">
      <alignment horizontal="center" vertical="center" wrapText="1"/>
    </xf>
    <xf numFmtId="0" fontId="14" fillId="4" borderId="12" xfId="0" applyFont="1" applyFill="1" applyBorder="1" applyAlignment="1">
      <alignment horizontal="center" vertical="center" wrapText="1"/>
    </xf>
    <xf numFmtId="0" fontId="14" fillId="4" borderId="11" xfId="0" applyFont="1" applyFill="1" applyBorder="1" applyAlignment="1">
      <alignment horizontal="center" vertical="center" wrapText="1"/>
    </xf>
    <xf numFmtId="0" fontId="14" fillId="4" borderId="7" xfId="0" applyFont="1" applyFill="1" applyBorder="1" applyAlignment="1">
      <alignment horizontal="center" vertical="center" wrapText="1"/>
    </xf>
    <xf numFmtId="0" fontId="14" fillId="4" borderId="24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4" borderId="4" xfId="0" applyFont="1" applyFill="1" applyBorder="1" applyAlignment="1">
      <alignment horizontal="center" vertical="center" wrapText="1"/>
    </xf>
    <xf numFmtId="0" fontId="14" fillId="4" borderId="10" xfId="0" applyFont="1" applyFill="1" applyBorder="1" applyAlignment="1">
      <alignment horizontal="center" vertical="center" wrapText="1"/>
    </xf>
    <xf numFmtId="0" fontId="14" fillId="4" borderId="29" xfId="0" applyFont="1" applyFill="1" applyBorder="1" applyAlignment="1">
      <alignment horizontal="center" vertical="center"/>
    </xf>
    <xf numFmtId="0" fontId="14" fillId="4" borderId="30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4" borderId="31" xfId="0" applyFont="1" applyFill="1" applyBorder="1" applyAlignment="1">
      <alignment horizontal="center" vertical="center"/>
    </xf>
    <xf numFmtId="0" fontId="14" fillId="4" borderId="32" xfId="0" applyFont="1" applyFill="1" applyBorder="1" applyAlignment="1">
      <alignment horizontal="center" vertical="center"/>
    </xf>
    <xf numFmtId="0" fontId="14" fillId="4" borderId="19" xfId="0" applyFont="1" applyFill="1" applyBorder="1" applyAlignment="1">
      <alignment horizontal="center" vertical="center"/>
    </xf>
    <xf numFmtId="176" fontId="14" fillId="4" borderId="6" xfId="0" applyNumberFormat="1" applyFont="1" applyFill="1" applyBorder="1" applyAlignment="1">
      <alignment horizontal="center" vertical="center"/>
    </xf>
    <xf numFmtId="0" fontId="14" fillId="4" borderId="45" xfId="0" applyFont="1" applyFill="1" applyBorder="1" applyAlignment="1">
      <alignment horizontal="center" vertical="center"/>
    </xf>
    <xf numFmtId="0" fontId="14" fillId="4" borderId="46" xfId="0" applyFont="1" applyFill="1" applyBorder="1" applyAlignment="1">
      <alignment horizontal="center" vertical="center"/>
    </xf>
    <xf numFmtId="0" fontId="14" fillId="4" borderId="28" xfId="0" applyFont="1" applyFill="1" applyBorder="1" applyAlignment="1">
      <alignment horizontal="center" vertical="center" wrapText="1"/>
    </xf>
    <xf numFmtId="0" fontId="14" fillId="4" borderId="44" xfId="0" applyFont="1" applyFill="1" applyBorder="1" applyAlignment="1">
      <alignment horizontal="center" vertical="center" wrapText="1"/>
    </xf>
    <xf numFmtId="0" fontId="14" fillId="4" borderId="42" xfId="0" applyFont="1" applyFill="1" applyBorder="1" applyAlignment="1">
      <alignment horizontal="center" vertical="center" wrapText="1"/>
    </xf>
    <xf numFmtId="0" fontId="14" fillId="10" borderId="45" xfId="0" applyFont="1" applyFill="1" applyBorder="1" applyAlignment="1">
      <alignment horizontal="center" vertical="center"/>
    </xf>
    <xf numFmtId="0" fontId="14" fillId="10" borderId="46" xfId="0" applyFont="1" applyFill="1" applyBorder="1" applyAlignment="1">
      <alignment horizontal="center" vertical="center"/>
    </xf>
    <xf numFmtId="0" fontId="16" fillId="11" borderId="1" xfId="0" applyFont="1" applyFill="1" applyBorder="1" applyAlignment="1">
      <alignment horizontal="center" vertical="center"/>
    </xf>
    <xf numFmtId="176" fontId="16" fillId="11" borderId="3" xfId="0" applyNumberFormat="1" applyFont="1" applyFill="1" applyBorder="1" applyAlignment="1">
      <alignment horizontal="center" vertical="center"/>
    </xf>
    <xf numFmtId="0" fontId="16" fillId="11" borderId="33" xfId="0" applyFont="1" applyFill="1" applyBorder="1" applyAlignment="1">
      <alignment horizontal="center" vertical="center"/>
    </xf>
    <xf numFmtId="0" fontId="16" fillId="11" borderId="34" xfId="0" applyFont="1" applyFill="1" applyBorder="1" applyAlignment="1">
      <alignment horizontal="center" vertical="center"/>
    </xf>
    <xf numFmtId="0" fontId="16" fillId="11" borderId="19" xfId="0" applyFont="1" applyFill="1" applyBorder="1" applyAlignment="1">
      <alignment horizontal="center" vertical="top"/>
    </xf>
    <xf numFmtId="0" fontId="16" fillId="11" borderId="38" xfId="0" applyFont="1" applyFill="1" applyBorder="1" applyAlignment="1">
      <alignment horizontal="center" vertical="top"/>
    </xf>
    <xf numFmtId="0" fontId="16" fillId="0" borderId="0" xfId="0" applyFont="1" applyAlignment="1">
      <alignment horizontal="center" vertical="center" wrapText="1"/>
    </xf>
    <xf numFmtId="0" fontId="16" fillId="11" borderId="25" xfId="0" applyFont="1" applyFill="1" applyBorder="1" applyAlignment="1">
      <alignment horizontal="center" vertical="top"/>
    </xf>
    <xf numFmtId="0" fontId="16" fillId="11" borderId="27" xfId="0" applyFont="1" applyFill="1" applyBorder="1" applyAlignment="1">
      <alignment horizontal="center" vertical="top"/>
    </xf>
    <xf numFmtId="0" fontId="16" fillId="11" borderId="12" xfId="0" applyFont="1" applyFill="1" applyBorder="1" applyAlignment="1">
      <alignment horizontal="center" vertical="top"/>
    </xf>
    <xf numFmtId="0" fontId="16" fillId="11" borderId="28" xfId="0" applyFont="1" applyFill="1" applyBorder="1" applyAlignment="1">
      <alignment horizontal="center" vertical="top"/>
    </xf>
    <xf numFmtId="0" fontId="1" fillId="11" borderId="10" xfId="0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center" vertical="center"/>
    </xf>
    <xf numFmtId="0" fontId="16" fillId="11" borderId="7" xfId="0" applyFont="1" applyFill="1" applyBorder="1" applyAlignment="1">
      <alignment horizontal="center" vertical="center"/>
    </xf>
    <xf numFmtId="0" fontId="16" fillId="11" borderId="43" xfId="0" applyFont="1" applyFill="1" applyBorder="1" applyAlignment="1">
      <alignment horizontal="center" vertical="center"/>
    </xf>
    <xf numFmtId="0" fontId="16" fillId="11" borderId="15" xfId="0" applyFont="1" applyFill="1" applyBorder="1" applyAlignment="1">
      <alignment horizontal="center" vertical="top"/>
    </xf>
    <xf numFmtId="0" fontId="16" fillId="11" borderId="37" xfId="0" applyFont="1" applyFill="1" applyBorder="1" applyAlignment="1">
      <alignment horizontal="center" vertical="top"/>
    </xf>
    <xf numFmtId="0" fontId="9" fillId="6" borderId="47" xfId="0" applyFont="1" applyFill="1" applyBorder="1" applyAlignment="1">
      <alignment horizontal="center" vertical="center" wrapText="1"/>
    </xf>
    <xf numFmtId="0" fontId="9" fillId="6" borderId="48" xfId="0" applyFont="1" applyFill="1" applyBorder="1" applyAlignment="1">
      <alignment horizontal="center" vertical="center" wrapText="1"/>
    </xf>
    <xf numFmtId="9" fontId="16" fillId="0" borderId="0" xfId="47" applyNumberFormat="1" applyFont="1" applyAlignment="1">
      <alignment horizontal="center" vertical="center" wrapText="1"/>
    </xf>
    <xf numFmtId="0" fontId="9" fillId="6" borderId="29" xfId="0" applyFont="1" applyFill="1" applyBorder="1" applyAlignment="1">
      <alignment horizontal="center" vertical="center" wrapText="1"/>
    </xf>
    <xf numFmtId="0" fontId="9" fillId="6" borderId="49" xfId="0" applyFont="1" applyFill="1" applyBorder="1" applyAlignment="1">
      <alignment horizontal="center" vertical="center" wrapText="1"/>
    </xf>
    <xf numFmtId="0" fontId="16" fillId="11" borderId="23" xfId="0" applyFont="1" applyFill="1" applyBorder="1" applyAlignment="1">
      <alignment horizontal="center" vertical="center"/>
    </xf>
    <xf numFmtId="0" fontId="16" fillId="11" borderId="39" xfId="0" applyFont="1" applyFill="1" applyBorder="1" applyAlignment="1">
      <alignment horizontal="center" vertical="center"/>
    </xf>
    <xf numFmtId="0" fontId="16" fillId="11" borderId="12" xfId="0" applyFont="1" applyFill="1" applyBorder="1" applyAlignment="1">
      <alignment horizontal="center" vertical="center"/>
    </xf>
    <xf numFmtId="0" fontId="16" fillId="11" borderId="28" xfId="0" applyFont="1" applyFill="1" applyBorder="1" applyAlignment="1">
      <alignment horizontal="center" vertical="center"/>
    </xf>
    <xf numFmtId="0" fontId="16" fillId="11" borderId="15" xfId="0" applyFont="1" applyFill="1" applyBorder="1" applyAlignment="1">
      <alignment horizontal="center" vertical="center"/>
    </xf>
    <xf numFmtId="0" fontId="16" fillId="11" borderId="37" xfId="0" applyFont="1" applyFill="1" applyBorder="1" applyAlignment="1">
      <alignment horizontal="center" vertical="center"/>
    </xf>
    <xf numFmtId="0" fontId="16" fillId="11" borderId="25" xfId="0" applyFont="1" applyFill="1" applyBorder="1" applyAlignment="1">
      <alignment horizontal="center" vertical="center"/>
    </xf>
    <xf numFmtId="0" fontId="16" fillId="11" borderId="27" xfId="0" applyFont="1" applyFill="1" applyBorder="1" applyAlignment="1">
      <alignment horizontal="center" vertical="center"/>
    </xf>
    <xf numFmtId="0" fontId="16" fillId="11" borderId="10" xfId="0" applyFont="1" applyFill="1" applyBorder="1" applyAlignment="1">
      <alignment horizontal="center" vertical="center" wrapText="1"/>
    </xf>
    <xf numFmtId="0" fontId="16" fillId="11" borderId="11" xfId="0" applyFont="1" applyFill="1" applyBorder="1" applyAlignment="1">
      <alignment horizontal="center" vertical="center" wrapText="1"/>
    </xf>
    <xf numFmtId="0" fontId="16" fillId="11" borderId="19" xfId="0" applyFont="1" applyFill="1" applyBorder="1" applyAlignment="1">
      <alignment horizontal="center" vertical="center"/>
    </xf>
    <xf numFmtId="0" fontId="16" fillId="11" borderId="38" xfId="0" applyFont="1" applyFill="1" applyBorder="1" applyAlignment="1">
      <alignment horizontal="center" vertical="center"/>
    </xf>
    <xf numFmtId="9" fontId="16" fillId="11" borderId="25" xfId="0" applyNumberFormat="1" applyFont="1" applyFill="1" applyBorder="1" applyAlignment="1">
      <alignment horizontal="center" vertical="center"/>
    </xf>
    <xf numFmtId="9" fontId="16" fillId="11" borderId="12" xfId="0" applyNumberFormat="1" applyFont="1" applyFill="1" applyBorder="1" applyAlignment="1">
      <alignment horizontal="center" vertical="center"/>
    </xf>
    <xf numFmtId="0" fontId="16" fillId="11" borderId="29" xfId="0" applyFont="1" applyFill="1" applyBorder="1" applyAlignment="1">
      <alignment horizontal="center" vertical="center"/>
    </xf>
    <xf numFmtId="0" fontId="16" fillId="11" borderId="30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 vertical="center" wrapText="1"/>
    </xf>
    <xf numFmtId="9" fontId="12" fillId="2" borderId="20" xfId="0" applyNumberFormat="1" applyFont="1" applyFill="1" applyBorder="1" applyAlignment="1">
      <alignment horizontal="center" vertical="center" wrapText="1"/>
    </xf>
    <xf numFmtId="9" fontId="12" fillId="2" borderId="51" xfId="0" applyNumberFormat="1" applyFont="1" applyFill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 wrapText="1"/>
    </xf>
    <xf numFmtId="0" fontId="3" fillId="0" borderId="45" xfId="0" applyFont="1" applyBorder="1" applyAlignment="1">
      <alignment horizontal="center" vertical="center" wrapText="1"/>
    </xf>
    <xf numFmtId="0" fontId="3" fillId="0" borderId="49" xfId="0" applyFont="1" applyBorder="1" applyAlignment="1">
      <alignment horizontal="center" vertical="center" wrapText="1"/>
    </xf>
    <xf numFmtId="9" fontId="12" fillId="2" borderId="21" xfId="0" applyNumberFormat="1" applyFont="1" applyFill="1" applyBorder="1" applyAlignment="1">
      <alignment horizontal="center" vertical="center" wrapText="1"/>
    </xf>
    <xf numFmtId="0" fontId="17" fillId="12" borderId="15" xfId="0" applyFont="1" applyFill="1" applyBorder="1" applyAlignment="1">
      <alignment horizontal="center" vertical="center" wrapText="1"/>
    </xf>
    <xf numFmtId="0" fontId="17" fillId="12" borderId="18" xfId="0" applyFont="1" applyFill="1" applyBorder="1" applyAlignment="1">
      <alignment horizontal="center" vertical="center" wrapText="1"/>
    </xf>
    <xf numFmtId="177" fontId="11" fillId="12" borderId="19" xfId="0" applyNumberFormat="1" applyFont="1" applyFill="1" applyBorder="1" applyAlignment="1">
      <alignment horizontal="center" vertical="center" textRotation="45" wrapText="1"/>
    </xf>
    <xf numFmtId="20" fontId="1" fillId="13" borderId="4" xfId="0" applyNumberFormat="1" applyFont="1" applyFill="1" applyBorder="1" applyAlignment="1">
      <alignment horizontal="center" vertical="center" wrapText="1"/>
    </xf>
    <xf numFmtId="0" fontId="1" fillId="13" borderId="4" xfId="0" applyFont="1" applyFill="1" applyBorder="1" applyAlignment="1">
      <alignment horizontal="center" vertical="center" wrapText="1"/>
    </xf>
    <xf numFmtId="20" fontId="1" fillId="13" borderId="10" xfId="0" applyNumberFormat="1" applyFont="1" applyFill="1" applyBorder="1" applyAlignment="1">
      <alignment horizontal="center" vertical="center" wrapText="1"/>
    </xf>
    <xf numFmtId="0" fontId="1" fillId="13" borderId="10" xfId="0" applyFont="1" applyFill="1" applyBorder="1" applyAlignment="1">
      <alignment horizontal="center" vertical="center" wrapText="1"/>
    </xf>
    <xf numFmtId="20" fontId="1" fillId="13" borderId="23" xfId="0" applyNumberFormat="1" applyFont="1" applyFill="1" applyBorder="1" applyAlignment="1">
      <alignment horizontal="center" vertical="center" wrapText="1"/>
    </xf>
    <xf numFmtId="0" fontId="1" fillId="13" borderId="23" xfId="0" applyFont="1" applyFill="1" applyBorder="1" applyAlignment="1">
      <alignment horizontal="center" vertical="center" wrapText="1"/>
    </xf>
    <xf numFmtId="20" fontId="14" fillId="14" borderId="1" xfId="0" applyNumberFormat="1" applyFont="1" applyFill="1" applyBorder="1" applyAlignment="1">
      <alignment horizontal="center" vertical="center" wrapText="1"/>
    </xf>
    <xf numFmtId="20" fontId="14" fillId="14" borderId="2" xfId="0" applyNumberFormat="1" applyFont="1" applyFill="1" applyBorder="1" applyAlignment="1">
      <alignment horizontal="center" vertical="center" wrapText="1"/>
    </xf>
    <xf numFmtId="0" fontId="5" fillId="14" borderId="4" xfId="48" applyFont="1" applyFill="1" applyBorder="1" applyAlignment="1">
      <alignment horizontal="center" vertical="center" wrapText="1"/>
    </xf>
    <xf numFmtId="0" fontId="5" fillId="14" borderId="5" xfId="48" applyFont="1" applyFill="1" applyBorder="1" applyAlignment="1">
      <alignment horizontal="center" vertical="center" wrapText="1"/>
    </xf>
    <xf numFmtId="0" fontId="14" fillId="14" borderId="10" xfId="0" applyFont="1" applyFill="1" applyBorder="1" applyAlignment="1">
      <alignment horizontal="center" vertical="center" wrapText="1"/>
    </xf>
    <xf numFmtId="0" fontId="14" fillId="14" borderId="11" xfId="0" applyFont="1" applyFill="1" applyBorder="1" applyAlignment="1">
      <alignment horizontal="center" vertical="center" wrapText="1"/>
    </xf>
    <xf numFmtId="0" fontId="14" fillId="14" borderId="45" xfId="0" applyFont="1" applyFill="1" applyBorder="1" applyAlignment="1">
      <alignment horizontal="center" vertical="center" wrapText="1"/>
    </xf>
    <xf numFmtId="0" fontId="14" fillId="14" borderId="46" xfId="0" applyFont="1" applyFill="1" applyBorder="1" applyAlignment="1">
      <alignment horizontal="center" vertical="center" wrapText="1"/>
    </xf>
    <xf numFmtId="20" fontId="15" fillId="15" borderId="1" xfId="0" applyNumberFormat="1" applyFont="1" applyFill="1" applyBorder="1" applyAlignment="1">
      <alignment horizontal="center" vertical="center" wrapText="1"/>
    </xf>
    <xf numFmtId="20" fontId="15" fillId="15" borderId="2" xfId="0" applyNumberFormat="1" applyFont="1" applyFill="1" applyBorder="1" applyAlignment="1">
      <alignment horizontal="center" vertical="center" wrapText="1"/>
    </xf>
    <xf numFmtId="0" fontId="15" fillId="15" borderId="4" xfId="0" applyFont="1" applyFill="1" applyBorder="1" applyAlignment="1">
      <alignment horizontal="center" vertical="center" wrapText="1"/>
    </xf>
    <xf numFmtId="0" fontId="15" fillId="15" borderId="5" xfId="0" applyFont="1" applyFill="1" applyBorder="1" applyAlignment="1">
      <alignment horizontal="center" vertical="center" wrapText="1"/>
    </xf>
    <xf numFmtId="0" fontId="15" fillId="15" borderId="10" xfId="0" applyFont="1" applyFill="1" applyBorder="1" applyAlignment="1">
      <alignment horizontal="center" vertical="center" wrapText="1"/>
    </xf>
    <xf numFmtId="0" fontId="15" fillId="15" borderId="11" xfId="0" applyFont="1" applyFill="1" applyBorder="1" applyAlignment="1">
      <alignment horizontal="center" vertical="center" wrapText="1"/>
    </xf>
    <xf numFmtId="0" fontId="15" fillId="15" borderId="45" xfId="0" applyFont="1" applyFill="1" applyBorder="1" applyAlignment="1">
      <alignment horizontal="center" vertical="center" wrapText="1"/>
    </xf>
    <xf numFmtId="0" fontId="15" fillId="15" borderId="46" xfId="0" applyFont="1" applyFill="1" applyBorder="1" applyAlignment="1">
      <alignment horizontal="center" vertical="center" wrapText="1"/>
    </xf>
    <xf numFmtId="20" fontId="18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 wrapText="1"/>
    </xf>
    <xf numFmtId="20" fontId="8" fillId="16" borderId="1" xfId="0" applyNumberFormat="1" applyFont="1" applyFill="1" applyBorder="1" applyAlignment="1">
      <alignment horizontal="center" vertical="center" wrapText="1"/>
    </xf>
    <xf numFmtId="20" fontId="8" fillId="16" borderId="2" xfId="0" applyNumberFormat="1" applyFont="1" applyFill="1" applyBorder="1" applyAlignment="1">
      <alignment horizontal="center" vertical="center" wrapText="1"/>
    </xf>
    <xf numFmtId="20" fontId="8" fillId="16" borderId="15" xfId="0" applyNumberFormat="1" applyFont="1" applyFill="1" applyBorder="1" applyAlignment="1">
      <alignment horizontal="center" vertical="center" wrapText="1"/>
    </xf>
    <xf numFmtId="20" fontId="8" fillId="16" borderId="37" xfId="0" applyNumberFormat="1" applyFont="1" applyFill="1" applyBorder="1" applyAlignment="1">
      <alignment horizontal="center" vertical="center" wrapText="1"/>
    </xf>
    <xf numFmtId="0" fontId="8" fillId="16" borderId="25" xfId="0" applyFont="1" applyFill="1" applyBorder="1" applyAlignment="1">
      <alignment horizontal="center" vertical="center" wrapText="1"/>
    </xf>
    <xf numFmtId="0" fontId="8" fillId="16" borderId="27" xfId="0" applyFont="1" applyFill="1" applyBorder="1" applyAlignment="1">
      <alignment horizontal="center" vertical="center" wrapText="1"/>
    </xf>
    <xf numFmtId="0" fontId="8" fillId="16" borderId="12" xfId="0" applyFont="1" applyFill="1" applyBorder="1" applyAlignment="1">
      <alignment horizontal="center" vertical="center" wrapText="1"/>
    </xf>
    <xf numFmtId="0" fontId="8" fillId="16" borderId="28" xfId="0" applyFont="1" applyFill="1" applyBorder="1" applyAlignment="1">
      <alignment horizontal="center" vertical="center" wrapText="1"/>
    </xf>
    <xf numFmtId="0" fontId="8" fillId="16" borderId="29" xfId="0" applyFont="1" applyFill="1" applyBorder="1" applyAlignment="1">
      <alignment horizontal="center" vertical="center" wrapText="1"/>
    </xf>
    <xf numFmtId="0" fontId="8" fillId="16" borderId="30" xfId="0" applyFont="1" applyFill="1" applyBorder="1" applyAlignment="1">
      <alignment horizontal="center" vertical="center" wrapText="1"/>
    </xf>
    <xf numFmtId="20" fontId="1" fillId="0" borderId="51" xfId="0" applyNumberFormat="1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 vertical="center" wrapText="1"/>
    </xf>
    <xf numFmtId="177" fontId="11" fillId="12" borderId="23" xfId="0" applyNumberFormat="1" applyFont="1" applyFill="1" applyBorder="1" applyAlignment="1">
      <alignment horizontal="center" vertical="center" textRotation="45" wrapText="1"/>
    </xf>
    <xf numFmtId="20" fontId="1" fillId="0" borderId="21" xfId="0" applyNumberFormat="1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4" fillId="14" borderId="4" xfId="0" applyFont="1" applyFill="1" applyBorder="1" applyAlignment="1">
      <alignment horizontal="center" vertical="center" wrapText="1"/>
    </xf>
    <xf numFmtId="0" fontId="14" fillId="14" borderId="5" xfId="0" applyFont="1" applyFill="1" applyBorder="1" applyAlignment="1">
      <alignment horizontal="center" vertical="center" wrapText="1"/>
    </xf>
    <xf numFmtId="0" fontId="17" fillId="12" borderId="37" xfId="0" applyFont="1" applyFill="1" applyBorder="1" applyAlignment="1">
      <alignment horizontal="center" vertical="center" wrapText="1"/>
    </xf>
    <xf numFmtId="9" fontId="13" fillId="13" borderId="4" xfId="0" applyNumberFormat="1" applyFont="1" applyFill="1" applyBorder="1" applyAlignment="1">
      <alignment horizontal="center" vertical="center" wrapText="1"/>
    </xf>
    <xf numFmtId="0" fontId="1" fillId="13" borderId="20" xfId="0" applyFont="1" applyFill="1" applyBorder="1" applyAlignment="1">
      <alignment horizontal="center" vertical="center" wrapText="1"/>
    </xf>
    <xf numFmtId="0" fontId="1" fillId="13" borderId="18" xfId="0" applyFont="1" applyFill="1" applyBorder="1" applyAlignment="1">
      <alignment horizontal="center" vertical="center" wrapText="1"/>
    </xf>
    <xf numFmtId="9" fontId="13" fillId="13" borderId="44" xfId="0" applyNumberFormat="1" applyFont="1" applyFill="1" applyBorder="1" applyAlignment="1">
      <alignment horizontal="center" vertical="center" wrapText="1"/>
    </xf>
    <xf numFmtId="0" fontId="1" fillId="13" borderId="51" xfId="0" applyFont="1" applyFill="1" applyBorder="1" applyAlignment="1">
      <alignment horizontal="center" vertical="center" wrapText="1"/>
    </xf>
    <xf numFmtId="0" fontId="1" fillId="13" borderId="6" xfId="0" applyFont="1" applyFill="1" applyBorder="1" applyAlignment="1">
      <alignment horizontal="center" vertical="center" wrapText="1"/>
    </xf>
    <xf numFmtId="9" fontId="13" fillId="13" borderId="10" xfId="0" applyNumberFormat="1" applyFont="1" applyFill="1" applyBorder="1" applyAlignment="1">
      <alignment horizontal="center" vertical="center" wrapText="1"/>
    </xf>
    <xf numFmtId="0" fontId="1" fillId="13" borderId="9" xfId="0" applyFont="1" applyFill="1" applyBorder="1" applyAlignment="1">
      <alignment horizontal="center" vertical="center" wrapText="1"/>
    </xf>
    <xf numFmtId="9" fontId="13" fillId="13" borderId="23" xfId="0" applyNumberFormat="1" applyFont="1" applyFill="1" applyBorder="1" applyAlignment="1">
      <alignment horizontal="center" vertical="center" wrapText="1"/>
    </xf>
    <xf numFmtId="0" fontId="1" fillId="13" borderId="21" xfId="0" applyFont="1" applyFill="1" applyBorder="1" applyAlignment="1">
      <alignment horizontal="center" vertical="center" wrapText="1"/>
    </xf>
    <xf numFmtId="0" fontId="1" fillId="13" borderId="39" xfId="0" applyFont="1" applyFill="1" applyBorder="1" applyAlignment="1">
      <alignment horizontal="center" vertical="center" wrapText="1"/>
    </xf>
    <xf numFmtId="0" fontId="14" fillId="14" borderId="1" xfId="0" applyFont="1" applyFill="1" applyBorder="1" applyAlignment="1">
      <alignment horizontal="center" vertical="center" wrapText="1"/>
    </xf>
    <xf numFmtId="0" fontId="14" fillId="14" borderId="17" xfId="0" applyFont="1" applyFill="1" applyBorder="1" applyAlignment="1">
      <alignment horizontal="center" vertical="center" wrapText="1"/>
    </xf>
    <xf numFmtId="0" fontId="14" fillId="14" borderId="2" xfId="0" applyFont="1" applyFill="1" applyBorder="1" applyAlignment="1">
      <alignment horizontal="center" vertical="center" wrapText="1"/>
    </xf>
    <xf numFmtId="0" fontId="14" fillId="14" borderId="3" xfId="0" applyFont="1" applyFill="1" applyBorder="1" applyAlignment="1">
      <alignment horizontal="center" vertical="center" wrapText="1"/>
    </xf>
    <xf numFmtId="0" fontId="14" fillId="14" borderId="37" xfId="0" applyFont="1" applyFill="1" applyBorder="1" applyAlignment="1">
      <alignment horizontal="center" vertical="center" wrapText="1"/>
    </xf>
    <xf numFmtId="9" fontId="14" fillId="14" borderId="44" xfId="0" applyNumberFormat="1" applyFont="1" applyFill="1" applyBorder="1" applyAlignment="1">
      <alignment horizontal="center" vertical="center" wrapText="1"/>
    </xf>
    <xf numFmtId="0" fontId="14" fillId="14" borderId="44" xfId="0" applyFont="1" applyFill="1" applyBorder="1" applyAlignment="1">
      <alignment horizontal="center" vertical="center" wrapText="1"/>
    </xf>
    <xf numFmtId="0" fontId="14" fillId="14" borderId="18" xfId="0" applyFont="1" applyFill="1" applyBorder="1" applyAlignment="1">
      <alignment horizontal="center" vertical="center" wrapText="1"/>
    </xf>
    <xf numFmtId="9" fontId="14" fillId="14" borderId="10" xfId="0" applyNumberFormat="1" applyFont="1" applyFill="1" applyBorder="1" applyAlignment="1">
      <alignment horizontal="center" vertical="center" wrapText="1"/>
    </xf>
    <xf numFmtId="0" fontId="14" fillId="14" borderId="6" xfId="0" applyFont="1" applyFill="1" applyBorder="1" applyAlignment="1">
      <alignment horizontal="center" vertical="center" wrapText="1"/>
    </xf>
    <xf numFmtId="9" fontId="14" fillId="14" borderId="26" xfId="0" applyNumberFormat="1" applyFont="1" applyFill="1" applyBorder="1" applyAlignment="1">
      <alignment horizontal="center" vertical="center" wrapText="1"/>
    </xf>
    <xf numFmtId="0" fontId="14" fillId="14" borderId="26" xfId="0" applyFont="1" applyFill="1" applyBorder="1" applyAlignment="1">
      <alignment horizontal="center" vertical="center" wrapText="1"/>
    </xf>
    <xf numFmtId="0" fontId="14" fillId="14" borderId="40" xfId="0" applyFont="1" applyFill="1" applyBorder="1" applyAlignment="1">
      <alignment horizontal="center" vertical="center" wrapText="1"/>
    </xf>
    <xf numFmtId="0" fontId="15" fillId="15" borderId="1" xfId="0" applyFont="1" applyFill="1" applyBorder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 wrapText="1"/>
    </xf>
    <xf numFmtId="0" fontId="15" fillId="15" borderId="2" xfId="0" applyFont="1" applyFill="1" applyBorder="1" applyAlignment="1">
      <alignment horizontal="center" vertical="center" wrapText="1"/>
    </xf>
    <xf numFmtId="0" fontId="15" fillId="15" borderId="39" xfId="0" applyFont="1" applyFill="1" applyBorder="1" applyAlignment="1">
      <alignment horizontal="center" vertical="center" wrapText="1"/>
    </xf>
    <xf numFmtId="0" fontId="15" fillId="15" borderId="40" xfId="0" applyFont="1" applyFill="1" applyBorder="1" applyAlignment="1">
      <alignment horizontal="center" vertical="center" wrapText="1"/>
    </xf>
    <xf numFmtId="9" fontId="15" fillId="15" borderId="41" xfId="0" applyNumberFormat="1" applyFont="1" applyFill="1" applyBorder="1" applyAlignment="1">
      <alignment horizontal="center" vertical="center" wrapText="1"/>
    </xf>
    <xf numFmtId="0" fontId="15" fillId="15" borderId="51" xfId="0" applyFont="1" applyFill="1" applyBorder="1" applyAlignment="1">
      <alignment horizontal="center" vertical="center" wrapText="1"/>
    </xf>
    <xf numFmtId="0" fontId="15" fillId="15" borderId="18" xfId="0" applyFont="1" applyFill="1" applyBorder="1" applyAlignment="1">
      <alignment horizontal="center" vertical="center" wrapText="1"/>
    </xf>
    <xf numFmtId="9" fontId="15" fillId="15" borderId="48" xfId="0" applyNumberFormat="1" applyFont="1" applyFill="1" applyBorder="1" applyAlignment="1">
      <alignment horizontal="center" vertical="center" wrapText="1"/>
    </xf>
    <xf numFmtId="0" fontId="15" fillId="15" borderId="9" xfId="0" applyFont="1" applyFill="1" applyBorder="1" applyAlignment="1">
      <alignment horizontal="center" vertical="center" wrapText="1"/>
    </xf>
    <xf numFmtId="0" fontId="15" fillId="15" borderId="6" xfId="0" applyFont="1" applyFill="1" applyBorder="1" applyAlignment="1">
      <alignment horizontal="center" vertical="center" wrapText="1"/>
    </xf>
    <xf numFmtId="9" fontId="15" fillId="15" borderId="49" xfId="0" applyNumberFormat="1" applyFont="1" applyFill="1" applyBorder="1" applyAlignment="1">
      <alignment horizontal="center" vertical="center" wrapText="1"/>
    </xf>
    <xf numFmtId="0" fontId="15" fillId="15" borderId="21" xfId="0" applyFont="1" applyFill="1" applyBorder="1" applyAlignment="1">
      <alignment horizontal="center" vertical="center" wrapText="1"/>
    </xf>
    <xf numFmtId="9" fontId="18" fillId="0" borderId="17" xfId="0" applyNumberFormat="1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 wrapText="1"/>
    </xf>
    <xf numFmtId="0" fontId="8" fillId="16" borderId="17" xfId="0" applyFont="1" applyFill="1" applyBorder="1" applyAlignment="1">
      <alignment horizontal="center" vertical="center" wrapText="1"/>
    </xf>
    <xf numFmtId="0" fontId="8" fillId="16" borderId="2" xfId="0" applyFont="1" applyFill="1" applyBorder="1" applyAlignment="1">
      <alignment horizontal="center" vertical="center" wrapText="1"/>
    </xf>
    <xf numFmtId="0" fontId="8" fillId="16" borderId="3" xfId="0" applyFont="1" applyFill="1" applyBorder="1" applyAlignment="1">
      <alignment horizontal="center" vertical="center" wrapText="1"/>
    </xf>
    <xf numFmtId="0" fontId="8" fillId="16" borderId="18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9" fontId="13" fillId="16" borderId="47" xfId="0" applyNumberFormat="1" applyFont="1" applyFill="1" applyBorder="1" applyAlignment="1">
      <alignment horizontal="center" vertical="center" wrapText="1"/>
    </xf>
    <xf numFmtId="0" fontId="8" fillId="16" borderId="20" xfId="0" applyFont="1" applyFill="1" applyBorder="1" applyAlignment="1">
      <alignment horizontal="center" vertical="center" wrapText="1"/>
    </xf>
    <xf numFmtId="9" fontId="13" fillId="16" borderId="48" xfId="0" applyNumberFormat="1" applyFont="1" applyFill="1" applyBorder="1" applyAlignment="1">
      <alignment horizontal="center" vertical="center" wrapText="1"/>
    </xf>
    <xf numFmtId="0" fontId="8" fillId="16" borderId="9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9" fontId="13" fillId="16" borderId="49" xfId="0" applyNumberFormat="1" applyFont="1" applyFill="1" applyBorder="1" applyAlignment="1">
      <alignment horizontal="center" vertical="center" wrapText="1"/>
    </xf>
    <xf numFmtId="9" fontId="13" fillId="16" borderId="0" xfId="0" applyNumberFormat="1" applyFont="1" applyFill="1" applyAlignment="1">
      <alignment horizontal="center" vertical="center" wrapText="1"/>
    </xf>
    <xf numFmtId="0" fontId="8" fillId="16" borderId="21" xfId="0" applyFont="1" applyFill="1" applyBorder="1" applyAlignment="1">
      <alignment horizontal="center" vertical="center" wrapText="1"/>
    </xf>
    <xf numFmtId="0" fontId="8" fillId="16" borderId="39" xfId="0" applyFont="1" applyFill="1" applyBorder="1" applyAlignment="1">
      <alignment horizontal="center" vertical="center" wrapText="1"/>
    </xf>
    <xf numFmtId="9" fontId="13" fillId="0" borderId="44" xfId="0" applyNumberFormat="1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9" fontId="13" fillId="0" borderId="45" xfId="0" applyNumberFormat="1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7" fontId="19" fillId="0" borderId="0" xfId="0" applyNumberFormat="1" applyFont="1" applyAlignment="1">
      <alignment vertical="center" textRotation="135"/>
    </xf>
    <xf numFmtId="0" fontId="19" fillId="0" borderId="0" xfId="0" applyFont="1" applyAlignment="1">
      <alignment vertical="center" wrapText="1" indent="1"/>
    </xf>
    <xf numFmtId="9" fontId="20" fillId="0" borderId="0" xfId="47" applyNumberFormat="1" applyFont="1" applyAlignment="1">
      <alignment vertical="center"/>
    </xf>
    <xf numFmtId="0" fontId="20" fillId="0" borderId="0" xfId="0" applyFont="1" applyAlignment="1">
      <alignment vertical="center"/>
    </xf>
    <xf numFmtId="0" fontId="5" fillId="0" borderId="0" xfId="48" applyFont="1" applyAlignment="1" applyProtection="1">
      <alignment vertical="center" wrapText="1" indent="1"/>
    </xf>
    <xf numFmtId="0" fontId="19" fillId="0" borderId="0" xfId="0" applyFont="1" applyAlignment="1">
      <alignment vertical="center" wrapText="1" indent="2"/>
    </xf>
    <xf numFmtId="0" fontId="20" fillId="0" borderId="0" xfId="47" applyNumberFormat="1" applyFont="1" applyAlignment="1">
      <alignment vertical="center"/>
    </xf>
    <xf numFmtId="0" fontId="21" fillId="0" borderId="0" xfId="0" applyFont="1" applyAlignment="1">
      <alignment vertical="center" wrapText="1" indent="1"/>
    </xf>
    <xf numFmtId="0" fontId="8" fillId="16" borderId="4" xfId="0" applyFont="1" applyFill="1" applyBorder="1" applyAlignment="1">
      <alignment horizontal="center" vertical="center" wrapText="1"/>
    </xf>
    <xf numFmtId="0" fontId="8" fillId="16" borderId="5" xfId="0" applyFont="1" applyFill="1" applyBorder="1" applyAlignment="1">
      <alignment horizontal="center" vertical="center" wrapText="1"/>
    </xf>
    <xf numFmtId="0" fontId="8" fillId="16" borderId="10" xfId="0" applyFont="1" applyFill="1" applyBorder="1" applyAlignment="1">
      <alignment horizontal="center" vertical="center" wrapText="1"/>
    </xf>
    <xf numFmtId="0" fontId="8" fillId="16" borderId="11" xfId="0" applyFont="1" applyFill="1" applyBorder="1" applyAlignment="1">
      <alignment horizontal="center" vertical="center" wrapText="1"/>
    </xf>
    <xf numFmtId="0" fontId="8" fillId="16" borderId="45" xfId="0" applyFont="1" applyFill="1" applyBorder="1" applyAlignment="1">
      <alignment horizontal="center" vertical="center" wrapText="1"/>
    </xf>
    <xf numFmtId="0" fontId="8" fillId="16" borderId="46" xfId="0" applyFont="1" applyFill="1" applyBorder="1" applyAlignment="1">
      <alignment horizontal="center" vertical="center" wrapText="1"/>
    </xf>
    <xf numFmtId="9" fontId="13" fillId="16" borderId="4" xfId="0" applyNumberFormat="1" applyFont="1" applyFill="1" applyBorder="1" applyAlignment="1">
      <alignment horizontal="center" vertical="center" wrapText="1"/>
    </xf>
    <xf numFmtId="9" fontId="13" fillId="16" borderId="10" xfId="0" applyNumberFormat="1" applyFont="1" applyFill="1" applyBorder="1" applyAlignment="1">
      <alignment horizontal="center" vertical="center" wrapText="1"/>
    </xf>
    <xf numFmtId="0" fontId="8" fillId="16" borderId="6" xfId="0" applyFont="1" applyFill="1" applyBorder="1" applyAlignment="1">
      <alignment horizontal="center" vertical="center" wrapText="1"/>
    </xf>
    <xf numFmtId="9" fontId="13" fillId="16" borderId="45" xfId="0" applyNumberFormat="1" applyFont="1" applyFill="1" applyBorder="1" applyAlignment="1">
      <alignment horizontal="center" vertical="center" wrapText="1"/>
    </xf>
    <xf numFmtId="0" fontId="8" fillId="16" borderId="40" xfId="0" applyFont="1" applyFill="1" applyBorder="1" applyAlignment="1">
      <alignment horizontal="center" vertical="center" wrapText="1"/>
    </xf>
    <xf numFmtId="0" fontId="16" fillId="11" borderId="1" xfId="0" applyFont="1" applyFill="1" applyBorder="1" applyAlignment="1">
      <alignment horizontal="center" vertical="center" wrapText="1"/>
    </xf>
    <xf numFmtId="0" fontId="16" fillId="11" borderId="17" xfId="0" applyFont="1" applyFill="1" applyBorder="1" applyAlignment="1">
      <alignment horizontal="center" vertical="center" wrapText="1"/>
    </xf>
    <xf numFmtId="0" fontId="16" fillId="11" borderId="3" xfId="0" applyFont="1" applyFill="1" applyBorder="1" applyAlignment="1">
      <alignment horizontal="center" vertical="center" wrapText="1"/>
    </xf>
    <xf numFmtId="176" fontId="16" fillId="11" borderId="18" xfId="0" applyNumberFormat="1" applyFont="1" applyFill="1" applyBorder="1" applyAlignment="1">
      <alignment horizontal="center" vertical="center" textRotation="45" wrapText="1"/>
    </xf>
    <xf numFmtId="176" fontId="16" fillId="11" borderId="15" xfId="0" applyNumberFormat="1" applyFont="1" applyFill="1" applyBorder="1" applyAlignment="1">
      <alignment horizontal="center" vertical="center" textRotation="45" wrapText="1"/>
    </xf>
    <xf numFmtId="0" fontId="16" fillId="11" borderId="51" xfId="0" applyFont="1" applyFill="1" applyBorder="1" applyAlignment="1">
      <alignment horizontal="center" vertical="center" wrapText="1"/>
    </xf>
    <xf numFmtId="176" fontId="16" fillId="11" borderId="6" xfId="0" applyNumberFormat="1" applyFont="1" applyFill="1" applyBorder="1" applyAlignment="1">
      <alignment horizontal="center" vertical="center" textRotation="45" wrapText="1"/>
    </xf>
    <xf numFmtId="176" fontId="16" fillId="11" borderId="19" xfId="0" applyNumberFormat="1" applyFont="1" applyFill="1" applyBorder="1" applyAlignment="1">
      <alignment horizontal="center" vertical="center" textRotation="45" wrapText="1"/>
    </xf>
    <xf numFmtId="0" fontId="16" fillId="11" borderId="9" xfId="0" applyFont="1" applyFill="1" applyBorder="1" applyAlignment="1">
      <alignment horizontal="center" vertical="center" wrapText="1"/>
    </xf>
    <xf numFmtId="176" fontId="16" fillId="11" borderId="40" xfId="0" applyNumberFormat="1" applyFont="1" applyFill="1" applyBorder="1" applyAlignment="1">
      <alignment horizontal="center" vertical="center" textRotation="45" wrapText="1"/>
    </xf>
    <xf numFmtId="176" fontId="16" fillId="11" borderId="23" xfId="0" applyNumberFormat="1" applyFont="1" applyFill="1" applyBorder="1" applyAlignment="1">
      <alignment horizontal="center" vertical="center" textRotation="45" wrapText="1"/>
    </xf>
    <xf numFmtId="0" fontId="16" fillId="11" borderId="21" xfId="0" applyFont="1" applyFill="1" applyBorder="1" applyAlignment="1">
      <alignment horizontal="center" vertical="center" wrapText="1"/>
    </xf>
    <xf numFmtId="0" fontId="16" fillId="11" borderId="15" xfId="0" applyFont="1" applyFill="1" applyBorder="1" applyAlignment="1">
      <alignment horizontal="center" vertical="center" wrapText="1"/>
    </xf>
    <xf numFmtId="0" fontId="16" fillId="11" borderId="44" xfId="0" applyFont="1" applyFill="1" applyBorder="1" applyAlignment="1">
      <alignment horizontal="center" vertical="center" wrapText="1"/>
    </xf>
    <xf numFmtId="9" fontId="16" fillId="11" borderId="4" xfId="47" applyNumberFormat="1" applyFont="1" applyFill="1" applyBorder="1" applyAlignment="1">
      <alignment horizontal="center" vertical="center" wrapText="1"/>
    </xf>
    <xf numFmtId="9" fontId="16" fillId="11" borderId="10" xfId="47" applyNumberFormat="1" applyFont="1" applyFill="1" applyBorder="1" applyAlignment="1">
      <alignment horizontal="center" vertical="center" wrapText="1"/>
    </xf>
    <xf numFmtId="0" fontId="16" fillId="11" borderId="45" xfId="0" applyFont="1" applyFill="1" applyBorder="1" applyAlignment="1">
      <alignment horizontal="center" vertical="center" wrapText="1"/>
    </xf>
    <xf numFmtId="9" fontId="16" fillId="11" borderId="45" xfId="47" applyNumberFormat="1" applyFont="1" applyFill="1" applyBorder="1" applyAlignment="1">
      <alignment horizontal="center" vertical="center" wrapText="1"/>
    </xf>
    <xf numFmtId="0" fontId="1" fillId="11" borderId="3" xfId="0" applyFont="1" applyFill="1" applyBorder="1" applyAlignment="1">
      <alignment horizontal="center" vertical="center"/>
    </xf>
    <xf numFmtId="0" fontId="1" fillId="11" borderId="51" xfId="0" applyFont="1" applyFill="1" applyBorder="1" applyAlignment="1">
      <alignment horizontal="left" vertical="top"/>
    </xf>
    <xf numFmtId="0" fontId="1" fillId="11" borderId="9" xfId="0" applyFont="1" applyFill="1" applyBorder="1" applyAlignment="1">
      <alignment horizontal="left" vertical="top"/>
    </xf>
    <xf numFmtId="0" fontId="3" fillId="11" borderId="9" xfId="0" applyFont="1" applyFill="1" applyBorder="1" applyAlignment="1">
      <alignment vertical="center"/>
    </xf>
    <xf numFmtId="0" fontId="3" fillId="11" borderId="21" xfId="0" applyFont="1" applyFill="1" applyBorder="1" applyAlignment="1">
      <alignment vertical="center"/>
    </xf>
    <xf numFmtId="0" fontId="22" fillId="0" borderId="15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9" fontId="12" fillId="2" borderId="3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9" fontId="12" fillId="2" borderId="0" xfId="0" applyNumberFormat="1" applyFont="1" applyFill="1" applyAlignment="1">
      <alignment horizontal="center" vertical="center" wrapText="1"/>
    </xf>
    <xf numFmtId="177" fontId="11" fillId="12" borderId="6" xfId="0" applyNumberFormat="1" applyFont="1" applyFill="1" applyBorder="1" applyAlignment="1">
      <alignment horizontal="center" vertical="center" textRotation="45" wrapText="1"/>
    </xf>
    <xf numFmtId="20" fontId="1" fillId="13" borderId="47" xfId="0" applyNumberFormat="1" applyFont="1" applyFill="1" applyBorder="1" applyAlignment="1">
      <alignment horizontal="center" vertical="center" wrapText="1"/>
    </xf>
    <xf numFmtId="20" fontId="1" fillId="13" borderId="48" xfId="0" applyNumberFormat="1" applyFont="1" applyFill="1" applyBorder="1" applyAlignment="1">
      <alignment horizontal="center" vertical="center" wrapText="1"/>
    </xf>
    <xf numFmtId="20" fontId="1" fillId="13" borderId="22" xfId="0" applyNumberFormat="1" applyFont="1" applyFill="1" applyBorder="1" applyAlignment="1">
      <alignment horizontal="center" vertical="center" wrapText="1"/>
    </xf>
    <xf numFmtId="20" fontId="14" fillId="14" borderId="17" xfId="0" applyNumberFormat="1" applyFont="1" applyFill="1" applyBorder="1" applyAlignment="1">
      <alignment horizontal="center" vertical="center" wrapText="1"/>
    </xf>
    <xf numFmtId="20" fontId="14" fillId="14" borderId="16" xfId="0" applyNumberFormat="1" applyFont="1" applyFill="1" applyBorder="1" applyAlignment="1">
      <alignment horizontal="center" vertical="center" wrapText="1"/>
    </xf>
    <xf numFmtId="20" fontId="14" fillId="14" borderId="37" xfId="0" applyNumberFormat="1" applyFont="1" applyFill="1" applyBorder="1" applyAlignment="1">
      <alignment horizontal="center" vertical="center" wrapText="1"/>
    </xf>
    <xf numFmtId="0" fontId="14" fillId="14" borderId="54" xfId="0" applyFont="1" applyFill="1" applyBorder="1" applyAlignment="1">
      <alignment horizontal="center" vertical="center" wrapText="1"/>
    </xf>
    <xf numFmtId="0" fontId="14" fillId="14" borderId="27" xfId="0" applyFont="1" applyFill="1" applyBorder="1" applyAlignment="1">
      <alignment horizontal="center" vertical="center" wrapText="1"/>
    </xf>
    <xf numFmtId="0" fontId="14" fillId="14" borderId="55" xfId="0" applyFont="1" applyFill="1" applyBorder="1" applyAlignment="1">
      <alignment horizontal="center" vertical="center" wrapText="1"/>
    </xf>
    <xf numFmtId="0" fontId="14" fillId="14" borderId="28" xfId="0" applyFont="1" applyFill="1" applyBorder="1" applyAlignment="1">
      <alignment horizontal="center" vertical="center" wrapText="1"/>
    </xf>
    <xf numFmtId="0" fontId="14" fillId="14" borderId="56" xfId="0" applyFont="1" applyFill="1" applyBorder="1" applyAlignment="1">
      <alignment horizontal="center" vertical="center" wrapText="1"/>
    </xf>
    <xf numFmtId="0" fontId="14" fillId="14" borderId="30" xfId="0" applyFont="1" applyFill="1" applyBorder="1" applyAlignment="1">
      <alignment horizontal="center" vertical="center" wrapText="1"/>
    </xf>
    <xf numFmtId="20" fontId="15" fillId="15" borderId="22" xfId="0" applyNumberFormat="1" applyFont="1" applyFill="1" applyBorder="1" applyAlignment="1">
      <alignment horizontal="center" vertical="center" wrapText="1"/>
    </xf>
    <xf numFmtId="20" fontId="15" fillId="15" borderId="39" xfId="0" applyNumberFormat="1" applyFont="1" applyFill="1" applyBorder="1" applyAlignment="1">
      <alignment horizontal="center" vertical="center" wrapText="1"/>
    </xf>
    <xf numFmtId="20" fontId="15" fillId="15" borderId="17" xfId="0" applyNumberFormat="1" applyFont="1" applyFill="1" applyBorder="1" applyAlignment="1">
      <alignment horizontal="center" vertical="center" wrapText="1"/>
    </xf>
    <xf numFmtId="0" fontId="15" fillId="15" borderId="47" xfId="0" applyFont="1" applyFill="1" applyBorder="1" applyAlignment="1">
      <alignment horizontal="center" vertical="center" wrapText="1"/>
    </xf>
    <xf numFmtId="0" fontId="15" fillId="15" borderId="48" xfId="0" applyFont="1" applyFill="1" applyBorder="1" applyAlignment="1">
      <alignment horizontal="center" vertical="center" wrapText="1"/>
    </xf>
    <xf numFmtId="0" fontId="15" fillId="15" borderId="49" xfId="0" applyFont="1" applyFill="1" applyBorder="1" applyAlignment="1">
      <alignment horizontal="center" vertical="center" wrapText="1"/>
    </xf>
    <xf numFmtId="20" fontId="18" fillId="0" borderId="39" xfId="0" applyNumberFormat="1" applyFont="1" applyBorder="1" applyAlignment="1">
      <alignment horizontal="center" vertical="center" wrapText="1"/>
    </xf>
    <xf numFmtId="20" fontId="8" fillId="16" borderId="17" xfId="0" applyNumberFormat="1" applyFont="1" applyFill="1" applyBorder="1" applyAlignment="1">
      <alignment horizontal="center" vertical="center" wrapText="1"/>
    </xf>
    <xf numFmtId="0" fontId="8" fillId="16" borderId="47" xfId="0" applyFont="1" applyFill="1" applyBorder="1" applyAlignment="1">
      <alignment horizontal="center" vertical="center" wrapText="1"/>
    </xf>
    <xf numFmtId="0" fontId="8" fillId="16" borderId="48" xfId="0" applyFont="1" applyFill="1" applyBorder="1" applyAlignment="1">
      <alignment horizontal="center" vertical="center" wrapText="1"/>
    </xf>
    <xf numFmtId="0" fontId="8" fillId="16" borderId="49" xfId="0" applyFont="1" applyFill="1" applyBorder="1" applyAlignment="1">
      <alignment horizontal="center" vertical="center" wrapText="1"/>
    </xf>
    <xf numFmtId="20" fontId="1" fillId="0" borderId="42" xfId="0" applyNumberFormat="1" applyFont="1" applyBorder="1" applyAlignment="1">
      <alignment horizontal="center" vertical="center" wrapText="1"/>
    </xf>
    <xf numFmtId="177" fontId="11" fillId="12" borderId="40" xfId="0" applyNumberFormat="1" applyFont="1" applyFill="1" applyBorder="1" applyAlignment="1">
      <alignment horizontal="center" vertical="center" textRotation="45" wrapText="1"/>
    </xf>
    <xf numFmtId="20" fontId="1" fillId="0" borderId="46" xfId="0" applyNumberFormat="1" applyFont="1" applyBorder="1" applyAlignment="1">
      <alignment horizontal="center" vertical="center" wrapText="1"/>
    </xf>
    <xf numFmtId="9" fontId="14" fillId="14" borderId="41" xfId="0" applyNumberFormat="1" applyFont="1" applyFill="1" applyBorder="1" applyAlignment="1">
      <alignment horizontal="center" vertical="center" wrapText="1"/>
    </xf>
    <xf numFmtId="9" fontId="14" fillId="14" borderId="48" xfId="0" applyNumberFormat="1" applyFont="1" applyFill="1" applyBorder="1" applyAlignment="1">
      <alignment horizontal="center" vertical="center" wrapText="1"/>
    </xf>
    <xf numFmtId="9" fontId="14" fillId="14" borderId="52" xfId="0" applyNumberFormat="1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57" xfId="0" applyFont="1" applyBorder="1" applyAlignment="1">
      <alignment horizontal="center" vertical="center" wrapText="1"/>
    </xf>
    <xf numFmtId="0" fontId="8" fillId="5" borderId="29" xfId="0" applyFont="1" applyFill="1" applyBorder="1" applyAlignment="1">
      <alignment horizontal="center" vertical="center" wrapText="1"/>
    </xf>
    <xf numFmtId="0" fontId="8" fillId="5" borderId="30" xfId="0" applyFont="1" applyFill="1" applyBorder="1" applyAlignment="1">
      <alignment horizontal="center" vertical="center" wrapText="1"/>
    </xf>
    <xf numFmtId="20" fontId="15" fillId="15" borderId="15" xfId="0" applyNumberFormat="1" applyFont="1" applyFill="1" applyBorder="1" applyAlignment="1">
      <alignment horizontal="center" vertical="center" wrapText="1"/>
    </xf>
    <xf numFmtId="20" fontId="15" fillId="15" borderId="37" xfId="0" applyNumberFormat="1" applyFont="1" applyFill="1" applyBorder="1" applyAlignment="1">
      <alignment horizontal="center" vertical="center" wrapText="1"/>
    </xf>
    <xf numFmtId="0" fontId="15" fillId="15" borderId="25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12" xfId="0" applyFont="1" applyFill="1" applyBorder="1" applyAlignment="1">
      <alignment horizontal="center" vertical="center" wrapText="1"/>
    </xf>
    <xf numFmtId="0" fontId="15" fillId="15" borderId="28" xfId="0" applyFont="1" applyFill="1" applyBorder="1" applyAlignment="1">
      <alignment horizontal="center" vertical="center" wrapText="1"/>
    </xf>
    <xf numFmtId="0" fontId="15" fillId="15" borderId="29" xfId="0" applyFont="1" applyFill="1" applyBorder="1" applyAlignment="1">
      <alignment horizontal="center" vertical="center" wrapText="1"/>
    </xf>
    <xf numFmtId="0" fontId="15" fillId="15" borderId="30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9" fontId="12" fillId="2" borderId="40" xfId="0" applyNumberFormat="1" applyFont="1" applyFill="1" applyBorder="1" applyAlignment="1">
      <alignment horizontal="center" vertical="center" wrapText="1"/>
    </xf>
    <xf numFmtId="0" fontId="15" fillId="15" borderId="25" xfId="0" applyFont="1" applyFill="1" applyBorder="1" applyAlignment="1">
      <alignment vertical="center" wrapText="1"/>
    </xf>
    <xf numFmtId="0" fontId="5" fillId="15" borderId="27" xfId="48" applyFont="1" applyFill="1" applyBorder="1" applyAlignment="1">
      <alignment vertical="center" wrapText="1"/>
    </xf>
    <xf numFmtId="9" fontId="13" fillId="16" borderId="52" xfId="0" applyNumberFormat="1" applyFont="1" applyFill="1" applyBorder="1" applyAlignment="1">
      <alignment horizontal="center" vertical="center" wrapText="1"/>
    </xf>
    <xf numFmtId="0" fontId="15" fillId="15" borderId="58" xfId="0" applyFont="1" applyFill="1" applyBorder="1" applyAlignment="1">
      <alignment horizontal="center" vertical="center" wrapText="1"/>
    </xf>
    <xf numFmtId="0" fontId="5" fillId="15" borderId="58" xfId="48" applyFont="1" applyFill="1" applyBorder="1" applyAlignment="1">
      <alignment vertical="center" wrapText="1"/>
    </xf>
    <xf numFmtId="0" fontId="15" fillId="15" borderId="44" xfId="0" applyFont="1" applyFill="1" applyBorder="1" applyAlignment="1">
      <alignment horizontal="center" vertical="center" wrapText="1"/>
    </xf>
    <xf numFmtId="0" fontId="15" fillId="15" borderId="42" xfId="0" applyFont="1" applyFill="1" applyBorder="1" applyAlignment="1">
      <alignment horizontal="center" vertical="center" wrapText="1"/>
    </xf>
    <xf numFmtId="9" fontId="13" fillId="16" borderId="26" xfId="0" applyNumberFormat="1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177" fontId="11" fillId="12" borderId="0" xfId="0" applyNumberFormat="1" applyFont="1" applyFill="1" applyAlignment="1">
      <alignment horizontal="center" vertical="center" textRotation="45" wrapText="1"/>
    </xf>
    <xf numFmtId="0" fontId="3" fillId="0" borderId="25" xfId="0" applyFont="1" applyBorder="1" applyAlignment="1">
      <alignment horizontal="center" vertical="center" wrapText="1"/>
    </xf>
    <xf numFmtId="0" fontId="3" fillId="0" borderId="50" xfId="0" applyFont="1" applyBorder="1" applyAlignment="1">
      <alignment horizontal="center" vertical="center" wrapText="1"/>
    </xf>
    <xf numFmtId="0" fontId="8" fillId="5" borderId="45" xfId="0" applyFont="1" applyFill="1" applyBorder="1" applyAlignment="1">
      <alignment horizontal="center" vertical="center" wrapText="1"/>
    </xf>
    <xf numFmtId="0" fontId="8" fillId="5" borderId="46" xfId="0" applyFont="1" applyFill="1" applyBorder="1" applyAlignment="1">
      <alignment horizontal="center" vertical="center" wrapText="1"/>
    </xf>
    <xf numFmtId="0" fontId="5" fillId="14" borderId="18" xfId="48" applyFont="1" applyFill="1" applyBorder="1" applyAlignment="1">
      <alignment horizontal="center" vertical="center" wrapText="1"/>
    </xf>
    <xf numFmtId="0" fontId="5" fillId="14" borderId="6" xfId="48" applyFont="1" applyFill="1" applyBorder="1" applyAlignment="1">
      <alignment horizontal="center" vertical="center" wrapText="1"/>
    </xf>
    <xf numFmtId="0" fontId="15" fillId="15" borderId="59" xfId="0" applyFont="1" applyFill="1" applyBorder="1" applyAlignment="1">
      <alignment horizontal="center" vertical="center" wrapText="1"/>
    </xf>
    <xf numFmtId="0" fontId="5" fillId="15" borderId="59" xfId="48" applyFont="1" applyFill="1" applyBorder="1" applyAlignment="1">
      <alignment horizontal="center" vertical="center" wrapText="1"/>
    </xf>
    <xf numFmtId="0" fontId="5" fillId="14" borderId="40" xfId="48" applyFont="1" applyFill="1" applyBorder="1" applyAlignment="1">
      <alignment horizontal="center" vertical="center" wrapText="1"/>
    </xf>
    <xf numFmtId="0" fontId="9" fillId="17" borderId="10" xfId="0" applyFont="1" applyFill="1" applyBorder="1" applyAlignment="1">
      <alignment horizontal="center" vertical="center" wrapText="1"/>
    </xf>
    <xf numFmtId="0" fontId="23" fillId="18" borderId="0" xfId="0" applyFont="1" applyFill="1" applyAlignment="1">
      <alignment horizontal="center" vertical="center" wrapText="1"/>
    </xf>
    <xf numFmtId="0" fontId="5" fillId="15" borderId="25" xfId="48" applyFont="1" applyFill="1" applyBorder="1" applyAlignment="1">
      <alignment vertical="center" wrapText="1"/>
    </xf>
    <xf numFmtId="9" fontId="5" fillId="16" borderId="10" xfId="48" applyNumberFormat="1" applyFont="1" applyFill="1" applyBorder="1" applyAlignment="1">
      <alignment horizontal="center" vertical="center" wrapText="1"/>
    </xf>
    <xf numFmtId="0" fontId="5" fillId="15" borderId="5" xfId="48" applyFont="1" applyFill="1" applyBorder="1" applyAlignment="1">
      <alignment vertical="center" wrapText="1"/>
    </xf>
    <xf numFmtId="0" fontId="24" fillId="15" borderId="18" xfId="0" applyFont="1" applyFill="1" applyBorder="1" applyAlignment="1">
      <alignment horizontal="center" vertical="center" wrapText="1"/>
    </xf>
    <xf numFmtId="0" fontId="24" fillId="16" borderId="37" xfId="0" applyFont="1" applyFill="1" applyBorder="1" applyAlignment="1">
      <alignment horizontal="center" vertical="center" wrapText="1"/>
    </xf>
    <xf numFmtId="0" fontId="15" fillId="15" borderId="33" xfId="0" applyFont="1" applyFill="1" applyBorder="1" applyAlignment="1">
      <alignment vertical="center" wrapText="1"/>
    </xf>
    <xf numFmtId="0" fontId="5" fillId="15" borderId="34" xfId="48" applyFont="1" applyFill="1" applyBorder="1" applyAlignment="1">
      <alignment vertical="center" wrapText="1"/>
    </xf>
    <xf numFmtId="0" fontId="5" fillId="15" borderId="42" xfId="48" applyFont="1" applyFill="1" applyBorder="1" applyAlignment="1">
      <alignment vertical="center" wrapText="1"/>
    </xf>
    <xf numFmtId="0" fontId="15" fillId="15" borderId="12" xfId="0" applyFont="1" applyFill="1" applyBorder="1" applyAlignment="1">
      <alignment vertical="center" wrapText="1"/>
    </xf>
    <xf numFmtId="0" fontId="5" fillId="15" borderId="11" xfId="48" applyFont="1" applyFill="1" applyBorder="1" applyAlignment="1">
      <alignment vertical="center" wrapText="1"/>
    </xf>
    <xf numFmtId="0" fontId="15" fillId="15" borderId="11" xfId="0" applyFont="1" applyFill="1" applyBorder="1" applyAlignment="1">
      <alignment vertical="center" wrapText="1"/>
    </xf>
    <xf numFmtId="0" fontId="15" fillId="15" borderId="29" xfId="0" applyFont="1" applyFill="1" applyBorder="1" applyAlignment="1">
      <alignment vertical="center" wrapText="1"/>
    </xf>
    <xf numFmtId="0" fontId="15" fillId="15" borderId="46" xfId="0" applyFont="1" applyFill="1" applyBorder="1" applyAlignment="1">
      <alignment vertical="center" wrapText="1"/>
    </xf>
    <xf numFmtId="0" fontId="5" fillId="15" borderId="28" xfId="48" applyFont="1" applyFill="1" applyBorder="1" applyAlignment="1">
      <alignment vertical="center" wrapText="1"/>
    </xf>
    <xf numFmtId="0" fontId="15" fillId="15" borderId="28" xfId="0" applyFont="1" applyFill="1" applyBorder="1" applyAlignment="1">
      <alignment vertical="center" wrapText="1"/>
    </xf>
    <xf numFmtId="0" fontId="15" fillId="15" borderId="30" xfId="0" applyFont="1" applyFill="1" applyBorder="1" applyAlignment="1">
      <alignment vertical="center" wrapText="1"/>
    </xf>
    <xf numFmtId="0" fontId="15" fillId="15" borderId="5" xfId="0" applyFont="1" applyFill="1" applyBorder="1" applyAlignment="1">
      <alignment vertical="center" wrapText="1"/>
    </xf>
    <xf numFmtId="0" fontId="15" fillId="15" borderId="25" xfId="0" applyFont="1" applyFill="1" applyBorder="1" applyAlignment="1">
      <alignment horizontal="center" vertical="center" wrapText="1" indent="2"/>
    </xf>
    <xf numFmtId="0" fontId="5" fillId="15" borderId="5" xfId="48" applyFont="1" applyFill="1" applyBorder="1" applyAlignment="1">
      <alignment horizontal="center" vertical="center" wrapText="1" indent="2"/>
    </xf>
    <xf numFmtId="0" fontId="5" fillId="15" borderId="5" xfId="48" applyFont="1" applyFill="1" applyBorder="1" applyAlignment="1">
      <alignment horizontal="center" vertical="center" wrapText="1"/>
    </xf>
    <xf numFmtId="0" fontId="8" fillId="16" borderId="33" xfId="0" applyFont="1" applyFill="1" applyBorder="1" applyAlignment="1">
      <alignment horizontal="center" vertical="center" wrapText="1"/>
    </xf>
    <xf numFmtId="0" fontId="8" fillId="16" borderId="34" xfId="0" applyFont="1" applyFill="1" applyBorder="1" applyAlignment="1">
      <alignment horizontal="center" vertical="center" wrapText="1"/>
    </xf>
    <xf numFmtId="0" fontId="8" fillId="16" borderId="12" xfId="0" applyFont="1" applyFill="1" applyBorder="1" applyAlignment="1">
      <alignment horizontal="center" vertical="center"/>
    </xf>
    <xf numFmtId="0" fontId="8" fillId="16" borderId="28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28" xfId="0" applyFont="1" applyFill="1" applyBorder="1" applyAlignment="1">
      <alignment horizontal="center" vertical="center"/>
    </xf>
    <xf numFmtId="0" fontId="16" fillId="11" borderId="2" xfId="0" applyFont="1" applyFill="1" applyBorder="1" applyAlignment="1">
      <alignment horizontal="center" vertical="center" wrapText="1"/>
    </xf>
    <xf numFmtId="0" fontId="16" fillId="11" borderId="33" xfId="0" applyFont="1" applyFill="1" applyBorder="1" applyAlignment="1">
      <alignment horizontal="left" vertical="center"/>
    </xf>
    <xf numFmtId="0" fontId="16" fillId="11" borderId="34" xfId="0" applyFont="1" applyFill="1" applyBorder="1" applyAlignment="1">
      <alignment horizontal="left" vertical="center"/>
    </xf>
    <xf numFmtId="0" fontId="16" fillId="11" borderId="12" xfId="0" applyFont="1" applyFill="1" applyBorder="1" applyAlignment="1">
      <alignment horizontal="left" vertical="center"/>
    </xf>
    <xf numFmtId="0" fontId="16" fillId="11" borderId="28" xfId="0" applyFont="1" applyFill="1" applyBorder="1" applyAlignment="1">
      <alignment horizontal="left" vertical="center"/>
    </xf>
    <xf numFmtId="9" fontId="16" fillId="11" borderId="9" xfId="47" applyNumberFormat="1" applyFont="1" applyFill="1" applyBorder="1" applyAlignment="1">
      <alignment horizontal="center" vertical="center" wrapText="1"/>
    </xf>
    <xf numFmtId="9" fontId="16" fillId="11" borderId="21" xfId="47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3" fillId="0" borderId="0" xfId="0" applyFont="1" applyAlignment="1">
      <alignment vertical="center"/>
    </xf>
    <xf numFmtId="0" fontId="8" fillId="16" borderId="10" xfId="0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horizontal="center" vertical="center"/>
    </xf>
    <xf numFmtId="0" fontId="16" fillId="11" borderId="18" xfId="0" applyFont="1" applyFill="1" applyBorder="1" applyAlignment="1">
      <alignment horizontal="center" vertical="center" wrapText="1"/>
    </xf>
    <xf numFmtId="9" fontId="16" fillId="11" borderId="20" xfId="47" applyNumberFormat="1" applyFont="1" applyFill="1" applyBorder="1" applyAlignment="1">
      <alignment horizontal="center" vertical="center" wrapText="1"/>
    </xf>
    <xf numFmtId="0" fontId="8" fillId="5" borderId="10" xfId="0" applyFont="1" applyFill="1" applyBorder="1" applyAlignment="1">
      <alignment horizontal="center" vertical="center" wrapText="1"/>
    </xf>
    <xf numFmtId="20" fontId="1" fillId="4" borderId="4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20" fontId="1" fillId="4" borderId="10" xfId="0" applyNumberFormat="1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20" fontId="1" fillId="4" borderId="23" xfId="0" applyNumberFormat="1" applyFont="1" applyFill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 vertical="center" wrapText="1"/>
    </xf>
    <xf numFmtId="20" fontId="8" fillId="5" borderId="1" xfId="0" applyNumberFormat="1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 wrapText="1"/>
    </xf>
    <xf numFmtId="0" fontId="8" fillId="5" borderId="47" xfId="0" applyFont="1" applyFill="1" applyBorder="1" applyAlignment="1">
      <alignment horizontal="center" vertical="center" wrapText="1"/>
    </xf>
    <xf numFmtId="0" fontId="8" fillId="5" borderId="48" xfId="0" applyFont="1" applyFill="1" applyBorder="1" applyAlignment="1">
      <alignment horizontal="center" vertical="center" wrapText="1"/>
    </xf>
    <xf numFmtId="0" fontId="8" fillId="5" borderId="49" xfId="0" applyFont="1" applyFill="1" applyBorder="1" applyAlignment="1">
      <alignment horizontal="center" vertical="center" wrapText="1"/>
    </xf>
    <xf numFmtId="20" fontId="9" fillId="6" borderId="1" xfId="0" applyNumberFormat="1" applyFont="1" applyFill="1" applyBorder="1" applyAlignment="1">
      <alignment horizontal="center" vertical="center" wrapText="1"/>
    </xf>
    <xf numFmtId="20" fontId="9" fillId="6" borderId="2" xfId="0" applyNumberFormat="1" applyFont="1" applyFill="1" applyBorder="1" applyAlignment="1">
      <alignment horizontal="center" vertical="center" wrapText="1"/>
    </xf>
    <xf numFmtId="20" fontId="9" fillId="7" borderId="1" xfId="0" applyNumberFormat="1" applyFont="1" applyFill="1" applyBorder="1" applyAlignment="1">
      <alignment horizontal="center" vertical="center" wrapText="1"/>
    </xf>
    <xf numFmtId="20" fontId="9" fillId="7" borderId="2" xfId="0" applyNumberFormat="1" applyFont="1" applyFill="1" applyBorder="1" applyAlignment="1">
      <alignment horizontal="center" vertical="center" wrapText="1"/>
    </xf>
    <xf numFmtId="0" fontId="9" fillId="7" borderId="4" xfId="0" applyFont="1" applyFill="1" applyBorder="1" applyAlignment="1">
      <alignment horizontal="center" vertical="center" wrapText="1"/>
    </xf>
    <xf numFmtId="0" fontId="9" fillId="7" borderId="47" xfId="0" applyFont="1" applyFill="1" applyBorder="1" applyAlignment="1">
      <alignment horizontal="center" vertical="center" wrapText="1"/>
    </xf>
    <xf numFmtId="0" fontId="9" fillId="7" borderId="10" xfId="0" applyFont="1" applyFill="1" applyBorder="1" applyAlignment="1">
      <alignment horizontal="center" vertical="center" wrapText="1"/>
    </xf>
    <xf numFmtId="0" fontId="9" fillId="7" borderId="48" xfId="0" applyFont="1" applyFill="1" applyBorder="1" applyAlignment="1">
      <alignment horizontal="center" vertical="center" wrapText="1"/>
    </xf>
    <xf numFmtId="0" fontId="9" fillId="7" borderId="45" xfId="0" applyFont="1" applyFill="1" applyBorder="1" applyAlignment="1">
      <alignment horizontal="center" vertical="center" wrapText="1"/>
    </xf>
    <xf numFmtId="0" fontId="9" fillId="7" borderId="49" xfId="0" applyFont="1" applyFill="1" applyBorder="1" applyAlignment="1">
      <alignment horizontal="center" vertical="center" wrapText="1"/>
    </xf>
    <xf numFmtId="177" fontId="7" fillId="3" borderId="19" xfId="0" applyNumberFormat="1" applyFont="1" applyFill="1" applyBorder="1" applyAlignment="1">
      <alignment horizontal="center" vertical="center" textRotation="45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4" borderId="46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9" fontId="14" fillId="0" borderId="18" xfId="0" applyNumberFormat="1" applyFont="1" applyBorder="1" applyAlignment="1">
      <alignment horizontal="center" vertical="center" wrapText="1"/>
    </xf>
    <xf numFmtId="9" fontId="14" fillId="0" borderId="6" xfId="0" applyNumberFormat="1" applyFont="1" applyBorder="1" applyAlignment="1">
      <alignment horizontal="center" vertical="center" wrapText="1"/>
    </xf>
    <xf numFmtId="9" fontId="14" fillId="0" borderId="40" xfId="0" applyNumberFormat="1" applyFont="1" applyBorder="1" applyAlignment="1">
      <alignment horizontal="center" vertical="center" wrapText="1"/>
    </xf>
    <xf numFmtId="0" fontId="8" fillId="5" borderId="40" xfId="0" applyFont="1" applyFill="1" applyBorder="1" applyAlignment="1">
      <alignment horizontal="center" vertical="center" wrapText="1"/>
    </xf>
    <xf numFmtId="0" fontId="9" fillId="6" borderId="23" xfId="0" applyFont="1" applyFill="1" applyBorder="1" applyAlignment="1">
      <alignment horizontal="center" vertical="center" wrapText="1"/>
    </xf>
    <xf numFmtId="9" fontId="15" fillId="0" borderId="18" xfId="0" applyNumberFormat="1" applyFont="1" applyBorder="1" applyAlignment="1">
      <alignment horizontal="center" vertical="center" wrapText="1"/>
    </xf>
    <xf numFmtId="9" fontId="15" fillId="0" borderId="6" xfId="0" applyNumberFormat="1" applyFont="1" applyBorder="1" applyAlignment="1">
      <alignment horizontal="center" vertical="center" wrapText="1"/>
    </xf>
    <xf numFmtId="9" fontId="15" fillId="0" borderId="40" xfId="0" applyNumberFormat="1" applyFont="1" applyBorder="1" applyAlignment="1">
      <alignment horizontal="center" vertical="center" wrapText="1"/>
    </xf>
    <xf numFmtId="9" fontId="12" fillId="0" borderId="18" xfId="0" applyNumberFormat="1" applyFont="1" applyBorder="1" applyAlignment="1">
      <alignment horizontal="center" vertical="center" wrapText="1"/>
    </xf>
    <xf numFmtId="0" fontId="9" fillId="7" borderId="5" xfId="0" applyFont="1" applyFill="1" applyBorder="1" applyAlignment="1">
      <alignment horizontal="center" vertical="center" wrapText="1"/>
    </xf>
    <xf numFmtId="9" fontId="12" fillId="0" borderId="6" xfId="0" applyNumberFormat="1" applyFont="1" applyBorder="1" applyAlignment="1">
      <alignment horizontal="center" vertical="center" wrapText="1"/>
    </xf>
    <xf numFmtId="9" fontId="12" fillId="0" borderId="40" xfId="0" applyNumberFormat="1" applyFont="1" applyBorder="1" applyAlignment="1">
      <alignment horizontal="center" vertical="center" wrapText="1"/>
    </xf>
    <xf numFmtId="0" fontId="10" fillId="3" borderId="15" xfId="0" applyFont="1" applyFill="1" applyBorder="1" applyAlignment="1">
      <alignment horizontal="center" vertical="center"/>
    </xf>
    <xf numFmtId="176" fontId="10" fillId="3" borderId="18" xfId="0" applyNumberFormat="1" applyFont="1" applyFill="1" applyBorder="1" applyAlignment="1">
      <alignment horizontal="center" vertical="center"/>
    </xf>
    <xf numFmtId="0" fontId="8" fillId="0" borderId="25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0" fontId="9" fillId="6" borderId="5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14" fillId="0" borderId="31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176" fontId="10" fillId="3" borderId="6" xfId="0" applyNumberFormat="1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 wrapText="1"/>
    </xf>
    <xf numFmtId="0" fontId="8" fillId="3" borderId="28" xfId="0" applyFont="1" applyFill="1" applyBorder="1" applyAlignment="1">
      <alignment horizontal="center" vertical="center" wrapText="1"/>
    </xf>
    <xf numFmtId="0" fontId="8" fillId="3" borderId="44" xfId="0" applyFont="1" applyFill="1" applyBorder="1" applyAlignment="1">
      <alignment horizontal="center" vertical="center" wrapText="1"/>
    </xf>
    <xf numFmtId="0" fontId="8" fillId="3" borderId="42" xfId="0" applyFont="1" applyFill="1" applyBorder="1" applyAlignment="1">
      <alignment horizontal="center" vertical="center" wrapText="1"/>
    </xf>
    <xf numFmtId="0" fontId="14" fillId="3" borderId="29" xfId="0" applyFont="1" applyFill="1" applyBorder="1" applyAlignment="1">
      <alignment horizontal="center" vertical="center"/>
    </xf>
    <xf numFmtId="0" fontId="14" fillId="3" borderId="30" xfId="0" applyFont="1" applyFill="1" applyBorder="1" applyAlignment="1">
      <alignment horizontal="center" vertical="center"/>
    </xf>
    <xf numFmtId="177" fontId="7" fillId="3" borderId="23" xfId="0" applyNumberFormat="1" applyFont="1" applyFill="1" applyBorder="1" applyAlignment="1">
      <alignment horizontal="center" vertical="center" textRotation="45" wrapText="1"/>
    </xf>
    <xf numFmtId="20" fontId="8" fillId="5" borderId="15" xfId="0" applyNumberFormat="1" applyFont="1" applyFill="1" applyBorder="1" applyAlignment="1">
      <alignment horizontal="center" vertical="center" wrapText="1"/>
    </xf>
    <xf numFmtId="20" fontId="8" fillId="5" borderId="37" xfId="0" applyNumberFormat="1" applyFont="1" applyFill="1" applyBorder="1" applyAlignment="1">
      <alignment horizontal="center" vertical="center" wrapText="1"/>
    </xf>
    <xf numFmtId="0" fontId="8" fillId="5" borderId="15" xfId="0" applyFont="1" applyFill="1" applyBorder="1" applyAlignment="1">
      <alignment horizontal="center" vertical="center" wrapText="1"/>
    </xf>
    <xf numFmtId="0" fontId="8" fillId="5" borderId="12" xfId="0" applyFont="1" applyFill="1" applyBorder="1" applyAlignment="1">
      <alignment horizontal="center" vertical="center" wrapText="1"/>
    </xf>
    <xf numFmtId="0" fontId="5" fillId="5" borderId="11" xfId="48" applyFont="1" applyFill="1" applyBorder="1" applyAlignment="1">
      <alignment vertical="center" wrapText="1"/>
    </xf>
    <xf numFmtId="0" fontId="8" fillId="5" borderId="44" xfId="0" applyFont="1" applyFill="1" applyBorder="1" applyAlignment="1">
      <alignment horizontal="center" vertical="center" wrapText="1"/>
    </xf>
    <xf numFmtId="0" fontId="9" fillId="7" borderId="25" xfId="0" applyFont="1" applyFill="1" applyBorder="1" applyAlignment="1">
      <alignment horizontal="center" vertical="center" wrapText="1"/>
    </xf>
    <xf numFmtId="0" fontId="9" fillId="7" borderId="27" xfId="0" applyFont="1" applyFill="1" applyBorder="1" applyAlignment="1">
      <alignment horizontal="center" vertical="center" wrapText="1"/>
    </xf>
    <xf numFmtId="9" fontId="14" fillId="0" borderId="39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45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9" fillId="7" borderId="20" xfId="0" applyFont="1" applyFill="1" applyBorder="1" applyAlignment="1">
      <alignment vertical="center" wrapText="1"/>
    </xf>
    <xf numFmtId="0" fontId="9" fillId="7" borderId="9" xfId="0" applyFont="1" applyFill="1" applyBorder="1" applyAlignment="1">
      <alignment vertical="center" wrapText="1"/>
    </xf>
    <xf numFmtId="0" fontId="9" fillId="7" borderId="21" xfId="0" applyFont="1" applyFill="1" applyBorder="1" applyAlignment="1">
      <alignment vertical="center" wrapText="1"/>
    </xf>
    <xf numFmtId="0" fontId="5" fillId="6" borderId="47" xfId="48" applyFont="1" applyFill="1" applyBorder="1" applyAlignment="1">
      <alignment horizontal="center" vertical="center" wrapText="1"/>
    </xf>
    <xf numFmtId="176" fontId="16" fillId="11" borderId="3" xfId="0" applyNumberFormat="1" applyFont="1" applyFill="1" applyBorder="1" applyAlignment="1">
      <alignment horizontal="left" vertical="center"/>
    </xf>
    <xf numFmtId="0" fontId="16" fillId="11" borderId="19" xfId="0" applyFont="1" applyFill="1" applyBorder="1" applyAlignment="1">
      <alignment horizontal="left" vertical="top"/>
    </xf>
    <xf numFmtId="0" fontId="16" fillId="11" borderId="38" xfId="0" applyFont="1" applyFill="1" applyBorder="1" applyAlignment="1">
      <alignment horizontal="left" vertical="top"/>
    </xf>
    <xf numFmtId="0" fontId="16" fillId="11" borderId="25" xfId="0" applyFont="1" applyFill="1" applyBorder="1" applyAlignment="1">
      <alignment horizontal="left" vertical="top"/>
    </xf>
    <xf numFmtId="0" fontId="16" fillId="11" borderId="27" xfId="0" applyFont="1" applyFill="1" applyBorder="1" applyAlignment="1">
      <alignment horizontal="left" vertical="top"/>
    </xf>
    <xf numFmtId="0" fontId="16" fillId="11" borderId="12" xfId="0" applyFont="1" applyFill="1" applyBorder="1" applyAlignment="1">
      <alignment horizontal="left" vertical="top"/>
    </xf>
    <xf numFmtId="0" fontId="16" fillId="11" borderId="28" xfId="0" applyFont="1" applyFill="1" applyBorder="1" applyAlignment="1">
      <alignment horizontal="left" vertical="top"/>
    </xf>
    <xf numFmtId="0" fontId="16" fillId="11" borderId="7" xfId="0" applyFont="1" applyFill="1" applyBorder="1" applyAlignment="1">
      <alignment horizontal="left" vertical="center"/>
    </xf>
    <xf numFmtId="0" fontId="16" fillId="11" borderId="43" xfId="0" applyFont="1" applyFill="1" applyBorder="1" applyAlignment="1">
      <alignment horizontal="left" vertical="center"/>
    </xf>
    <xf numFmtId="0" fontId="16" fillId="11" borderId="15" xfId="0" applyFont="1" applyFill="1" applyBorder="1" applyAlignment="1">
      <alignment horizontal="left" vertical="top"/>
    </xf>
    <xf numFmtId="0" fontId="16" fillId="11" borderId="37" xfId="0" applyFont="1" applyFill="1" applyBorder="1" applyAlignment="1">
      <alignment horizontal="left" vertical="top"/>
    </xf>
    <xf numFmtId="0" fontId="16" fillId="11" borderId="23" xfId="0" applyFont="1" applyFill="1" applyBorder="1" applyAlignment="1">
      <alignment horizontal="left" vertical="center"/>
    </xf>
    <xf numFmtId="0" fontId="16" fillId="11" borderId="39" xfId="0" applyFont="1" applyFill="1" applyBorder="1" applyAlignment="1">
      <alignment horizontal="left" vertical="center"/>
    </xf>
    <xf numFmtId="0" fontId="16" fillId="11" borderId="15" xfId="0" applyFont="1" applyFill="1" applyBorder="1" applyAlignment="1">
      <alignment horizontal="left" vertical="center"/>
    </xf>
    <xf numFmtId="0" fontId="16" fillId="11" borderId="37" xfId="0" applyFont="1" applyFill="1" applyBorder="1" applyAlignment="1">
      <alignment horizontal="left" vertical="center"/>
    </xf>
    <xf numFmtId="0" fontId="16" fillId="11" borderId="19" xfId="0" applyFont="1" applyFill="1" applyBorder="1" applyAlignment="1">
      <alignment horizontal="left" vertical="center"/>
    </xf>
    <xf numFmtId="0" fontId="16" fillId="11" borderId="38" xfId="0" applyFont="1" applyFill="1" applyBorder="1" applyAlignment="1">
      <alignment horizontal="left" vertical="center"/>
    </xf>
    <xf numFmtId="9" fontId="16" fillId="11" borderId="25" xfId="0" applyNumberFormat="1" applyFont="1" applyFill="1" applyBorder="1" applyAlignment="1">
      <alignment horizontal="left" vertical="center"/>
    </xf>
    <xf numFmtId="0" fontId="16" fillId="11" borderId="27" xfId="0" applyFont="1" applyFill="1" applyBorder="1" applyAlignment="1">
      <alignment horizontal="left" vertical="center"/>
    </xf>
    <xf numFmtId="9" fontId="16" fillId="11" borderId="12" xfId="0" applyNumberFormat="1" applyFont="1" applyFill="1" applyBorder="1" applyAlignment="1">
      <alignment horizontal="left" vertical="center"/>
    </xf>
    <xf numFmtId="0" fontId="16" fillId="11" borderId="29" xfId="0" applyFont="1" applyFill="1" applyBorder="1" applyAlignment="1">
      <alignment horizontal="left" vertical="center"/>
    </xf>
    <xf numFmtId="0" fontId="16" fillId="11" borderId="30" xfId="0" applyFont="1" applyFill="1" applyBorder="1" applyAlignment="1">
      <alignment horizontal="left" vertical="center"/>
    </xf>
    <xf numFmtId="0" fontId="3" fillId="0" borderId="60" xfId="0" applyFont="1" applyBorder="1" applyAlignment="1">
      <alignment horizontal="center" vertical="center" wrapText="1"/>
    </xf>
    <xf numFmtId="0" fontId="3" fillId="0" borderId="61" xfId="0" applyFont="1" applyBorder="1" applyAlignment="1">
      <alignment horizontal="center" vertical="center" wrapText="1"/>
    </xf>
    <xf numFmtId="9" fontId="5" fillId="2" borderId="51" xfId="48" applyNumberFormat="1" applyFont="1" applyFill="1" applyBorder="1" applyAlignment="1">
      <alignment horizontal="center" vertical="center" wrapText="1"/>
    </xf>
    <xf numFmtId="20" fontId="8" fillId="5" borderId="23" xfId="0" applyNumberFormat="1" applyFont="1" applyFill="1" applyBorder="1" applyAlignment="1">
      <alignment horizontal="center" vertical="center" wrapText="1"/>
    </xf>
    <xf numFmtId="20" fontId="8" fillId="5" borderId="17" xfId="0" applyNumberFormat="1" applyFont="1" applyFill="1" applyBorder="1" applyAlignment="1">
      <alignment horizontal="center" vertical="center" wrapText="1"/>
    </xf>
    <xf numFmtId="0" fontId="8" fillId="5" borderId="21" xfId="0" applyFont="1" applyFill="1" applyBorder="1" applyAlignment="1">
      <alignment horizontal="center" vertical="center" wrapText="1"/>
    </xf>
    <xf numFmtId="20" fontId="9" fillId="6" borderId="15" xfId="0" applyNumberFormat="1" applyFont="1" applyFill="1" applyBorder="1" applyAlignment="1">
      <alignment horizontal="center" vertical="center" wrapText="1"/>
    </xf>
    <xf numFmtId="20" fontId="9" fillId="6" borderId="16" xfId="0" applyNumberFormat="1" applyFont="1" applyFill="1" applyBorder="1" applyAlignment="1">
      <alignment horizontal="center" vertical="center" wrapText="1"/>
    </xf>
    <xf numFmtId="20" fontId="9" fillId="7" borderId="17" xfId="0" applyNumberFormat="1" applyFont="1" applyFill="1" applyBorder="1" applyAlignment="1">
      <alignment horizontal="center" vertical="center" wrapText="1"/>
    </xf>
    <xf numFmtId="0" fontId="9" fillId="7" borderId="46" xfId="0" applyFont="1" applyFill="1" applyBorder="1" applyAlignment="1">
      <alignment horizontal="center" vertical="center" wrapText="1"/>
    </xf>
    <xf numFmtId="0" fontId="9" fillId="7" borderId="19" xfId="0" applyFont="1" applyFill="1" applyBorder="1" applyAlignment="1">
      <alignment horizontal="center" vertical="center" wrapText="1"/>
    </xf>
    <xf numFmtId="20" fontId="9" fillId="6" borderId="37" xfId="0" applyNumberFormat="1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 wrapText="1"/>
    </xf>
    <xf numFmtId="0" fontId="9" fillId="7" borderId="3" xfId="0" applyFont="1" applyFill="1" applyBorder="1" applyAlignment="1">
      <alignment horizontal="center" vertical="center" wrapText="1"/>
    </xf>
    <xf numFmtId="0" fontId="5" fillId="5" borderId="5" xfId="48" applyFont="1" applyFill="1" applyBorder="1" applyAlignment="1">
      <alignment horizontal="center" vertical="center" wrapText="1"/>
    </xf>
    <xf numFmtId="0" fontId="5" fillId="5" borderId="11" xfId="48" applyFont="1" applyFill="1" applyBorder="1" applyAlignment="1">
      <alignment horizontal="center" vertical="center" wrapText="1"/>
    </xf>
    <xf numFmtId="0" fontId="5" fillId="6" borderId="25" xfId="48" applyFont="1" applyFill="1" applyBorder="1" applyAlignment="1">
      <alignment horizontal="center" vertical="center" wrapText="1"/>
    </xf>
    <xf numFmtId="0" fontId="5" fillId="7" borderId="10" xfId="48" applyFont="1" applyFill="1" applyBorder="1" applyAlignment="1">
      <alignment horizontal="center" vertical="center" wrapText="1"/>
    </xf>
    <xf numFmtId="0" fontId="9" fillId="7" borderId="26" xfId="0" applyFont="1" applyFill="1" applyBorder="1" applyAlignment="1">
      <alignment horizontal="center" vertical="center" wrapText="1"/>
    </xf>
    <xf numFmtId="0" fontId="9" fillId="7" borderId="24" xfId="0" applyFont="1" applyFill="1" applyBorder="1" applyAlignment="1">
      <alignment horizontal="center" vertical="center" wrapText="1"/>
    </xf>
    <xf numFmtId="0" fontId="9" fillId="7" borderId="51" xfId="0" applyFont="1" applyFill="1" applyBorder="1" applyAlignment="1">
      <alignment horizontal="center" vertical="center" wrapText="1"/>
    </xf>
    <xf numFmtId="0" fontId="25" fillId="11" borderId="15" xfId="0" applyFont="1" applyFill="1" applyBorder="1" applyAlignment="1">
      <alignment horizontal="center" vertical="center"/>
    </xf>
    <xf numFmtId="176" fontId="25" fillId="11" borderId="15" xfId="0" applyNumberFormat="1" applyFont="1" applyFill="1" applyBorder="1" applyAlignment="1">
      <alignment horizontal="center" vertical="center"/>
    </xf>
    <xf numFmtId="176" fontId="25" fillId="11" borderId="37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16" fillId="0" borderId="63" xfId="0" applyFont="1" applyBorder="1" applyAlignment="1">
      <alignment horizontal="center" vertical="center"/>
    </xf>
    <xf numFmtId="0" fontId="16" fillId="0" borderId="64" xfId="0" applyFont="1" applyBorder="1" applyAlignment="1">
      <alignment horizontal="center" vertical="center"/>
    </xf>
    <xf numFmtId="0" fontId="25" fillId="11" borderId="31" xfId="0" applyFont="1" applyFill="1" applyBorder="1" applyAlignment="1">
      <alignment horizontal="center" vertical="top"/>
    </xf>
    <xf numFmtId="0" fontId="25" fillId="11" borderId="65" xfId="0" applyFont="1" applyFill="1" applyBorder="1" applyAlignment="1">
      <alignment horizontal="center" vertical="top"/>
    </xf>
    <xf numFmtId="0" fontId="25" fillId="11" borderId="32" xfId="0" applyFont="1" applyFill="1" applyBorder="1" applyAlignment="1">
      <alignment horizontal="center" vertical="top"/>
    </xf>
    <xf numFmtId="0" fontId="16" fillId="11" borderId="33" xfId="0" applyFont="1" applyFill="1" applyBorder="1" applyAlignment="1">
      <alignment horizontal="center" vertical="top"/>
    </xf>
    <xf numFmtId="0" fontId="16" fillId="11" borderId="58" xfId="0" applyFont="1" applyFill="1" applyBorder="1" applyAlignment="1">
      <alignment horizontal="center" vertical="top"/>
    </xf>
    <xf numFmtId="0" fontId="16" fillId="11" borderId="34" xfId="0" applyFont="1" applyFill="1" applyBorder="1" applyAlignment="1">
      <alignment horizontal="center" vertical="top"/>
    </xf>
    <xf numFmtId="0" fontId="16" fillId="11" borderId="59" xfId="0" applyFont="1" applyFill="1" applyBorder="1" applyAlignment="1">
      <alignment horizontal="center" vertical="top"/>
    </xf>
    <xf numFmtId="0" fontId="1" fillId="11" borderId="12" xfId="0" applyFont="1" applyFill="1" applyBorder="1" applyAlignment="1">
      <alignment horizontal="center" vertical="center"/>
    </xf>
    <xf numFmtId="0" fontId="1" fillId="11" borderId="59" xfId="0" applyFont="1" applyFill="1" applyBorder="1" applyAlignment="1">
      <alignment horizontal="center" vertical="center"/>
    </xf>
    <xf numFmtId="0" fontId="1" fillId="11" borderId="28" xfId="0" applyFont="1" applyFill="1" applyBorder="1" applyAlignment="1">
      <alignment horizontal="center" vertical="center"/>
    </xf>
    <xf numFmtId="0" fontId="16" fillId="11" borderId="66" xfId="0" applyFont="1" applyFill="1" applyBorder="1" applyAlignment="1">
      <alignment horizontal="center" vertical="center"/>
    </xf>
    <xf numFmtId="0" fontId="25" fillId="11" borderId="15" xfId="0" applyFont="1" applyFill="1" applyBorder="1" applyAlignment="1">
      <alignment horizontal="center" vertical="top"/>
    </xf>
    <xf numFmtId="0" fontId="25" fillId="11" borderId="16" xfId="0" applyFont="1" applyFill="1" applyBorder="1" applyAlignment="1">
      <alignment horizontal="center" vertical="top"/>
    </xf>
    <xf numFmtId="0" fontId="25" fillId="11" borderId="37" xfId="0" applyFont="1" applyFill="1" applyBorder="1" applyAlignment="1">
      <alignment horizontal="center" vertical="top"/>
    </xf>
    <xf numFmtId="0" fontId="9" fillId="6" borderId="67" xfId="0" applyFont="1" applyFill="1" applyBorder="1" applyAlignment="1">
      <alignment horizontal="center" vertical="center" wrapText="1"/>
    </xf>
    <xf numFmtId="0" fontId="9" fillId="6" borderId="59" xfId="0" applyFont="1" applyFill="1" applyBorder="1" applyAlignment="1">
      <alignment horizontal="center" vertical="center" wrapText="1"/>
    </xf>
    <xf numFmtId="0" fontId="9" fillId="6" borderId="66" xfId="0" applyFont="1" applyFill="1" applyBorder="1" applyAlignment="1">
      <alignment horizontal="center" vertical="center" wrapText="1"/>
    </xf>
    <xf numFmtId="0" fontId="9" fillId="6" borderId="30" xfId="0" applyFont="1" applyFill="1" applyBorder="1" applyAlignment="1">
      <alignment horizontal="center" vertical="center" wrapText="1"/>
    </xf>
    <xf numFmtId="0" fontId="5" fillId="6" borderId="27" xfId="48" applyFont="1" applyFill="1" applyBorder="1" applyAlignment="1">
      <alignment horizontal="center" vertical="center" wrapText="1"/>
    </xf>
    <xf numFmtId="0" fontId="25" fillId="11" borderId="16" xfId="0" applyFont="1" applyFill="1" applyBorder="1" applyAlignment="1">
      <alignment horizontal="center" vertical="center"/>
    </xf>
    <xf numFmtId="0" fontId="25" fillId="11" borderId="37" xfId="0" applyFont="1" applyFill="1" applyBorder="1" applyAlignment="1">
      <alignment horizontal="center" vertical="center"/>
    </xf>
    <xf numFmtId="0" fontId="16" fillId="11" borderId="67" xfId="0" applyFont="1" applyFill="1" applyBorder="1" applyAlignment="1">
      <alignment horizontal="center" vertical="center"/>
    </xf>
    <xf numFmtId="0" fontId="16" fillId="11" borderId="59" xfId="0" applyFont="1" applyFill="1" applyBorder="1" applyAlignment="1">
      <alignment horizontal="center" vertical="center"/>
    </xf>
    <xf numFmtId="0" fontId="16" fillId="11" borderId="12" xfId="0" applyFont="1" applyFill="1" applyBorder="1" applyAlignment="1">
      <alignment horizontal="center" vertical="center" wrapText="1"/>
    </xf>
    <xf numFmtId="0" fontId="16" fillId="11" borderId="59" xfId="0" applyFont="1" applyFill="1" applyBorder="1" applyAlignment="1">
      <alignment horizontal="center" vertical="center" wrapText="1"/>
    </xf>
    <xf numFmtId="0" fontId="16" fillId="11" borderId="28" xfId="0" applyFont="1" applyFill="1" applyBorder="1" applyAlignment="1">
      <alignment horizontal="center" vertical="center" wrapText="1"/>
    </xf>
    <xf numFmtId="0" fontId="16" fillId="11" borderId="7" xfId="0" applyFont="1" applyFill="1" applyBorder="1" applyAlignment="1">
      <alignment horizontal="center" vertical="center" wrapText="1"/>
    </xf>
    <xf numFmtId="0" fontId="16" fillId="11" borderId="68" xfId="0" applyFont="1" applyFill="1" applyBorder="1" applyAlignment="1">
      <alignment horizontal="center" vertical="center" wrapText="1"/>
    </xf>
    <xf numFmtId="0" fontId="16" fillId="11" borderId="43" xfId="0" applyFont="1" applyFill="1" applyBorder="1" applyAlignment="1">
      <alignment horizontal="center" vertical="center" wrapText="1"/>
    </xf>
    <xf numFmtId="0" fontId="25" fillId="11" borderId="31" xfId="0" applyFont="1" applyFill="1" applyBorder="1" applyAlignment="1">
      <alignment horizontal="center" vertical="center"/>
    </xf>
    <xf numFmtId="0" fontId="25" fillId="11" borderId="65" xfId="0" applyFont="1" applyFill="1" applyBorder="1" applyAlignment="1">
      <alignment horizontal="center" vertical="center"/>
    </xf>
    <xf numFmtId="0" fontId="25" fillId="11" borderId="32" xfId="0" applyFont="1" applyFill="1" applyBorder="1" applyAlignment="1">
      <alignment horizontal="center" vertical="center"/>
    </xf>
    <xf numFmtId="9" fontId="16" fillId="11" borderId="33" xfId="0" applyNumberFormat="1" applyFont="1" applyFill="1" applyBorder="1" applyAlignment="1">
      <alignment horizontal="center" vertical="center"/>
    </xf>
    <xf numFmtId="9" fontId="16" fillId="11" borderId="58" xfId="0" applyNumberFormat="1" applyFont="1" applyFill="1" applyBorder="1" applyAlignment="1">
      <alignment horizontal="center" vertical="center"/>
    </xf>
    <xf numFmtId="9" fontId="16" fillId="11" borderId="34" xfId="0" applyNumberFormat="1" applyFont="1" applyFill="1" applyBorder="1" applyAlignment="1">
      <alignment horizontal="center" vertical="center"/>
    </xf>
    <xf numFmtId="9" fontId="16" fillId="11" borderId="59" xfId="0" applyNumberFormat="1" applyFont="1" applyFill="1" applyBorder="1" applyAlignment="1">
      <alignment horizontal="center" vertical="center"/>
    </xf>
    <xf numFmtId="9" fontId="16" fillId="11" borderId="28" xfId="0" applyNumberFormat="1" applyFont="1" applyFill="1" applyBorder="1" applyAlignment="1">
      <alignment horizontal="center" vertical="center"/>
    </xf>
    <xf numFmtId="0" fontId="5" fillId="6" borderId="12" xfId="48" applyFont="1" applyFill="1" applyBorder="1" applyAlignment="1">
      <alignment horizontal="center" vertical="center" wrapText="1"/>
    </xf>
    <xf numFmtId="0" fontId="5" fillId="6" borderId="28" xfId="48" applyFont="1" applyFill="1" applyBorder="1" applyAlignment="1">
      <alignment horizontal="center" vertical="center" wrapText="1"/>
    </xf>
    <xf numFmtId="0" fontId="5" fillId="6" borderId="13" xfId="48" applyFont="1" applyFill="1" applyBorder="1" applyAlignment="1">
      <alignment horizontal="center" vertical="center" wrapText="1"/>
    </xf>
    <xf numFmtId="0" fontId="15" fillId="4" borderId="15" xfId="0" applyFont="1" applyFill="1" applyBorder="1" applyAlignment="1">
      <alignment horizontal="center" vertical="center"/>
    </xf>
    <xf numFmtId="176" fontId="15" fillId="4" borderId="18" xfId="0" applyNumberFormat="1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 wrapText="1"/>
    </xf>
    <xf numFmtId="0" fontId="15" fillId="4" borderId="27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center" vertical="center" wrapText="1"/>
    </xf>
    <xf numFmtId="0" fontId="15" fillId="4" borderId="12" xfId="0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5" fillId="4" borderId="10" xfId="0" applyFont="1" applyFill="1" applyBorder="1" applyAlignment="1">
      <alignment horizontal="center" vertical="center" wrapText="1"/>
    </xf>
    <xf numFmtId="0" fontId="15" fillId="4" borderId="29" xfId="0" applyFont="1" applyFill="1" applyBorder="1" applyAlignment="1">
      <alignment horizontal="center" vertical="center"/>
    </xf>
    <xf numFmtId="0" fontId="15" fillId="4" borderId="30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15" fillId="4" borderId="31" xfId="0" applyFont="1" applyFill="1" applyBorder="1" applyAlignment="1">
      <alignment horizontal="center" vertical="center"/>
    </xf>
    <xf numFmtId="0" fontId="15" fillId="4" borderId="32" xfId="0" applyFont="1" applyFill="1" applyBorder="1" applyAlignment="1">
      <alignment horizontal="center" vertical="center"/>
    </xf>
    <xf numFmtId="0" fontId="15" fillId="4" borderId="19" xfId="0" applyFont="1" applyFill="1" applyBorder="1" applyAlignment="1">
      <alignment horizontal="center" vertical="center"/>
    </xf>
    <xf numFmtId="176" fontId="15" fillId="4" borderId="6" xfId="0" applyNumberFormat="1" applyFont="1" applyFill="1" applyBorder="1" applyAlignment="1">
      <alignment horizontal="center" vertical="center"/>
    </xf>
    <xf numFmtId="0" fontId="15" fillId="4" borderId="28" xfId="0" applyFont="1" applyFill="1" applyBorder="1" applyAlignment="1">
      <alignment horizontal="center" vertical="center" wrapText="1"/>
    </xf>
    <xf numFmtId="0" fontId="15" fillId="4" borderId="44" xfId="0" applyFont="1" applyFill="1" applyBorder="1" applyAlignment="1">
      <alignment horizontal="center" vertical="center" wrapText="1"/>
    </xf>
    <xf numFmtId="0" fontId="15" fillId="4" borderId="42" xfId="0" applyFont="1" applyFill="1" applyBorder="1" applyAlignment="1">
      <alignment horizontal="center" vertical="center" wrapText="1"/>
    </xf>
    <xf numFmtId="0" fontId="15" fillId="4" borderId="45" xfId="0" applyFont="1" applyFill="1" applyBorder="1" applyAlignment="1">
      <alignment horizontal="center" vertical="center"/>
    </xf>
    <xf numFmtId="0" fontId="15" fillId="4" borderId="46" xfId="0" applyFont="1" applyFill="1" applyBorder="1" applyAlignment="1">
      <alignment horizontal="center" vertical="center"/>
    </xf>
    <xf numFmtId="0" fontId="5" fillId="2" borderId="6" xfId="48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9" fillId="8" borderId="4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 wrapText="1"/>
    </xf>
    <xf numFmtId="10" fontId="2" fillId="2" borderId="51" xfId="0" applyNumberFormat="1" applyFont="1" applyFill="1" applyBorder="1" applyAlignment="1">
      <alignment horizontal="center" vertical="center" wrapText="1"/>
    </xf>
    <xf numFmtId="10" fontId="12" fillId="2" borderId="51" xfId="0" applyNumberFormat="1" applyFont="1" applyFill="1" applyBorder="1" applyAlignment="1">
      <alignment horizontal="center" vertical="center" wrapText="1"/>
    </xf>
    <xf numFmtId="10" fontId="12" fillId="2" borderId="9" xfId="0" applyNumberFormat="1" applyFont="1" applyFill="1" applyBorder="1" applyAlignment="1">
      <alignment horizontal="center" vertical="center" wrapText="1"/>
    </xf>
    <xf numFmtId="10" fontId="12" fillId="2" borderId="14" xfId="0" applyNumberFormat="1" applyFont="1" applyFill="1" applyBorder="1" applyAlignment="1">
      <alignment horizontal="center" vertical="center" wrapText="1"/>
    </xf>
    <xf numFmtId="0" fontId="26" fillId="5" borderId="29" xfId="0" applyFont="1" applyFill="1" applyBorder="1" applyAlignment="1">
      <alignment horizontal="center" vertical="center" wrapText="1"/>
    </xf>
    <xf numFmtId="0" fontId="26" fillId="5" borderId="30" xfId="0" applyFont="1" applyFill="1" applyBorder="1" applyAlignment="1">
      <alignment horizontal="center" vertical="center" wrapText="1"/>
    </xf>
    <xf numFmtId="0" fontId="27" fillId="19" borderId="12" xfId="48" applyFont="1" applyFill="1" applyBorder="1" applyAlignment="1">
      <alignment horizontal="center" vertical="center" wrapText="1"/>
    </xf>
    <xf numFmtId="0" fontId="27" fillId="19" borderId="28" xfId="48" applyFont="1" applyFill="1" applyBorder="1" applyAlignment="1">
      <alignment horizontal="center" vertical="center" wrapText="1"/>
    </xf>
    <xf numFmtId="0" fontId="9" fillId="19" borderId="29" xfId="0" applyFont="1" applyFill="1" applyBorder="1" applyAlignment="1">
      <alignment horizontal="center" vertical="center" wrapText="1"/>
    </xf>
    <xf numFmtId="0" fontId="9" fillId="19" borderId="30" xfId="0" applyFont="1" applyFill="1" applyBorder="1" applyAlignment="1">
      <alignment horizontal="center" vertical="center" wrapText="1"/>
    </xf>
    <xf numFmtId="0" fontId="5" fillId="6" borderId="25" xfId="48" applyFill="1" applyBorder="1" applyAlignment="1">
      <alignment vertical="center"/>
    </xf>
    <xf numFmtId="0" fontId="5" fillId="6" borderId="27" xfId="48" applyFill="1" applyBorder="1" applyAlignment="1">
      <alignment vertical="center"/>
    </xf>
    <xf numFmtId="0" fontId="28" fillId="0" borderId="18" xfId="0" applyFont="1" applyBorder="1" applyAlignment="1">
      <alignment horizontal="center" vertical="center" wrapText="1"/>
    </xf>
    <xf numFmtId="0" fontId="28" fillId="0" borderId="37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176" fontId="3" fillId="0" borderId="14" xfId="0" applyNumberFormat="1" applyFont="1" applyBorder="1" applyAlignment="1">
      <alignment horizontal="center" vertical="center" wrapText="1"/>
    </xf>
    <xf numFmtId="9" fontId="3" fillId="0" borderId="24" xfId="0" applyNumberFormat="1" applyFont="1" applyBorder="1" applyAlignment="1">
      <alignment horizontal="center" vertical="center" wrapText="1"/>
    </xf>
    <xf numFmtId="176" fontId="3" fillId="0" borderId="9" xfId="0" applyNumberFormat="1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9" fontId="3" fillId="0" borderId="11" xfId="0" applyNumberFormat="1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176" fontId="3" fillId="0" borderId="21" xfId="0" applyNumberFormat="1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9" fontId="3" fillId="0" borderId="46" xfId="0" applyNumberFormat="1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29" fillId="0" borderId="0" xfId="0" applyFont="1" applyBorder="1" applyAlignment="1">
      <alignment vertical="center"/>
    </xf>
    <xf numFmtId="0" fontId="28" fillId="0" borderId="1" xfId="0" applyFont="1" applyBorder="1" applyAlignment="1">
      <alignment horizontal="center" vertical="center" wrapText="1"/>
    </xf>
    <xf numFmtId="176" fontId="3" fillId="0" borderId="10" xfId="0" applyNumberFormat="1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176" fontId="3" fillId="0" borderId="45" xfId="0" applyNumberFormat="1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9" fontId="1" fillId="0" borderId="39" xfId="0" applyNumberFormat="1" applyFont="1" applyBorder="1" applyAlignment="1">
      <alignment horizontal="center" vertical="center"/>
    </xf>
    <xf numFmtId="0" fontId="29" fillId="0" borderId="0" xfId="0" applyFont="1" applyAlignment="1">
      <alignment vertical="center"/>
    </xf>
    <xf numFmtId="176" fontId="3" fillId="0" borderId="44" xfId="0" applyNumberFormat="1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9" fontId="3" fillId="0" borderId="42" xfId="0" applyNumberFormat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9" fontId="1" fillId="0" borderId="2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 wrapText="1"/>
    </xf>
    <xf numFmtId="176" fontId="3" fillId="0" borderId="4" xfId="0" applyNumberFormat="1" applyFont="1" applyBorder="1" applyAlignment="1">
      <alignment horizontal="center" vertical="center" wrapText="1"/>
    </xf>
    <xf numFmtId="9" fontId="3" fillId="0" borderId="4" xfId="0" applyNumberFormat="1" applyFont="1" applyBorder="1" applyAlignment="1">
      <alignment horizontal="center" vertical="center" wrapText="1"/>
    </xf>
    <xf numFmtId="9" fontId="3" fillId="0" borderId="15" xfId="0" applyNumberFormat="1" applyFont="1" applyBorder="1" applyAlignment="1">
      <alignment horizontal="center" vertical="center" wrapText="1"/>
    </xf>
    <xf numFmtId="9" fontId="1" fillId="0" borderId="0" xfId="0" applyNumberFormat="1" applyFont="1" applyAlignment="1">
      <alignment horizontal="center" vertical="center"/>
    </xf>
    <xf numFmtId="176" fontId="1" fillId="0" borderId="45" xfId="0" applyNumberFormat="1" applyFont="1" applyBorder="1" applyAlignment="1">
      <alignment horizontal="center" vertical="center"/>
    </xf>
    <xf numFmtId="9" fontId="3" fillId="0" borderId="3" xfId="0" applyNumberFormat="1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9" fontId="3" fillId="0" borderId="20" xfId="0" applyNumberFormat="1" applyFont="1" applyBorder="1" applyAlignment="1">
      <alignment horizontal="center" vertical="center" wrapText="1"/>
    </xf>
    <xf numFmtId="9" fontId="3" fillId="0" borderId="5" xfId="0" applyNumberFormat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9" fontId="3" fillId="0" borderId="9" xfId="0" applyNumberFormat="1" applyFont="1" applyBorder="1" applyAlignment="1">
      <alignment horizontal="center" vertical="center" wrapText="1"/>
    </xf>
    <xf numFmtId="9" fontId="3" fillId="0" borderId="21" xfId="0" applyNumberFormat="1" applyFont="1" applyBorder="1" applyAlignment="1">
      <alignment horizontal="center" vertical="center" wrapText="1"/>
    </xf>
    <xf numFmtId="2" fontId="3" fillId="0" borderId="0" xfId="0" applyNumberFormat="1" applyFont="1" applyAlignment="1">
      <alignment vertical="center" wrapText="1"/>
    </xf>
    <xf numFmtId="9" fontId="3" fillId="0" borderId="51" xfId="0" applyNumberFormat="1" applyFont="1" applyBorder="1" applyAlignment="1">
      <alignment horizontal="center" vertical="center" wrapText="1"/>
    </xf>
    <xf numFmtId="9" fontId="1" fillId="0" borderId="46" xfId="0" applyNumberFormat="1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 wrapText="1"/>
    </xf>
    <xf numFmtId="1" fontId="3" fillId="0" borderId="22" xfId="0" applyNumberFormat="1" applyFont="1" applyBorder="1" applyAlignment="1">
      <alignment horizontal="center" vertical="center"/>
    </xf>
    <xf numFmtId="9" fontId="3" fillId="0" borderId="3" xfId="0" applyNumberFormat="1" applyFont="1" applyBorder="1" applyAlignment="1">
      <alignment horizontal="center" vertical="center"/>
    </xf>
    <xf numFmtId="9" fontId="3" fillId="0" borderId="17" xfId="0" applyNumberFormat="1" applyFont="1" applyBorder="1" applyAlignment="1">
      <alignment horizontal="center" vertical="center" wrapText="1"/>
    </xf>
    <xf numFmtId="10" fontId="3" fillId="0" borderId="0" xfId="0" applyNumberFormat="1" applyFont="1" applyAlignment="1">
      <alignment vertical="center"/>
    </xf>
    <xf numFmtId="9" fontId="3" fillId="0" borderId="0" xfId="0" applyNumberFormat="1" applyFont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3" fillId="0" borderId="23" xfId="0" applyNumberFormat="1" applyFont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23">
    <dxf>
      <font>
        <name val="Arial"/>
        <scheme val="none"/>
        <b val="0"/>
        <i val="0"/>
        <strike val="0"/>
        <u val="none"/>
        <sz val="11"/>
        <color theme="1"/>
      </font>
      <numFmt numFmtId="176" formatCode="[$-F800]dddd\,\ mmmm\ dd\,\ yyyy"/>
      <alignment horizontal="center" vertical="center" wrapText="1"/>
      <border>
        <left/>
        <right/>
        <top style="thin">
          <color auto="1"/>
        </top>
        <bottom style="thin">
          <color auto="1"/>
        </bottom>
      </border>
    </dxf>
    <dxf>
      <border>
        <left style="medium">
          <color auto="1"/>
        </left>
        <right style="medium">
          <color auto="1"/>
        </right>
        <top/>
        <bottom/>
      </border>
    </dxf>
    <dxf>
      <font>
        <name val="Arial"/>
        <scheme val="none"/>
        <b val="0"/>
        <i val="0"/>
        <strike val="0"/>
        <u val="none"/>
        <sz val="11"/>
        <color theme="1"/>
      </font>
      <numFmt numFmtId="9" formatCode="0%"/>
      <alignment horizontal="center" vertical="center" wrapText="1"/>
      <border>
        <left/>
        <right/>
        <top style="thin">
          <color auto="1"/>
        </top>
        <bottom style="thin">
          <color auto="1"/>
        </bottom>
      </border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B050"/>
      </font>
      <fill>
        <gradientFill type="path">
          <stop position="0">
            <color theme="0"/>
          </stop>
          <stop position="1">
            <color rgb="FF0BE70B"/>
          </stop>
        </gradientFill>
      </fill>
    </dxf>
    <dxf>
      <fill>
        <patternFill patternType="solid">
          <fgColor theme="4" tint="0.799951170384838"/>
          <bgColor theme="4" tint="0.799951170384838"/>
        </patternFill>
      </fill>
    </dxf>
    <dxf>
      <fill>
        <patternFill patternType="solid">
          <fgColor theme="4" tint="0.799951170384838"/>
          <bgColor theme="4" tint="0.799951170384838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left/>
        <right/>
        <top style="double">
          <color theme="4"/>
        </top>
        <bottom/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"/>
        </horizontal>
      </border>
    </dxf>
    <dxf>
      <fill>
        <patternFill patternType="solid">
          <fgColor theme="4" tint="0.799951170384838"/>
          <bgColor theme="4" tint="0.799951170384838"/>
        </patternFill>
      </fill>
      <border>
        <left/>
        <right/>
        <top/>
        <bottom style="thin">
          <color theme="4" tint="0.399945066682943"/>
        </bottom>
      </border>
    </dxf>
    <dxf>
      <font>
        <b val="1"/>
      </font>
      <fill>
        <patternFill patternType="solid">
          <fgColor theme="4" tint="0.799951170384838"/>
          <bgColor theme="4" tint="0.799951170384838"/>
        </patternFill>
      </fill>
      <border>
        <left/>
        <right/>
        <top/>
        <bottom style="thin">
          <color theme="4" tint="0.399945066682943"/>
        </bottom>
      </border>
    </dxf>
    <dxf>
      <font>
        <color theme="1"/>
      </font>
    </dxf>
    <dxf>
      <font>
        <color theme="1"/>
      </font>
      <border>
        <left/>
        <right/>
        <top/>
        <bottom style="thin">
          <color theme="4" tint="0.399945066682943"/>
        </bottom>
      </border>
    </dxf>
    <dxf>
      <font>
        <b val="1"/>
        <color theme="1"/>
      </font>
    </dxf>
    <dxf>
      <font>
        <b val="1"/>
        <color theme="1"/>
      </font>
      <border>
        <left/>
        <right/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"/>
          <bgColor theme="4" tint="0.799951170384838"/>
        </patternFill>
      </fill>
    </dxf>
    <dxf>
      <fill>
        <patternFill patternType="solid">
          <fgColor theme="4" tint="0.799951170384838"/>
          <bgColor theme="4" tint="0.799951170384838"/>
        </patternFill>
      </fill>
    </dxf>
    <dxf>
      <font>
        <b val="1"/>
        <color theme="1"/>
      </font>
      <fill>
        <patternFill patternType="solid">
          <fgColor theme="4" tint="0.799951170384838"/>
          <bgColor theme="4" tint="0.799951170384838"/>
        </patternFill>
      </fill>
      <border>
        <left/>
        <right/>
        <top style="thin">
          <color theme="4" tint="0.399945066682943"/>
        </top>
        <bottom style="thin">
          <color theme="4" tint="0.399945066682943"/>
        </bottom>
      </border>
    </dxf>
    <dxf>
      <font>
        <b val="1"/>
        <color theme="1"/>
      </font>
      <fill>
        <patternFill patternType="solid">
          <fgColor theme="4" tint="0.799951170384838"/>
          <bgColor theme="4" tint="0.799951170384838"/>
        </patternFill>
      </fill>
      <border>
        <left/>
        <right/>
        <top/>
        <bottom style="thin">
          <color theme="4" tint="0.399945066682943"/>
        </bottom>
      </border>
    </dxf>
  </dxfs>
  <tableStyles count="2" defaultTableStyle="TableStyleMedium2" defaultPivotStyle="PivotStyleLight16">
    <tableStyle name="TableStylePreset3_Accent1" pivot="0" count="7">
      <tableStyleElement type="wholeTable" dxfId="12"/>
      <tableStyleElement type="headerRow" dxfId="11"/>
      <tableStyleElement type="totalRow" dxfId="10"/>
      <tableStyleElement type="firstColumn" dxfId="9"/>
      <tableStyleElement type="lastColumn" dxfId="8"/>
      <tableStyleElement type="firstRowStripe" dxfId="7"/>
      <tableStyleElement type="firstColumnStripe" dxfId="6"/>
    </tableStyle>
    <tableStyle name="PivotStylePreset2_Accent1" table="0" count="10">
      <tableStyleElement type="headerRow" dxfId="22"/>
      <tableStyleElement type="totalRow" dxfId="21"/>
      <tableStyleElement type="firstRowStripe" dxfId="20"/>
      <tableStyleElement type="firstColumnStripe" dxfId="19"/>
      <tableStyleElement type="firstSubtotalRow" dxfId="18"/>
      <tableStyleElement type="secondSubtotalRow" dxfId="17"/>
      <tableStyleElement type="firstRowSubheading" dxfId="16"/>
      <tableStyleElement type="secondRowSubheading" dxfId="15"/>
      <tableStyleElement type="pageFieldLabels" dxfId="14"/>
      <tableStyleElement type="pageFieldValues" dxfId="1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8" Type="http://schemas.openxmlformats.org/officeDocument/2006/relationships/sharedStrings" Target="sharedStrings.xml"/><Relationship Id="rId37" Type="http://schemas.openxmlformats.org/officeDocument/2006/relationships/styles" Target="styles.xml"/><Relationship Id="rId36" Type="http://schemas.openxmlformats.org/officeDocument/2006/relationships/theme" Target="theme/theme1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Level 2 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spc="100" baseline="0">
                <a:solidFill>
                  <a:schemeClr val="lt1">
                    <a:lumMod val="9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rPr lang="en-US"/>
              <a:t>CoderByte Progress Report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'PROGRESS REPORT '!$R$2</c:f>
              <c:strCache>
                <c:ptCount val="1"/>
                <c:pt idx="0">
                  <c:v>Coderbyte result estimate</c:v>
                </c:pt>
              </c:strCache>
            </c:strRef>
          </c:tx>
          <c:spPr>
            <a:gradFill>
              <a:gsLst>
                <a:gs pos="22000">
                  <a:srgbClr val="C00000">
                    <a:alpha val="100000"/>
                    <a:lumMod val="82000"/>
                  </a:srgbClr>
                </a:gs>
                <a:gs pos="100000">
                  <a:srgbClr val="846C21"/>
                </a:gs>
              </a:gsLst>
              <a:path path="circle"/>
            </a:gradFill>
            <a:ln>
              <a:noFill/>
            </a:ln>
            <a:effectLst>
              <a:innerShdw blurRad="63500" dist="50800" dir="13500000">
                <a:schemeClr val="bg1">
                  <a:lumMod val="50000"/>
                  <a:alpha val="50000"/>
                </a:schemeClr>
              </a:innerShdw>
            </a:effectLst>
          </c:spPr>
          <c:invertIfNegative val="0"/>
          <c:dLbls>
            <c:delete val="1"/>
          </c:dLbls>
          <c:val>
            <c:numRef>
              <c:f>'PROGRESS REPORT '!$R$3:$R$55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72881"/>
        <c:axId val="528670359"/>
      </c:barChart>
      <c:lineChart>
        <c:grouping val="standard"/>
        <c:varyColors val="0"/>
        <c:ser>
          <c:idx val="0"/>
          <c:order val="0"/>
          <c:tx>
            <c:strRef>
              <c:f>'PROGRESS REPORT '!$P$2</c:f>
              <c:strCache>
                <c:ptCount val="1"/>
                <c:pt idx="0">
                  <c:v>Trend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>
                <a:gsLst>
                  <a:gs pos="0">
                    <a:srgbClr val="FFC000"/>
                  </a:gs>
                  <a:gs pos="100000">
                    <a:srgbClr val="846C21"/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'!$P$3:$P$55</c:f>
              <c:numCache>
                <c:formatCode>0%</c:formatCode>
                <c:ptCount val="53"/>
                <c:pt idx="0">
                  <c:v>0.5</c:v>
                </c:pt>
                <c:pt idx="1">
                  <c:v>1</c:v>
                </c:pt>
                <c:pt idx="2">
                  <c:v>0.9</c:v>
                </c:pt>
                <c:pt idx="3">
                  <c:v>0.5</c:v>
                </c:pt>
                <c:pt idx="4">
                  <c:v>1</c:v>
                </c:pt>
                <c:pt idx="5">
                  <c:v>0.9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0.9</c:v>
                </c:pt>
                <c:pt idx="10">
                  <c:v>1</c:v>
                </c:pt>
                <c:pt idx="11">
                  <c:v>0.5</c:v>
                </c:pt>
                <c:pt idx="12">
                  <c:v>0.5</c:v>
                </c:pt>
                <c:pt idx="13">
                  <c:v>0.95</c:v>
                </c:pt>
                <c:pt idx="14">
                  <c:v>1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'PROGRESS REPORT '!$Q$2</c:f>
              <c:strCache>
                <c:ptCount val="1"/>
                <c:pt idx="0">
                  <c:v>Coderbyte result target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'PROGRESS REPORT '!$O$3:$O$55</c:f>
              <c:numCache>
                <c:formatCode>General</c:formatCode>
                <c:ptCount val="5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</c:numCache>
            </c:numRef>
          </c:cat>
          <c:val>
            <c:numRef>
              <c:f>'PROGRESS REPORT '!$Q$3:$Q$55</c:f>
              <c:numCache>
                <c:formatCode>0%</c:formatCode>
                <c:ptCount val="53"/>
                <c:pt idx="0">
                  <c:v>0.81</c:v>
                </c:pt>
                <c:pt idx="1">
                  <c:v>0.81</c:v>
                </c:pt>
                <c:pt idx="2">
                  <c:v>0.81</c:v>
                </c:pt>
                <c:pt idx="3">
                  <c:v>0.81</c:v>
                </c:pt>
                <c:pt idx="4">
                  <c:v>0.81</c:v>
                </c:pt>
                <c:pt idx="5">
                  <c:v>0.81</c:v>
                </c:pt>
                <c:pt idx="6">
                  <c:v>0.81</c:v>
                </c:pt>
                <c:pt idx="7">
                  <c:v>0.81</c:v>
                </c:pt>
                <c:pt idx="8">
                  <c:v>0.81</c:v>
                </c:pt>
                <c:pt idx="9">
                  <c:v>0.81</c:v>
                </c:pt>
                <c:pt idx="10">
                  <c:v>0.81</c:v>
                </c:pt>
                <c:pt idx="11">
                  <c:v>0.81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0.81</c:v>
                </c:pt>
                <c:pt idx="16">
                  <c:v>0.81</c:v>
                </c:pt>
                <c:pt idx="17">
                  <c:v>0.81</c:v>
                </c:pt>
                <c:pt idx="18">
                  <c:v>0.81</c:v>
                </c:pt>
                <c:pt idx="19">
                  <c:v>0.81</c:v>
                </c:pt>
                <c:pt idx="20">
                  <c:v>0.81</c:v>
                </c:pt>
                <c:pt idx="21">
                  <c:v>0.81</c:v>
                </c:pt>
                <c:pt idx="22">
                  <c:v>0.81</c:v>
                </c:pt>
                <c:pt idx="23">
                  <c:v>0.81</c:v>
                </c:pt>
                <c:pt idx="24">
                  <c:v>0.81</c:v>
                </c:pt>
                <c:pt idx="25">
                  <c:v>0.81</c:v>
                </c:pt>
                <c:pt idx="26">
                  <c:v>0.81</c:v>
                </c:pt>
                <c:pt idx="27">
                  <c:v>0.81</c:v>
                </c:pt>
                <c:pt idx="28">
                  <c:v>0.81</c:v>
                </c:pt>
                <c:pt idx="29">
                  <c:v>0.81</c:v>
                </c:pt>
                <c:pt idx="30">
                  <c:v>0.81</c:v>
                </c:pt>
                <c:pt idx="31">
                  <c:v>0.81</c:v>
                </c:pt>
                <c:pt idx="32">
                  <c:v>0.81</c:v>
                </c:pt>
                <c:pt idx="33">
                  <c:v>0.81</c:v>
                </c:pt>
                <c:pt idx="34">
                  <c:v>0.81</c:v>
                </c:pt>
                <c:pt idx="35">
                  <c:v>0.81</c:v>
                </c:pt>
                <c:pt idx="36">
                  <c:v>0.81</c:v>
                </c:pt>
                <c:pt idx="37">
                  <c:v>0.81</c:v>
                </c:pt>
                <c:pt idx="38">
                  <c:v>0.81</c:v>
                </c:pt>
                <c:pt idx="39">
                  <c:v>0.81</c:v>
                </c:pt>
                <c:pt idx="40">
                  <c:v>0.81</c:v>
                </c:pt>
                <c:pt idx="41">
                  <c:v>0.81</c:v>
                </c:pt>
                <c:pt idx="42">
                  <c:v>0.81</c:v>
                </c:pt>
                <c:pt idx="43">
                  <c:v>0.81</c:v>
                </c:pt>
                <c:pt idx="44">
                  <c:v>0.81</c:v>
                </c:pt>
                <c:pt idx="45">
                  <c:v>0.81</c:v>
                </c:pt>
                <c:pt idx="46">
                  <c:v>0.81</c:v>
                </c:pt>
                <c:pt idx="47">
                  <c:v>0.81</c:v>
                </c:pt>
                <c:pt idx="48">
                  <c:v>0.81</c:v>
                </c:pt>
                <c:pt idx="49">
                  <c:v>0.81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872881"/>
        <c:axId val="528670359"/>
      </c:lineChart>
      <c:catAx>
        <c:axId val="653872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3999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70359"/>
        <c:crosses val="autoZero"/>
        <c:auto val="1"/>
        <c:lblAlgn val="ctr"/>
        <c:lblOffset val="100"/>
        <c:noMultiLvlLbl val="0"/>
      </c:catAx>
      <c:valAx>
        <c:axId val="52867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72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 b="1">
              <a:latin typeface="Arial" panose="020B0604020202020204"/>
              <a:cs typeface="Arial" panose="020B0604020202020204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/>
                <a:cs typeface="Arial" panose="020B0604020202020204"/>
              </a:rPr>
              <a:t>Progress Estimate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37562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FFFFFF"/>
                    </a:solidFill>
                    <a:latin typeface="Arial" panose="020B0604020202020204"/>
                    <a:ea typeface="Arial" panose="020B0604020202020204"/>
                    <a:cs typeface="Arial" panose="020B0604020202020204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'PROGRESS REPORT '!$V$2:$W$2</c:f>
              <c:strCache>
                <c:ptCount val="2"/>
                <c:pt idx="0">
                  <c:v>Target % Percentage</c:v>
                </c:pt>
                <c:pt idx="1">
                  <c:v>Project Progress %</c:v>
                </c:pt>
              </c:strCache>
            </c:strRef>
          </c:cat>
          <c:val>
            <c:numRef>
              <c:f>'PROGRESS REPORT '!$V$3:$W$3</c:f>
              <c:numCache>
                <c:formatCode>0%</c:formatCode>
                <c:ptCount val="2"/>
                <c:pt idx="0">
                  <c:v>1.22739726027397</c:v>
                </c:pt>
                <c:pt idx="1">
                  <c:v>0.836363636363636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2723654"/>
        <c:axId val="160654150"/>
      </c:barChart>
      <c:catAx>
        <c:axId val="712723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</a:p>
        </c:txPr>
        <c:crossAx val="160654150"/>
        <c:crosses val="autoZero"/>
        <c:auto val="1"/>
        <c:lblAlgn val="ctr"/>
        <c:lblOffset val="100"/>
        <c:noMultiLvlLbl val="0"/>
      </c:catAx>
      <c:valAx>
        <c:axId val="1606541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723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/>
      </a:gradFill>
    </cs:spPr>
    <cs:defRPr sz="10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3999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gradFill>
        <a:gsLst>
          <a:gs pos="0">
            <a:schemeClr val="dk1">
              <a:lumMod val="75000"/>
              <a:lumOff val="25000"/>
            </a:schemeClr>
          </a:gs>
          <a:gs pos="100000">
            <a:schemeClr val="dk1">
              <a:lumMod val="95000"/>
              <a:lumOff val="5000"/>
            </a:schemeClr>
          </a:gs>
        </a:gsLst>
        <a:path path="circle"/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3999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3999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3999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gradFill>
        <a:gsLst>
          <a:gs pos="0">
            <a:schemeClr val="lt1"/>
          </a:gs>
          <a:gs pos="100000">
            <a:schemeClr val="lt1">
              <a:lumMod val="85000"/>
            </a:schemeClr>
          </a:gs>
        </a:gsLst>
        <a:path path="circle"/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20</xdr:col>
      <xdr:colOff>1339215</xdr:colOff>
      <xdr:row>4</xdr:row>
      <xdr:rowOff>72390</xdr:rowOff>
    </xdr:from>
    <xdr:to>
      <xdr:col>30</xdr:col>
      <xdr:colOff>529590</xdr:colOff>
      <xdr:row>23</xdr:row>
      <xdr:rowOff>91440</xdr:rowOff>
    </xdr:to>
    <xdr:graphicFrame>
      <xdr:nvGraphicFramePr>
        <xdr:cNvPr id="2" name="Chart 3"/>
        <xdr:cNvGraphicFramePr/>
      </xdr:nvGraphicFramePr>
      <xdr:xfrm>
        <a:off x="53813075" y="1207770"/>
        <a:ext cx="15176500" cy="3857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1340485</xdr:colOff>
      <xdr:row>26</xdr:row>
      <xdr:rowOff>25400</xdr:rowOff>
    </xdr:from>
    <xdr:to>
      <xdr:col>31</xdr:col>
      <xdr:colOff>65404</xdr:colOff>
      <xdr:row>53</xdr:row>
      <xdr:rowOff>5080</xdr:rowOff>
    </xdr:to>
    <xdr:graphicFrame>
      <xdr:nvGraphicFramePr>
        <xdr:cNvPr id="3" name="Chart 2"/>
        <xdr:cNvGraphicFramePr/>
      </xdr:nvGraphicFramePr>
      <xdr:xfrm>
        <a:off x="50549175" y="5576570"/>
        <a:ext cx="18689955" cy="517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3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4</xdr:row>
      <xdr:rowOff>158750</xdr:rowOff>
    </xdr:from>
    <xdr:to>
      <xdr:col>8</xdr:col>
      <xdr:colOff>1778000</xdr:colOff>
      <xdr:row>15</xdr:row>
      <xdr:rowOff>161924</xdr:rowOff>
    </xdr:to>
    <xdr:graphicFrame>
      <xdr:nvGraphicFramePr>
        <xdr:cNvPr id="2" name="Chart 2"/>
        <xdr:cNvGraphicFramePr/>
      </xdr:nvGraphicFramePr>
      <xdr:xfrm>
        <a:off x="11899265" y="1494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4</xdr:row>
      <xdr:rowOff>158750</xdr:rowOff>
    </xdr:from>
    <xdr:to>
      <xdr:col>8</xdr:col>
      <xdr:colOff>1778000</xdr:colOff>
      <xdr:row>15</xdr:row>
      <xdr:rowOff>161924</xdr:rowOff>
    </xdr:to>
    <xdr:graphicFrame>
      <xdr:nvGraphicFramePr>
        <xdr:cNvPr id="2" name="Chart 2"/>
        <xdr:cNvGraphicFramePr/>
      </xdr:nvGraphicFramePr>
      <xdr:xfrm>
        <a:off x="11899265" y="1494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4</xdr:row>
      <xdr:rowOff>158750</xdr:rowOff>
    </xdr:from>
    <xdr:to>
      <xdr:col>8</xdr:col>
      <xdr:colOff>1778000</xdr:colOff>
      <xdr:row>15</xdr:row>
      <xdr:rowOff>161924</xdr:rowOff>
    </xdr:to>
    <xdr:graphicFrame>
      <xdr:nvGraphicFramePr>
        <xdr:cNvPr id="2" name="Chart 2"/>
        <xdr:cNvGraphicFramePr/>
      </xdr:nvGraphicFramePr>
      <xdr:xfrm>
        <a:off x="11899265" y="1494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4</xdr:row>
      <xdr:rowOff>158750</xdr:rowOff>
    </xdr:from>
    <xdr:to>
      <xdr:col>8</xdr:col>
      <xdr:colOff>1778000</xdr:colOff>
      <xdr:row>15</xdr:row>
      <xdr:rowOff>161924</xdr:rowOff>
    </xdr:to>
    <xdr:graphicFrame>
      <xdr:nvGraphicFramePr>
        <xdr:cNvPr id="2" name="Chart 2"/>
        <xdr:cNvGraphicFramePr/>
      </xdr:nvGraphicFramePr>
      <xdr:xfrm>
        <a:off x="11899265" y="1494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4</xdr:row>
      <xdr:rowOff>158750</xdr:rowOff>
    </xdr:from>
    <xdr:to>
      <xdr:col>8</xdr:col>
      <xdr:colOff>1778000</xdr:colOff>
      <xdr:row>15</xdr:row>
      <xdr:rowOff>161924</xdr:rowOff>
    </xdr:to>
    <xdr:graphicFrame>
      <xdr:nvGraphicFramePr>
        <xdr:cNvPr id="2" name="Chart 2"/>
        <xdr:cNvGraphicFramePr/>
      </xdr:nvGraphicFramePr>
      <xdr:xfrm>
        <a:off x="11899265" y="1494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4</xdr:row>
      <xdr:rowOff>158750</xdr:rowOff>
    </xdr:from>
    <xdr:to>
      <xdr:col>8</xdr:col>
      <xdr:colOff>1778000</xdr:colOff>
      <xdr:row>15</xdr:row>
      <xdr:rowOff>161924</xdr:rowOff>
    </xdr:to>
    <xdr:graphicFrame>
      <xdr:nvGraphicFramePr>
        <xdr:cNvPr id="2" name="Chart 2"/>
        <xdr:cNvGraphicFramePr/>
      </xdr:nvGraphicFramePr>
      <xdr:xfrm>
        <a:off x="11899265" y="1494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178593</xdr:colOff>
      <xdr:row>4</xdr:row>
      <xdr:rowOff>154781</xdr:rowOff>
    </xdr:from>
    <xdr:to>
      <xdr:col>8</xdr:col>
      <xdr:colOff>1916906</xdr:colOff>
      <xdr:row>16</xdr:row>
      <xdr:rowOff>35719</xdr:rowOff>
    </xdr:to>
    <xdr:graphicFrame>
      <xdr:nvGraphicFramePr>
        <xdr:cNvPr id="2" name="Chart 1"/>
        <xdr:cNvGraphicFramePr/>
      </xdr:nvGraphicFramePr>
      <xdr:xfrm>
        <a:off x="11834495" y="1489710"/>
        <a:ext cx="9051290" cy="4255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2" name="Chart 1"/>
        <xdr:cNvGraphicFramePr/>
      </xdr:nvGraphicFramePr>
      <xdr:xfrm>
        <a:off x="11656060" y="727710"/>
        <a:ext cx="4552315" cy="2047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381000</xdr:colOff>
      <xdr:row>7</xdr:row>
      <xdr:rowOff>152400</xdr:rowOff>
    </xdr:from>
    <xdr:to>
      <xdr:col>7</xdr:col>
      <xdr:colOff>152400</xdr:colOff>
      <xdr:row>18</xdr:row>
      <xdr:rowOff>38100</xdr:rowOff>
    </xdr:to>
    <xdr:graphicFrame>
      <xdr:nvGraphicFramePr>
        <xdr:cNvPr id="2" name="Chart 2"/>
        <xdr:cNvGraphicFramePr/>
      </xdr:nvGraphicFramePr>
      <xdr:xfrm>
        <a:off x="12037060" y="1459230"/>
        <a:ext cx="4646930" cy="201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209550</xdr:colOff>
      <xdr:row>16</xdr:row>
      <xdr:rowOff>47625</xdr:rowOff>
    </xdr:from>
    <xdr:to>
      <xdr:col>11</xdr:col>
      <xdr:colOff>1390650</xdr:colOff>
      <xdr:row>51</xdr:row>
      <xdr:rowOff>38100</xdr:rowOff>
    </xdr:to>
    <xdr:graphicFrame>
      <xdr:nvGraphicFramePr>
        <xdr:cNvPr id="3" name="Chart 3"/>
        <xdr:cNvGraphicFramePr/>
      </xdr:nvGraphicFramePr>
      <xdr:xfrm>
        <a:off x="19178905" y="3027045"/>
        <a:ext cx="11635105" cy="688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4" name="Chart 2"/>
        <xdr:cNvGraphicFramePr/>
      </xdr:nvGraphicFramePr>
      <xdr:xfrm>
        <a:off x="1165606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5" name="Chart 3"/>
        <xdr:cNvGraphicFramePr/>
      </xdr:nvGraphicFramePr>
      <xdr:xfrm>
        <a:off x="18969355" y="2958465"/>
        <a:ext cx="11634470" cy="6717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2" name="Chart 2"/>
        <xdr:cNvGraphicFramePr/>
      </xdr:nvGraphicFramePr>
      <xdr:xfrm>
        <a:off x="1165606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3" name="Chart 3"/>
        <xdr:cNvGraphicFramePr/>
      </xdr:nvGraphicFramePr>
      <xdr:xfrm>
        <a:off x="18969355" y="2958465"/>
        <a:ext cx="11634470" cy="6717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2" name="Chart 2"/>
        <xdr:cNvGraphicFramePr/>
      </xdr:nvGraphicFramePr>
      <xdr:xfrm>
        <a:off x="1165606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3" name="Chart 3"/>
        <xdr:cNvGraphicFramePr/>
      </xdr:nvGraphicFramePr>
      <xdr:xfrm>
        <a:off x="18969355" y="2958465"/>
        <a:ext cx="11634470" cy="70313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2" name="Chart 2"/>
        <xdr:cNvGraphicFramePr/>
      </xdr:nvGraphicFramePr>
      <xdr:xfrm>
        <a:off x="1165606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3" name="Chart 3"/>
        <xdr:cNvGraphicFramePr/>
      </xdr:nvGraphicFramePr>
      <xdr:xfrm>
        <a:off x="18969355" y="2958465"/>
        <a:ext cx="11634470" cy="6907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2" name="Chart 2"/>
        <xdr:cNvGraphicFramePr/>
      </xdr:nvGraphicFramePr>
      <xdr:xfrm>
        <a:off x="1165606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3" name="Chart 3"/>
        <xdr:cNvGraphicFramePr/>
      </xdr:nvGraphicFramePr>
      <xdr:xfrm>
        <a:off x="18969355" y="2958465"/>
        <a:ext cx="11634470" cy="6717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2" name="Chart 2"/>
        <xdr:cNvGraphicFramePr/>
      </xdr:nvGraphicFramePr>
      <xdr:xfrm>
        <a:off x="1165606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3" name="Chart 3"/>
        <xdr:cNvGraphicFramePr/>
      </xdr:nvGraphicFramePr>
      <xdr:xfrm>
        <a:off x="18969355" y="2958465"/>
        <a:ext cx="11634470" cy="6717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2" name="Chart 2"/>
        <xdr:cNvGraphicFramePr/>
      </xdr:nvGraphicFramePr>
      <xdr:xfrm>
        <a:off x="1165606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3" name="Chart 3"/>
        <xdr:cNvGraphicFramePr/>
      </xdr:nvGraphicFramePr>
      <xdr:xfrm>
        <a:off x="18969355" y="2958465"/>
        <a:ext cx="11634470" cy="6717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2" name="Chart 2"/>
        <xdr:cNvGraphicFramePr/>
      </xdr:nvGraphicFramePr>
      <xdr:xfrm>
        <a:off x="1165606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3" name="Chart 3"/>
        <xdr:cNvGraphicFramePr/>
      </xdr:nvGraphicFramePr>
      <xdr:xfrm>
        <a:off x="18969355" y="2958465"/>
        <a:ext cx="11634470" cy="7355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2" name="Chart 2"/>
        <xdr:cNvGraphicFramePr/>
      </xdr:nvGraphicFramePr>
      <xdr:xfrm>
        <a:off x="1086231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3" name="Chart 3"/>
        <xdr:cNvGraphicFramePr/>
      </xdr:nvGraphicFramePr>
      <xdr:xfrm>
        <a:off x="18175605" y="2958465"/>
        <a:ext cx="11634470" cy="6717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3</xdr:row>
      <xdr:rowOff>152400</xdr:rowOff>
    </xdr:from>
    <xdr:to>
      <xdr:col>6</xdr:col>
      <xdr:colOff>2114550</xdr:colOff>
      <xdr:row>14</xdr:row>
      <xdr:rowOff>161924</xdr:rowOff>
    </xdr:to>
    <xdr:graphicFrame>
      <xdr:nvGraphicFramePr>
        <xdr:cNvPr id="6" name="Chart 2"/>
        <xdr:cNvGraphicFramePr/>
      </xdr:nvGraphicFramePr>
      <xdr:xfrm>
        <a:off x="10839450" y="727710"/>
        <a:ext cx="455231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50</xdr:row>
      <xdr:rowOff>180975</xdr:rowOff>
    </xdr:to>
    <xdr:graphicFrame>
      <xdr:nvGraphicFramePr>
        <xdr:cNvPr id="7" name="Chart 3"/>
        <xdr:cNvGraphicFramePr/>
      </xdr:nvGraphicFramePr>
      <xdr:xfrm>
        <a:off x="18152745" y="2958465"/>
        <a:ext cx="11634470" cy="71647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2324100</xdr:colOff>
      <xdr:row>3</xdr:row>
      <xdr:rowOff>152400</xdr:rowOff>
    </xdr:from>
    <xdr:to>
      <xdr:col>6</xdr:col>
      <xdr:colOff>2095500</xdr:colOff>
      <xdr:row>14</xdr:row>
      <xdr:rowOff>161924</xdr:rowOff>
    </xdr:to>
    <xdr:graphicFrame>
      <xdr:nvGraphicFramePr>
        <xdr:cNvPr id="4" name="Chart 2"/>
        <xdr:cNvGraphicFramePr/>
      </xdr:nvGraphicFramePr>
      <xdr:xfrm>
        <a:off x="10748645" y="727710"/>
        <a:ext cx="4646930" cy="20300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171450</xdr:rowOff>
    </xdr:from>
    <xdr:to>
      <xdr:col>11</xdr:col>
      <xdr:colOff>1181099</xdr:colOff>
      <xdr:row>45</xdr:row>
      <xdr:rowOff>180975</xdr:rowOff>
    </xdr:to>
    <xdr:graphicFrame>
      <xdr:nvGraphicFramePr>
        <xdr:cNvPr id="5" name="Chart 3"/>
        <xdr:cNvGraphicFramePr/>
      </xdr:nvGraphicFramePr>
      <xdr:xfrm>
        <a:off x="18175605" y="2950845"/>
        <a:ext cx="11634470" cy="5764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9525</xdr:colOff>
      <xdr:row>13</xdr:row>
      <xdr:rowOff>9525</xdr:rowOff>
    </xdr:from>
    <xdr:to>
      <xdr:col>11</xdr:col>
      <xdr:colOff>266700</xdr:colOff>
      <xdr:row>42</xdr:row>
      <xdr:rowOff>180975</xdr:rowOff>
    </xdr:to>
    <xdr:graphicFrame>
      <xdr:nvGraphicFramePr>
        <xdr:cNvPr id="2" name="Chart 2"/>
        <xdr:cNvGraphicFramePr/>
      </xdr:nvGraphicFramePr>
      <xdr:xfrm>
        <a:off x="17958435" y="2432685"/>
        <a:ext cx="10711180" cy="6115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2333625</xdr:colOff>
      <xdr:row>0</xdr:row>
      <xdr:rowOff>190500</xdr:rowOff>
    </xdr:from>
    <xdr:to>
      <xdr:col>6</xdr:col>
      <xdr:colOff>1762125</xdr:colOff>
      <xdr:row>10</xdr:row>
      <xdr:rowOff>171450</xdr:rowOff>
    </xdr:to>
    <xdr:graphicFrame>
      <xdr:nvGraphicFramePr>
        <xdr:cNvPr id="5" name="Chart 3"/>
        <xdr:cNvGraphicFramePr/>
      </xdr:nvGraphicFramePr>
      <xdr:xfrm>
        <a:off x="10531475" y="190500"/>
        <a:ext cx="4304030" cy="18364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243417</xdr:colOff>
      <xdr:row>5</xdr:row>
      <xdr:rowOff>158750</xdr:rowOff>
    </xdr:from>
    <xdr:to>
      <xdr:col>8</xdr:col>
      <xdr:colOff>1778000</xdr:colOff>
      <xdr:row>16</xdr:row>
      <xdr:rowOff>161924</xdr:rowOff>
    </xdr:to>
    <xdr:graphicFrame>
      <xdr:nvGraphicFramePr>
        <xdr:cNvPr id="2" name="Chart 2"/>
        <xdr:cNvGraphicFramePr/>
      </xdr:nvGraphicFramePr>
      <xdr:xfrm>
        <a:off x="11899265" y="1875155"/>
        <a:ext cx="8848090" cy="4193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B2:D8">
  <autoFilter ref="B2:D8"/>
  <tableColumns count="3">
    <tableColumn id="1" name="Date Started" dataDxfId="0"/>
    <tableColumn id="2" name="In Progress Projects" dataDxfId="1"/>
    <tableColumn id="3" name="% Percentage to gain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coderbyte.com/sl-candidate?inviteKey=ZiCac1uABQ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oderbyte.com/sl-candidate?inviteKey=ZiCac1uABQ" TargetMode="External"/><Relationship Id="rId2" Type="http://schemas.openxmlformats.org/officeDocument/2006/relationships/hyperlink" Target="mailto:oswell.ndhlovu@umuzi.org" TargetMode="Externa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eeksforgeeks.org/problems/power-using-recursion/1?page=1&amp;category=Recursion&amp;sortBy=difficulty" TargetMode="Externa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6" Type="http://schemas.openxmlformats.org/officeDocument/2006/relationships/hyperlink" Target="https://meet.google.com/qsm-bmse-kud" TargetMode="External"/><Relationship Id="rId5" Type="http://schemas.openxmlformats.org/officeDocument/2006/relationships/hyperlink" Target="https://morre12-debug.github.io/MphoMokomiri/" TargetMode="External"/><Relationship Id="rId4" Type="http://schemas.openxmlformats.org/officeDocument/2006/relationships/hyperlink" Target="http://syllabus.africacode.net/projects/simple-website/" TargetMode="External"/><Relationship Id="rId3" Type="http://schemas.openxmlformats.org/officeDocument/2006/relationships/hyperlink" Target="https://morre12-debug.github.io/mphowebsite/" TargetMode="External"/><Relationship Id="rId2" Type="http://schemas.openxmlformats.org/officeDocument/2006/relationships/hyperlink" Target="http://url9090.coderbyte.com/ls/click?upn=u001.lj3TCiZxNU7jdbrh9WbrWc0TYooxWyNG7iblBrnUkY1dZbk53wTdsxFlySTVgXVYyXypC3DZrP4WhGuzctjQGw-3D-3DdLC2_0uW3xirGmLjaxDxe8V-2Bwmt8Dx4Ob8Wr9iaeT5yuPIW9I-2BvPS1shwnwUBRknEKj6I5l9bNFKVZBOTJfPrh2egel-2Fc3R6WYtjXP44dGpZOV6lT0imP80EKyNg2QTHAY6-2Bb8eE-2BeGJKaXZZeaQkf4GiB4qVu4MX6ea3wDMr5hCrpp7trdS8-2FXngJZd8B6Ou4z7yuK8613RODe7p23OX-2Fq4c5A-3D-3D" TargetMode="Externa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4" Type="http://schemas.openxmlformats.org/officeDocument/2006/relationships/hyperlink" Target="http://url9090.coderbyte.com/ls/click?upn=u001.lj3TCiZxNU7jdbrh9WbrWc0TYooxWyNG7iblBrnUkY1dZbk53wTdsxFlySTVgXVYyXypC3DZrP4WhGuzctjQGw-3D-3DdLC2_0uW3xirGmLjaxDxe8V-2Bwmt8Dx4Ob8Wr9iaeT5yuPIW9I-2BvPS1shwnwUBRknEKj6I5l9bNFKVZBOTJfPrh2egel-2Fc3R6WYtjXP44dGpZOV6lT0imP80EKyNg2QTHAY6-2Bb8eE-2BeGJKaXZZeaQkf4GiB4qVu4MX6ea3wDMr5hCrpp7trdS8-2FXngJZd8B6Ou4z7yuK8613RODe7p23OX-2Fq4c5A-3D-3D" TargetMode="External"/><Relationship Id="rId3" Type="http://schemas.openxmlformats.org/officeDocument/2006/relationships/hyperlink" Target="https://www.youtube.com/watch?v=-F6wVOlsEAM" TargetMode="External"/><Relationship Id="rId2" Type="http://schemas.openxmlformats.org/officeDocument/2006/relationships/hyperlink" Target="https://www.geeksforgeeks.org/problems/recamans-sequence4856/1?page=1&amp;category=Recursion&amp;sortBy=difficulty" TargetMode="Externa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5" Type="http://schemas.openxmlformats.org/officeDocument/2006/relationships/hyperlink" Target="https://docs.python.org/3/library/unittest.html" TargetMode="External"/><Relationship Id="rId4" Type="http://schemas.openxmlformats.org/officeDocument/2006/relationships/hyperlink" Target="http://syllabus.africacode.net/sql/shop-project/" TargetMode="External"/><Relationship Id="rId3" Type="http://schemas.openxmlformats.org/officeDocument/2006/relationships/hyperlink" Target="https://github.com/Umuzi-org/Donald-Nzimande-200-sql-/pulls" TargetMode="External"/><Relationship Id="rId2" Type="http://schemas.openxmlformats.org/officeDocument/2006/relationships/hyperlink" Target="https://www.geeksforgeeks.org/problems/recamans-sequence4856/1?page=1&amp;category=Recursion&amp;sortBy=difficulty" TargetMode="Externa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geeksforgeeks.org/problems/gf-series3535/1?page=1" TargetMode="External"/><Relationship Id="rId3" Type="http://schemas.openxmlformats.org/officeDocument/2006/relationships/hyperlink" Target="http://syllabus.africacode.net/projects/oop/bank-accounts/part-1/" TargetMode="External"/><Relationship Id="rId2" Type="http://schemas.openxmlformats.org/officeDocument/2006/relationships/hyperlink" Target="https://github.com/Umuzi-org/Oswell-Ndhlovu-959-contentitem-python/pulls" TargetMode="Externa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qbLc5a9jdXo?si=eZISNX1NAVYGn5xs" TargetMode="External"/><Relationship Id="rId2" Type="http://schemas.openxmlformats.org/officeDocument/2006/relationships/hyperlink" Target="https://youtu.be/Z1RJmh_OqeA?si=2E8do4h8gyOWLhdc" TargetMode="Externa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://url9090.coderbyte.com/ls/click?upn=u001.lj3TCiZxNU7jdbrh9WbrWc0TYooxWyNG7iblBrnUkY1dZbk53wTdsxFlySTVgXVYCF3I2EvZh4hdTWbRi-2B467w-3D-3DLvTw_0uW3xirGmLjaxDxe8V-2Bwmt8Dx4Ob8Wr9iaeT5yuPIW-2BAZIOCk1FZODbopvstDGyJMBD2vdgQqKEXdfcWOOl9lwvfir9Ju5jyTJgdwP9Dd5OMrpr3buflnG5f0T6Vyjyd0rfYGkvcadeSEFgLXiFWXte5PX2NYAXgBDCwhZrz-2BfPW1v32cO8VuvDfs7g65SGo71KK0G9eno-2BbWhNxntJlbA-3D-3D" TargetMode="Externa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9" Type="http://schemas.openxmlformats.org/officeDocument/2006/relationships/hyperlink" Target="http://url9090.coderbyte.com/ls/click?upn=u001.lj3TCiZxNU7jdbrh9WbrWc0TYooxWyNG7iblBrnUkY1dZbk53wTdsxFlySTVgXVYCF3I2EvZh4hdTWbRi-2B467w-3D-3DLvTw_0uW3xirGmLjaxDxe8V-2Bwmt8Dx4Ob8Wr9iaeT5yuPIW-2BAZIOCk1FZODbopvstDGyJMBD2vdgQqKEXdfcWOOl9lwvfir9Ju5jyTJgdwP9Dd5OMrpr3buflnG5f0T6Vyjyd0rfYGkvcadeSEFgLXiFWXte5PX2NYAXgBDCwhZrz-2BfPW1v32cO8VuvDfs7g65SGo71KK0G9eno-2BbWhNxntJlbA-3D-3D" TargetMode="External"/><Relationship Id="rId8" Type="http://schemas.openxmlformats.org/officeDocument/2006/relationships/hyperlink" Target="https://youtu.be/3kzHmaeozDI?si=4yHgQhbKJrVDKXtQ" TargetMode="External"/><Relationship Id="rId7" Type="http://schemas.openxmlformats.org/officeDocument/2006/relationships/hyperlink" Target="http://syllabus.africacode.net/projects/oop/bank-accounts/part-1/" TargetMode="External"/><Relationship Id="rId6" Type="http://schemas.openxmlformats.org/officeDocument/2006/relationships/hyperlink" Target="https://github.com/Umuzi-org/Oswell-Ndhlovu-959-contentitem-python/pulls" TargetMode="External"/><Relationship Id="rId5" Type="http://schemas.openxmlformats.org/officeDocument/2006/relationships/hyperlink" Target="https://www.geeksforgeeks.org/dynamic-programming/" TargetMode="External"/><Relationship Id="rId4" Type="http://schemas.openxmlformats.org/officeDocument/2006/relationships/hyperlink" Target="http://syllabus.africacode.net/projects/tdd/simple-calculator-part1/" TargetMode="External"/><Relationship Id="rId3" Type="http://schemas.openxmlformats.org/officeDocument/2006/relationships/hyperlink" Target="https://github.com/Umuzi-org/Aron-Moganedi-273-simple-calculator-part-1-python/pulls" TargetMode="External"/><Relationship Id="rId2" Type="http://schemas.openxmlformats.org/officeDocument/2006/relationships/hyperlink" Target="http://url9090.coderbyte.com/ls/click?upn=u001.lj3TCiZxNU7jdbrh9WbrWc0TYooxWyNG7iblBrnUkY1dZbk53wTdsxFlySTVgXVYG1Xaj8eGpKf8-2FGSZEC4M8w-3D-3DQCl8_0uW3xirGmLjaxDxe8V-2Bwmt8Dx4Ob8Wr9iaeT5yuPIW-2Bq1HbI7chZ1YtWdKeg2-2BbY5l3ux-2FA1M4PdGaZqb1AxhEcZSqw6-2FQk-2F-2Fc-2FJLbLunG-2FpUrSVGyFR5pBHBepyuX6WJcvvFnZ-2F7S-2BKeH6-2BUQiIcX76LiUDNrRfZp1bWc5YwHC1yN0npWfOcahjnYOU7GR6OVwrb7kp7dTtkFdKTRhrnA-3D-3D" TargetMode="Externa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9" Type="http://schemas.openxmlformats.org/officeDocument/2006/relationships/hyperlink" Target="https://github.com/Umuzi-org/Aron-Moganedi-273-simple-calculator-part-1-python" TargetMode="External"/><Relationship Id="rId8" Type="http://schemas.openxmlformats.org/officeDocument/2006/relationships/hyperlink" Target="http://syllabus.africacode.net/projects/oop/bank-accounts/part-1/" TargetMode="External"/><Relationship Id="rId7" Type="http://schemas.openxmlformats.org/officeDocument/2006/relationships/hyperlink" Target="https://github.com/Umuzi-org/Oswell-Ndhlovu-959-contentitem-python" TargetMode="External"/><Relationship Id="rId6" Type="http://schemas.openxmlformats.org/officeDocument/2006/relationships/hyperlink" Target="https://leetcode.com/problems/minimum-window-substring/description/" TargetMode="External"/><Relationship Id="rId5" Type="http://schemas.openxmlformats.org/officeDocument/2006/relationships/hyperlink" Target="https://coderbyte.com/editor/Min%20Window%20Substring:Python3" TargetMode="External"/><Relationship Id="rId4" Type="http://schemas.openxmlformats.org/officeDocument/2006/relationships/hyperlink" Target="http://url9090.coderbyte.com/ls/click?upn=u001.lj3TCiZxNU7jdbrh9WbrWc0TYooxWyNG7iblBrnUkY1dZbk53wTdsxFlySTVgXVYr7qc2vgP70zGiA01vBLhVw-3D-3DsO_E_0uW3xirGmLjaxDxe8V-2Bwmt8Dx4Ob8Wr9iaeT5yuPIW9-2FVjy1uLIQwm7PE-2BrmHn0UcYCxP-2BtNB52RhrvQ7uhM23zGORPaTnQOlG7-2F4M6pNlSpzJeK5H8xRaZJ-2BTmhffMcfsllo1isa6KKZBFVxA6QGRJBI1nervzUosNJmjonpredZJs5DYVJrleLPMKPu9QhoDvhYzpe-2Fj9-2BpxQWJxouBg-3D-3D" TargetMode="External"/><Relationship Id="rId3" Type="http://schemas.openxmlformats.org/officeDocument/2006/relationships/hyperlink" Target="http://syllabus.africacode.net/projects/tdd/simple-calculator-part1/" TargetMode="External"/><Relationship Id="rId2" Type="http://schemas.openxmlformats.org/officeDocument/2006/relationships/hyperlink" Target="https://github.com/Umuzi-org/Aron-Moganedi-273-simple-calculator-part-1-python/pulls" TargetMode="External"/><Relationship Id="rId13" Type="http://schemas.openxmlformats.org/officeDocument/2006/relationships/hyperlink" Target="http://url9090.coderbyte.com/ls/click?upn=u001.lj3TCiZxNU7jdbrh9WbrWc0TYooxWyNG7iblBrnUkY1dZbk53wTdsxFlySTVgXVYG1Xaj8eGpKf8-2FGSZEC4M8w-3D-3DQCl8_0uW3xirGmLjaxDxe8V-2Bwmt8Dx4Ob8Wr9iaeT5yuPIW-2Bq1HbI7chZ1YtWdKeg2-2BbY5l3ux-2FA1M4PdGaZqb1AxhEcZSqw6-2FQk-2F-2Fc-2FJLbLunG-2FpUrSVGyFR5pBHBepyuX6WJcvvFnZ-2F7S-2BKeH6-2BUQiIcX76LiUDNrRfZp1bWc5YwHC1yN0npWfOcahjnYOU7GR6OVwrb7kp7dTtkFdKTRhrnA-3D-3D" TargetMode="External"/><Relationship Id="rId12" Type="http://schemas.openxmlformats.org/officeDocument/2006/relationships/hyperlink" Target="https://www.geeksforgeeks.org/dynamic-programming/" TargetMode="External"/><Relationship Id="rId11" Type="http://schemas.openxmlformats.org/officeDocument/2006/relationships/hyperlink" Target="https://leetcode.com/problems/shortest-path-in-binary-matrix/description/" TargetMode="External"/><Relationship Id="rId10" Type="http://schemas.openxmlformats.org/officeDocument/2006/relationships/hyperlink" Target="https://github.com/Umuzi-org/Oswell-Ndhlovu-959-contentitem-python/pulls" TargetMode="Externa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https://leetcode.com/problems/minimum-window-substring/description/" TargetMode="External"/><Relationship Id="rId8" Type="http://schemas.openxmlformats.org/officeDocument/2006/relationships/hyperlink" Target="https://coderbyte.com/editor/Min%20Window%20Substring:Python3" TargetMode="External"/><Relationship Id="rId7" Type="http://schemas.openxmlformats.org/officeDocument/2006/relationships/hyperlink" Target="https://youtu.be/-oPuGc05Lxs?si=lkSjbKrwmudy42tc" TargetMode="External"/><Relationship Id="rId6" Type="http://schemas.openxmlformats.org/officeDocument/2006/relationships/hyperlink" Target="https://www.geeksforgeeks.org/backtracking-algorithms/?ref=shm" TargetMode="External"/><Relationship Id="rId5" Type="http://schemas.openxmlformats.org/officeDocument/2006/relationships/hyperlink" Target="http://syllabus.africacode.net/projects/tdd/simple-calculator-part1/" TargetMode="External"/><Relationship Id="rId4" Type="http://schemas.openxmlformats.org/officeDocument/2006/relationships/hyperlink" Target="https://github.com/Umuzi-org/Aron-Moganedi-273-simple-calculator-part-1-python/pulls" TargetMode="External"/><Relationship Id="rId3" Type="http://schemas.openxmlformats.org/officeDocument/2006/relationships/hyperlink" Target="https://www.geeksforgeeks.org/introduction-to-dynamic-programming-data-structures-and-algorithm-tutorials/?ref=shm" TargetMode="External"/><Relationship Id="rId2" Type="http://schemas.openxmlformats.org/officeDocument/2006/relationships/hyperlink" Target="http://url9090.coderbyte.com/ls/click?upn=u001.lj3TCiZxNU7jdbrh9WbrWc0TYooxWyNG7iblBrnUkY1dZbk53wTdsxFlySTVgXVYveTSyLpdXxDHDYU88fORhQ-3D-3Drrm7_0uW3xirGmLjaxDxe8V-2Bwmt8Dx4Ob8Wr9iaeT5yuPIW-2BukIsHEg9HoNgDB3flp45N2SkjqK5Fz57V2WZG24lYjlS3LKMaHlFgy5wXgM9kk1qiN17fKNTvBZT7JcyENNZGBVAxcRUmzbpVPLEPLbcErOFb3e-2FlEmE6sYQBkmwdOxzvLiOq-2BzXpLCkvkCIDFsSMTk-2FFmPIosn5tMofMWDzx0A-3D-3D" TargetMode="External"/><Relationship Id="rId10" Type="http://schemas.openxmlformats.org/officeDocument/2006/relationships/hyperlink" Target="http://url9090.coderbyte.com/ls/click?upn=u001.lj3TCiZxNU7jdbrh9WbrWc0TYooxWyNG7iblBrnUkY1dZbk53wTdsxFlySTVgXVYr7qc2vgP70zGiA01vBLhVw-3D-3DsO_E_0uW3xirGmLjaxDxe8V-2Bwmt8Dx4Ob8Wr9iaeT5yuPIW9-2FVjy1uLIQwm7PE-2BrmHn0UcYCxP-2BtNB52RhrvQ7uhM23zGORPaTnQOlG7-2F4M6pNlSpzJeK5H8xRaZJ-2BTmhffMcfsllo1isa6KKZBFVxA6QGRJBI1nervzUosNJmjonpredZJs5DYVJrleLPMKPu9QhoDvhYzpe-2Fj9-2BpxQWJxouBg-3D-3D" TargetMode="Externa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9" Type="http://schemas.openxmlformats.org/officeDocument/2006/relationships/hyperlink" Target="https://leetcode.com/problems/find-numbers-with-even-number-of-digits/submissions/1449239712/" TargetMode="External"/><Relationship Id="rId8" Type="http://schemas.openxmlformats.org/officeDocument/2006/relationships/hyperlink" Target="http://syllabus.africacode.net/projects/tdd/simple-calculator-part1/" TargetMode="External"/><Relationship Id="rId7" Type="http://schemas.openxmlformats.org/officeDocument/2006/relationships/hyperlink" Target="https://github.com/Umuzi-org/Aron-Moganedi-273-simple-calculator-part-1-python/pulls" TargetMode="External"/><Relationship Id="rId6" Type="http://schemas.openxmlformats.org/officeDocument/2006/relationships/hyperlink" Target="http://syllabus.africacode.net/projects/tdd/password-checker/part1/" TargetMode="External"/><Relationship Id="rId5" Type="http://schemas.openxmlformats.org/officeDocument/2006/relationships/hyperlink" Target="https://github.com/Umuzi-org/Oswell-Ndhlovu-269-password-checker-python/pulls" TargetMode="External"/><Relationship Id="rId4" Type="http://schemas.openxmlformats.org/officeDocument/2006/relationships/hyperlink" Target="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" TargetMode="External"/><Relationship Id="rId3" Type="http://schemas.openxmlformats.org/officeDocument/2006/relationships/hyperlink" Target="http://syllabus.africacode.net/projects/katas/level-2/" TargetMode="External"/><Relationship Id="rId2" Type="http://schemas.openxmlformats.org/officeDocument/2006/relationships/hyperlink" Target="https://github.com/Umuzi-org/Bhekumuzi-Tshabalala-219-level-1-programming-katas-python" TargetMode="External"/><Relationship Id="rId18" Type="http://schemas.openxmlformats.org/officeDocument/2006/relationships/hyperlink" Target="https://www.geeksforgeeks.org/introduction-to-dynamic-programming-data-structures-and-algorithm-tutorials/?ref=shm" TargetMode="External"/><Relationship Id="rId17" Type="http://schemas.openxmlformats.org/officeDocument/2006/relationships/hyperlink" Target="http://url9090.coderbyte.com/ls/click?upn=u001.lj3TCiZxNU7jdbrh9WbrWc0TYooxWyNG7iblBrnUkY1dZbk53wTdsxFlySTVgXVYveTSyLpdXxDHDYU88fORhQ-3D-3Drrm7_0uW3xirGmLjaxDxe8V-2Bwmt8Dx4Ob8Wr9iaeT5yuPIW-2BukIsHEg9HoNgDB3flp45N2SkjqK5Fz57V2WZG24lYjlS3LKMaHlFgy5wXgM9kk1qiN17fKNTvBZT7JcyENNZGBVAxcRUmzbpVPLEPLbcErOFb3e-2FlEmE6sYQBkmwdOxzvLiOq-2BzXpLCkvkCIDFsSMTk-2FFmPIosn5tMofMWDzx0A-3D-3D" TargetMode="External"/><Relationship Id="rId16" Type="http://schemas.openxmlformats.org/officeDocument/2006/relationships/hyperlink" Target="https://youtu.be/NNcN5X1wsaw?si=c6sIHS9V7KL7ICAc" TargetMode="External"/><Relationship Id="rId15" Type="http://schemas.openxmlformats.org/officeDocument/2006/relationships/hyperlink" Target="https://leetcode.com/problems/coin-change/description/" TargetMode="External"/><Relationship Id="rId14" Type="http://schemas.openxmlformats.org/officeDocument/2006/relationships/hyperlink" Target="https://github.com/Umuzi-org/Oswell-Ndhlovu-269-password-checker-python" TargetMode="External"/><Relationship Id="rId13" Type="http://schemas.openxmlformats.org/officeDocument/2006/relationships/hyperlink" Target="https://www.youtube.com/results?search_query=bfs+python" TargetMode="External"/><Relationship Id="rId12" Type="http://schemas.openxmlformats.org/officeDocument/2006/relationships/hyperlink" Target="https://leetcode.com/problems/search-insert-position/?envType=problem-list-v2&amp;envId=binary-search" TargetMode="External"/><Relationship Id="rId11" Type="http://schemas.openxmlformats.org/officeDocument/2006/relationships/hyperlink" Target="https://www.geeksforgeeks.org/binary-search/" TargetMode="External"/><Relationship Id="rId10" Type="http://schemas.openxmlformats.org/officeDocument/2006/relationships/hyperlink" Target="https://leetcode.com/problems/single-element-in-a-sorted-array/description/" TargetMode="Externa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9" Type="http://schemas.openxmlformats.org/officeDocument/2006/relationships/hyperlink" Target="http://syllabus.africacode.net/projects/oop/bank-accounts/part-2/" TargetMode="External"/><Relationship Id="rId8" Type="http://schemas.openxmlformats.org/officeDocument/2006/relationships/hyperlink" Target="https://www.geeksforgeeks.org/python-programming-language-tutorial/" TargetMode="External"/><Relationship Id="rId7" Type="http://schemas.openxmlformats.org/officeDocument/2006/relationships/hyperlink" Target="http://syllabus.africacode.net/projects/tdd/password-checker/part1/" TargetMode="External"/><Relationship Id="rId6" Type="http://schemas.openxmlformats.org/officeDocument/2006/relationships/hyperlink" Target="https://github.com/Umuzi-org/Oswell-Ndhlovu-269-password-checker-python" TargetMode="External"/><Relationship Id="rId5" Type="http://schemas.openxmlformats.org/officeDocument/2006/relationships/hyperlink" Target="http://syllabus.africacode.net/projects/katas/level-2/" TargetMode="External"/><Relationship Id="rId4" Type="http://schemas.openxmlformats.org/officeDocument/2006/relationships/hyperlink" Target="https://github.com/Umuzi-org/Bhekumuzi-Tshabalala-219-level-1-programming-katas-python/pulls" TargetMode="External"/><Relationship Id="rId3" Type="http://schemas.openxmlformats.org/officeDocument/2006/relationships/hyperlink" Target="http://syllabus.africacode.net/projects/katas/level-1/" TargetMode="External"/><Relationship Id="rId2" Type="http://schemas.openxmlformats.org/officeDocument/2006/relationships/hyperlink" Target="https://github.com/Umuzi-org/Palesa-Tjale-219-level-1-programming-katas-python" TargetMode="External"/><Relationship Id="rId11" Type="http://schemas.openxmlformats.org/officeDocument/2006/relationships/hyperlink" Target="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" TargetMode="External"/><Relationship Id="rId10" Type="http://schemas.openxmlformats.org/officeDocument/2006/relationships/hyperlink" Target="https://github.com/Umuzi-org/Bhekumuzi-Tshabalala-219-level-1-programming-katas-python" TargetMode="Externa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" TargetMode="External"/><Relationship Id="rId2" Type="http://schemas.openxmlformats.org/officeDocument/2006/relationships/hyperlink" Target="https://github.com/Umuzi-org/Bhekumuzi-Tshabalala-219-level-1-programming-katas-python/pulls" TargetMode="Externa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@codebasics" TargetMode="External"/><Relationship Id="rId2" Type="http://schemas.openxmlformats.org/officeDocument/2006/relationships/hyperlink" Target="https://leetcode.com/problems/coin-change/description/" TargetMode="Externa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naukri.com/code360/problems/rat-in-a-maze_1215030" TargetMode="Externa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://url9090.coderbyte.com/ls/click?upn=u001.lj3TCiZxNU7jdbrh9WbrWc0TYooxWyNG7iblBrnUkY1dZbk53wTdsxFlySTVgXVY0EOKezaMxxXBeEkLTi-2B8-2Bw-3D-3DKqsu_0uW3xirGmLjaxDxe8V-2Bwmt8Dx4Ob8Wr9iaeT5yuPIW-2FpPZOvLScC6DPke-2BWze2CJmGoBOKGbFbSiwSzw27EoVm7YSDPtzYJZMsgmjKtW0KUhcnthDyKwCQKwkqk-2F0i52to5-2B4c7spcB3X25keno6PpCqvbtaQud5hvm-2Fzxx95MAMaQDlRFwYo1l6uv5-2FTOFFuvVXNSCVpKvt8-2F5vo9UpdA-3D-3D" TargetMode="External"/><Relationship Id="rId2" Type="http://schemas.openxmlformats.org/officeDocument/2006/relationships/hyperlink" Target="https://www.youtube.com/@dataschool" TargetMode="Externa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6" Type="http://schemas.openxmlformats.org/officeDocument/2006/relationships/hyperlink" Target="https://www.hackerrank.com/challenges/icecream-parlor/problem?isFullScreen=true" TargetMode="External"/><Relationship Id="rId5" Type="http://schemas.openxmlformats.org/officeDocument/2006/relationships/hyperlink" Target="https://www.hackerrank.com/challenges/hackerland-radio-transmitters/problem?isFullScreen=true" TargetMode="External"/><Relationship Id="rId4" Type="http://schemas.openxmlformats.org/officeDocument/2006/relationships/hyperlink" Target="https://leetcode.com/problems/matrix-block-sum/description/" TargetMode="External"/><Relationship Id="rId3" Type="http://schemas.openxmlformats.org/officeDocument/2006/relationships/hyperlink" Target="https://leetcode.com/problems/random-flip-matrix/description/" TargetMode="External"/><Relationship Id="rId2" Type="http://schemas.openxmlformats.org/officeDocument/2006/relationships/hyperlink" Target="https://leetcode.com/problems/toeplitz-matrix/description/" TargetMode="Externa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://url9090.coderbyte.com/ls/click?upn=u001.lj3TCiZxNU7jdbrh9WbrWc0TYooxWyNG7iblBrnUkY1dZbk53wTdsxFlySTVgXVYwYWepHMI-2FPtSqTEK1SnOvA-3D-3Dt3lO_0uW3xirGmLjaxDxe8V-2Bwmt8Dx4Ob8Wr9iaeT5yuPIW9gs196ZiVv-2Fim-2BR-2BxIGgCc2GH3-2FlSQy3nauK2SMWtCNZSftOpeR1W4Y1muF9Nd1yfStizHc2DDiEgJqzwljSPuZpeoECvhbpicgAbpcmVYgnpeknGH8LhLL3YSJSg3n-2B-2Be7OGWkD616ABmq-2B5oRgFGog4EPFaUxjcTsY-2BMS9CjMA-3D-3D" TargetMode="External"/><Relationship Id="rId2" Type="http://schemas.openxmlformats.org/officeDocument/2006/relationships/hyperlink" Target="https://leetcode.com/problems/roman-to-integer/description/" TargetMode="Externa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5" Type="http://schemas.openxmlformats.org/officeDocument/2006/relationships/hyperlink" Target="http://syllabus.africacode.net/topics/regular-expressions/" TargetMode="External"/><Relationship Id="rId4" Type="http://schemas.openxmlformats.org/officeDocument/2006/relationships/hyperlink" Target="http://syllabus.africacode.net/topics/data_validation_and_verification/" TargetMode="External"/><Relationship Id="rId3" Type="http://schemas.openxmlformats.org/officeDocument/2006/relationships/hyperlink" Target="https://coderbyte.com/sl-candidate?inviteKey=ZhxskeU5UI" TargetMode="External"/><Relationship Id="rId2" Type="http://schemas.openxmlformats.org/officeDocument/2006/relationships/hyperlink" Target="https://leetcode.com/problems/minimum-number-of-flips-to-make-binary-grid-palindromic-i/description/" TargetMode="Externa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5" Type="http://schemas.openxmlformats.org/officeDocument/2006/relationships/hyperlink" Target="http://url9090.coderbyte.com/ls/click?upn=u001.lj3TCiZxNU7jdbrh9WbrWc0TYooxWyNG7iblBrnUkY1dZbk53wTdsxFlySTVgXVYdkHp36vZLmB3vioEVDv-2FhA-3D-3DFkGg_0uW3xirGmLjaxDxe8V-2Bwmt8Dx4Ob8Wr9iaeT5yuPIW8QfrUb25ufUhezFfh1aUCeBdlDhWqSwUUOUaKFPDNYaX7w38on7TScAkDGEu6o5wk3VKcpYGQth9HdJE0-2B10E595H1n-2FP1oiC7xX7w0WHL5E84lKPN2Ly7HhTfJv0a5JU0KxwGK3aJ5Zw4A0WfuVThl1uYLA3wN7Wqn6XuTEhjDg-3D-3D" TargetMode="External"/><Relationship Id="rId4" Type="http://schemas.openxmlformats.org/officeDocument/2006/relationships/hyperlink" Target="https://leetcode.com/problems/add-two-numbers/description/" TargetMode="External"/><Relationship Id="rId3" Type="http://schemas.openxmlformats.org/officeDocument/2006/relationships/hyperlink" Target="mailto:oswell.ndhlovu@umuzi.org%20-%20interacting%20with%20files%20-%20review%20pr%20-%20struggling%20with%20shop%20database%20using%20sql" TargetMode="External"/><Relationship Id="rId2" Type="http://schemas.openxmlformats.org/officeDocument/2006/relationships/hyperlink" Target="mailto:oswell.ndhlovu@umuzi.org%20-%20interacting%20with%20files%20-%20review%20pr" TargetMode="Externa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hyperlink" Target="http://url9090.coderbyte.com/ls/click?upn=u001.lj3TCiZxNU7jdbrh9WbrWc0TYooxWyNG7iblBrnUkY1dZbk53wTdsxFlySTVgXVYSlddttvl6rkAbSflx0IPZg-3D-3DM-_l_0uW3xirGmLjaxDxe8V-2Bwmt8Dx4Ob8Wr9iaeT5yuPIW8-2BNsCIRGRgtL3vmLM9kP8FIHiE4SWxyCua-2FmtXsE2Mg9yzKUlMhXGuzAS5fDqyl9ssJkbHbtJE-2F68oKRyHo9ARpiby8O5iGABZ6ANr2HRTvyEI0iqL8E5bSsaIRcfSEKkZNQnnD-2FmgB6CfuLo4cPhbOTDQiadaTLXEh7jx2lmr0lLmwpFhIBuqFLEx8-2FZVIyY-3D" TargetMode="External"/><Relationship Id="rId3" Type="http://schemas.openxmlformats.org/officeDocument/2006/relationships/hyperlink" Target="https://leetcode.com/problems/longest-substring-without-repeating-characters/description/" TargetMode="External"/><Relationship Id="rId2" Type="http://schemas.openxmlformats.org/officeDocument/2006/relationships/hyperlink" Target="https://leetcode.com/problems/maximum-distance-in-arrays/description/?envType=daily-question&amp;envId=2024-08-16" TargetMode="Externa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hyperlink" Target="mailto:oswell.ndhlovu@umuzi.org%20-%20interacting%20with%20files%20-%20review%20PR" TargetMode="Externa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hyperlink" Target="../../58CF12D77C781B67/Work/mmeli.thokozani77209@gmail.com - project: simple-calculator part 1 - review PR" TargetMode="External"/><Relationship Id="rId1" Type="http://schemas.openxmlformats.org/officeDocument/2006/relationships/hyperlink" Target="../../58CF12D77C781B67/Work/selloshadrack@gmail.com - project: Level 2 coding challenges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C113"/>
  <sheetViews>
    <sheetView zoomScale="80" zoomScaleNormal="80" topLeftCell="U1" workbookViewId="0">
      <selection activeCell="X3" sqref="X3"/>
    </sheetView>
  </sheetViews>
  <sheetFormatPr defaultColWidth="9" defaultRowHeight="13.5" customHeight="1"/>
  <cols>
    <col min="1" max="1" width="9" style="500"/>
    <col min="2" max="2" width="35.288" style="500" customWidth="1"/>
    <col min="3" max="3" width="60.568" style="500" customWidth="1"/>
    <col min="4" max="4" width="50.288" style="500" customWidth="1"/>
    <col min="5" max="5" width="18" style="500" customWidth="1"/>
    <col min="6" max="6" width="30.568" style="500" customWidth="1"/>
    <col min="7" max="8" width="60.568" style="500" customWidth="1"/>
    <col min="9" max="9" width="10.568" style="500" customWidth="1"/>
    <col min="10" max="10" width="35.712" style="500" customWidth="1"/>
    <col min="11" max="11" width="60.568" style="500" customWidth="1"/>
    <col min="12" max="13" width="25.424" style="500" customWidth="1"/>
    <col min="14" max="14" width="35.712" style="500" customWidth="1"/>
    <col min="15" max="18" width="25.424" style="500" customWidth="1"/>
    <col min="19" max="26" width="20.568" style="500" customWidth="1"/>
    <col min="27" max="27" width="24.424" style="500" customWidth="1"/>
    <col min="28" max="28" width="35.568" style="500" customWidth="1"/>
    <col min="29" max="16384" width="9" style="500"/>
  </cols>
  <sheetData>
    <row r="1" ht="15.15" spans="5:5">
      <c r="E1" s="724"/>
    </row>
    <row r="2" ht="43.95" spans="2:29">
      <c r="B2" s="708" t="s">
        <v>0</v>
      </c>
      <c r="C2" s="709" t="s">
        <v>1</v>
      </c>
      <c r="D2" s="710" t="s">
        <v>2</v>
      </c>
      <c r="E2" s="727"/>
      <c r="F2" s="728" t="s">
        <v>3</v>
      </c>
      <c r="G2" s="708" t="s">
        <v>4</v>
      </c>
      <c r="H2" s="710" t="s">
        <v>2</v>
      </c>
      <c r="I2" s="737"/>
      <c r="J2" s="728" t="s">
        <v>5</v>
      </c>
      <c r="K2" s="708" t="s">
        <v>6</v>
      </c>
      <c r="L2" s="710" t="s">
        <v>7</v>
      </c>
      <c r="M2" s="743"/>
      <c r="N2" s="744" t="s">
        <v>8</v>
      </c>
      <c r="O2" s="744" t="s">
        <v>9</v>
      </c>
      <c r="P2" s="744" t="s">
        <v>10</v>
      </c>
      <c r="Q2" s="752" t="s">
        <v>11</v>
      </c>
      <c r="R2" s="753" t="s">
        <v>12</v>
      </c>
      <c r="S2" s="737"/>
      <c r="T2" s="708" t="s">
        <v>13</v>
      </c>
      <c r="U2" s="735" t="s">
        <v>14</v>
      </c>
      <c r="V2" s="78" t="s">
        <v>15</v>
      </c>
      <c r="W2" s="17" t="s">
        <v>16</v>
      </c>
      <c r="X2" s="762" t="s">
        <v>17</v>
      </c>
      <c r="Y2" s="78" t="s">
        <v>18</v>
      </c>
      <c r="Z2" s="442" t="s">
        <v>19</v>
      </c>
      <c r="AA2" s="744" t="s">
        <v>20</v>
      </c>
      <c r="AB2" s="2" t="s">
        <v>21</v>
      </c>
      <c r="AC2" s="752"/>
    </row>
    <row r="3" ht="15.15" spans="2:29">
      <c r="B3" s="711">
        <v>45698</v>
      </c>
      <c r="C3" s="12" t="s">
        <v>22</v>
      </c>
      <c r="D3" s="712">
        <v>0.03</v>
      </c>
      <c r="F3" s="729">
        <v>45463</v>
      </c>
      <c r="G3" s="730" t="s">
        <v>23</v>
      </c>
      <c r="H3" s="715">
        <v>0</v>
      </c>
      <c r="J3" s="738">
        <v>45512</v>
      </c>
      <c r="K3" s="739" t="s">
        <v>6</v>
      </c>
      <c r="L3" s="740">
        <f>1%+35%</f>
        <v>0.36</v>
      </c>
      <c r="M3" s="745"/>
      <c r="N3" s="746">
        <v>45512</v>
      </c>
      <c r="O3" s="5">
        <v>6</v>
      </c>
      <c r="P3" s="747">
        <f t="shared" ref="P3:P55" si="0">R3</f>
        <v>0.5</v>
      </c>
      <c r="Q3" s="754">
        <v>0.81</v>
      </c>
      <c r="R3" s="755">
        <v>0.5</v>
      </c>
      <c r="T3" s="756">
        <f>DATE(2025,3,28)-DATE(2024,3,28)</f>
        <v>365</v>
      </c>
      <c r="U3" s="763">
        <f ca="1">DATE(2025,3,28)-TODAY()</f>
        <v>-83</v>
      </c>
      <c r="V3" s="764">
        <f ca="1">(T3-U3)/T3</f>
        <v>1.22739726027397</v>
      </c>
      <c r="W3" s="765">
        <f>(55-Z3)/55</f>
        <v>0.836363636363636</v>
      </c>
      <c r="X3" s="751">
        <f>L55</f>
        <v>0.65</v>
      </c>
      <c r="Y3" s="768">
        <v>46</v>
      </c>
      <c r="Z3" s="769">
        <f>55-Y3</f>
        <v>9</v>
      </c>
      <c r="AA3" s="770">
        <v>2</v>
      </c>
      <c r="AB3" s="771">
        <f ca="1">(V3-W3-H55-D55)/3%</f>
        <v>9.03445413034456</v>
      </c>
      <c r="AC3" s="772"/>
    </row>
    <row r="4" ht="15.15" spans="2:18">
      <c r="B4" s="713"/>
      <c r="C4" s="714"/>
      <c r="D4" s="715"/>
      <c r="F4" s="729">
        <v>45470</v>
      </c>
      <c r="G4" s="731" t="s">
        <v>24</v>
      </c>
      <c r="H4" s="715">
        <v>0</v>
      </c>
      <c r="J4" s="729">
        <v>45523</v>
      </c>
      <c r="K4" s="730" t="s">
        <v>25</v>
      </c>
      <c r="L4" s="715">
        <v>0.02</v>
      </c>
      <c r="M4" s="745"/>
      <c r="N4" s="729">
        <v>45519</v>
      </c>
      <c r="O4" s="11">
        <v>7</v>
      </c>
      <c r="P4" s="747">
        <f t="shared" si="0"/>
        <v>1</v>
      </c>
      <c r="Q4" s="757">
        <v>0.81</v>
      </c>
      <c r="R4" s="715">
        <v>1</v>
      </c>
    </row>
    <row r="5" ht="29.55" spans="2:21">
      <c r="B5" s="711"/>
      <c r="C5" s="716"/>
      <c r="D5" s="712"/>
      <c r="F5" s="729">
        <v>45565</v>
      </c>
      <c r="G5" s="730" t="s">
        <v>26</v>
      </c>
      <c r="H5" s="715">
        <v>0</v>
      </c>
      <c r="J5" s="729">
        <v>45524</v>
      </c>
      <c r="K5" s="730" t="s">
        <v>27</v>
      </c>
      <c r="L5" s="740">
        <v>0.02</v>
      </c>
      <c r="M5" s="745"/>
      <c r="N5" s="732">
        <v>45526</v>
      </c>
      <c r="O5" s="239">
        <v>8</v>
      </c>
      <c r="P5" s="747">
        <f t="shared" si="0"/>
        <v>0.9</v>
      </c>
      <c r="Q5" s="758">
        <v>0.81</v>
      </c>
      <c r="R5" s="719">
        <v>0.9</v>
      </c>
      <c r="S5" s="759"/>
      <c r="T5" s="759"/>
      <c r="U5" s="766"/>
    </row>
    <row r="6" ht="15.15" spans="2:18">
      <c r="B6" s="711"/>
      <c r="C6" s="716"/>
      <c r="D6" s="712"/>
      <c r="F6" s="729">
        <v>45688</v>
      </c>
      <c r="G6" s="730" t="s">
        <v>28</v>
      </c>
      <c r="H6" s="712">
        <v>0.03</v>
      </c>
      <c r="J6" s="729">
        <v>45530</v>
      </c>
      <c r="K6" s="730" t="s">
        <v>29</v>
      </c>
      <c r="L6" s="740">
        <v>0.02</v>
      </c>
      <c r="M6" s="745"/>
      <c r="N6" s="738">
        <v>45533</v>
      </c>
      <c r="O6" s="5">
        <v>9</v>
      </c>
      <c r="P6" s="747">
        <f t="shared" si="0"/>
        <v>0.5</v>
      </c>
      <c r="Q6" s="760">
        <v>0.81</v>
      </c>
      <c r="R6" s="740">
        <v>0.5</v>
      </c>
    </row>
    <row r="7" ht="15.15" spans="2:18">
      <c r="B7" s="711"/>
      <c r="C7" s="716"/>
      <c r="D7" s="712"/>
      <c r="F7" s="729">
        <v>45709</v>
      </c>
      <c r="G7" s="731" t="s">
        <v>30</v>
      </c>
      <c r="H7" s="715">
        <v>0.03</v>
      </c>
      <c r="J7" s="729">
        <v>45547</v>
      </c>
      <c r="K7" s="730" t="s">
        <v>31</v>
      </c>
      <c r="L7" s="715">
        <v>0.03</v>
      </c>
      <c r="M7" s="745"/>
      <c r="N7" s="729">
        <v>45540</v>
      </c>
      <c r="O7" s="11">
        <v>10</v>
      </c>
      <c r="P7" s="747">
        <f t="shared" si="0"/>
        <v>1</v>
      </c>
      <c r="Q7" s="757">
        <v>0.81</v>
      </c>
      <c r="R7" s="715">
        <v>1</v>
      </c>
    </row>
    <row r="8" ht="15.15" spans="2:18">
      <c r="B8" s="711"/>
      <c r="C8" s="716"/>
      <c r="D8" s="712"/>
      <c r="F8" s="729">
        <v>45728</v>
      </c>
      <c r="G8" s="731" t="s">
        <v>32</v>
      </c>
      <c r="H8" s="712">
        <v>0.03</v>
      </c>
      <c r="J8" s="729">
        <v>45554</v>
      </c>
      <c r="K8" s="731" t="s">
        <v>33</v>
      </c>
      <c r="L8" s="712">
        <v>0.03</v>
      </c>
      <c r="M8" s="745"/>
      <c r="N8" s="732">
        <v>45549</v>
      </c>
      <c r="O8" s="239">
        <v>11</v>
      </c>
      <c r="P8" s="747">
        <f t="shared" si="0"/>
        <v>0.9</v>
      </c>
      <c r="Q8" s="758">
        <v>0.81</v>
      </c>
      <c r="R8" s="719">
        <v>0.9</v>
      </c>
    </row>
    <row r="9" ht="15.15" spans="2:18">
      <c r="B9" s="713"/>
      <c r="C9" s="12"/>
      <c r="D9" s="715"/>
      <c r="F9" s="729"/>
      <c r="G9" s="730"/>
      <c r="H9" s="715"/>
      <c r="J9" s="729">
        <v>45555</v>
      </c>
      <c r="K9" s="730" t="s">
        <v>34</v>
      </c>
      <c r="L9" s="715">
        <v>0.03</v>
      </c>
      <c r="M9" s="745"/>
      <c r="N9" s="738">
        <v>45556</v>
      </c>
      <c r="O9" s="5">
        <v>12</v>
      </c>
      <c r="P9" s="747">
        <f t="shared" si="0"/>
        <v>0.75</v>
      </c>
      <c r="Q9" s="760">
        <v>0.81</v>
      </c>
      <c r="R9" s="740">
        <v>0.75</v>
      </c>
    </row>
    <row r="10" ht="15.15" spans="2:18">
      <c r="B10" s="713"/>
      <c r="C10" s="12"/>
      <c r="D10" s="715"/>
      <c r="F10" s="729"/>
      <c r="G10" s="730"/>
      <c r="H10" s="715"/>
      <c r="J10" s="729">
        <v>45597</v>
      </c>
      <c r="K10" s="730" t="s">
        <v>35</v>
      </c>
      <c r="L10" s="715">
        <v>0.03</v>
      </c>
      <c r="M10" s="745"/>
      <c r="N10" s="729">
        <v>45566</v>
      </c>
      <c r="O10" s="11">
        <v>13</v>
      </c>
      <c r="P10" s="747">
        <f t="shared" si="0"/>
        <v>0.9</v>
      </c>
      <c r="Q10" s="757">
        <v>0.81</v>
      </c>
      <c r="R10" s="715">
        <v>0.9</v>
      </c>
    </row>
    <row r="11" ht="15.15" spans="2:18">
      <c r="B11" s="713"/>
      <c r="C11" s="12"/>
      <c r="D11" s="715"/>
      <c r="F11" s="729"/>
      <c r="G11" s="730"/>
      <c r="H11" s="715"/>
      <c r="J11" s="729">
        <v>45616</v>
      </c>
      <c r="K11" s="730" t="s">
        <v>36</v>
      </c>
      <c r="L11" s="715">
        <v>0.03</v>
      </c>
      <c r="M11" s="745"/>
      <c r="N11" s="732">
        <v>45566</v>
      </c>
      <c r="O11" s="239">
        <v>14</v>
      </c>
      <c r="P11" s="747">
        <f t="shared" si="0"/>
        <v>1</v>
      </c>
      <c r="Q11" s="758">
        <v>0.81</v>
      </c>
      <c r="R11" s="719">
        <v>1</v>
      </c>
    </row>
    <row r="12" ht="15.15" spans="2:18">
      <c r="B12" s="713"/>
      <c r="C12" s="12"/>
      <c r="D12" s="715"/>
      <c r="F12" s="729"/>
      <c r="G12" s="730"/>
      <c r="H12" s="715"/>
      <c r="J12" s="729">
        <v>45637</v>
      </c>
      <c r="K12" s="730" t="s">
        <v>37</v>
      </c>
      <c r="L12" s="715">
        <v>0.03</v>
      </c>
      <c r="M12" s="745"/>
      <c r="N12" s="738">
        <v>45574</v>
      </c>
      <c r="O12" s="5">
        <v>15</v>
      </c>
      <c r="P12" s="747">
        <f t="shared" si="0"/>
        <v>0.9</v>
      </c>
      <c r="Q12" s="760">
        <v>0.81</v>
      </c>
      <c r="R12" s="740">
        <v>0.9</v>
      </c>
    </row>
    <row r="13" ht="15.15" spans="2:18">
      <c r="B13" s="713"/>
      <c r="C13" s="12"/>
      <c r="D13" s="715"/>
      <c r="F13" s="729"/>
      <c r="G13" s="730"/>
      <c r="H13" s="715"/>
      <c r="J13" s="729">
        <v>45671</v>
      </c>
      <c r="K13" s="741" t="s">
        <v>38</v>
      </c>
      <c r="L13" s="715">
        <v>0.03</v>
      </c>
      <c r="M13" s="745"/>
      <c r="N13" s="729">
        <v>45580</v>
      </c>
      <c r="O13" s="11">
        <v>16</v>
      </c>
      <c r="P13" s="747">
        <f t="shared" si="0"/>
        <v>1</v>
      </c>
      <c r="Q13" s="757">
        <v>0.81</v>
      </c>
      <c r="R13" s="715">
        <v>1</v>
      </c>
    </row>
    <row r="14" ht="15.15" spans="2:18">
      <c r="B14" s="713"/>
      <c r="C14" s="12"/>
      <c r="D14" s="715"/>
      <c r="F14" s="729"/>
      <c r="G14" s="730"/>
      <c r="H14" s="715"/>
      <c r="J14" s="729">
        <v>45685</v>
      </c>
      <c r="K14" s="731" t="s">
        <v>39</v>
      </c>
      <c r="L14" s="712">
        <v>0.02</v>
      </c>
      <c r="M14" s="745"/>
      <c r="N14" s="732">
        <v>45590</v>
      </c>
      <c r="O14" s="239">
        <v>17</v>
      </c>
      <c r="P14" s="747">
        <f t="shared" si="0"/>
        <v>0.5</v>
      </c>
      <c r="Q14" s="758">
        <v>0.81</v>
      </c>
      <c r="R14" s="719">
        <v>0.5</v>
      </c>
    </row>
    <row r="15" ht="15.15" spans="2:18">
      <c r="B15" s="713"/>
      <c r="C15" s="12"/>
      <c r="D15" s="715"/>
      <c r="F15" s="729"/>
      <c r="G15" s="730"/>
      <c r="H15" s="715"/>
      <c r="J15" s="729"/>
      <c r="K15" s="730"/>
      <c r="L15" s="715"/>
      <c r="M15" s="745"/>
      <c r="N15" s="738">
        <v>45599</v>
      </c>
      <c r="O15" s="5">
        <v>18</v>
      </c>
      <c r="P15" s="747">
        <f t="shared" si="0"/>
        <v>0.5</v>
      </c>
      <c r="Q15" s="760">
        <v>0.81</v>
      </c>
      <c r="R15" s="740">
        <v>0.5</v>
      </c>
    </row>
    <row r="16" ht="15.15" spans="2:18">
      <c r="B16" s="713"/>
      <c r="C16" s="12"/>
      <c r="D16" s="715"/>
      <c r="F16" s="729"/>
      <c r="G16" s="730"/>
      <c r="H16" s="715"/>
      <c r="J16" s="729"/>
      <c r="K16" s="730"/>
      <c r="L16" s="715"/>
      <c r="M16" s="745"/>
      <c r="N16" s="729">
        <v>45605</v>
      </c>
      <c r="O16" s="11">
        <v>19</v>
      </c>
      <c r="P16" s="747">
        <f t="shared" si="0"/>
        <v>0.95</v>
      </c>
      <c r="Q16" s="757">
        <v>0.81</v>
      </c>
      <c r="R16" s="715">
        <v>0.95</v>
      </c>
    </row>
    <row r="17" ht="15.15" spans="2:18">
      <c r="B17" s="713"/>
      <c r="C17" s="12"/>
      <c r="D17" s="715"/>
      <c r="F17" s="729"/>
      <c r="G17" s="730"/>
      <c r="H17" s="715"/>
      <c r="J17" s="729"/>
      <c r="K17" s="730"/>
      <c r="L17" s="715"/>
      <c r="M17" s="745"/>
      <c r="N17" s="732">
        <v>45611</v>
      </c>
      <c r="O17" s="239">
        <v>20</v>
      </c>
      <c r="P17" s="747">
        <f t="shared" si="0"/>
        <v>1</v>
      </c>
      <c r="Q17" s="758">
        <v>0.81</v>
      </c>
      <c r="R17" s="719">
        <v>1</v>
      </c>
    </row>
    <row r="18" ht="15.15" spans="2:18">
      <c r="B18" s="713"/>
      <c r="C18" s="12"/>
      <c r="D18" s="715"/>
      <c r="F18" s="729"/>
      <c r="G18" s="730"/>
      <c r="H18" s="715"/>
      <c r="J18" s="729"/>
      <c r="K18" s="730"/>
      <c r="L18" s="715"/>
      <c r="M18" s="745"/>
      <c r="N18" s="738">
        <v>45618</v>
      </c>
      <c r="O18" s="5">
        <v>21</v>
      </c>
      <c r="P18" s="747">
        <f t="shared" si="0"/>
        <v>0.5</v>
      </c>
      <c r="Q18" s="760">
        <v>0.81</v>
      </c>
      <c r="R18" s="740">
        <v>0.5</v>
      </c>
    </row>
    <row r="19" ht="15.15" spans="2:18">
      <c r="B19" s="713"/>
      <c r="C19" s="12"/>
      <c r="D19" s="715"/>
      <c r="F19" s="729"/>
      <c r="G19" s="730"/>
      <c r="H19" s="715"/>
      <c r="J19" s="729"/>
      <c r="K19" s="730"/>
      <c r="L19" s="715"/>
      <c r="M19" s="745"/>
      <c r="N19" s="729">
        <v>45626</v>
      </c>
      <c r="O19" s="11">
        <v>22</v>
      </c>
      <c r="P19" s="747">
        <f t="shared" si="0"/>
        <v>0.5</v>
      </c>
      <c r="Q19" s="757">
        <v>0.81</v>
      </c>
      <c r="R19" s="715">
        <v>0.5</v>
      </c>
    </row>
    <row r="20" ht="15.15" spans="2:18">
      <c r="B20" s="713"/>
      <c r="C20" s="12"/>
      <c r="D20" s="715"/>
      <c r="F20" s="729"/>
      <c r="G20" s="730"/>
      <c r="H20" s="715"/>
      <c r="J20" s="729"/>
      <c r="K20" s="730"/>
      <c r="L20" s="715"/>
      <c r="M20" s="745"/>
      <c r="N20" s="732">
        <v>45634</v>
      </c>
      <c r="O20" s="239">
        <v>23</v>
      </c>
      <c r="P20" s="747">
        <f t="shared" si="0"/>
        <v>1</v>
      </c>
      <c r="Q20" s="758">
        <v>0.81</v>
      </c>
      <c r="R20" s="719">
        <v>1</v>
      </c>
    </row>
    <row r="21" ht="15.15" spans="2:18">
      <c r="B21" s="713"/>
      <c r="C21" s="12"/>
      <c r="D21" s="715"/>
      <c r="F21" s="729"/>
      <c r="G21" s="730"/>
      <c r="H21" s="715"/>
      <c r="J21" s="729"/>
      <c r="K21" s="730"/>
      <c r="L21" s="715"/>
      <c r="M21" s="745"/>
      <c r="N21" s="738">
        <v>45637</v>
      </c>
      <c r="O21" s="5">
        <v>24</v>
      </c>
      <c r="P21" s="747">
        <f t="shared" si="0"/>
        <v>1</v>
      </c>
      <c r="Q21" s="760">
        <v>0.81</v>
      </c>
      <c r="R21" s="740">
        <v>1</v>
      </c>
    </row>
    <row r="22" ht="15.15" spans="2:18">
      <c r="B22" s="713"/>
      <c r="C22" s="12"/>
      <c r="D22" s="715"/>
      <c r="F22" s="729"/>
      <c r="G22" s="730"/>
      <c r="H22" s="715"/>
      <c r="J22" s="729"/>
      <c r="K22" s="730"/>
      <c r="L22" s="715"/>
      <c r="M22" s="745"/>
      <c r="N22" s="729">
        <v>45682</v>
      </c>
      <c r="O22" s="11">
        <v>25</v>
      </c>
      <c r="P22" s="747">
        <f t="shared" si="0"/>
        <v>0.7</v>
      </c>
      <c r="Q22" s="757">
        <v>0.81</v>
      </c>
      <c r="R22" s="715">
        <v>0.7</v>
      </c>
    </row>
    <row r="23" ht="15.15" spans="2:18">
      <c r="B23" s="713"/>
      <c r="C23" s="12"/>
      <c r="D23" s="715"/>
      <c r="F23" s="729"/>
      <c r="G23" s="730"/>
      <c r="H23" s="715"/>
      <c r="J23" s="729"/>
      <c r="K23" s="730"/>
      <c r="L23" s="715"/>
      <c r="M23" s="745"/>
      <c r="N23" s="732">
        <v>45710</v>
      </c>
      <c r="O23" s="239">
        <v>26</v>
      </c>
      <c r="P23" s="747">
        <f t="shared" si="0"/>
        <v>1</v>
      </c>
      <c r="Q23" s="758">
        <v>0.81</v>
      </c>
      <c r="R23" s="719">
        <v>1</v>
      </c>
    </row>
    <row r="24" ht="15.15" spans="2:18">
      <c r="B24" s="713"/>
      <c r="C24" s="12"/>
      <c r="D24" s="715"/>
      <c r="F24" s="729"/>
      <c r="G24" s="730"/>
      <c r="H24" s="715"/>
      <c r="J24" s="729"/>
      <c r="K24" s="730"/>
      <c r="L24" s="715"/>
      <c r="M24" s="745"/>
      <c r="N24" s="738">
        <v>45723</v>
      </c>
      <c r="O24" s="5">
        <v>27</v>
      </c>
      <c r="P24" s="747">
        <f t="shared" si="0"/>
        <v>1</v>
      </c>
      <c r="Q24" s="760">
        <v>0.81</v>
      </c>
      <c r="R24" s="740">
        <v>1</v>
      </c>
    </row>
    <row r="25" ht="15.15" spans="2:18">
      <c r="B25" s="713"/>
      <c r="C25" s="12"/>
      <c r="D25" s="715"/>
      <c r="F25" s="729"/>
      <c r="G25" s="730"/>
      <c r="H25" s="715"/>
      <c r="J25" s="729"/>
      <c r="K25" s="730"/>
      <c r="L25" s="715"/>
      <c r="M25" s="745"/>
      <c r="N25" s="729">
        <v>45736</v>
      </c>
      <c r="O25" s="11">
        <v>28</v>
      </c>
      <c r="P25" s="747">
        <f t="shared" si="0"/>
        <v>1</v>
      </c>
      <c r="Q25" s="757">
        <v>0.81</v>
      </c>
      <c r="R25" s="715">
        <v>1</v>
      </c>
    </row>
    <row r="26" ht="15.15" spans="2:18">
      <c r="B26" s="713"/>
      <c r="C26" s="12"/>
      <c r="D26" s="715"/>
      <c r="F26" s="729"/>
      <c r="G26" s="730"/>
      <c r="H26" s="715"/>
      <c r="J26" s="729"/>
      <c r="K26" s="730"/>
      <c r="L26" s="715"/>
      <c r="M26" s="745"/>
      <c r="N26" s="732">
        <v>45747</v>
      </c>
      <c r="O26" s="239">
        <v>29</v>
      </c>
      <c r="P26" s="747">
        <f t="shared" si="0"/>
        <v>1</v>
      </c>
      <c r="Q26" s="758">
        <v>0.81</v>
      </c>
      <c r="R26" s="719">
        <v>1</v>
      </c>
    </row>
    <row r="27" ht="15.15" spans="2:18">
      <c r="B27" s="713"/>
      <c r="C27" s="12"/>
      <c r="D27" s="715"/>
      <c r="F27" s="729"/>
      <c r="G27" s="730"/>
      <c r="H27" s="715"/>
      <c r="J27" s="729"/>
      <c r="K27" s="730"/>
      <c r="L27" s="715"/>
      <c r="M27" s="745"/>
      <c r="N27" s="738">
        <v>45751</v>
      </c>
      <c r="O27" s="5">
        <v>30</v>
      </c>
      <c r="P27" s="747">
        <f t="shared" si="0"/>
        <v>0.12</v>
      </c>
      <c r="Q27" s="760">
        <v>0.81</v>
      </c>
      <c r="R27" s="740">
        <v>0.12</v>
      </c>
    </row>
    <row r="28" ht="15.15" spans="2:18">
      <c r="B28" s="713"/>
      <c r="C28" s="12"/>
      <c r="D28" s="715"/>
      <c r="F28" s="729"/>
      <c r="G28" s="730"/>
      <c r="H28" s="715"/>
      <c r="J28" s="729"/>
      <c r="K28" s="730"/>
      <c r="L28" s="715"/>
      <c r="M28" s="745"/>
      <c r="N28" s="729"/>
      <c r="O28" s="11">
        <v>31</v>
      </c>
      <c r="P28" s="747">
        <f t="shared" si="0"/>
        <v>0</v>
      </c>
      <c r="Q28" s="757">
        <v>0.81</v>
      </c>
      <c r="R28" s="715"/>
    </row>
    <row r="29" ht="15.15" spans="2:18">
      <c r="B29" s="713"/>
      <c r="C29" s="12"/>
      <c r="D29" s="715"/>
      <c r="F29" s="729"/>
      <c r="G29" s="730"/>
      <c r="H29" s="715"/>
      <c r="J29" s="729"/>
      <c r="K29" s="730"/>
      <c r="L29" s="715"/>
      <c r="M29" s="745"/>
      <c r="N29" s="732"/>
      <c r="O29" s="239">
        <v>32</v>
      </c>
      <c r="P29" s="747">
        <f t="shared" si="0"/>
        <v>0</v>
      </c>
      <c r="Q29" s="758">
        <v>0.81</v>
      </c>
      <c r="R29" s="719"/>
    </row>
    <row r="30" ht="15.15" spans="2:18">
      <c r="B30" s="713"/>
      <c r="C30" s="12"/>
      <c r="D30" s="715"/>
      <c r="F30" s="729"/>
      <c r="G30" s="730"/>
      <c r="H30" s="715"/>
      <c r="J30" s="729"/>
      <c r="K30" s="730"/>
      <c r="L30" s="715"/>
      <c r="M30" s="745"/>
      <c r="N30" s="738"/>
      <c r="O30" s="5">
        <v>33</v>
      </c>
      <c r="P30" s="747">
        <f t="shared" si="0"/>
        <v>0</v>
      </c>
      <c r="Q30" s="760">
        <v>0.81</v>
      </c>
      <c r="R30" s="740"/>
    </row>
    <row r="31" ht="15.15" spans="2:18">
      <c r="B31" s="713"/>
      <c r="C31" s="12"/>
      <c r="D31" s="715"/>
      <c r="F31" s="729"/>
      <c r="G31" s="730"/>
      <c r="H31" s="715"/>
      <c r="J31" s="729"/>
      <c r="K31" s="730"/>
      <c r="L31" s="715"/>
      <c r="M31" s="745"/>
      <c r="N31" s="729"/>
      <c r="O31" s="11">
        <v>34</v>
      </c>
      <c r="P31" s="747">
        <f t="shared" si="0"/>
        <v>0</v>
      </c>
      <c r="Q31" s="757">
        <v>0.81</v>
      </c>
      <c r="R31" s="715"/>
    </row>
    <row r="32" ht="15.15" spans="2:18">
      <c r="B32" s="713"/>
      <c r="C32" s="12"/>
      <c r="D32" s="715"/>
      <c r="F32" s="729"/>
      <c r="G32" s="730"/>
      <c r="H32" s="715"/>
      <c r="J32" s="729"/>
      <c r="K32" s="730"/>
      <c r="L32" s="715"/>
      <c r="M32" s="745"/>
      <c r="N32" s="732"/>
      <c r="O32" s="239">
        <v>35</v>
      </c>
      <c r="P32" s="747">
        <f t="shared" si="0"/>
        <v>0</v>
      </c>
      <c r="Q32" s="758">
        <v>0.81</v>
      </c>
      <c r="R32" s="719"/>
    </row>
    <row r="33" ht="15.15" spans="2:18">
      <c r="B33" s="713"/>
      <c r="C33" s="12"/>
      <c r="D33" s="715"/>
      <c r="F33" s="729"/>
      <c r="G33" s="730"/>
      <c r="H33" s="715"/>
      <c r="J33" s="729"/>
      <c r="K33" s="730"/>
      <c r="L33" s="715"/>
      <c r="M33" s="745"/>
      <c r="N33" s="738"/>
      <c r="O33" s="5">
        <v>36</v>
      </c>
      <c r="P33" s="747">
        <f t="shared" si="0"/>
        <v>0</v>
      </c>
      <c r="Q33" s="760">
        <v>0.81</v>
      </c>
      <c r="R33" s="740"/>
    </row>
    <row r="34" ht="15.15" spans="2:18">
      <c r="B34" s="713"/>
      <c r="C34" s="12"/>
      <c r="D34" s="715"/>
      <c r="F34" s="729"/>
      <c r="G34" s="730"/>
      <c r="H34" s="715"/>
      <c r="J34" s="729"/>
      <c r="K34" s="730"/>
      <c r="L34" s="715"/>
      <c r="M34" s="745"/>
      <c r="N34" s="729"/>
      <c r="O34" s="11">
        <v>37</v>
      </c>
      <c r="P34" s="747">
        <f t="shared" si="0"/>
        <v>0</v>
      </c>
      <c r="Q34" s="757">
        <v>0.81</v>
      </c>
      <c r="R34" s="715"/>
    </row>
    <row r="35" ht="15.15" spans="2:18">
      <c r="B35" s="713"/>
      <c r="C35" s="12"/>
      <c r="D35" s="715"/>
      <c r="F35" s="729"/>
      <c r="G35" s="730"/>
      <c r="H35" s="715"/>
      <c r="J35" s="729"/>
      <c r="K35" s="730"/>
      <c r="L35" s="715"/>
      <c r="M35" s="745"/>
      <c r="N35" s="732"/>
      <c r="O35" s="239">
        <v>38</v>
      </c>
      <c r="P35" s="747">
        <f t="shared" si="0"/>
        <v>0</v>
      </c>
      <c r="Q35" s="758">
        <v>0.81</v>
      </c>
      <c r="R35" s="719"/>
    </row>
    <row r="36" ht="15.15" spans="2:18">
      <c r="B36" s="713"/>
      <c r="C36" s="12"/>
      <c r="D36" s="715"/>
      <c r="F36" s="729"/>
      <c r="G36" s="730"/>
      <c r="H36" s="715"/>
      <c r="J36" s="729"/>
      <c r="K36" s="730"/>
      <c r="L36" s="715"/>
      <c r="M36" s="745"/>
      <c r="N36" s="738"/>
      <c r="O36" s="5">
        <v>39</v>
      </c>
      <c r="P36" s="747">
        <f t="shared" si="0"/>
        <v>0</v>
      </c>
      <c r="Q36" s="760">
        <v>0.81</v>
      </c>
      <c r="R36" s="740"/>
    </row>
    <row r="37" ht="15.15" spans="2:18">
      <c r="B37" s="713"/>
      <c r="C37" s="12"/>
      <c r="D37" s="715"/>
      <c r="F37" s="729"/>
      <c r="G37" s="730"/>
      <c r="H37" s="715"/>
      <c r="J37" s="729"/>
      <c r="K37" s="730"/>
      <c r="L37" s="715"/>
      <c r="M37" s="745"/>
      <c r="N37" s="729"/>
      <c r="O37" s="11">
        <v>40</v>
      </c>
      <c r="P37" s="747">
        <f t="shared" si="0"/>
        <v>0</v>
      </c>
      <c r="Q37" s="757">
        <v>0.81</v>
      </c>
      <c r="R37" s="715"/>
    </row>
    <row r="38" ht="15.15" spans="2:18">
      <c r="B38" s="713"/>
      <c r="C38" s="12"/>
      <c r="D38" s="715"/>
      <c r="F38" s="729"/>
      <c r="G38" s="730"/>
      <c r="H38" s="715"/>
      <c r="J38" s="729"/>
      <c r="K38" s="730"/>
      <c r="L38" s="715"/>
      <c r="M38" s="745"/>
      <c r="N38" s="732"/>
      <c r="O38" s="239">
        <v>41</v>
      </c>
      <c r="P38" s="747">
        <f t="shared" si="0"/>
        <v>0</v>
      </c>
      <c r="Q38" s="758">
        <v>0.81</v>
      </c>
      <c r="R38" s="719"/>
    </row>
    <row r="39" ht="15.15" spans="2:18">
      <c r="B39" s="713"/>
      <c r="C39" s="12"/>
      <c r="D39" s="715"/>
      <c r="F39" s="729"/>
      <c r="G39" s="730"/>
      <c r="H39" s="715"/>
      <c r="J39" s="729"/>
      <c r="K39" s="730"/>
      <c r="L39" s="715"/>
      <c r="M39" s="745"/>
      <c r="N39" s="738"/>
      <c r="O39" s="5">
        <v>42</v>
      </c>
      <c r="P39" s="747">
        <f t="shared" si="0"/>
        <v>0</v>
      </c>
      <c r="Q39" s="760">
        <v>0.81</v>
      </c>
      <c r="R39" s="740"/>
    </row>
    <row r="40" ht="15.15" spans="2:18">
      <c r="B40" s="713"/>
      <c r="C40" s="12"/>
      <c r="D40" s="715"/>
      <c r="F40" s="729"/>
      <c r="G40" s="730"/>
      <c r="H40" s="715"/>
      <c r="J40" s="729"/>
      <c r="K40" s="730"/>
      <c r="L40" s="715"/>
      <c r="M40" s="745"/>
      <c r="N40" s="729"/>
      <c r="O40" s="11">
        <v>43</v>
      </c>
      <c r="P40" s="747">
        <f t="shared" si="0"/>
        <v>0</v>
      </c>
      <c r="Q40" s="757">
        <v>0.81</v>
      </c>
      <c r="R40" s="715"/>
    </row>
    <row r="41" ht="15.15" spans="2:18">
      <c r="B41" s="713"/>
      <c r="C41" s="12"/>
      <c r="D41" s="715"/>
      <c r="F41" s="729"/>
      <c r="G41" s="730"/>
      <c r="H41" s="715"/>
      <c r="J41" s="729"/>
      <c r="K41" s="730"/>
      <c r="L41" s="715"/>
      <c r="M41" s="745"/>
      <c r="N41" s="732"/>
      <c r="O41" s="239">
        <v>44</v>
      </c>
      <c r="P41" s="747">
        <f t="shared" si="0"/>
        <v>0</v>
      </c>
      <c r="Q41" s="758">
        <v>0.81</v>
      </c>
      <c r="R41" s="719"/>
    </row>
    <row r="42" ht="15.15" spans="2:18">
      <c r="B42" s="713"/>
      <c r="C42" s="12"/>
      <c r="D42" s="715"/>
      <c r="F42" s="729"/>
      <c r="G42" s="730"/>
      <c r="H42" s="715"/>
      <c r="J42" s="729"/>
      <c r="K42" s="730"/>
      <c r="L42" s="715"/>
      <c r="M42" s="745"/>
      <c r="N42" s="738"/>
      <c r="O42" s="5">
        <v>45</v>
      </c>
      <c r="P42" s="747">
        <f t="shared" si="0"/>
        <v>0</v>
      </c>
      <c r="Q42" s="760">
        <v>0.81</v>
      </c>
      <c r="R42" s="740"/>
    </row>
    <row r="43" ht="15.15" spans="2:18">
      <c r="B43" s="713"/>
      <c r="C43" s="12"/>
      <c r="D43" s="715"/>
      <c r="F43" s="729"/>
      <c r="G43" s="730"/>
      <c r="H43" s="715"/>
      <c r="J43" s="729"/>
      <c r="K43" s="730"/>
      <c r="L43" s="715"/>
      <c r="M43" s="745"/>
      <c r="N43" s="729"/>
      <c r="O43" s="11">
        <v>46</v>
      </c>
      <c r="P43" s="747">
        <f t="shared" si="0"/>
        <v>0</v>
      </c>
      <c r="Q43" s="757">
        <v>0.81</v>
      </c>
      <c r="R43" s="715"/>
    </row>
    <row r="44" ht="15.15" spans="2:18">
      <c r="B44" s="713"/>
      <c r="C44" s="12"/>
      <c r="D44" s="715"/>
      <c r="F44" s="729"/>
      <c r="G44" s="730"/>
      <c r="H44" s="715"/>
      <c r="J44" s="729"/>
      <c r="K44" s="730"/>
      <c r="L44" s="715"/>
      <c r="M44" s="745"/>
      <c r="N44" s="732"/>
      <c r="O44" s="239">
        <v>47</v>
      </c>
      <c r="P44" s="747">
        <f t="shared" si="0"/>
        <v>0</v>
      </c>
      <c r="Q44" s="758">
        <v>0.81</v>
      </c>
      <c r="R44" s="719"/>
    </row>
    <row r="45" ht="15.15" spans="2:18">
      <c r="B45" s="713"/>
      <c r="C45" s="12"/>
      <c r="D45" s="715"/>
      <c r="F45" s="729"/>
      <c r="G45" s="730"/>
      <c r="H45" s="715"/>
      <c r="J45" s="729"/>
      <c r="K45" s="730"/>
      <c r="L45" s="715"/>
      <c r="M45" s="745"/>
      <c r="N45" s="738"/>
      <c r="O45" s="5">
        <v>48</v>
      </c>
      <c r="P45" s="747">
        <f t="shared" si="0"/>
        <v>0</v>
      </c>
      <c r="Q45" s="760">
        <v>0.81</v>
      </c>
      <c r="R45" s="740"/>
    </row>
    <row r="46" ht="15.15" spans="2:18">
      <c r="B46" s="713"/>
      <c r="C46" s="12"/>
      <c r="D46" s="715"/>
      <c r="F46" s="729"/>
      <c r="G46" s="730"/>
      <c r="H46" s="715"/>
      <c r="J46" s="729"/>
      <c r="K46" s="730"/>
      <c r="L46" s="715"/>
      <c r="M46" s="745"/>
      <c r="N46" s="729"/>
      <c r="O46" s="11">
        <v>49</v>
      </c>
      <c r="P46" s="747">
        <f t="shared" si="0"/>
        <v>0</v>
      </c>
      <c r="Q46" s="757">
        <v>0.81</v>
      </c>
      <c r="R46" s="715"/>
    </row>
    <row r="47" ht="15.15" spans="2:18">
      <c r="B47" s="713"/>
      <c r="C47" s="12"/>
      <c r="D47" s="715"/>
      <c r="F47" s="729"/>
      <c r="G47" s="730"/>
      <c r="H47" s="715"/>
      <c r="J47" s="729"/>
      <c r="K47" s="730"/>
      <c r="L47" s="715"/>
      <c r="M47" s="745"/>
      <c r="N47" s="732"/>
      <c r="O47" s="239">
        <v>50</v>
      </c>
      <c r="P47" s="747">
        <f t="shared" si="0"/>
        <v>0</v>
      </c>
      <c r="Q47" s="758">
        <v>0.81</v>
      </c>
      <c r="R47" s="719"/>
    </row>
    <row r="48" ht="15.15" spans="2:18">
      <c r="B48" s="713"/>
      <c r="C48" s="12"/>
      <c r="D48" s="715"/>
      <c r="F48" s="729"/>
      <c r="G48" s="730"/>
      <c r="H48" s="715"/>
      <c r="J48" s="729"/>
      <c r="K48" s="730"/>
      <c r="L48" s="715"/>
      <c r="M48" s="745"/>
      <c r="N48" s="738"/>
      <c r="O48" s="5">
        <v>51</v>
      </c>
      <c r="P48" s="747">
        <f t="shared" si="0"/>
        <v>0</v>
      </c>
      <c r="Q48" s="760">
        <v>0.81</v>
      </c>
      <c r="R48" s="740"/>
    </row>
    <row r="49" ht="15.15" spans="2:18">
      <c r="B49" s="713"/>
      <c r="C49" s="12"/>
      <c r="D49" s="715"/>
      <c r="F49" s="729"/>
      <c r="G49" s="730"/>
      <c r="H49" s="715"/>
      <c r="J49" s="729"/>
      <c r="K49" s="730"/>
      <c r="L49" s="715"/>
      <c r="M49" s="745"/>
      <c r="N49" s="729"/>
      <c r="O49" s="11">
        <v>52</v>
      </c>
      <c r="P49" s="747">
        <f t="shared" si="0"/>
        <v>0</v>
      </c>
      <c r="Q49" s="757">
        <v>0.81</v>
      </c>
      <c r="R49" s="715"/>
    </row>
    <row r="50" ht="15.15" spans="2:18">
      <c r="B50" s="713"/>
      <c r="C50" s="12"/>
      <c r="D50" s="715"/>
      <c r="F50" s="729"/>
      <c r="G50" s="730"/>
      <c r="H50" s="715"/>
      <c r="J50" s="729"/>
      <c r="K50" s="730"/>
      <c r="L50" s="715"/>
      <c r="M50" s="745"/>
      <c r="N50" s="732"/>
      <c r="O50" s="239">
        <v>53</v>
      </c>
      <c r="P50" s="747">
        <f t="shared" si="0"/>
        <v>0</v>
      </c>
      <c r="Q50" s="758">
        <v>0.81</v>
      </c>
      <c r="R50" s="719"/>
    </row>
    <row r="51" ht="15.15" spans="2:18">
      <c r="B51" s="713"/>
      <c r="C51" s="12"/>
      <c r="D51" s="715"/>
      <c r="F51" s="729"/>
      <c r="G51" s="730"/>
      <c r="H51" s="715"/>
      <c r="J51" s="729"/>
      <c r="K51" s="730"/>
      <c r="L51" s="715"/>
      <c r="M51" s="745"/>
      <c r="N51" s="738"/>
      <c r="O51" s="5">
        <v>54</v>
      </c>
      <c r="P51" s="747">
        <f t="shared" si="0"/>
        <v>0</v>
      </c>
      <c r="Q51" s="760">
        <v>0.81</v>
      </c>
      <c r="R51" s="740"/>
    </row>
    <row r="52" ht="15.15" spans="2:18">
      <c r="B52" s="713"/>
      <c r="C52" s="12"/>
      <c r="D52" s="715"/>
      <c r="F52" s="729"/>
      <c r="G52" s="730"/>
      <c r="H52" s="715"/>
      <c r="J52" s="729"/>
      <c r="K52" s="730"/>
      <c r="L52" s="715"/>
      <c r="M52" s="745"/>
      <c r="N52" s="729"/>
      <c r="O52" s="11">
        <v>55</v>
      </c>
      <c r="P52" s="747">
        <f t="shared" si="0"/>
        <v>0</v>
      </c>
      <c r="Q52" s="757">
        <v>0.81</v>
      </c>
      <c r="R52" s="715"/>
    </row>
    <row r="53" ht="15.15" spans="2:18">
      <c r="B53" s="713"/>
      <c r="C53" s="12"/>
      <c r="D53" s="712"/>
      <c r="F53" s="729"/>
      <c r="G53" s="730"/>
      <c r="H53" s="712"/>
      <c r="J53" s="729"/>
      <c r="K53" s="730"/>
      <c r="L53" s="712"/>
      <c r="M53" s="745"/>
      <c r="N53" s="732"/>
      <c r="O53" s="239">
        <v>56</v>
      </c>
      <c r="P53" s="747">
        <f t="shared" si="0"/>
        <v>0</v>
      </c>
      <c r="Q53" s="758">
        <v>0.81</v>
      </c>
      <c r="R53" s="719"/>
    </row>
    <row r="54" ht="15.15" spans="2:18">
      <c r="B54" s="717"/>
      <c r="C54" s="718"/>
      <c r="D54" s="719"/>
      <c r="E54" s="724"/>
      <c r="F54" s="732"/>
      <c r="G54" s="733"/>
      <c r="H54" s="719"/>
      <c r="J54" s="732"/>
      <c r="K54" s="733"/>
      <c r="L54" s="719"/>
      <c r="M54" s="745"/>
      <c r="N54" s="738"/>
      <c r="O54" s="5">
        <v>57</v>
      </c>
      <c r="P54" s="748">
        <f t="shared" si="0"/>
        <v>0</v>
      </c>
      <c r="Q54" s="760">
        <v>0.81</v>
      </c>
      <c r="R54" s="740"/>
    </row>
    <row r="55" ht="15.15" spans="2:18">
      <c r="B55" s="720" t="s">
        <v>40</v>
      </c>
      <c r="C55" s="721"/>
      <c r="D55" s="722">
        <f>SUM(D3:D53)</f>
        <v>0.03</v>
      </c>
      <c r="E55" s="724"/>
      <c r="F55" s="734" t="s">
        <v>40</v>
      </c>
      <c r="G55" s="735"/>
      <c r="H55" s="736">
        <f>SUM(H3:H53)</f>
        <v>0.09</v>
      </c>
      <c r="J55" s="734" t="s">
        <v>41</v>
      </c>
      <c r="K55" s="721"/>
      <c r="L55" s="742">
        <f>SUM(L3:L53)</f>
        <v>0.65</v>
      </c>
      <c r="M55" s="749"/>
      <c r="N55" s="750"/>
      <c r="O55" s="239">
        <v>58</v>
      </c>
      <c r="P55" s="751">
        <f t="shared" si="0"/>
        <v>0</v>
      </c>
      <c r="Q55" s="758">
        <v>0.81</v>
      </c>
      <c r="R55" s="761"/>
    </row>
    <row r="56"/>
    <row r="58" ht="20.25" customHeight="1" spans="2:22">
      <c r="B58" s="723"/>
      <c r="C58" s="723"/>
      <c r="D58" s="723"/>
      <c r="E58" s="723"/>
      <c r="F58" s="723"/>
      <c r="G58" s="723"/>
      <c r="H58" s="723"/>
      <c r="V58" s="767"/>
    </row>
    <row r="59" customHeight="1" spans="2:8">
      <c r="B59" s="724"/>
      <c r="C59" s="724"/>
      <c r="D59" s="724"/>
      <c r="E59" s="724"/>
      <c r="F59" s="724"/>
      <c r="G59" s="724"/>
      <c r="H59" s="724"/>
    </row>
    <row r="60" ht="20.25" customHeight="1" spans="2:8">
      <c r="B60" s="725"/>
      <c r="C60" s="725"/>
      <c r="D60" s="725"/>
      <c r="E60" s="725"/>
      <c r="F60" s="725"/>
      <c r="G60" s="725"/>
      <c r="H60" s="725"/>
    </row>
    <row r="61" customHeight="1" spans="2:8">
      <c r="B61" s="724"/>
      <c r="C61" s="724"/>
      <c r="D61" s="724"/>
      <c r="E61" s="724"/>
      <c r="F61" s="724"/>
      <c r="G61" s="724"/>
      <c r="H61" s="726"/>
    </row>
    <row r="62" customHeight="1" spans="2:8">
      <c r="B62" s="726"/>
      <c r="C62" s="724"/>
      <c r="D62" s="724"/>
      <c r="E62" s="724"/>
      <c r="F62" s="724"/>
      <c r="G62" s="724"/>
      <c r="H62" s="726"/>
    </row>
    <row r="63" customHeight="1" spans="2:8">
      <c r="B63" s="724"/>
      <c r="C63" s="724"/>
      <c r="D63" s="724"/>
      <c r="E63" s="724"/>
      <c r="F63" s="724"/>
      <c r="G63" s="724"/>
      <c r="H63" s="724"/>
    </row>
    <row r="64" customHeight="1" spans="2:8">
      <c r="B64" s="724"/>
      <c r="C64" s="724"/>
      <c r="D64" s="724"/>
      <c r="E64" s="724"/>
      <c r="F64" s="724"/>
      <c r="G64" s="724"/>
      <c r="H64" s="724"/>
    </row>
    <row r="65" customHeight="1" spans="2:8">
      <c r="B65" s="724"/>
      <c r="C65" s="724"/>
      <c r="D65" s="724"/>
      <c r="E65" s="724"/>
      <c r="F65" s="724"/>
      <c r="G65" s="724"/>
      <c r="H65" s="724"/>
    </row>
    <row r="66" customHeight="1" spans="2:8">
      <c r="B66" s="724"/>
      <c r="C66" s="724"/>
      <c r="D66" s="724"/>
      <c r="E66" s="724"/>
      <c r="F66" s="724"/>
      <c r="G66" s="724"/>
      <c r="H66" s="724"/>
    </row>
    <row r="67" customHeight="1" spans="2:8">
      <c r="B67" s="724"/>
      <c r="C67" s="724"/>
      <c r="D67" s="724"/>
      <c r="E67" s="724"/>
      <c r="F67" s="724"/>
      <c r="G67" s="724"/>
      <c r="H67" s="724"/>
    </row>
    <row r="68" customHeight="1" spans="2:8">
      <c r="B68" s="724"/>
      <c r="C68" s="724"/>
      <c r="D68" s="724"/>
      <c r="E68" s="724"/>
      <c r="F68" s="724"/>
      <c r="G68" s="724"/>
      <c r="H68" s="724"/>
    </row>
    <row r="69" customHeight="1" spans="2:8">
      <c r="B69" s="724"/>
      <c r="C69" s="724"/>
      <c r="D69" s="724"/>
      <c r="E69" s="724"/>
      <c r="F69" s="724"/>
      <c r="G69" s="724"/>
      <c r="H69" s="724"/>
    </row>
    <row r="70" customHeight="1" spans="2:8">
      <c r="B70" s="724"/>
      <c r="C70" s="724"/>
      <c r="D70" s="724"/>
      <c r="E70" s="724"/>
      <c r="F70" s="724"/>
      <c r="G70" s="724"/>
      <c r="H70" s="724"/>
    </row>
    <row r="71" customHeight="1" spans="2:8">
      <c r="B71" s="724"/>
      <c r="C71" s="724"/>
      <c r="D71" s="724"/>
      <c r="E71" s="724"/>
      <c r="F71" s="724"/>
      <c r="G71" s="724"/>
      <c r="H71" s="724"/>
    </row>
    <row r="72" customHeight="1" spans="2:8">
      <c r="B72" s="724"/>
      <c r="C72" s="724"/>
      <c r="D72" s="724"/>
      <c r="E72" s="724"/>
      <c r="F72" s="724"/>
      <c r="G72" s="724"/>
      <c r="H72" s="724"/>
    </row>
    <row r="73" customHeight="1" spans="2:8">
      <c r="B73" s="724"/>
      <c r="C73" s="724"/>
      <c r="D73" s="724"/>
      <c r="E73" s="724"/>
      <c r="F73" s="724"/>
      <c r="G73" s="724"/>
      <c r="H73" s="724"/>
    </row>
    <row r="74" customHeight="1" spans="2:8">
      <c r="B74" s="724"/>
      <c r="C74" s="724"/>
      <c r="D74" s="724"/>
      <c r="E74" s="724"/>
      <c r="F74" s="724"/>
      <c r="G74" s="724"/>
      <c r="H74" s="724"/>
    </row>
    <row r="75" customHeight="1" spans="2:8">
      <c r="B75" s="724"/>
      <c r="C75" s="724"/>
      <c r="D75" s="724"/>
      <c r="E75" s="724"/>
      <c r="F75" s="724"/>
      <c r="G75" s="724"/>
      <c r="H75" s="724"/>
    </row>
    <row r="76" customHeight="1" spans="2:8">
      <c r="B76" s="724"/>
      <c r="C76" s="724"/>
      <c r="D76" s="724"/>
      <c r="E76" s="724"/>
      <c r="F76" s="724"/>
      <c r="G76" s="724"/>
      <c r="H76" s="724"/>
    </row>
    <row r="77" customHeight="1" spans="2:8">
      <c r="B77" s="724"/>
      <c r="C77" s="724"/>
      <c r="D77" s="724"/>
      <c r="E77" s="724"/>
      <c r="F77" s="724"/>
      <c r="G77" s="724"/>
      <c r="H77" s="724"/>
    </row>
    <row r="78" customHeight="1" spans="2:8">
      <c r="B78" s="724"/>
      <c r="C78" s="724"/>
      <c r="D78" s="724"/>
      <c r="E78" s="724"/>
      <c r="F78" s="724"/>
      <c r="G78" s="724"/>
      <c r="H78" s="724"/>
    </row>
    <row r="79" customHeight="1" spans="2:8">
      <c r="B79" s="724"/>
      <c r="C79" s="724"/>
      <c r="D79" s="724"/>
      <c r="E79" s="724"/>
      <c r="F79" s="724"/>
      <c r="G79" s="724"/>
      <c r="H79" s="724"/>
    </row>
    <row r="80" customHeight="1" spans="2:8">
      <c r="B80" s="724"/>
      <c r="C80" s="724"/>
      <c r="D80" s="724"/>
      <c r="E80" s="724"/>
      <c r="F80" s="724"/>
      <c r="G80" s="724"/>
      <c r="H80" s="724"/>
    </row>
    <row r="81" customHeight="1" spans="2:8">
      <c r="B81" s="724"/>
      <c r="C81" s="724"/>
      <c r="D81" s="724"/>
      <c r="E81" s="724"/>
      <c r="F81" s="724"/>
      <c r="G81" s="724"/>
      <c r="H81" s="724"/>
    </row>
    <row r="82" customHeight="1" spans="2:8">
      <c r="B82" s="724"/>
      <c r="C82" s="724"/>
      <c r="D82" s="724"/>
      <c r="E82" s="724"/>
      <c r="F82" s="724"/>
      <c r="G82" s="724"/>
      <c r="H82" s="724"/>
    </row>
    <row r="83" customHeight="1" spans="2:8">
      <c r="B83" s="724"/>
      <c r="C83" s="724"/>
      <c r="D83" s="724"/>
      <c r="E83" s="724"/>
      <c r="F83" s="724"/>
      <c r="G83" s="724"/>
      <c r="H83" s="724"/>
    </row>
    <row r="84" customHeight="1" spans="2:8">
      <c r="B84" s="724"/>
      <c r="C84" s="724"/>
      <c r="D84" s="724"/>
      <c r="E84" s="724"/>
      <c r="F84" s="724"/>
      <c r="G84" s="724"/>
      <c r="H84" s="724"/>
    </row>
    <row r="85" customHeight="1" spans="2:8">
      <c r="B85" s="724"/>
      <c r="C85" s="724"/>
      <c r="D85" s="724"/>
      <c r="E85" s="724"/>
      <c r="F85" s="724"/>
      <c r="G85" s="724"/>
      <c r="H85" s="724"/>
    </row>
    <row r="86" customHeight="1" spans="2:8">
      <c r="B86" s="724"/>
      <c r="C86" s="724"/>
      <c r="D86" s="724"/>
      <c r="E86" s="724"/>
      <c r="F86" s="724"/>
      <c r="G86" s="724"/>
      <c r="H86" s="724"/>
    </row>
    <row r="87" customHeight="1" spans="2:8">
      <c r="B87" s="724"/>
      <c r="C87" s="724"/>
      <c r="D87" s="724"/>
      <c r="E87" s="724"/>
      <c r="F87" s="724"/>
      <c r="G87" s="724"/>
      <c r="H87" s="724"/>
    </row>
    <row r="88" customHeight="1" spans="2:8">
      <c r="B88" s="724"/>
      <c r="C88" s="724"/>
      <c r="D88" s="724"/>
      <c r="E88" s="724"/>
      <c r="F88" s="724"/>
      <c r="G88" s="724"/>
      <c r="H88" s="724"/>
    </row>
    <row r="89" customHeight="1" spans="2:8">
      <c r="B89" s="724"/>
      <c r="C89" s="724"/>
      <c r="D89" s="724"/>
      <c r="E89" s="724"/>
      <c r="F89" s="724"/>
      <c r="G89" s="724"/>
      <c r="H89" s="724"/>
    </row>
    <row r="90" customHeight="1" spans="2:8">
      <c r="B90" s="724"/>
      <c r="C90" s="724"/>
      <c r="D90" s="724"/>
      <c r="E90" s="724"/>
      <c r="F90" s="724"/>
      <c r="G90" s="724"/>
      <c r="H90" s="724"/>
    </row>
    <row r="91" customHeight="1" spans="2:8">
      <c r="B91" s="724"/>
      <c r="C91" s="724"/>
      <c r="D91" s="724"/>
      <c r="E91" s="724"/>
      <c r="F91" s="724"/>
      <c r="G91" s="724"/>
      <c r="H91" s="724"/>
    </row>
    <row r="92" customHeight="1" spans="2:8">
      <c r="B92" s="724"/>
      <c r="C92" s="724"/>
      <c r="D92" s="724"/>
      <c r="E92" s="724"/>
      <c r="F92" s="724"/>
      <c r="G92" s="724"/>
      <c r="H92" s="724"/>
    </row>
    <row r="93" customHeight="1" spans="2:8">
      <c r="B93" s="724"/>
      <c r="C93" s="724"/>
      <c r="D93" s="724"/>
      <c r="E93" s="724"/>
      <c r="F93" s="724"/>
      <c r="G93" s="724"/>
      <c r="H93" s="724"/>
    </row>
    <row r="94" customHeight="1" spans="2:8">
      <c r="B94" s="724"/>
      <c r="C94" s="724"/>
      <c r="D94" s="724"/>
      <c r="E94" s="724"/>
      <c r="F94" s="724"/>
      <c r="G94" s="724"/>
      <c r="H94" s="724"/>
    </row>
    <row r="95" customHeight="1" spans="2:8">
      <c r="B95" s="724"/>
      <c r="C95" s="724"/>
      <c r="D95" s="724"/>
      <c r="E95" s="724"/>
      <c r="F95" s="724"/>
      <c r="G95" s="724"/>
      <c r="H95" s="724"/>
    </row>
    <row r="96" customHeight="1" spans="2:8">
      <c r="B96" s="724"/>
      <c r="C96" s="724"/>
      <c r="D96" s="724"/>
      <c r="E96" s="724"/>
      <c r="F96" s="724"/>
      <c r="G96" s="724"/>
      <c r="H96" s="724"/>
    </row>
    <row r="97" customHeight="1" spans="2:8">
      <c r="B97" s="724"/>
      <c r="C97" s="724"/>
      <c r="D97" s="724"/>
      <c r="E97" s="724"/>
      <c r="F97" s="724"/>
      <c r="G97" s="724"/>
      <c r="H97" s="724"/>
    </row>
    <row r="98" customHeight="1" spans="2:8">
      <c r="B98" s="724"/>
      <c r="C98" s="724"/>
      <c r="D98" s="724"/>
      <c r="E98" s="724"/>
      <c r="F98" s="724"/>
      <c r="G98" s="724"/>
      <c r="H98" s="724"/>
    </row>
    <row r="99" customHeight="1" spans="2:8">
      <c r="B99" s="724"/>
      <c r="C99" s="724"/>
      <c r="D99" s="724"/>
      <c r="E99" s="724"/>
      <c r="F99" s="724"/>
      <c r="G99" s="724"/>
      <c r="H99" s="724"/>
    </row>
    <row r="100" customHeight="1" spans="2:8">
      <c r="B100" s="724"/>
      <c r="C100" s="724"/>
      <c r="D100" s="724"/>
      <c r="E100" s="724"/>
      <c r="F100" s="724"/>
      <c r="G100" s="724"/>
      <c r="H100" s="724"/>
    </row>
    <row r="101" customHeight="1" spans="2:8">
      <c r="B101" s="724"/>
      <c r="C101" s="724"/>
      <c r="D101" s="724"/>
      <c r="E101" s="724"/>
      <c r="F101" s="724"/>
      <c r="G101" s="724"/>
      <c r="H101" s="724"/>
    </row>
    <row r="102" customHeight="1" spans="2:8">
      <c r="B102" s="724"/>
      <c r="C102" s="724"/>
      <c r="D102" s="724"/>
      <c r="E102" s="724"/>
      <c r="F102" s="724"/>
      <c r="G102" s="724"/>
      <c r="H102" s="724"/>
    </row>
    <row r="103" customHeight="1" spans="2:8">
      <c r="B103" s="724"/>
      <c r="C103" s="724"/>
      <c r="D103" s="724"/>
      <c r="E103" s="724"/>
      <c r="F103" s="724"/>
      <c r="G103" s="724"/>
      <c r="H103" s="724"/>
    </row>
    <row r="104" customHeight="1" spans="2:8">
      <c r="B104" s="724"/>
      <c r="C104" s="724"/>
      <c r="D104" s="724"/>
      <c r="E104" s="724"/>
      <c r="F104" s="724"/>
      <c r="G104" s="724"/>
      <c r="H104" s="724"/>
    </row>
    <row r="105" customHeight="1" spans="2:8">
      <c r="B105" s="724"/>
      <c r="C105" s="724"/>
      <c r="D105" s="724"/>
      <c r="E105" s="724"/>
      <c r="F105" s="724"/>
      <c r="G105" s="724"/>
      <c r="H105" s="724"/>
    </row>
    <row r="106" customHeight="1" spans="2:8">
      <c r="B106" s="724"/>
      <c r="C106" s="724"/>
      <c r="D106" s="724"/>
      <c r="E106" s="724"/>
      <c r="F106" s="724"/>
      <c r="G106" s="724"/>
      <c r="H106" s="724"/>
    </row>
    <row r="107" customHeight="1" spans="2:8">
      <c r="B107" s="724"/>
      <c r="C107" s="724"/>
      <c r="D107" s="724"/>
      <c r="E107" s="724"/>
      <c r="F107" s="724"/>
      <c r="G107" s="724"/>
      <c r="H107" s="724"/>
    </row>
    <row r="108" customHeight="1" spans="2:8">
      <c r="B108" s="724"/>
      <c r="C108" s="724"/>
      <c r="D108" s="724"/>
      <c r="E108" s="724"/>
      <c r="F108" s="724"/>
      <c r="G108" s="724"/>
      <c r="H108" s="724"/>
    </row>
    <row r="109" customHeight="1" spans="2:8">
      <c r="B109" s="724"/>
      <c r="C109" s="724"/>
      <c r="D109" s="724"/>
      <c r="E109" s="724"/>
      <c r="F109" s="724"/>
      <c r="G109" s="724"/>
      <c r="H109" s="724"/>
    </row>
    <row r="110" customHeight="1" spans="2:8">
      <c r="B110" s="724"/>
      <c r="C110" s="724"/>
      <c r="D110" s="724"/>
      <c r="E110" s="724"/>
      <c r="F110" s="724"/>
      <c r="G110" s="724"/>
      <c r="H110" s="724"/>
    </row>
    <row r="111" customHeight="1" spans="2:8">
      <c r="B111" s="724"/>
      <c r="C111" s="724"/>
      <c r="D111" s="724"/>
      <c r="E111" s="724"/>
      <c r="F111" s="724"/>
      <c r="G111" s="724"/>
      <c r="H111" s="724"/>
    </row>
    <row r="112" customHeight="1" spans="2:8">
      <c r="B112" s="724"/>
      <c r="C112" s="724"/>
      <c r="D112" s="724"/>
      <c r="E112" s="724"/>
      <c r="F112" s="724"/>
      <c r="G112" s="724"/>
      <c r="H112" s="724"/>
    </row>
    <row r="113" customHeight="1" spans="2:8">
      <c r="B113" s="724"/>
      <c r="C113" s="724"/>
      <c r="D113" s="724"/>
      <c r="E113" s="724"/>
      <c r="F113" s="724"/>
      <c r="G113" s="724"/>
      <c r="H113" s="724"/>
    </row>
  </sheetData>
  <mergeCells count="3">
    <mergeCell ref="B55:C55"/>
    <mergeCell ref="F55:G55"/>
    <mergeCell ref="J55:K55"/>
  </mergeCells>
  <pageMargins left="0.7" right="0.7" top="0.75" bottom="0.75" header="0.3" footer="0.3"/>
  <pageSetup paperSize="9" orientation="portrait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50" zoomScaleNormal="50" topLeftCell="A186" workbookViewId="0">
      <selection activeCell="D3" sqref="D3:D14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72">
        <v>1</v>
      </c>
    </row>
    <row r="4" ht="30" customHeight="1" spans="2:11">
      <c r="B4" s="8" t="s">
        <v>46</v>
      </c>
      <c r="C4" s="9"/>
      <c r="D4" s="10"/>
      <c r="E4" s="72">
        <v>1</v>
      </c>
      <c r="G4" s="73" t="s">
        <v>20</v>
      </c>
      <c r="H4" s="74"/>
      <c r="J4" s="135" t="s">
        <v>47</v>
      </c>
      <c r="K4" s="136">
        <f>B20</f>
        <v>0</v>
      </c>
    </row>
    <row r="5" ht="30" customHeight="1" spans="2:11">
      <c r="B5" s="8" t="s">
        <v>48</v>
      </c>
      <c r="C5" s="9"/>
      <c r="D5" s="10"/>
      <c r="E5" s="72">
        <v>1</v>
      </c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>
        <f t="shared" ref="J6:K10" si="0">C34</f>
        <v>0</v>
      </c>
      <c r="K6" s="139">
        <f t="shared" si="0"/>
        <v>0</v>
      </c>
    </row>
    <row r="7" ht="30" customHeight="1" spans="2:11">
      <c r="B7" s="11" t="s">
        <v>50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ref="K9:K10" si="1">D37</f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1"/>
        <v>0</v>
      </c>
    </row>
    <row r="11" ht="30" customHeight="1" spans="2:11">
      <c r="B11" s="13" t="s">
        <v>54</v>
      </c>
      <c r="C11" s="14"/>
      <c r="D11" s="10"/>
      <c r="E11" s="72">
        <v>0.99</v>
      </c>
      <c r="J11" s="137">
        <f t="shared" ref="J11:J20" si="2">C42</f>
        <v>0</v>
      </c>
      <c r="K11" s="138"/>
    </row>
    <row r="12" ht="30" customHeight="1" spans="2:11">
      <c r="B12" s="13" t="s">
        <v>55</v>
      </c>
      <c r="C12" s="14"/>
      <c r="D12" s="10"/>
      <c r="E12" s="72">
        <v>0.99</v>
      </c>
      <c r="J12" s="140">
        <f t="shared" si="2"/>
        <v>0</v>
      </c>
      <c r="K12" s="144"/>
    </row>
    <row r="13" ht="30" customHeight="1" spans="2:11">
      <c r="B13" s="13" t="s">
        <v>56</v>
      </c>
      <c r="C13" s="14"/>
      <c r="D13" s="10"/>
      <c r="E13" s="72">
        <v>0.1</v>
      </c>
      <c r="J13" s="140">
        <f t="shared" si="2"/>
        <v>0</v>
      </c>
      <c r="K13" s="144"/>
    </row>
    <row r="14" ht="30" customHeight="1" spans="2:11">
      <c r="B14" s="8" t="s">
        <v>57</v>
      </c>
      <c r="C14" s="9"/>
      <c r="D14" s="15"/>
      <c r="E14" s="77"/>
      <c r="J14" s="140">
        <f t="shared" si="2"/>
        <v>0</v>
      </c>
      <c r="K14" s="144"/>
    </row>
    <row r="15" ht="30" customHeight="1" spans="2:11">
      <c r="B15" s="16" t="s">
        <v>21</v>
      </c>
      <c r="C15" s="17"/>
      <c r="D15" s="17"/>
      <c r="E15" s="78"/>
      <c r="J15" s="140">
        <f t="shared" si="2"/>
        <v>0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>
        <f t="shared" si="2"/>
        <v>0</v>
      </c>
      <c r="K16" s="144"/>
    </row>
    <row r="17" spans="10:11">
      <c r="J17" s="140">
        <f t="shared" si="2"/>
        <v>0</v>
      </c>
      <c r="K17" s="144"/>
    </row>
    <row r="18" ht="15.15" spans="10:11">
      <c r="J18" s="140">
        <f t="shared" si="2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2"/>
        <v>0</v>
      </c>
      <c r="K19" s="144"/>
      <c r="M19" s="169"/>
      <c r="N19" s="170"/>
    </row>
    <row r="20" ht="15.95" customHeight="1" spans="2:14">
      <c r="B20" s="22"/>
      <c r="C20" s="23">
        <v>0.208333333333333</v>
      </c>
      <c r="D20" s="24" t="s">
        <v>63</v>
      </c>
      <c r="E20" s="82"/>
      <c r="F20" s="83"/>
      <c r="G20" s="84" t="str">
        <f>IF(F20=100%,"Complete",IF(AND(F20&lt;100%,F20&gt;0%),"In Progress","Not Started"))</f>
        <v>Not Started</v>
      </c>
      <c r="H20" s="82"/>
      <c r="J20" s="140">
        <f t="shared" si="2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3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3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3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3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4">IF(F27=100%,"Complete",IF(AND(F27&lt;100%,F27&gt;0%),"In Progress","Not Started"))</f>
        <v>Not Started</v>
      </c>
      <c r="H27" s="96"/>
      <c r="J27" s="150">
        <f t="shared" si="3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4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4"/>
        <v>Not Started</v>
      </c>
      <c r="H29" s="98"/>
      <c r="J29" s="153" t="s">
        <v>67</v>
      </c>
      <c r="K29" s="154">
        <f>B57</f>
        <v>0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4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4"/>
        <v>Not Started</v>
      </c>
      <c r="H31" s="98"/>
      <c r="J31" s="137">
        <f t="shared" ref="J31:K35" si="5">C71</f>
        <v>0</v>
      </c>
      <c r="K31" s="139">
        <f t="shared" si="5"/>
        <v>0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5"/>
        <v>0</v>
      </c>
      <c r="K32" s="141">
        <f t="shared" si="5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5"/>
        <v>0</v>
      </c>
      <c r="K33" s="141">
        <f t="shared" si="5"/>
        <v>0</v>
      </c>
      <c r="M33" s="159"/>
      <c r="N33" s="159"/>
    </row>
    <row r="34" ht="15.95" customHeight="1" spans="2:14">
      <c r="B34" s="22"/>
      <c r="C34" s="42"/>
      <c r="D34" s="43"/>
      <c r="E34" s="105"/>
      <c r="F34" s="106"/>
      <c r="G34" s="107" t="str">
        <f t="shared" ref="G34:G57" si="6">IF(F34=100%,"Complete",IF(AND(F34&lt;100%,F34&gt;0%),"In Progress","Not Started"))</f>
        <v>Not Started</v>
      </c>
      <c r="H34" s="108"/>
      <c r="J34" s="140">
        <f t="shared" si="5"/>
        <v>0</v>
      </c>
      <c r="K34" s="141">
        <f t="shared" si="5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6"/>
        <v>Not Started</v>
      </c>
      <c r="H35" s="111"/>
      <c r="J35" s="142">
        <f t="shared" si="5"/>
        <v>0</v>
      </c>
      <c r="K35" s="143">
        <f t="shared" si="5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6"/>
        <v>Not Started</v>
      </c>
      <c r="H36" s="111"/>
      <c r="J36" s="149">
        <f t="shared" ref="J36:J45" si="7">C79</f>
        <v>0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6"/>
        <v>Not Started</v>
      </c>
      <c r="H37" s="111"/>
      <c r="J37" s="150">
        <f t="shared" si="7"/>
        <v>0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6"/>
        <v>Not Started</v>
      </c>
      <c r="H38" s="103"/>
      <c r="J38" s="150">
        <f t="shared" si="7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>
        <f t="shared" si="7"/>
        <v>0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>
        <f t="shared" si="7"/>
        <v>0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>
        <f t="shared" si="7"/>
        <v>0</v>
      </c>
      <c r="K41" s="141"/>
      <c r="M41" s="171"/>
      <c r="N41" s="171"/>
    </row>
    <row r="42" ht="15.95" customHeight="1" spans="2:14">
      <c r="B42" s="22"/>
      <c r="C42" s="54"/>
      <c r="D42" s="55"/>
      <c r="E42" s="121" t="s">
        <v>73</v>
      </c>
      <c r="F42" s="122"/>
      <c r="G42" s="123" t="str">
        <f t="shared" si="6"/>
        <v>Not Started</v>
      </c>
      <c r="H42" s="124"/>
      <c r="J42" s="150">
        <f t="shared" si="7"/>
        <v>0</v>
      </c>
      <c r="K42" s="141"/>
      <c r="M42" s="171"/>
      <c r="N42" s="171"/>
    </row>
    <row r="43" ht="15.95" customHeight="1" spans="2:14">
      <c r="B43" s="22"/>
      <c r="C43" s="56"/>
      <c r="D43" s="57"/>
      <c r="E43" s="125"/>
      <c r="F43" s="126"/>
      <c r="G43" s="123" t="str">
        <f t="shared" si="6"/>
        <v>Not Started</v>
      </c>
      <c r="H43" s="127"/>
      <c r="J43" s="150">
        <f t="shared" si="7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6"/>
        <v>Not Started</v>
      </c>
      <c r="H44" s="127"/>
      <c r="J44" s="150">
        <f t="shared" si="7"/>
        <v>0</v>
      </c>
      <c r="K44" s="141"/>
      <c r="M44" s="169"/>
      <c r="N44" s="170"/>
    </row>
    <row r="45" ht="15.95" customHeight="1" spans="2:14">
      <c r="B45" s="22"/>
      <c r="C45" s="60"/>
      <c r="D45" s="61"/>
      <c r="E45" s="128" t="s">
        <v>74</v>
      </c>
      <c r="F45" s="126"/>
      <c r="G45" s="123" t="str">
        <f t="shared" si="6"/>
        <v>Not Started</v>
      </c>
      <c r="H45" s="127"/>
      <c r="J45" s="150">
        <f t="shared" si="7"/>
        <v>0</v>
      </c>
      <c r="K45" s="141"/>
      <c r="M45" s="171"/>
      <c r="N45" s="171"/>
    </row>
    <row r="46" ht="15.95" customHeight="1" spans="2:14">
      <c r="B46" s="22"/>
      <c r="C46" s="62"/>
      <c r="D46" s="63"/>
      <c r="E46" s="129" t="s">
        <v>75</v>
      </c>
      <c r="F46" s="126"/>
      <c r="G46" s="123" t="str">
        <f t="shared" si="6"/>
        <v>Not Started</v>
      </c>
      <c r="H46" s="127"/>
      <c r="J46" s="145"/>
      <c r="K46" s="146"/>
      <c r="M46" s="159"/>
      <c r="N46" s="159"/>
    </row>
    <row r="47" ht="15.95" customHeight="1" spans="2:14">
      <c r="B47" s="22"/>
      <c r="C47" s="64"/>
      <c r="D47" s="65"/>
      <c r="E47" s="130"/>
      <c r="F47" s="126"/>
      <c r="G47" s="123" t="str">
        <f t="shared" si="6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/>
      <c r="D48" s="65"/>
      <c r="E48" s="130"/>
      <c r="F48" s="126"/>
      <c r="G48" s="123" t="str">
        <f t="shared" si="6"/>
        <v>Not Started</v>
      </c>
      <c r="H48" s="127"/>
      <c r="J48" s="149">
        <f t="shared" ref="J48:J52" si="8">C64</f>
        <v>0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6"/>
        <v>Not Started</v>
      </c>
      <c r="H49" s="127"/>
      <c r="J49" s="150">
        <f t="shared" si="8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6"/>
        <v>Not Started</v>
      </c>
      <c r="H50" s="127"/>
      <c r="J50" s="150">
        <f t="shared" si="8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6"/>
        <v>Not Started</v>
      </c>
      <c r="H51" s="133"/>
      <c r="J51" s="150">
        <f t="shared" si="8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8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/>
      <c r="C57" s="23">
        <v>0.208333333333333</v>
      </c>
      <c r="D57" s="24" t="s">
        <v>63</v>
      </c>
      <c r="E57" s="82"/>
      <c r="F57" s="83"/>
      <c r="G57" s="84" t="str">
        <f t="shared" si="6"/>
        <v>Not Started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0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spans="2:14">
      <c r="B60" s="22"/>
      <c r="C60" s="25">
        <v>0.333333333333333</v>
      </c>
      <c r="D60" s="26"/>
      <c r="E60" s="85"/>
      <c r="F60" s="86"/>
      <c r="G60" s="87"/>
      <c r="H60" s="85"/>
      <c r="J60" s="162">
        <f t="shared" ref="J60:K81" si="9">J31</f>
        <v>0</v>
      </c>
      <c r="K60" s="164">
        <f t="shared" ref="K60:K61" si="10">K31</f>
        <v>0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9"/>
        <v>0</v>
      </c>
      <c r="K61" s="166">
        <f t="shared" si="10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9"/>
        <v>0</v>
      </c>
      <c r="K62" s="166">
        <f t="shared" si="9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9"/>
        <v>0</v>
      </c>
      <c r="K63" s="166">
        <f t="shared" si="9"/>
        <v>0</v>
      </c>
      <c r="M63" s="171"/>
      <c r="N63" s="171"/>
    </row>
    <row r="64" ht="15.15" spans="2:14">
      <c r="B64" s="22"/>
      <c r="C64" s="33"/>
      <c r="D64" s="34"/>
      <c r="E64" s="34"/>
      <c r="F64" s="94"/>
      <c r="G64" s="95" t="str">
        <f t="shared" ref="G64:G68" si="11">IF(F64=100%,"Complete",IF(AND(F64&lt;100%,F64&gt;0%),"In Progress","Not Started"))</f>
        <v>Not Started</v>
      </c>
      <c r="H64" s="96"/>
      <c r="J64" s="167">
        <f t="shared" si="9"/>
        <v>0</v>
      </c>
      <c r="K64" s="168">
        <f t="shared" si="9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1"/>
        <v>Not Started</v>
      </c>
      <c r="H65" s="98"/>
      <c r="J65" s="174">
        <f t="shared" si="9"/>
        <v>0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1"/>
        <v>Not Started</v>
      </c>
      <c r="H66" s="98"/>
      <c r="J66" s="175">
        <f t="shared" si="9"/>
        <v>0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1"/>
        <v>Not Started</v>
      </c>
      <c r="H67" s="98"/>
      <c r="J67" s="175">
        <f t="shared" si="9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1"/>
        <v>Not Started</v>
      </c>
      <c r="H68" s="98"/>
      <c r="J68" s="175">
        <f t="shared" si="9"/>
        <v>0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>
        <f t="shared" si="9"/>
        <v>0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>
        <f t="shared" si="9"/>
        <v>0</v>
      </c>
      <c r="K70" s="166"/>
      <c r="M70" s="173"/>
      <c r="N70" s="173"/>
    </row>
    <row r="71" spans="2:11">
      <c r="B71" s="22"/>
      <c r="C71" s="42"/>
      <c r="D71" s="43"/>
      <c r="E71" s="105"/>
      <c r="F71" s="106"/>
      <c r="G71" s="107" t="str">
        <f t="shared" ref="G71:G94" si="12">IF(F71=100%,"Complete",IF(AND(F71&lt;100%,F71&gt;0%),"In Progress","Not Started"))</f>
        <v>Not Started</v>
      </c>
      <c r="H71" s="108"/>
      <c r="J71" s="175">
        <f t="shared" si="9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2"/>
        <v>Not Started</v>
      </c>
      <c r="H72" s="111"/>
      <c r="J72" s="175">
        <f t="shared" si="9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2"/>
        <v>Not Started</v>
      </c>
      <c r="H73" s="111"/>
      <c r="J73" s="175">
        <f t="shared" si="9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2"/>
        <v>Not Started</v>
      </c>
      <c r="H74" s="111"/>
      <c r="J74" s="175">
        <f t="shared" si="9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2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>
        <f t="shared" si="9"/>
        <v>0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9"/>
        <v>0</v>
      </c>
      <c r="K78" s="166"/>
    </row>
    <row r="79" ht="15" customHeight="1" spans="2:11">
      <c r="B79" s="22"/>
      <c r="C79" s="54"/>
      <c r="D79" s="55"/>
      <c r="E79" s="121" t="s">
        <v>73</v>
      </c>
      <c r="F79" s="122"/>
      <c r="G79" s="123" t="str">
        <f t="shared" si="12"/>
        <v>Not Started</v>
      </c>
      <c r="H79" s="124"/>
      <c r="J79" s="175">
        <f t="shared" si="9"/>
        <v>0</v>
      </c>
      <c r="K79" s="166"/>
    </row>
    <row r="80" spans="2:11">
      <c r="B80" s="22"/>
      <c r="C80" s="56"/>
      <c r="D80" s="57"/>
      <c r="E80" s="125"/>
      <c r="F80" s="126"/>
      <c r="G80" s="123" t="str">
        <f t="shared" si="12"/>
        <v>Not Started</v>
      </c>
      <c r="H80" s="127"/>
      <c r="J80" s="175">
        <f t="shared" si="9"/>
        <v>0</v>
      </c>
      <c r="K80" s="166"/>
    </row>
    <row r="81" ht="15.75" customHeight="1" spans="2:11">
      <c r="B81" s="22"/>
      <c r="C81" s="58"/>
      <c r="D81" s="59"/>
      <c r="E81" s="125"/>
      <c r="F81" s="126"/>
      <c r="G81" s="123" t="str">
        <f t="shared" si="12"/>
        <v>Not Started</v>
      </c>
      <c r="H81" s="127"/>
      <c r="J81" s="175">
        <f t="shared" si="9"/>
        <v>0</v>
      </c>
      <c r="K81" s="166"/>
    </row>
    <row r="82" ht="15.15" spans="2:11">
      <c r="B82" s="22"/>
      <c r="C82" s="60"/>
      <c r="D82" s="61"/>
      <c r="E82" s="128" t="s">
        <v>74</v>
      </c>
      <c r="F82" s="126"/>
      <c r="G82" s="123" t="str">
        <f t="shared" si="12"/>
        <v>Not Started</v>
      </c>
      <c r="H82" s="127"/>
      <c r="J82" s="180"/>
      <c r="K82" s="181"/>
    </row>
    <row r="83" ht="15" customHeight="1" spans="2:11">
      <c r="B83" s="22"/>
      <c r="C83" s="62"/>
      <c r="D83" s="63"/>
      <c r="E83" s="129" t="s">
        <v>75</v>
      </c>
      <c r="F83" s="126"/>
      <c r="G83" s="123" t="str">
        <f t="shared" si="12"/>
        <v>Not Started</v>
      </c>
      <c r="H83" s="127"/>
      <c r="J83" s="182" t="s">
        <v>67</v>
      </c>
      <c r="K83" s="183">
        <f>B94</f>
        <v>0</v>
      </c>
    </row>
    <row r="84" ht="15.15" spans="2:11">
      <c r="B84" s="22"/>
      <c r="C84" s="64"/>
      <c r="D84" s="65"/>
      <c r="E84" s="130"/>
      <c r="F84" s="126"/>
      <c r="G84" s="123" t="str">
        <f t="shared" si="12"/>
        <v>Not Started</v>
      </c>
      <c r="H84" s="127"/>
      <c r="J84" s="178"/>
      <c r="K84" s="179"/>
    </row>
    <row r="85" spans="2:11">
      <c r="B85" s="22"/>
      <c r="C85" s="64"/>
      <c r="D85" s="65"/>
      <c r="E85" s="130"/>
      <c r="F85" s="126"/>
      <c r="G85" s="123" t="str">
        <f t="shared" si="12"/>
        <v>Not Started</v>
      </c>
      <c r="H85" s="127"/>
      <c r="J85" s="162">
        <f t="shared" ref="J85:K89" si="13">C108</f>
        <v>0</v>
      </c>
      <c r="K85" s="164">
        <f t="shared" si="13"/>
        <v>0</v>
      </c>
    </row>
    <row r="86" spans="2:11">
      <c r="B86" s="22"/>
      <c r="C86" s="64"/>
      <c r="D86" s="65"/>
      <c r="E86" s="130"/>
      <c r="F86" s="126"/>
      <c r="G86" s="123" t="str">
        <f t="shared" si="12"/>
        <v>Not Started</v>
      </c>
      <c r="H86" s="127"/>
      <c r="J86" s="165">
        <f t="shared" si="13"/>
        <v>0</v>
      </c>
      <c r="K86" s="166">
        <f t="shared" si="13"/>
        <v>0</v>
      </c>
    </row>
    <row r="87" spans="2:11">
      <c r="B87" s="22"/>
      <c r="C87" s="64"/>
      <c r="D87" s="65"/>
      <c r="E87" s="130"/>
      <c r="F87" s="126"/>
      <c r="G87" s="123" t="str">
        <f t="shared" si="12"/>
        <v>Not Started</v>
      </c>
      <c r="H87" s="127"/>
      <c r="J87" s="165">
        <f t="shared" si="13"/>
        <v>0</v>
      </c>
      <c r="K87" s="166">
        <f t="shared" si="13"/>
        <v>0</v>
      </c>
    </row>
    <row r="88" ht="15.15" spans="2:11">
      <c r="B88" s="66"/>
      <c r="C88" s="67"/>
      <c r="D88" s="68"/>
      <c r="E88" s="131"/>
      <c r="F88" s="132"/>
      <c r="G88" s="123" t="str">
        <f t="shared" si="12"/>
        <v>Not Started</v>
      </c>
      <c r="H88" s="133"/>
      <c r="J88" s="165">
        <f t="shared" si="13"/>
        <v>0</v>
      </c>
      <c r="K88" s="166">
        <f t="shared" si="13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3"/>
        <v>0</v>
      </c>
      <c r="K89" s="168">
        <f t="shared" si="13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>
        <f t="shared" ref="J90:J99" si="14">C116</f>
        <v>0</v>
      </c>
      <c r="K90" s="164"/>
    </row>
    <row r="91" spans="10:11">
      <c r="J91" s="175">
        <f t="shared" si="14"/>
        <v>0</v>
      </c>
      <c r="K91" s="166"/>
    </row>
    <row r="92" ht="15.15" spans="10:11">
      <c r="J92" s="175">
        <f t="shared" si="14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>
        <f t="shared" si="14"/>
        <v>0</v>
      </c>
      <c r="K93" s="166"/>
    </row>
    <row r="94" spans="2:11">
      <c r="B94" s="22"/>
      <c r="C94" s="23">
        <v>0.208333333333333</v>
      </c>
      <c r="D94" s="24" t="s">
        <v>63</v>
      </c>
      <c r="E94" s="82"/>
      <c r="F94" s="83"/>
      <c r="G94" s="84" t="str">
        <f t="shared" si="12"/>
        <v>Not Started</v>
      </c>
      <c r="H94" s="82"/>
      <c r="J94" s="175">
        <f t="shared" si="14"/>
        <v>0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>
        <f t="shared" si="14"/>
        <v>0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4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4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4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4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15.15" spans="2:11">
      <c r="B101" s="22"/>
      <c r="C101" s="33"/>
      <c r="D101" s="34"/>
      <c r="E101" s="34"/>
      <c r="F101" s="94"/>
      <c r="G101" s="95" t="str">
        <f t="shared" ref="G101:G105" si="15">IF(F101=100%,"Complete",IF(AND(F101&lt;100%,F101&gt;0%),"In Progress","Not Started"))</f>
        <v>Not Started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5"/>
        <v>Not Started</v>
      </c>
      <c r="H102" s="98"/>
      <c r="J102" s="174">
        <f t="shared" ref="J102:J106" si="16">C101</f>
        <v>0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5"/>
        <v>Not Started</v>
      </c>
      <c r="H103" s="98"/>
      <c r="J103" s="175">
        <f t="shared" si="16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5"/>
        <v>Not Started</v>
      </c>
      <c r="H104" s="98"/>
      <c r="J104" s="175">
        <f t="shared" si="16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5"/>
        <v>Not Started</v>
      </c>
      <c r="H105" s="98"/>
      <c r="J105" s="175">
        <f t="shared" si="16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6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/>
      <c r="D108" s="43"/>
      <c r="E108" s="105"/>
      <c r="F108" s="106"/>
      <c r="G108" s="107" t="str">
        <f t="shared" ref="G108:G131" si="17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7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7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7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7"/>
        <v>Not Started</v>
      </c>
      <c r="H112" s="103"/>
      <c r="J112" s="135" t="s">
        <v>47</v>
      </c>
      <c r="K112" s="136">
        <f>K83</f>
        <v>0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8">J85</f>
        <v>0</v>
      </c>
      <c r="K114" s="139">
        <f t="shared" ref="K114:K115" si="19">K85</f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8"/>
        <v>0</v>
      </c>
      <c r="K115" s="141">
        <f t="shared" si="19"/>
        <v>0</v>
      </c>
    </row>
    <row r="116" ht="15" customHeight="1" spans="2:11">
      <c r="B116" s="22"/>
      <c r="C116" s="54"/>
      <c r="D116" s="55"/>
      <c r="E116" s="121" t="s">
        <v>73</v>
      </c>
      <c r="F116" s="122"/>
      <c r="G116" s="123" t="str">
        <f t="shared" si="17"/>
        <v>Not Started</v>
      </c>
      <c r="H116" s="124"/>
      <c r="J116" s="140">
        <f t="shared" si="18"/>
        <v>0</v>
      </c>
      <c r="K116" s="141">
        <f t="shared" si="18"/>
        <v>0</v>
      </c>
    </row>
    <row r="117" spans="2:11">
      <c r="B117" s="22"/>
      <c r="C117" s="56"/>
      <c r="D117" s="57"/>
      <c r="E117" s="125"/>
      <c r="F117" s="126"/>
      <c r="G117" s="123" t="str">
        <f t="shared" si="17"/>
        <v>Not Started</v>
      </c>
      <c r="H117" s="127"/>
      <c r="J117" s="140">
        <f t="shared" si="18"/>
        <v>0</v>
      </c>
      <c r="K117" s="141">
        <f t="shared" si="18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7"/>
        <v>Not Started</v>
      </c>
      <c r="H118" s="127"/>
      <c r="J118" s="142">
        <f t="shared" si="18"/>
        <v>0</v>
      </c>
      <c r="K118" s="143">
        <f t="shared" si="18"/>
        <v>0</v>
      </c>
    </row>
    <row r="119" ht="15.15" spans="2:11">
      <c r="B119" s="22"/>
      <c r="C119" s="60"/>
      <c r="D119" s="61"/>
      <c r="E119" s="128" t="s">
        <v>74</v>
      </c>
      <c r="F119" s="126"/>
      <c r="G119" s="123" t="str">
        <f t="shared" si="17"/>
        <v>Not Started</v>
      </c>
      <c r="H119" s="127"/>
      <c r="J119" s="149">
        <f t="shared" si="18"/>
        <v>0</v>
      </c>
      <c r="K119" s="139"/>
    </row>
    <row r="120" ht="15" customHeight="1" spans="2:11">
      <c r="B120" s="22"/>
      <c r="C120" s="62"/>
      <c r="D120" s="63"/>
      <c r="E120" s="129" t="s">
        <v>75</v>
      </c>
      <c r="F120" s="126"/>
      <c r="G120" s="123" t="str">
        <f t="shared" si="17"/>
        <v>Not Started</v>
      </c>
      <c r="H120" s="127"/>
      <c r="J120" s="150">
        <f t="shared" si="18"/>
        <v>0</v>
      </c>
      <c r="K120" s="141"/>
    </row>
    <row r="121" ht="15" customHeight="1" spans="2:11">
      <c r="B121" s="22"/>
      <c r="C121" s="64"/>
      <c r="D121" s="65"/>
      <c r="E121" s="130"/>
      <c r="F121" s="126"/>
      <c r="G121" s="123" t="str">
        <f t="shared" si="17"/>
        <v>Not Started</v>
      </c>
      <c r="H121" s="127"/>
      <c r="J121" s="150">
        <f t="shared" si="18"/>
        <v>0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7"/>
        <v>Not Started</v>
      </c>
      <c r="H122" s="127"/>
      <c r="J122" s="150">
        <f t="shared" si="18"/>
        <v>0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7"/>
        <v>Not Started</v>
      </c>
      <c r="H123" s="127"/>
      <c r="J123" s="150">
        <f t="shared" si="18"/>
        <v>0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7"/>
        <v>Not Started</v>
      </c>
      <c r="H124" s="127"/>
      <c r="J124" s="150">
        <f t="shared" si="18"/>
        <v>0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7"/>
        <v>Not Started</v>
      </c>
      <c r="H125" s="133"/>
      <c r="J125" s="150">
        <f t="shared" si="18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8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8"/>
        <v>0</v>
      </c>
      <c r="K127" s="141"/>
    </row>
    <row r="128" spans="10:11">
      <c r="J128" s="150">
        <f t="shared" si="18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/>
      <c r="C131" s="23">
        <v>0.208333333333333</v>
      </c>
      <c r="D131" s="24" t="s">
        <v>63</v>
      </c>
      <c r="E131" s="82"/>
      <c r="F131" s="83"/>
      <c r="G131" s="84" t="str">
        <f t="shared" si="17"/>
        <v>Not Started</v>
      </c>
      <c r="H131" s="82"/>
      <c r="J131" s="150">
        <f t="shared" ref="J131:J135" si="20">J102</f>
        <v>0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20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20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20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20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0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21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1"/>
        <v>Not Started</v>
      </c>
      <c r="H139" s="98"/>
      <c r="J139" s="137">
        <f t="shared" ref="J139:K143" si="22">C145</f>
        <v>0</v>
      </c>
      <c r="K139" s="139">
        <f t="shared" si="22"/>
        <v>0</v>
      </c>
    </row>
    <row r="140" spans="2:11">
      <c r="B140" s="22"/>
      <c r="C140" s="35"/>
      <c r="D140" s="36"/>
      <c r="E140" s="36"/>
      <c r="F140" s="97"/>
      <c r="G140" s="95" t="str">
        <f t="shared" si="21"/>
        <v>Not Started</v>
      </c>
      <c r="H140" s="98"/>
      <c r="J140" s="140">
        <f t="shared" si="22"/>
        <v>0</v>
      </c>
      <c r="K140" s="141">
        <f t="shared" si="22"/>
        <v>0</v>
      </c>
    </row>
    <row r="141" spans="2:11">
      <c r="B141" s="22"/>
      <c r="C141" s="35"/>
      <c r="D141" s="36"/>
      <c r="E141" s="36"/>
      <c r="F141" s="97"/>
      <c r="G141" s="95" t="str">
        <f t="shared" si="21"/>
        <v>Not Started</v>
      </c>
      <c r="H141" s="98"/>
      <c r="J141" s="140">
        <f t="shared" si="22"/>
        <v>0</v>
      </c>
      <c r="K141" s="141">
        <f t="shared" si="22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1"/>
        <v>Not Started</v>
      </c>
      <c r="H142" s="98"/>
      <c r="J142" s="140">
        <f t="shared" si="22"/>
        <v>0</v>
      </c>
      <c r="K142" s="141">
        <f t="shared" si="22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2"/>
        <v>0</v>
      </c>
      <c r="K143" s="143">
        <f t="shared" si="22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>
        <f t="shared" ref="J144:J153" si="23">C153</f>
        <v>0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4">IF(F145=100%,"Complete",IF(AND(F145&lt;100%,F145&gt;0%),"In Progress","Not Started"))</f>
        <v>Not Started</v>
      </c>
      <c r="H145" s="108"/>
      <c r="J145" s="150">
        <f t="shared" si="23"/>
        <v>0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4"/>
        <v>Not Started</v>
      </c>
      <c r="H146" s="111"/>
      <c r="J146" s="150">
        <f t="shared" si="23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4"/>
        <v>Not Started</v>
      </c>
      <c r="H147" s="111"/>
      <c r="J147" s="150">
        <f t="shared" si="23"/>
        <v>0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4"/>
        <v>Not Started</v>
      </c>
      <c r="H148" s="111"/>
      <c r="J148" s="150">
        <f t="shared" si="23"/>
        <v>0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4"/>
        <v>Not Started</v>
      </c>
      <c r="H149" s="103"/>
      <c r="J149" s="150">
        <f t="shared" si="23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3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3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3"/>
        <v>0</v>
      </c>
      <c r="K152" s="141"/>
    </row>
    <row r="153" ht="15" customHeight="1" spans="2:11">
      <c r="B153" s="22"/>
      <c r="C153" s="54"/>
      <c r="D153" s="55"/>
      <c r="E153" s="121" t="s">
        <v>73</v>
      </c>
      <c r="F153" s="122"/>
      <c r="G153" s="123" t="str">
        <f t="shared" si="24"/>
        <v>Not Started</v>
      </c>
      <c r="H153" s="124"/>
      <c r="J153" s="150">
        <f t="shared" si="23"/>
        <v>0</v>
      </c>
      <c r="K153" s="141"/>
    </row>
    <row r="154" ht="15.75" customHeight="1" spans="2:11">
      <c r="B154" s="22"/>
      <c r="C154" s="56"/>
      <c r="D154" s="57"/>
      <c r="E154" s="125"/>
      <c r="F154" s="126"/>
      <c r="G154" s="123" t="str">
        <f t="shared" si="24"/>
        <v>Not Started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4"/>
        <v>Not Started</v>
      </c>
      <c r="H155" s="127"/>
      <c r="J155" s="155" t="s">
        <v>64</v>
      </c>
      <c r="K155" s="156"/>
    </row>
    <row r="156" ht="15.15" spans="2:11">
      <c r="B156" s="22"/>
      <c r="C156" s="60"/>
      <c r="D156" s="61"/>
      <c r="E156" s="128" t="s">
        <v>74</v>
      </c>
      <c r="F156" s="126"/>
      <c r="G156" s="123" t="str">
        <f t="shared" si="24"/>
        <v>Not Started</v>
      </c>
      <c r="H156" s="127"/>
      <c r="J156" s="149">
        <f t="shared" ref="J156:J160" si="25">C138</f>
        <v>0</v>
      </c>
      <c r="K156" s="139"/>
    </row>
    <row r="157" ht="15" customHeight="1" spans="2:11">
      <c r="B157" s="22"/>
      <c r="C157" s="62"/>
      <c r="D157" s="63"/>
      <c r="E157" s="129" t="s">
        <v>75</v>
      </c>
      <c r="F157" s="126"/>
      <c r="G157" s="123" t="str">
        <f t="shared" si="24"/>
        <v>Not Started</v>
      </c>
      <c r="H157" s="127"/>
      <c r="J157" s="150">
        <f t="shared" si="25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4"/>
        <v>Not Started</v>
      </c>
      <c r="H158" s="127"/>
      <c r="J158" s="150">
        <f t="shared" si="25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4"/>
        <v>Not Started</v>
      </c>
      <c r="H159" s="127"/>
      <c r="J159" s="150">
        <f t="shared" si="25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4"/>
        <v>Not Started</v>
      </c>
      <c r="H160" s="127"/>
      <c r="J160" s="150">
        <f t="shared" si="25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4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4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0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/>
      <c r="C168" s="23">
        <v>0.208333333333333</v>
      </c>
      <c r="D168" s="24" t="s">
        <v>63</v>
      </c>
      <c r="E168" s="82"/>
      <c r="F168" s="83"/>
      <c r="G168" s="84" t="str">
        <f t="shared" si="24"/>
        <v>Not Started</v>
      </c>
      <c r="H168" s="82"/>
      <c r="J168" s="162">
        <f t="shared" ref="J168:K189" si="26">J139</f>
        <v>0</v>
      </c>
      <c r="K168" s="164">
        <f t="shared" ref="K168:K169" si="27">K139</f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6"/>
        <v>0</v>
      </c>
      <c r="K169" s="166">
        <f t="shared" si="27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6"/>
        <v>0</v>
      </c>
      <c r="K170" s="166">
        <f t="shared" si="26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6"/>
        <v>0</v>
      </c>
      <c r="K171" s="166">
        <f t="shared" si="26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6"/>
        <v>0</v>
      </c>
      <c r="K172" s="168">
        <f t="shared" si="26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>
        <f t="shared" si="26"/>
        <v>0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>
        <f t="shared" si="26"/>
        <v>0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8">IF(F175=100%,"Complete",IF(AND(F175&lt;100%,F175&gt;0%),"In Progress","Not Started"))</f>
        <v>Not Started</v>
      </c>
      <c r="H175" s="96"/>
      <c r="J175" s="175">
        <f t="shared" si="26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8"/>
        <v>Not Started</v>
      </c>
      <c r="H176" s="98"/>
      <c r="J176" s="175">
        <f t="shared" si="26"/>
        <v>0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8"/>
        <v>Not Started</v>
      </c>
      <c r="H177" s="98"/>
      <c r="J177" s="175">
        <f t="shared" si="26"/>
        <v>0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8"/>
        <v>Not Started</v>
      </c>
      <c r="H178" s="98"/>
      <c r="J178" s="175">
        <f t="shared" si="26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8"/>
        <v>Not Started</v>
      </c>
      <c r="H179" s="98"/>
      <c r="J179" s="175">
        <f t="shared" si="26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6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6"/>
        <v>0</v>
      </c>
      <c r="K181" s="166"/>
    </row>
    <row r="182" spans="2:11">
      <c r="B182" s="22"/>
      <c r="C182" s="42"/>
      <c r="D182" s="43"/>
      <c r="E182" s="105"/>
      <c r="F182" s="106"/>
      <c r="G182" s="107" t="str">
        <f t="shared" ref="G182:G205" si="29">IF(F182=100%,"Complete",IF(AND(F182&lt;100%,F182&gt;0%),"In Progress","Not Started"))</f>
        <v>Not Started</v>
      </c>
      <c r="H182" s="108"/>
      <c r="J182" s="175">
        <f t="shared" si="26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9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9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9"/>
        <v>Not Started</v>
      </c>
      <c r="H185" s="111"/>
      <c r="J185" s="175">
        <f t="shared" si="26"/>
        <v>0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9"/>
        <v>Not Started</v>
      </c>
      <c r="H186" s="103"/>
      <c r="J186" s="175">
        <f t="shared" si="26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6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6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6"/>
        <v>0</v>
      </c>
      <c r="K189" s="166"/>
    </row>
    <row r="190" ht="15.75" customHeight="1" spans="2:11">
      <c r="B190" s="22"/>
      <c r="C190" s="54"/>
      <c r="D190" s="55"/>
      <c r="E190" s="121" t="s">
        <v>73</v>
      </c>
      <c r="F190" s="122"/>
      <c r="G190" s="123" t="str">
        <f t="shared" si="29"/>
        <v>Not Started</v>
      </c>
      <c r="H190" s="124"/>
      <c r="J190" s="180"/>
      <c r="K190" s="181"/>
    </row>
    <row r="191" ht="15.75" customHeight="1" spans="2:11">
      <c r="B191" s="22"/>
      <c r="C191" s="56"/>
      <c r="D191" s="57"/>
      <c r="E191" s="125"/>
      <c r="F191" s="126"/>
      <c r="G191" s="123" t="str">
        <f t="shared" si="29"/>
        <v>Not Started</v>
      </c>
      <c r="H191" s="127"/>
      <c r="J191" s="182" t="s">
        <v>67</v>
      </c>
      <c r="K191" s="183">
        <f>B168</f>
        <v>0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9"/>
        <v>Not Started</v>
      </c>
      <c r="H192" s="127"/>
      <c r="J192" s="178"/>
      <c r="K192" s="179"/>
    </row>
    <row r="193" ht="15.15" spans="2:11">
      <c r="B193" s="22"/>
      <c r="C193" s="60"/>
      <c r="D193" s="61"/>
      <c r="E193" s="128" t="s">
        <v>74</v>
      </c>
      <c r="F193" s="126"/>
      <c r="G193" s="123" t="str">
        <f t="shared" si="29"/>
        <v>Not Started</v>
      </c>
      <c r="H193" s="127"/>
      <c r="J193" s="162">
        <f t="shared" ref="J193:K197" si="30">C182</f>
        <v>0</v>
      </c>
      <c r="K193" s="164">
        <f t="shared" si="30"/>
        <v>0</v>
      </c>
    </row>
    <row r="194" ht="15" customHeight="1" spans="2:11">
      <c r="B194" s="22"/>
      <c r="C194" s="62"/>
      <c r="D194" s="63"/>
      <c r="E194" s="129" t="s">
        <v>75</v>
      </c>
      <c r="F194" s="126"/>
      <c r="G194" s="123" t="str">
        <f t="shared" si="29"/>
        <v>Not Started</v>
      </c>
      <c r="H194" s="127"/>
      <c r="J194" s="165">
        <f t="shared" si="30"/>
        <v>0</v>
      </c>
      <c r="K194" s="166">
        <f t="shared" si="30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9"/>
        <v>Not Started</v>
      </c>
      <c r="H195" s="127"/>
      <c r="J195" s="165">
        <f t="shared" si="30"/>
        <v>0</v>
      </c>
      <c r="K195" s="166">
        <f t="shared" si="30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9"/>
        <v>Not Started</v>
      </c>
      <c r="H196" s="127"/>
      <c r="J196" s="165">
        <f t="shared" si="30"/>
        <v>0</v>
      </c>
      <c r="K196" s="166">
        <f t="shared" si="30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9"/>
        <v>Not Started</v>
      </c>
      <c r="H197" s="127"/>
      <c r="J197" s="167">
        <f t="shared" si="30"/>
        <v>0</v>
      </c>
      <c r="K197" s="168">
        <f t="shared" si="30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9"/>
        <v>Not Started</v>
      </c>
      <c r="H198" s="127"/>
      <c r="J198" s="174">
        <f t="shared" ref="J198:J207" si="31">C190</f>
        <v>0</v>
      </c>
      <c r="K198" s="164"/>
    </row>
    <row r="199" ht="15.75" customHeight="1" spans="2:11">
      <c r="B199" s="66"/>
      <c r="C199" s="67"/>
      <c r="D199" s="68"/>
      <c r="E199" s="131"/>
      <c r="F199" s="132"/>
      <c r="G199" s="123" t="str">
        <f t="shared" si="29"/>
        <v>Not Started</v>
      </c>
      <c r="H199" s="133"/>
      <c r="J199" s="175">
        <f t="shared" si="31"/>
        <v>0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1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>
        <f t="shared" si="31"/>
        <v>0</v>
      </c>
      <c r="K201" s="166"/>
    </row>
    <row r="202" spans="10:11">
      <c r="J202" s="175">
        <f t="shared" si="31"/>
        <v>0</v>
      </c>
      <c r="K202" s="166"/>
    </row>
    <row r="203" ht="15.15" spans="10:11">
      <c r="J203" s="175">
        <f t="shared" si="31"/>
        <v>0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1"/>
        <v>0</v>
      </c>
      <c r="K204" s="166"/>
    </row>
    <row r="205" ht="23.25" customHeight="1" spans="2:11">
      <c r="B205" s="22"/>
      <c r="C205" s="23">
        <v>0.208333333333333</v>
      </c>
      <c r="D205" s="24" t="s">
        <v>63</v>
      </c>
      <c r="E205" s="82"/>
      <c r="F205" s="83"/>
      <c r="G205" s="84" t="str">
        <f t="shared" si="29"/>
        <v>Not Started</v>
      </c>
      <c r="H205" s="82"/>
      <c r="J205" s="175">
        <f t="shared" si="31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1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31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2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2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3">IF(F212=100%,"Complete",IF(AND(F212&lt;100%,F212&gt;0%),"In Progress","Not Started"))</f>
        <v>Not Started</v>
      </c>
      <c r="H212" s="96"/>
      <c r="J212" s="175">
        <f t="shared" si="32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3"/>
        <v>Not Started</v>
      </c>
      <c r="H213" s="98"/>
      <c r="J213" s="175">
        <f t="shared" si="32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3"/>
        <v>Not Started</v>
      </c>
      <c r="H214" s="98"/>
      <c r="J214" s="175">
        <f t="shared" si="32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3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3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/>
      <c r="D219" s="43"/>
      <c r="E219" s="105"/>
      <c r="F219" s="106"/>
      <c r="G219" s="107" t="str">
        <f t="shared" ref="G219:G236" si="34">IF(F219=100%,"Complete",IF(AND(F219&lt;100%,F219&gt;0%),"In Progress","Not Started"))</f>
        <v>Not Started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4"/>
        <v>Not Started</v>
      </c>
      <c r="H220" s="111"/>
      <c r="J220" s="135" t="s">
        <v>47</v>
      </c>
      <c r="K220" s="136">
        <f>K191</f>
        <v>0</v>
      </c>
    </row>
    <row r="221" ht="15.15" spans="2:11">
      <c r="B221" s="22"/>
      <c r="C221" s="44"/>
      <c r="D221" s="45"/>
      <c r="E221" s="109"/>
      <c r="F221" s="110"/>
      <c r="G221" s="107" t="str">
        <f t="shared" si="34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4"/>
        <v>Not Started</v>
      </c>
      <c r="H222" s="111"/>
      <c r="J222" s="137">
        <f t="shared" ref="J222:K243" si="35">J193</f>
        <v>0</v>
      </c>
      <c r="K222" s="139">
        <f t="shared" ref="K222:K223" si="36">K193</f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4"/>
        <v>Not Started</v>
      </c>
      <c r="H223" s="103"/>
      <c r="J223" s="140">
        <f t="shared" si="35"/>
        <v>0</v>
      </c>
      <c r="K223" s="141">
        <f t="shared" si="36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5"/>
        <v>0</v>
      </c>
      <c r="K224" s="141">
        <f t="shared" si="35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5"/>
        <v>0</v>
      </c>
      <c r="K225" s="141">
        <f t="shared" si="35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5"/>
        <v>0</v>
      </c>
      <c r="K226" s="141">
        <f t="shared" si="35"/>
        <v>0</v>
      </c>
    </row>
    <row r="227" ht="15" customHeight="1" spans="2:11">
      <c r="B227" s="22"/>
      <c r="C227" s="54"/>
      <c r="D227" s="55"/>
      <c r="E227" s="121" t="s">
        <v>73</v>
      </c>
      <c r="F227" s="122"/>
      <c r="G227" s="123" t="str">
        <f t="shared" si="34"/>
        <v>Not Started</v>
      </c>
      <c r="H227" s="124"/>
      <c r="J227" s="149">
        <f t="shared" si="35"/>
        <v>0</v>
      </c>
      <c r="K227" s="139"/>
    </row>
    <row r="228" spans="2:11">
      <c r="B228" s="22"/>
      <c r="C228" s="56"/>
      <c r="D228" s="57"/>
      <c r="E228" s="125"/>
      <c r="F228" s="126"/>
      <c r="G228" s="123" t="str">
        <f t="shared" si="34"/>
        <v>Not Started</v>
      </c>
      <c r="H228" s="127"/>
      <c r="J228" s="150">
        <f t="shared" si="35"/>
        <v>0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4"/>
        <v>Not Started</v>
      </c>
      <c r="H229" s="127"/>
      <c r="J229" s="150">
        <f t="shared" si="35"/>
        <v>0</v>
      </c>
      <c r="K229" s="141"/>
    </row>
    <row r="230" ht="15.15" spans="2:11">
      <c r="B230" s="22"/>
      <c r="C230" s="60"/>
      <c r="D230" s="61"/>
      <c r="E230" s="128" t="s">
        <v>74</v>
      </c>
      <c r="F230" s="126"/>
      <c r="G230" s="123" t="str">
        <f t="shared" si="34"/>
        <v>Not Started</v>
      </c>
      <c r="H230" s="127"/>
      <c r="J230" s="150">
        <f t="shared" si="35"/>
        <v>0</v>
      </c>
      <c r="K230" s="141"/>
    </row>
    <row r="231" ht="15.75" customHeight="1" spans="2:11">
      <c r="B231" s="22"/>
      <c r="C231" s="62"/>
      <c r="D231" s="63"/>
      <c r="E231" s="129" t="s">
        <v>75</v>
      </c>
      <c r="F231" s="126"/>
      <c r="G231" s="123" t="str">
        <f t="shared" si="34"/>
        <v>Not Started</v>
      </c>
      <c r="H231" s="127"/>
      <c r="J231" s="150">
        <f t="shared" si="35"/>
        <v>0</v>
      </c>
      <c r="K231" s="141"/>
    </row>
    <row r="232" spans="2:11">
      <c r="B232" s="22"/>
      <c r="C232" s="64"/>
      <c r="D232" s="65"/>
      <c r="E232" s="130"/>
      <c r="F232" s="126"/>
      <c r="G232" s="123" t="str">
        <f t="shared" si="34"/>
        <v>Not Started</v>
      </c>
      <c r="H232" s="127"/>
      <c r="J232" s="150">
        <f t="shared" si="35"/>
        <v>0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4"/>
        <v>Not Started</v>
      </c>
      <c r="H233" s="127"/>
      <c r="J233" s="150">
        <f t="shared" si="35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4"/>
        <v>Not Started</v>
      </c>
      <c r="H234" s="127"/>
      <c r="J234" s="150">
        <f t="shared" si="35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4"/>
        <v>Not Started</v>
      </c>
      <c r="H235" s="127"/>
      <c r="J235" s="150">
        <f t="shared" si="35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4"/>
        <v>Not Started</v>
      </c>
      <c r="H236" s="133"/>
      <c r="J236" s="150">
        <f t="shared" si="35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si="35"/>
        <v>0</v>
      </c>
      <c r="K239" s="141"/>
    </row>
    <row r="240" spans="2:11">
      <c r="B240" s="193"/>
      <c r="C240" s="194"/>
      <c r="J240" s="150">
        <f t="shared" si="35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5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5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5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0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>
        <f t="shared" ref="J247:K251" si="37">C219</f>
        <v>0</v>
      </c>
      <c r="K247" s="139">
        <f t="shared" ref="K247:K248" si="38">D219</f>
        <v>0</v>
      </c>
    </row>
    <row r="248" spans="2:11">
      <c r="B248" s="43">
        <f t="shared" ref="B248:B249" si="39">C71</f>
        <v>0</v>
      </c>
      <c r="C248" s="208">
        <f t="shared" ref="C248:C249" si="40">D71</f>
        <v>0</v>
      </c>
      <c r="D248" s="197"/>
      <c r="E248" s="197"/>
      <c r="F248" s="197"/>
      <c r="G248" s="197"/>
      <c r="H248" s="210"/>
      <c r="J248" s="140">
        <f t="shared" si="37"/>
        <v>0</v>
      </c>
      <c r="K248" s="141">
        <f t="shared" si="38"/>
        <v>0</v>
      </c>
    </row>
    <row r="249" spans="2:11">
      <c r="B249" s="45">
        <f t="shared" si="39"/>
        <v>0</v>
      </c>
      <c r="C249" s="209">
        <f t="shared" si="40"/>
        <v>0</v>
      </c>
      <c r="D249" s="197"/>
      <c r="E249" s="197"/>
      <c r="F249" s="197"/>
      <c r="G249" s="197"/>
      <c r="H249" s="210"/>
      <c r="J249" s="140">
        <f t="shared" si="37"/>
        <v>0</v>
      </c>
      <c r="K249" s="141">
        <f t="shared" si="37"/>
        <v>0</v>
      </c>
    </row>
    <row r="250" spans="2:11">
      <c r="B250" s="45">
        <f t="shared" ref="B250:B251" si="41">C108</f>
        <v>0</v>
      </c>
      <c r="C250" s="209">
        <f t="shared" ref="C250:C251" si="42">D108</f>
        <v>0</v>
      </c>
      <c r="D250" s="197"/>
      <c r="E250" s="197"/>
      <c r="F250" s="197"/>
      <c r="G250" s="197"/>
      <c r="H250" s="210"/>
      <c r="J250" s="140">
        <f t="shared" si="37"/>
        <v>0</v>
      </c>
      <c r="K250" s="141">
        <f t="shared" si="37"/>
        <v>0</v>
      </c>
    </row>
    <row r="251" ht="15.15" spans="2:11">
      <c r="B251" s="45">
        <f t="shared" si="41"/>
        <v>0</v>
      </c>
      <c r="C251" s="209">
        <f t="shared" si="42"/>
        <v>0</v>
      </c>
      <c r="D251" s="197"/>
      <c r="E251" s="197"/>
      <c r="F251" s="197"/>
      <c r="G251" s="197"/>
      <c r="H251" s="210"/>
      <c r="J251" s="142">
        <f t="shared" si="37"/>
        <v>0</v>
      </c>
      <c r="K251" s="143">
        <f t="shared" si="37"/>
        <v>0</v>
      </c>
    </row>
    <row r="252" spans="2:11">
      <c r="B252" s="45">
        <f t="shared" ref="B252:B253" si="43">C145</f>
        <v>0</v>
      </c>
      <c r="C252" s="209">
        <f t="shared" ref="C252:C253" si="44">D145</f>
        <v>0</v>
      </c>
      <c r="J252" s="149">
        <f t="shared" ref="J252:J261" si="45">C227</f>
        <v>0</v>
      </c>
      <c r="K252" s="139"/>
    </row>
    <row r="253" spans="2:11">
      <c r="B253" s="45">
        <f t="shared" si="43"/>
        <v>0</v>
      </c>
      <c r="C253" s="209">
        <f t="shared" si="44"/>
        <v>0</v>
      </c>
      <c r="J253" s="150">
        <f t="shared" si="45"/>
        <v>0</v>
      </c>
      <c r="K253" s="141"/>
    </row>
    <row r="254" spans="2:11">
      <c r="B254" s="45">
        <f t="shared" ref="B254:B255" si="46">C182</f>
        <v>0</v>
      </c>
      <c r="C254" s="209">
        <f t="shared" ref="C254:C255" si="47">D182</f>
        <v>0</v>
      </c>
      <c r="J254" s="150">
        <f t="shared" si="45"/>
        <v>0</v>
      </c>
      <c r="K254" s="141"/>
    </row>
    <row r="255" spans="2:11">
      <c r="B255" s="45">
        <f t="shared" si="46"/>
        <v>0</v>
      </c>
      <c r="C255" s="209">
        <f t="shared" si="47"/>
        <v>0</v>
      </c>
      <c r="J255" s="150">
        <f t="shared" si="45"/>
        <v>0</v>
      </c>
      <c r="K255" s="141"/>
    </row>
    <row r="256" spans="2:11">
      <c r="B256" s="45">
        <f t="shared" ref="B256:B257" si="48">C219</f>
        <v>0</v>
      </c>
      <c r="C256" s="209">
        <f t="shared" ref="C256:C257" si="49">D219</f>
        <v>0</v>
      </c>
      <c r="J256" s="150">
        <f t="shared" si="45"/>
        <v>0</v>
      </c>
      <c r="K256" s="141"/>
    </row>
    <row r="257" ht="15.15" spans="2:11">
      <c r="B257" s="211">
        <f t="shared" si="48"/>
        <v>0</v>
      </c>
      <c r="C257" s="212">
        <f t="shared" si="49"/>
        <v>0</v>
      </c>
      <c r="J257" s="150">
        <f t="shared" si="45"/>
        <v>0</v>
      </c>
      <c r="K257" s="141"/>
    </row>
    <row r="258" ht="15.15" spans="2:11">
      <c r="B258" s="213" t="s">
        <v>82</v>
      </c>
      <c r="C258" s="214"/>
      <c r="J258" s="150">
        <f t="shared" si="45"/>
        <v>0</v>
      </c>
      <c r="K258" s="141"/>
    </row>
    <row r="259" spans="2:11">
      <c r="B259" s="215"/>
      <c r="C259" s="216"/>
      <c r="J259" s="150">
        <f t="shared" si="45"/>
        <v>0</v>
      </c>
      <c r="K259" s="141"/>
    </row>
    <row r="260" spans="2:11">
      <c r="B260" s="215" t="s">
        <v>83</v>
      </c>
      <c r="C260" s="216"/>
      <c r="J260" s="150">
        <f t="shared" si="45"/>
        <v>0</v>
      </c>
      <c r="K260" s="141"/>
    </row>
    <row r="261" ht="15.15" spans="2:11">
      <c r="B261" s="204"/>
      <c r="C261" s="205"/>
      <c r="J261" s="150">
        <f t="shared" si="45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50">C212</f>
        <v>0</v>
      </c>
      <c r="K264" s="139"/>
    </row>
    <row r="265" spans="2:11">
      <c r="B265" s="221"/>
      <c r="C265" s="222"/>
      <c r="J265" s="150">
        <f t="shared" si="50"/>
        <v>0</v>
      </c>
      <c r="K265" s="141"/>
    </row>
    <row r="266" spans="2:11">
      <c r="B266" s="221">
        <f t="shared" ref="B266:B272" si="51">C230</f>
        <v>0</v>
      </c>
      <c r="C266" s="222"/>
      <c r="J266" s="150">
        <f t="shared" si="50"/>
        <v>0</v>
      </c>
      <c r="K266" s="141"/>
    </row>
    <row r="267" spans="2:11">
      <c r="B267" s="221">
        <f t="shared" si="51"/>
        <v>0</v>
      </c>
      <c r="C267" s="222"/>
      <c r="J267" s="150">
        <f t="shared" si="50"/>
        <v>0</v>
      </c>
      <c r="K267" s="141"/>
    </row>
    <row r="268" spans="2:11">
      <c r="B268" s="221">
        <f t="shared" si="51"/>
        <v>0</v>
      </c>
      <c r="C268" s="222"/>
      <c r="J268" s="150">
        <f t="shared" si="50"/>
        <v>0</v>
      </c>
      <c r="K268" s="141"/>
    </row>
    <row r="269" spans="2:11">
      <c r="B269" s="221">
        <f t="shared" si="51"/>
        <v>0</v>
      </c>
      <c r="C269" s="222"/>
      <c r="J269" s="140" t="s">
        <v>76</v>
      </c>
      <c r="K269" s="144"/>
    </row>
    <row r="270" spans="2:11">
      <c r="B270" s="221">
        <f t="shared" si="51"/>
        <v>0</v>
      </c>
      <c r="C270" s="222"/>
      <c r="J270" s="157" t="s">
        <v>77</v>
      </c>
      <c r="K270" s="158"/>
    </row>
    <row r="271" ht="15.15" spans="2:11">
      <c r="B271" s="221">
        <f t="shared" si="51"/>
        <v>0</v>
      </c>
      <c r="C271" s="222"/>
      <c r="J271" s="145"/>
      <c r="K271" s="146"/>
    </row>
    <row r="272" spans="2:3">
      <c r="B272" s="221">
        <f t="shared" si="51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168:E172"/>
    <mergeCell ref="D205:E209"/>
    <mergeCell ref="D94:E98"/>
    <mergeCell ref="D131:E135"/>
    <mergeCell ref="D57:E61"/>
    <mergeCell ref="D20:E24"/>
  </mergeCells>
  <conditionalFormatting sqref="F20">
    <cfRule type="dataBar" priority="42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{0877f528-2c65-45c9-a857-9c13cd5901a1}</x14:id>
        </ext>
      </extLst>
    </cfRule>
    <cfRule type="dataBar" priority="57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{08aed7ec-005e-489e-b416-68e0ae887a6e}</x14:id>
        </ext>
      </extLst>
    </cfRule>
    <cfRule type="dataBar" priority="417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{93bb2b4f-44ec-4362-95de-368b397ffab4}</x14:id>
        </ext>
      </extLst>
    </cfRule>
    <cfRule type="dataBar" priority="418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{92773fe2-591e-46d5-a089-08c7c0299a4a}</x14:id>
        </ext>
      </extLst>
    </cfRule>
    <cfRule type="dataBar" priority="42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{cf6cfb56-bc8f-4b1b-9e14-8206165862b2}</x14:id>
        </ext>
      </extLst>
    </cfRule>
    <cfRule type="dataBar" priority="57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{6b504473-0b46-4cbe-9f0c-e448754227cf}</x14:id>
        </ext>
      </extLst>
    </cfRule>
    <cfRule type="dataBar" priority="57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{3ba3d938-9305-4067-9ff7-9cfdd33e5664}</x14:id>
        </ext>
      </extLst>
    </cfRule>
    <cfRule type="dataBar" priority="42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{b39b23a4-d216-4f15-bc41-e3f04c8674e1}</x14:id>
        </ext>
      </extLst>
    </cfRule>
    <cfRule type="dataBar" priority="426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{97fbf526-8609-4c79-a8c1-bda59912b6a8}</x14:id>
        </ext>
      </extLst>
    </cfRule>
  </conditionalFormatting>
  <conditionalFormatting sqref="F57">
    <cfRule type="dataBar" priority="136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{227ea283-6164-4508-b39d-ff699f495bd9}</x14:id>
        </ext>
      </extLst>
    </cfRule>
    <cfRule type="dataBar" priority="137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{6faf5616-5128-45f0-90d3-63079ccd8cc6}</x14:id>
        </ext>
      </extLst>
    </cfRule>
    <cfRule type="dataBar" priority="14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{7099f78f-16d9-4c1a-b60a-beaabc9989d9}</x14:id>
        </ext>
      </extLst>
    </cfRule>
    <cfRule type="dataBar" priority="145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{4c1fd842-7ab1-49a6-9aaa-540275202a9d}</x14:id>
        </ext>
      </extLst>
    </cfRule>
    <cfRule type="dataBar" priority="146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{22d3b2d4-bf4a-4cf1-962a-39ec69d12780}</x14:id>
        </ext>
      </extLst>
    </cfRule>
    <cfRule type="dataBar" priority="14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{fee3290a-7750-477c-87d8-591272ae3f65}</x14:id>
        </ext>
      </extLst>
    </cfRule>
    <cfRule type="dataBar" priority="15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{c8ccc8a5-7c82-472a-a99a-0185e3604f83}</x14:id>
        </ext>
      </extLst>
    </cfRule>
    <cfRule type="dataBar" priority="1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{e9d39e74-4c22-4620-b6ea-ebad149f1cb6}</x14:id>
        </ext>
      </extLst>
    </cfRule>
    <cfRule type="dataBar" priority="15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{32d84df2-07eb-4fd6-8285-347af16d1455}</x14:id>
        </ext>
      </extLst>
    </cfRule>
  </conditionalFormatting>
  <conditionalFormatting sqref="F94">
    <cfRule type="dataBar" priority="116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{e01066e2-d800-4e1f-becd-5bc88da59354}</x14:id>
        </ext>
      </extLst>
    </cfRule>
    <cfRule type="dataBar" priority="117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{f05f9e3e-c26f-4b7c-ab69-7e2c6f2aaece}</x14:id>
        </ext>
      </extLst>
    </cfRule>
    <cfRule type="dataBar" priority="12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{1be79b05-1486-44be-a0ad-73c797c09899}</x14:id>
        </ext>
      </extLst>
    </cfRule>
    <cfRule type="dataBar" priority="125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{950afa55-6b8a-4a34-9869-9f3435ab5116}</x14:id>
        </ext>
      </extLst>
    </cfRule>
    <cfRule type="dataBar" priority="126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{daf036a9-b0b3-4365-b715-f542c847a27a}</x14:id>
        </ext>
      </extLst>
    </cfRule>
    <cfRule type="dataBar" priority="12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{a31df9e7-cc86-4087-8f75-4ed141f7ec24}</x14:id>
        </ext>
      </extLst>
    </cfRule>
    <cfRule type="dataBar" priority="13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{eab43582-fb67-4892-9953-b9e810b2f856}</x14:id>
        </ext>
      </extLst>
    </cfRule>
    <cfRule type="dataBar" priority="13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{6ff11230-8d9f-479a-bedf-0b7b39a10939}</x14:id>
        </ext>
      </extLst>
    </cfRule>
    <cfRule type="dataBar" priority="13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{502326fa-e787-4cf1-a30a-aef22da82223}</x14:id>
        </ext>
      </extLst>
    </cfRule>
  </conditionalFormatting>
  <conditionalFormatting sqref="F131">
    <cfRule type="dataBar" priority="1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{82448d9d-158d-42af-bb5d-fb25526ddc34}</x14:id>
        </ext>
      </extLst>
    </cfRule>
    <cfRule type="dataBar" priority="11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{4cc25f22-fd5e-4ce3-98aa-d421b8ede762}</x14:id>
        </ext>
      </extLst>
    </cfRule>
    <cfRule type="dataBar" priority="96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{33ec5840-99f5-44c0-a6bb-7358f90c3474}</x14:id>
        </ext>
      </extLst>
    </cfRule>
    <cfRule type="dataBar" priority="97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{b4b6f1a5-fdd2-40ee-998b-81387aea4dfb}</x14:id>
        </ext>
      </extLst>
    </cfRule>
    <cfRule type="dataBar" priority="10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{53d9d4b6-c38b-4db0-ae04-a68df715fc17}</x14:id>
        </ext>
      </extLst>
    </cfRule>
    <cfRule type="dataBar" priority="105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{8330940d-75cf-4661-8027-bde08aadfa87}</x14:id>
        </ext>
      </extLst>
    </cfRule>
    <cfRule type="dataBar" priority="106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{f8ecea17-5cab-4f80-a270-d81d05490fb8}</x14:id>
        </ext>
      </extLst>
    </cfRule>
    <cfRule type="dataBar" priority="10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{536d50f7-fb93-4b52-86d7-ba4a538daafd}</x14:id>
        </ext>
      </extLst>
    </cfRule>
    <cfRule type="dataBar" priority="11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{a7033542-3dc7-4a9a-8187-bf95e34debcf}</x14:id>
        </ext>
      </extLst>
    </cfRule>
  </conditionalFormatting>
  <conditionalFormatting sqref="F168">
    <cfRule type="dataBar" priority="8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{1356d3b4-24ae-4a0c-88bd-8fbeedf3442f}</x14:id>
        </ext>
      </extLst>
    </cfRule>
    <cfRule type="dataBar" priority="85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{5c83e22b-6563-408a-a24b-822b74033761}</x14:id>
        </ext>
      </extLst>
    </cfRule>
    <cfRule type="dataBar" priority="77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{9ed25397-3aa1-4a4a-90a7-feab1d9d454c}</x14:id>
        </ext>
      </extLst>
    </cfRule>
    <cfRule type="dataBar" priority="9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{c39aade5-ae5e-4c0d-b102-cbad28e70683}</x14:id>
        </ext>
      </extLst>
    </cfRule>
    <cfRule type="dataBar" priority="9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{2bdc5d48-9e43-46bc-9d5c-91fc120f6c69}</x14:id>
        </ext>
      </extLst>
    </cfRule>
    <cfRule type="dataBar" priority="76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{0a289c62-84c4-4c5b-b40b-b4fff3787eaf}</x14:id>
        </ext>
      </extLst>
    </cfRule>
    <cfRule type="dataBar" priority="9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{6eb9bdf1-a525-4d50-a51c-2511b3d0275b}</x14:id>
        </ext>
      </extLst>
    </cfRule>
    <cfRule type="dataBar" priority="8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{d8f887ec-095c-4712-962f-8f5c438ac3ba}</x14:id>
        </ext>
      </extLst>
    </cfRule>
    <cfRule type="dataBar" priority="86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{9cefa509-8640-4a5c-a709-4ff4de59c723}</x14:id>
        </ext>
      </extLst>
    </cfRule>
  </conditionalFormatting>
  <conditionalFormatting sqref="F205">
    <cfRule type="dataBar" priority="56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{0ce30df1-8620-4abd-a24e-bab9bbb3e98f}</x14:id>
        </ext>
      </extLst>
    </cfRule>
    <cfRule type="dataBar" priority="57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{a968045d-9c90-43e5-a053-b9c0f35df4a8}</x14:id>
        </ext>
      </extLst>
    </cfRule>
    <cfRule type="dataBar" priority="6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{8ce36701-987e-4d7e-8837-2e8fce9d7ff7}</x14:id>
        </ext>
      </extLst>
    </cfRule>
    <cfRule type="dataBar" priority="65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{a7dfbe23-2b95-4ff7-92c7-e628eb109aac}</x14:id>
        </ext>
      </extLst>
    </cfRule>
    <cfRule type="dataBar" priority="7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{348733ae-1848-4765-8db9-4131971b1b6a}</x14:id>
        </ext>
      </extLst>
    </cfRule>
    <cfRule type="dataBar" priority="7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{68befacd-9629-472d-8363-07936c30d507}</x14:id>
        </ext>
      </extLst>
    </cfRule>
    <cfRule type="dataBar" priority="7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{aa1ac53a-0302-4a5d-b909-f712836f3bf4}</x14:id>
        </ext>
      </extLst>
    </cfRule>
    <cfRule type="dataBar" priority="6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{15159d63-afb9-41e2-a21c-97e1dead717c}</x14:id>
        </ext>
      </extLst>
    </cfRule>
    <cfRule type="dataBar" priority="66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{10a63a54-da18-4b4e-8410-a943b296d0e9}</x14:id>
        </ext>
      </extLst>
    </cfRule>
  </conditionalFormatting>
  <conditionalFormatting sqref="F27:F31">
    <cfRule type="dataBar" priority="419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{8ec8b2e7-33dd-4ffe-97bb-57f24042feb4}</x14:id>
        </ext>
      </extLst>
    </cfRule>
    <cfRule type="dataBar" priority="416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{856873ec-5890-4b3e-b96c-e8c8e1c649cc}</x14:id>
        </ext>
      </extLst>
    </cfRule>
    <cfRule type="dataBar" priority="4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{39cec8b9-cb92-4a44-8093-0fc1d63c5c08}</x14:id>
        </ext>
      </extLst>
    </cfRule>
    <cfRule type="dataBar" priority="429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{8a911a40-bdde-4396-ac7c-fcd7308a9426}</x14:id>
        </ext>
      </extLst>
    </cfRule>
  </conditionalFormatting>
  <conditionalFormatting sqref="F34:F38">
    <cfRule type="dataBar" priority="424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{b0a53554-de9c-41d6-9c34-1e3ce17ff62c}</x14:id>
        </ext>
      </extLst>
    </cfRule>
    <cfRule type="dataBar" priority="420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{cf85f45c-a7b0-4e20-a435-edbd67c64700}</x14:id>
        </ext>
      </extLst>
    </cfRule>
  </conditionalFormatting>
  <conditionalFormatting sqref="F42:F51">
    <cfRule type="dataBar" priority="421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{cd2a732d-8572-4480-adfa-092e5684991a}</x14:id>
        </ext>
      </extLst>
    </cfRule>
    <cfRule type="dataBar" priority="422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{25b68ba3-3f92-4c27-9f23-bd3964431041}</x14:id>
        </ext>
      </extLst>
    </cfRule>
    <cfRule type="dataBar" priority="423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{d211883f-28ee-456a-af1b-be072648f545}</x14:id>
        </ext>
      </extLst>
    </cfRule>
    <cfRule type="dataBar" priority="52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{0728807e-e318-4f58-a13f-8b409a43083a}</x14:id>
        </ext>
      </extLst>
    </cfRule>
  </conditionalFormatting>
  <conditionalFormatting sqref="F64:F68">
    <cfRule type="dataBar" priority="138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{cd3f3d7e-c195-4aa7-83d5-6132fb7b9fc9}</x14:id>
        </ext>
      </extLst>
    </cfRule>
    <cfRule type="dataBar" priority="13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{6bdee140-83ce-4fcb-a0f2-93fa2558befa}</x14:id>
        </ext>
      </extLst>
    </cfRule>
    <cfRule type="dataBar" priority="14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{bccb9909-cb38-4f60-8f12-7e58433efac0}</x14:id>
        </ext>
      </extLst>
    </cfRule>
    <cfRule type="dataBar" priority="148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{1fad50b2-f70c-42aa-aeb7-7c527e26d099}</x14:id>
        </ext>
      </extLst>
    </cfRule>
  </conditionalFormatting>
  <conditionalFormatting sqref="F71:F75">
    <cfRule type="dataBar" priority="139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{0dae6d7d-d125-4494-9b2b-b89c91ef8db8}</x14:id>
        </ext>
      </extLst>
    </cfRule>
    <cfRule type="dataBar" priority="143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{a048f9b7-27ed-48b8-8d1c-0eb4e1aceeff}</x14:id>
        </ext>
      </extLst>
    </cfRule>
  </conditionalFormatting>
  <conditionalFormatting sqref="F79:F88">
    <cfRule type="dataBar" priority="15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{c6566e56-1084-4506-88b6-28ad0eb2c051}</x14:id>
        </ext>
      </extLst>
    </cfRule>
    <cfRule type="dataBar" priority="141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{66d1cb84-3bc7-411a-9850-c8edce6e432c}</x14:id>
        </ext>
      </extLst>
    </cfRule>
    <cfRule type="dataBar" priority="14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{dc9cc3c3-07b7-4ccd-ac0f-51a8f297dc31}</x14:id>
        </ext>
      </extLst>
    </cfRule>
    <cfRule type="dataBar" priority="142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{f7680a46-fed6-43e6-8561-59314e370f75}</x14:id>
        </ext>
      </extLst>
    </cfRule>
  </conditionalFormatting>
  <conditionalFormatting sqref="F89:F90">
    <cfRule type="dataBar" priority="5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{09c61584-2103-4b33-89e0-c3207a283aae}</x14:id>
        </ext>
      </extLst>
    </cfRule>
  </conditionalFormatting>
  <conditionalFormatting sqref="F101:F105">
    <cfRule type="dataBar" priority="118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{5ac2349a-9f5d-4e50-9228-4ad5a4b19dc5}</x14:id>
        </ext>
      </extLst>
    </cfRule>
    <cfRule type="dataBar" priority="1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{d4762449-93ae-4429-b117-03b636a0b59e}</x14:id>
        </ext>
      </extLst>
    </cfRule>
    <cfRule type="dataBar" priority="128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{689e8b85-2671-4e96-b6cb-da37a9d27d2c}</x14:id>
        </ext>
      </extLst>
    </cfRule>
    <cfRule type="dataBar" priority="11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{45d3a0eb-c51c-4878-9bbe-ee0bc00e46b4}</x14:id>
        </ext>
      </extLst>
    </cfRule>
  </conditionalFormatting>
  <conditionalFormatting sqref="F108:F112">
    <cfRule type="dataBar" priority="119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{84732180-4fd8-4ec3-b151-74d93cd074ed}</x14:id>
        </ext>
      </extLst>
    </cfRule>
    <cfRule type="dataBar" priority="123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{92ebfea4-c1b7-4d3a-8c6f-57c792c85a35}</x14:id>
        </ext>
      </extLst>
    </cfRule>
  </conditionalFormatting>
  <conditionalFormatting sqref="F116:F125">
    <cfRule type="dataBar" priority="12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{ff41a9fc-acb3-4995-a755-e3c5c0c5c481}</x14:id>
        </ext>
      </extLst>
    </cfRule>
    <cfRule type="dataBar" priority="121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{65572d05-bc48-48cd-a07d-2567027d315c}</x14:id>
        </ext>
      </extLst>
    </cfRule>
    <cfRule type="dataBar" priority="122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{41476f3d-0734-4866-b88b-aacd7620c912}</x14:id>
        </ext>
      </extLst>
    </cfRule>
    <cfRule type="dataBar" priority="13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{f950aa45-e92d-42e9-9f34-f7621da5602c}</x14:id>
        </ext>
      </extLst>
    </cfRule>
  </conditionalFormatting>
  <conditionalFormatting sqref="F126:F127">
    <cfRule type="dataBar" priority="29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{8055db03-fd6d-44f7-aec1-863e50686de6}</x14:id>
        </ext>
      </extLst>
    </cfRule>
  </conditionalFormatting>
  <conditionalFormatting sqref="F138:F142">
    <cfRule type="dataBar" priority="10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{b907cde7-7e8e-4d7f-928b-d6d7cc8f5b50}</x14:id>
        </ext>
      </extLst>
    </cfRule>
    <cfRule type="dataBar" priority="9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{798f396c-4839-41b4-a749-373ca9442f50}</x14:id>
        </ext>
      </extLst>
    </cfRule>
    <cfRule type="dataBar" priority="98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{8db0797b-2ce8-47f2-89d3-e591a3a8fc86}</x14:id>
        </ext>
      </extLst>
    </cfRule>
    <cfRule type="dataBar" priority="108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{d5d174ba-e0db-4e5f-8241-d4a6a11d9968}</x14:id>
        </ext>
      </extLst>
    </cfRule>
  </conditionalFormatting>
  <conditionalFormatting sqref="F145:F149">
    <cfRule type="dataBar" priority="103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{982db6f7-c764-4994-8dc4-1737223b492f}</x14:id>
        </ext>
      </extLst>
    </cfRule>
    <cfRule type="dataBar" priority="99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{8395f1c1-927b-4f39-a128-147094d71936}</x14:id>
        </ext>
      </extLst>
    </cfRule>
  </conditionalFormatting>
  <conditionalFormatting sqref="F153:F162">
    <cfRule type="dataBar" priority="102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{59ce3dc8-f49b-4856-9d28-14cb3c97f41a}</x14:id>
        </ext>
      </extLst>
    </cfRule>
    <cfRule type="dataBar" priority="10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{5465d711-b452-4e16-9275-b5d3c42166b7}</x14:id>
        </ext>
      </extLst>
    </cfRule>
    <cfRule type="dataBar" priority="11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{f1a5ab91-b44b-4897-8ffa-3a295cec1f89}</x14:id>
        </ext>
      </extLst>
    </cfRule>
    <cfRule type="dataBar" priority="101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{9c4d0707-2a2e-419e-865e-51da6d078cd7}</x14:id>
        </ext>
      </extLst>
    </cfRule>
  </conditionalFormatting>
  <conditionalFormatting sqref="F163:F164">
    <cfRule type="dataBar" priority="55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{00d54ce1-ee4d-445d-9bdd-a57f9b01f2ca}</x14:id>
        </ext>
      </extLst>
    </cfRule>
  </conditionalFormatting>
  <conditionalFormatting sqref="F175:F179">
    <cfRule type="dataBar" priority="7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{e3a50e21-0619-46d4-be8f-6164ea0a6b8a}</x14:id>
        </ext>
      </extLst>
    </cfRule>
    <cfRule type="dataBar" priority="8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{cc98a027-6aa9-4603-a487-502e3939cccb}</x14:id>
        </ext>
      </extLst>
    </cfRule>
    <cfRule type="dataBar" priority="88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{b4e8c6fd-ffa2-40a9-a549-2e9b9092d0e9}</x14:id>
        </ext>
      </extLst>
    </cfRule>
    <cfRule type="dataBar" priority="78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{da3c60e2-0d0b-4a37-86c5-a8aadddffeef}</x14:id>
        </ext>
      </extLst>
    </cfRule>
  </conditionalFormatting>
  <conditionalFormatting sqref="F182:F186">
    <cfRule type="dataBar" priority="83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{5e6d6332-43ef-4b5f-b263-3ca5e2479096}</x14:id>
        </ext>
      </extLst>
    </cfRule>
    <cfRule type="dataBar" priority="79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{ac67088c-22fa-4c63-8cf8-2ebbdd4ec74c}</x14:id>
        </ext>
      </extLst>
    </cfRule>
  </conditionalFormatting>
  <conditionalFormatting sqref="F190:F199">
    <cfRule type="dataBar" priority="82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{9c074552-5ff5-44a2-9957-7ae7e814d06d}</x14:id>
        </ext>
      </extLst>
    </cfRule>
    <cfRule type="dataBar" priority="81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{bbd36da7-af11-4a12-8ce9-f5e229a5b8e2}</x14:id>
        </ext>
      </extLst>
    </cfRule>
    <cfRule type="dataBar" priority="9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{d717e025-2603-465b-916e-09f0e6bd66f0}</x14:id>
        </ext>
      </extLst>
    </cfRule>
    <cfRule type="dataBar" priority="8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{8dbc4fd6-6d49-4d65-a0c2-35215833facc}</x14:id>
        </ext>
      </extLst>
    </cfRule>
  </conditionalFormatting>
  <conditionalFormatting sqref="F200:F201">
    <cfRule type="dataBar" priority="5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{45817dc5-6d2a-4cba-b143-7ab7b233e6b1}</x14:id>
        </ext>
      </extLst>
    </cfRule>
  </conditionalFormatting>
  <conditionalFormatting sqref="F212:F216">
    <cfRule type="dataBar" priority="68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{90b34412-0539-4b89-88b3-60c76e4f4851}</x14:id>
        </ext>
      </extLst>
    </cfRule>
    <cfRule type="dataBar" priority="58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{3cbcbbee-092a-4be0-9c1e-a4fe0a607ccf}</x14:id>
        </ext>
      </extLst>
    </cfRule>
    <cfRule type="dataBar" priority="5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{acd4d43e-e390-4509-8b9f-4f405ac71616}</x14:id>
        </ext>
      </extLst>
    </cfRule>
    <cfRule type="dataBar" priority="6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{421cf5de-1bcd-4811-af21-b49b09800154}</x14:id>
        </ext>
      </extLst>
    </cfRule>
  </conditionalFormatting>
  <conditionalFormatting sqref="F219:F223">
    <cfRule type="dataBar" priority="63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{d5c480fe-6eaf-45d2-94b7-fa20caf14982}</x14:id>
        </ext>
      </extLst>
    </cfRule>
    <cfRule type="dataBar" priority="59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{9badbbb9-84c6-481c-8b68-c4476d0b1377}</x14:id>
        </ext>
      </extLst>
    </cfRule>
  </conditionalFormatting>
  <conditionalFormatting sqref="F227:F236">
    <cfRule type="dataBar" priority="7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{d5d17d4e-1d15-428f-a7df-41bf599a870e}</x14:id>
        </ext>
      </extLst>
    </cfRule>
    <cfRule type="dataBar" priority="62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{25abc759-4f75-48d3-ac1d-dc2091969bbb}</x14:id>
        </ext>
      </extLst>
    </cfRule>
    <cfRule type="dataBar" priority="61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{f7a2a358-de7f-4afa-ad67-b4b77a694b23}</x14:id>
        </ext>
      </extLst>
    </cfRule>
    <cfRule type="dataBar" priority="6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{bb4d4371-3247-4a86-a0d3-858b6e9f1ad9}</x14:id>
        </ext>
      </extLst>
    </cfRule>
  </conditionalFormatting>
  <conditionalFormatting sqref="F237:F238">
    <cfRule type="dataBar" priority="52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{ac2049a8-51c2-4a6a-a7f2-f97cd7e1d4b0}</x14:id>
        </ext>
      </extLst>
    </cfRule>
  </conditionalFormatting>
  <conditionalFormatting sqref="G27:G31">
    <cfRule type="containsText" dxfId="3" priority="41" operator="between" text="Complete">
      <formula>NOT(ISERROR(SEARCH("Complete",G27)))</formula>
    </cfRule>
    <cfRule type="containsText" dxfId="4" priority="42" operator="between" text="In Progress">
      <formula>NOT(ISERROR(SEARCH("In Progress",G27)))</formula>
    </cfRule>
  </conditionalFormatting>
  <conditionalFormatting sqref="G34:G38">
    <cfRule type="containsText" dxfId="3" priority="29" operator="between" text="Complete">
      <formula>NOT(ISERROR(SEARCH("Complete",G34)))</formula>
    </cfRule>
    <cfRule type="containsText" dxfId="4" priority="30" operator="between" text="In Progress">
      <formula>NOT(ISERROR(SEARCH("In Progress",G34)))</formula>
    </cfRule>
  </conditionalFormatting>
  <conditionalFormatting sqref="G42:G51">
    <cfRule type="containsText" dxfId="3" priority="2" operator="between" text="Complete">
      <formula>NOT(ISERROR(SEARCH("Complete",G42)))</formula>
    </cfRule>
    <cfRule type="containsText" dxfId="5" priority="3" operator="between" text="In Progress">
      <formula>NOT(ISERROR(SEARCH("In Progress",G42)))</formula>
    </cfRule>
    <cfRule type="containsText" dxfId="4" priority="1" operator="between" text="In Progress">
      <formula>NOT(ISERROR(SEARCH("In Progress",G42)))</formula>
    </cfRule>
  </conditionalFormatting>
  <conditionalFormatting sqref="G64:G68">
    <cfRule type="containsText" dxfId="3" priority="39" operator="between" text="Complete">
      <formula>NOT(ISERROR(SEARCH("Complete",G64)))</formula>
    </cfRule>
    <cfRule type="containsText" dxfId="4" priority="40" operator="between" text="In Progress">
      <formula>NOT(ISERROR(SEARCH("In Progress",G64)))</formula>
    </cfRule>
  </conditionalFormatting>
  <conditionalFormatting sqref="G71:G75">
    <cfRule type="containsText" dxfId="3" priority="27" operator="between" text="Complete">
      <formula>NOT(ISERROR(SEARCH("Complete",G71)))</formula>
    </cfRule>
    <cfRule type="containsText" dxfId="4" priority="28" operator="between" text="In Progress">
      <formula>NOT(ISERROR(SEARCH("In Progress",G71)))</formula>
    </cfRule>
  </conditionalFormatting>
  <conditionalFormatting sqref="G79:G88">
    <cfRule type="containsText" dxfId="4" priority="4" operator="between" text="In Progress">
      <formula>NOT(ISERROR(SEARCH("In Progress",G79)))</formula>
    </cfRule>
    <cfRule type="containsText" dxfId="3" priority="5" operator="between" text="Complete">
      <formula>NOT(ISERROR(SEARCH("Complete",G79)))</formula>
    </cfRule>
    <cfRule type="containsText" dxfId="5" priority="6" operator="between" text="In Progress">
      <formula>NOT(ISERROR(SEARCH("In Progress",G79)))</formula>
    </cfRule>
  </conditionalFormatting>
  <conditionalFormatting sqref="G101:G105">
    <cfRule type="containsText" dxfId="3" priority="37" operator="between" text="Complete">
      <formula>NOT(ISERROR(SEARCH("Complete",G101)))</formula>
    </cfRule>
    <cfRule type="containsText" dxfId="4" priority="38" operator="between" text="In Progress">
      <formula>NOT(ISERROR(SEARCH("In Progress",G101)))</formula>
    </cfRule>
  </conditionalFormatting>
  <conditionalFormatting sqref="G108:G112">
    <cfRule type="containsText" dxfId="4" priority="26" operator="between" text="In Progress">
      <formula>NOT(ISERROR(SEARCH("In Progress",G108)))</formula>
    </cfRule>
    <cfRule type="containsText" dxfId="3" priority="25" operator="between" text="Complete">
      <formula>NOT(ISERROR(SEARCH("Complete",G108)))</formula>
    </cfRule>
  </conditionalFormatting>
  <conditionalFormatting sqref="G116:G125">
    <cfRule type="containsText" dxfId="3" priority="8" operator="between" text="Complete">
      <formula>NOT(ISERROR(SEARCH("Complete",G116)))</formula>
    </cfRule>
    <cfRule type="containsText" dxfId="4" priority="7" operator="between" text="In Progress">
      <formula>NOT(ISERROR(SEARCH("In Progress",G116)))</formula>
    </cfRule>
    <cfRule type="containsText" dxfId="5" priority="9" operator="between" text="In Progress">
      <formula>NOT(ISERROR(SEARCH("In Progress",G116)))</formula>
    </cfRule>
  </conditionalFormatting>
  <conditionalFormatting sqref="G138:G142">
    <cfRule type="containsText" dxfId="4" priority="36" operator="between" text="In Progress">
      <formula>NOT(ISERROR(SEARCH("In Progress",G138)))</formula>
    </cfRule>
    <cfRule type="containsText" dxfId="3" priority="35" operator="between" text="Complete">
      <formula>NOT(ISERROR(SEARCH("Complete",G138)))</formula>
    </cfRule>
  </conditionalFormatting>
  <conditionalFormatting sqref="G145:G149">
    <cfRule type="containsText" dxfId="4" priority="24" operator="between" text="In Progress">
      <formula>NOT(ISERROR(SEARCH("In Progress",G145)))</formula>
    </cfRule>
    <cfRule type="containsText" dxfId="3" priority="23" operator="between" text="Complete">
      <formula>NOT(ISERROR(SEARCH("Complete",G145)))</formula>
    </cfRule>
  </conditionalFormatting>
  <conditionalFormatting sqref="G153:G162">
    <cfRule type="containsText" dxfId="5" priority="12" operator="between" text="In Progress">
      <formula>NOT(ISERROR(SEARCH("In Progress",G153)))</formula>
    </cfRule>
    <cfRule type="containsText" dxfId="4" priority="10" operator="between" text="In Progress">
      <formula>NOT(ISERROR(SEARCH("In Progress",G153)))</formula>
    </cfRule>
    <cfRule type="containsText" dxfId="3" priority="11" operator="between" text="Complete">
      <formula>NOT(ISERROR(SEARCH("Complete",G153)))</formula>
    </cfRule>
  </conditionalFormatting>
  <conditionalFormatting sqref="G175:G179">
    <cfRule type="containsText" dxfId="4" priority="34" operator="between" text="In Progress">
      <formula>NOT(ISERROR(SEARCH("In Progress",G175)))</formula>
    </cfRule>
    <cfRule type="containsText" dxfId="3" priority="33" operator="between" text="Complete">
      <formula>NOT(ISERROR(SEARCH("Complete",G175)))</formula>
    </cfRule>
  </conditionalFormatting>
  <conditionalFormatting sqref="G182:G186">
    <cfRule type="containsText" dxfId="4" priority="22" operator="between" text="In Progress">
      <formula>NOT(ISERROR(SEARCH("In Progress",G182)))</formula>
    </cfRule>
    <cfRule type="containsText" dxfId="3" priority="21" operator="between" text="Complete">
      <formula>NOT(ISERROR(SEARCH("Complete",G182)))</formula>
    </cfRule>
  </conditionalFormatting>
  <conditionalFormatting sqref="G190:G199">
    <cfRule type="containsText" dxfId="3" priority="14" operator="between" text="Complete">
      <formula>NOT(ISERROR(SEARCH("Complete",G190)))</formula>
    </cfRule>
    <cfRule type="containsText" dxfId="5" priority="15" operator="between" text="In Progress">
      <formula>NOT(ISERROR(SEARCH("In Progress",G190)))</formula>
    </cfRule>
    <cfRule type="containsText" dxfId="4" priority="13" operator="between" text="In Progress">
      <formula>NOT(ISERROR(SEARCH("In Progress",G190)))</formula>
    </cfRule>
  </conditionalFormatting>
  <conditionalFormatting sqref="G212:G216">
    <cfRule type="containsText" dxfId="4" priority="32" operator="between" text="In Progress">
      <formula>NOT(ISERROR(SEARCH("In Progress",G212)))</formula>
    </cfRule>
    <cfRule type="containsText" dxfId="3" priority="31" operator="between" text="Complete">
      <formula>NOT(ISERROR(SEARCH("Complete",G212)))</formula>
    </cfRule>
  </conditionalFormatting>
  <conditionalFormatting sqref="G219:G223">
    <cfRule type="containsText" dxfId="3" priority="19" operator="between" text="Complete">
      <formula>NOT(ISERROR(SEARCH("Complete",G219)))</formula>
    </cfRule>
    <cfRule type="containsText" dxfId="4" priority="20" operator="between" text="In Progress">
      <formula>NOT(ISERROR(SEARCH("In Progress",G219)))</formula>
    </cfRule>
  </conditionalFormatting>
  <conditionalFormatting sqref="G227:G236">
    <cfRule type="containsText" dxfId="4" priority="16" operator="between" text="In Progress">
      <formula>NOT(ISERROR(SEARCH("In Progress",G227)))</formula>
    </cfRule>
    <cfRule type="containsText" dxfId="3" priority="17" operator="between" text="Complete">
      <formula>NOT(ISERROR(SEARCH("Complete",G227)))</formula>
    </cfRule>
    <cfRule type="containsText" dxfId="5" priority="18" operator="between" text="In Progress">
      <formula>NOT(ISERROR(SEARCH("In Progress",G227)))</formula>
    </cfRule>
  </conditionalFormatting>
  <conditionalFormatting sqref="H242:H251">
    <cfRule type="dataBar" priority="51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{7b28bf72-adf8-41cd-805a-dfbea55cb8b8}</x14:id>
        </ext>
      </extLst>
    </cfRule>
  </conditionalFormatting>
  <conditionalFormatting sqref="D5:E14;D4;E3:E4">
    <cfRule type="dataBar" priority="5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{bdcae4af-d2fc-43ac-97aa-f70baec7fd06}</x14:id>
        </ext>
      </extLst>
    </cfRule>
  </conditionalFormatting>
  <conditionalFormatting sqref="F34:F38;F52:F53;F27:F31;F20">
    <cfRule type="dataBar" priority="57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{0e965a4a-79c9-4930-94ae-3424ea8d72f1}</x14:id>
        </ext>
      </extLst>
    </cfRule>
  </conditionalFormatting>
  <conditionalFormatting sqref="F71:F75;F64:F68;F57">
    <cfRule type="dataBar" priority="15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{e259934f-5127-4c3e-b33f-4f87aee93ead}</x14:id>
        </ext>
      </extLst>
    </cfRule>
  </conditionalFormatting>
  <conditionalFormatting sqref="F108:F112;F101:F105;F94">
    <cfRule type="dataBar" priority="13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{17780cc1-537b-49df-a4dd-6d3dd82c5ed2}</x14:id>
        </ext>
      </extLst>
    </cfRule>
  </conditionalFormatting>
  <conditionalFormatting sqref="F145:F149;F138:F142;F131">
    <cfRule type="dataBar" priority="11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{094c2854-4279-4b19-96db-9ba0c007c052}</x14:id>
        </ext>
      </extLst>
    </cfRule>
  </conditionalFormatting>
  <conditionalFormatting sqref="F182:F186;F175:F179;F168">
    <cfRule type="dataBar" priority="9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{9f347391-7376-472f-a606-e798a64341cd}</x14:id>
        </ext>
      </extLst>
    </cfRule>
  </conditionalFormatting>
  <conditionalFormatting sqref="F219:F223;F212:F216;F205">
    <cfRule type="dataBar" priority="7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{5ee0ad48-8833-4434-9de5-313fe26bbb80}</x14:id>
        </ext>
      </extLst>
    </cfRule>
  </conditionalFormatting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77f528-2c65-45c9-a857-9c13cd5901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8aed7ec-005e-489e-b416-68e0ae887a6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3bb2b4f-44ec-4362-95de-368b397ffa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2773fe2-591e-46d5-a089-08c7c0299a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f6cfb56-bc8f-4b1b-9e14-8206165862b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504473-0b46-4cbe-9f0c-e448754227c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ba3d938-9305-4067-9ff7-9cfdd33e566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39b23a4-d216-4f15-bc41-e3f04c8674e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7fbf526-8609-4c79-a8c1-bda59912b6a8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227ea283-6164-4508-b39d-ff699f495bd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faf5616-5128-45f0-90d3-63079ccd8cc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99f78f-16d9-4c1a-b60a-beaabc9989d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1fd842-7ab1-49a6-9aaa-540275202a9d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22d3b2d4-bf4a-4cf1-962a-39ec69d1278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ee3290a-7750-477c-87d8-591272ae3f6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8ccc8a5-7c82-472a-a99a-0185e3604f8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9d39e74-4c22-4620-b6ea-ebad149f1cb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2d84df2-07eb-4fd6-8285-347af16d145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e01066e2-d800-4e1f-becd-5bc88da5935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05f9e3e-c26f-4b7c-ab69-7e2c6f2aaec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be79b05-1486-44be-a0ad-73c797c0989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0afa55-6b8a-4a34-9869-9f3435ab5116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daf036a9-b0b3-4365-b715-f542c847a27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31df9e7-cc86-4087-8f75-4ed141f7ec2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ab43582-fb67-4892-9953-b9e810b2f85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ff11230-8d9f-479a-bedf-0b7b39a1093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2326fa-e787-4cf1-a30a-aef22da8222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82448d9d-158d-42af-bb5d-fb25526ddc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c25f22-fd5e-4ce3-98aa-d421b8ede76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3ec5840-99f5-44c0-a6bb-7358f90c347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4b6f1a5-fdd2-40ee-998b-81387aea4d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3d9d4b6-c38b-4db0-ae04-a68df715fc1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30940d-75cf-4661-8027-bde08aadfa87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8ecea17-5cab-4f80-a270-d81d05490fb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36d50f7-fb93-4b52-86d7-ba4a538daaf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7033542-3dc7-4a9a-8187-bf95e34debc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1356d3b4-24ae-4a0c-88bd-8fbeedf3442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c83e22b-6563-408a-a24b-822b7403376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9ed25397-3aa1-4a4a-90a7-feab1d9d454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39aade5-ae5e-4c0d-b102-cbad28e7068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bdc5d48-9e43-46bc-9d5c-91fc120f6c6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a289c62-84c4-4c5b-b40b-b4fff3787ea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eb9bdf1-a525-4d50-a51c-2511b3d0275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8f887ec-095c-4712-962f-8f5c438ac3b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cefa509-8640-4a5c-a709-4ff4de59c72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0ce30df1-8620-4abd-a24e-bab9bbb3e98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68045d-9c90-43e5-a053-b9c0f35df4a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e36701-987e-4d7e-8837-2e8fce9d7ff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7dfbe23-2b95-4ff7-92c7-e628eb109aac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48733ae-1848-4765-8db9-4131971b1b6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8befacd-9629-472d-8363-07936c30d50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a1ac53a-0302-4a5d-b909-f712836f3bf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5159d63-afb9-41e2-a21c-97e1dead717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0a63a54-da18-4b4e-8410-a943b296d0e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8ec8b2e7-33dd-4ffe-97bb-57f24042fe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56873ec-5890-4b3e-b96c-e8c8e1c649c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cec8b9-cb92-4a44-8093-0fc1d63c5c0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8a911a40-bdde-4396-ac7c-fcd7308a942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b0a53554-de9c-41d6-9c34-1e3ce17ff62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f85f45c-a7b0-4e20-a435-edbd67c6470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cd2a732d-8572-4480-adfa-092e5684991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b68ba3-3f92-4c27-9f23-bd396443104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211883f-28ee-456a-af1b-be072648f54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728807e-e318-4f58-a13f-8b409a43083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cd3f3d7e-c195-4aa7-83d5-6132fb7b9f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dee140-83ce-4fcb-a0f2-93fa2558bef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ccb9909-cb38-4f60-8f12-7e58433efac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1fad50b2-f70c-42aa-aeb7-7c527e26d09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0dae6d7d-d125-4494-9b2b-b89c91ef8db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048f9b7-27ed-48b8-8d1c-0eb4e1aceef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c6566e56-1084-4506-88b6-28ad0eb2c05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66d1cb84-3bc7-411a-9850-c8edce6e432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c9cc3c3-07b7-4ccd-ac0f-51a8f297dc3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7680a46-fed6-43e6-8561-59314e370f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09c61584-2103-4b33-89e0-c3207a283aa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5ac2349a-9f5d-4e50-9228-4ad5a4b19dc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4762449-93ae-4429-b117-03b636a0b59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689e8b85-2671-4e96-b6cb-da37a9d27d2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5d3a0eb-c51c-4878-9bbe-ee0bc00e46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84732180-4fd8-4ec3-b151-74d93cd074e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2ebfea4-c1b7-4d3a-8c6f-57c792c85a3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ff41a9fc-acb3-4995-a755-e3c5c0c5c48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5572d05-bc48-48cd-a07d-2567027d315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1476f3d-0734-4866-b88b-aacd7620c91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950aa45-e92d-42e9-9f34-f7621da5602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8055db03-fd6d-44f7-aec1-863e50686d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b907cde7-7e8e-4d7f-928b-d6d7cc8f5b5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798f396c-4839-41b4-a749-373ca9442f5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db0797b-2ce8-47f2-89d3-e591a3a8fc8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5d174ba-e0db-4e5f-8241-d4a6a11d996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982db6f7-c764-4994-8dc4-1737223b492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95f1c1-927b-4f39-a128-147094d7193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59ce3dc8-f49b-4856-9d28-14cb3c97f41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465d711-b452-4e16-9275-b5d3c42166b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1a5ab91-b44b-4897-8ffa-3a295cec1f8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9c4d0707-2a2e-419e-865e-51da6d078c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00d54ce1-ee4d-445d-9bdd-a57f9b01f2c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e3a50e21-0619-46d4-be8f-6164ea0a6b8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c98a027-6aa9-4603-a487-502e3939ccc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b4e8c6fd-ffa2-40a9-a549-2e9b9092d0e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a3c60e2-0d0b-4a37-86c5-a8aadddffee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5e6d6332-43ef-4b5f-b263-3ca5e247909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c67088c-22fa-4c63-8cf8-2ebbdd4ec74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9c074552-5ff5-44a2-9957-7ae7e814d06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bd36da7-af11-4a12-8ce9-f5e229a5b8e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717e025-2603-465b-916e-09f0e6bd66f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8dbc4fd6-6d49-4d65-a0c2-35215833fac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45817dc5-6d2a-4cba-b143-7ab7b233e6b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90b34412-0539-4b89-88b3-60c76e4f485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cbcbbee-092a-4be0-9c1e-a4fe0a607cc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cd4d43e-e390-4509-8b9f-4f405ac7161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21cf5de-1bcd-4811-af21-b49b0980015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d5c480fe-6eaf-45d2-94b7-fa20caf1498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badbbb9-84c6-481c-8b68-c4476d0b137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d5d17d4e-1d15-428f-a7df-41bf599a870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25abc759-4f75-48d3-ac1d-dc2091969bb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7a2a358-de7f-4afa-ad67-b4b77a694b2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b4d4371-3247-4a86-a0d3-858b6e9f1ad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ac2049a8-51c2-4a6a-a7f2-f97cd7e1d4b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7b28bf72-adf8-41cd-805a-dfbea55cb8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bdcae4af-d2fc-43ac-97aa-f70baec7fd0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D5:E14;D4;E3:E4</xm:sqref>
        </x14:conditionalFormatting>
        <x14:conditionalFormatting xmlns:xm="http://schemas.microsoft.com/office/excel/2006/main">
          <x14:cfRule type="dataBar" id="{0e965a4a-79c9-4930-94ae-3424ea8d72f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F34:F38;F52:F53;F27:F31;F20</xm:sqref>
        </x14:conditionalFormatting>
        <x14:conditionalFormatting xmlns:xm="http://schemas.microsoft.com/office/excel/2006/main">
          <x14:cfRule type="dataBar" id="{e259934f-5127-4c3e-b33f-4f87aee93ea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17780cc1-537b-49df-a4dd-6d3dd82c5ed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094c2854-4279-4b19-96db-9ba0c007c05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9f347391-7376-472f-a606-e798a64341c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5ee0ad48-8833-4434-9de5-313fe26bbb8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tabSelected="1" zoomScale="50" zoomScaleNormal="50" topLeftCell="A10" workbookViewId="0">
      <selection activeCell="C173" sqref="C173:H173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72">
        <v>1</v>
      </c>
    </row>
    <row r="4" ht="30" customHeight="1" spans="2:11">
      <c r="B4" s="8" t="s">
        <v>46</v>
      </c>
      <c r="C4" s="9"/>
      <c r="D4" s="10"/>
      <c r="E4" s="72">
        <v>1</v>
      </c>
      <c r="G4" s="73" t="s">
        <v>20</v>
      </c>
      <c r="H4" s="74"/>
      <c r="J4" s="135" t="s">
        <v>47</v>
      </c>
      <c r="K4" s="136">
        <f>B20</f>
        <v>45723</v>
      </c>
    </row>
    <row r="5" ht="30" customHeight="1" spans="2:11">
      <c r="B5" s="8" t="s">
        <v>48</v>
      </c>
      <c r="C5" s="9"/>
      <c r="D5" s="10"/>
      <c r="E5" s="72">
        <v>0.99</v>
      </c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 t="str">
        <f t="shared" ref="J6:K10" si="0">C34</f>
        <v>coderbyte assessment</v>
      </c>
      <c r="K6" s="139" t="str">
        <f t="shared" si="0"/>
        <v>https://coderbyte.com/sl-candidate?inviteKey=ZiCac1uABQ</v>
      </c>
    </row>
    <row r="7" ht="30" customHeight="1" spans="2:11">
      <c r="B7" s="11" t="s">
        <v>50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>
        <v>0.99</v>
      </c>
      <c r="J11" s="137" t="str">
        <f t="shared" ref="J11:J20" si="1">C42</f>
        <v>create a REST api to interact with actual database - make changes if requested</v>
      </c>
      <c r="K11" s="138"/>
    </row>
    <row r="12" ht="30" customHeight="1" spans="2:11">
      <c r="B12" s="13" t="s">
        <v>55</v>
      </c>
      <c r="C12" s="14"/>
      <c r="D12" s="10"/>
      <c r="E12" s="72">
        <v>0.99</v>
      </c>
      <c r="J12" s="140" t="str">
        <f t="shared" si="1"/>
        <v>Python and MongoDB - make changes if requested</v>
      </c>
      <c r="K12" s="144"/>
    </row>
    <row r="13" ht="30" customHeight="1" spans="2:11">
      <c r="B13" s="13" t="s">
        <v>56</v>
      </c>
      <c r="C13" s="14"/>
      <c r="D13" s="10"/>
      <c r="E13" s="72">
        <v>0.1</v>
      </c>
      <c r="J13" s="140">
        <f t="shared" si="1"/>
        <v>0</v>
      </c>
      <c r="K13" s="144"/>
    </row>
    <row r="14" ht="30" customHeight="1" spans="2:11">
      <c r="B14" s="8" t="s">
        <v>57</v>
      </c>
      <c r="C14" s="9"/>
      <c r="D14" s="15"/>
      <c r="E14" s="77"/>
      <c r="J14" s="140">
        <f t="shared" si="1"/>
        <v>0</v>
      </c>
      <c r="K14" s="144"/>
    </row>
    <row r="15" ht="30" customHeight="1" spans="2:11">
      <c r="B15" s="16" t="s">
        <v>21</v>
      </c>
      <c r="C15" s="17"/>
      <c r="D15" s="17"/>
      <c r="E15" s="78"/>
      <c r="J15" s="140" t="str">
        <f t="shared" si="1"/>
        <v>Managing the Software Development Process - start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 t="str">
        <f t="shared" si="1"/>
        <v>Ethics and Professionalism</v>
      </c>
      <c r="K16" s="144"/>
    </row>
    <row r="17" spans="10:11">
      <c r="J17" s="140" t="str">
        <f t="shared" si="1"/>
        <v>Agile &amp; Scrum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45723</v>
      </c>
      <c r="C20" s="23">
        <v>0.208333333333333</v>
      </c>
      <c r="D20" s="24" t="s">
        <v>63</v>
      </c>
      <c r="E20" s="82"/>
      <c r="F20" s="83">
        <v>1</v>
      </c>
      <c r="G20" s="84" t="str">
        <f t="shared" ref="G20:G43" si="2">IF(F20=100%,"Complete",IF(AND(F20&lt;100%,F20&gt;0%),"In Progress","Not Started"))</f>
        <v>Complete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3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3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3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3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4">IF(F27=100%,"Complete",IF(AND(F27&lt;100%,F27&gt;0%),"In Progress","Not Started"))</f>
        <v>Not Started</v>
      </c>
      <c r="H27" s="96"/>
      <c r="J27" s="150">
        <f t="shared" si="3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4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4"/>
        <v>Not Started</v>
      </c>
      <c r="H29" s="98"/>
      <c r="J29" s="153" t="s">
        <v>67</v>
      </c>
      <c r="K29" s="154">
        <f>B57</f>
        <v>45726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4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4"/>
        <v>Not Started</v>
      </c>
      <c r="H31" s="98"/>
      <c r="J31" s="137">
        <f t="shared" ref="J31:K35" si="5">C71</f>
        <v>0</v>
      </c>
      <c r="K31" s="139">
        <f t="shared" si="5"/>
        <v>0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5"/>
        <v>0</v>
      </c>
      <c r="K32" s="141">
        <f t="shared" si="5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5"/>
        <v>0</v>
      </c>
      <c r="K33" s="141">
        <f t="shared" si="5"/>
        <v>0</v>
      </c>
      <c r="M33" s="159"/>
      <c r="N33" s="159"/>
    </row>
    <row r="34" ht="15.95" customHeight="1" spans="2:14">
      <c r="B34" s="22"/>
      <c r="C34" s="42" t="s">
        <v>86</v>
      </c>
      <c r="D34" s="706" t="s">
        <v>87</v>
      </c>
      <c r="E34" s="707"/>
      <c r="F34" s="106">
        <v>1</v>
      </c>
      <c r="G34" s="107" t="str">
        <f t="shared" ref="G34:G51" si="6">IF(F34=100%,"Complete",IF(AND(F34&lt;100%,F34&gt;0%),"In Progress","Not Started"))</f>
        <v>Complete</v>
      </c>
      <c r="H34" s="108"/>
      <c r="J34" s="140">
        <f t="shared" si="5"/>
        <v>0</v>
      </c>
      <c r="K34" s="141">
        <f t="shared" si="5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6"/>
        <v>Not Started</v>
      </c>
      <c r="H35" s="111"/>
      <c r="J35" s="142">
        <f t="shared" si="5"/>
        <v>0</v>
      </c>
      <c r="K35" s="143">
        <f t="shared" si="5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6"/>
        <v>Not Started</v>
      </c>
      <c r="H36" s="111"/>
      <c r="J36" s="149" t="str">
        <f t="shared" ref="J36:J45" si="7">C79</f>
        <v>create a REST api to interact with actual database - make changes if requested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6"/>
        <v>Not Started</v>
      </c>
      <c r="H37" s="111"/>
      <c r="J37" s="150" t="str">
        <f t="shared" si="7"/>
        <v>Python and MongoDB - make changes if requested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6"/>
        <v>Not Started</v>
      </c>
      <c r="H38" s="103"/>
      <c r="J38" s="150">
        <f t="shared" si="7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 t="str">
        <f t="shared" si="7"/>
        <v>RabbitMQ - start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 t="str">
        <f t="shared" si="7"/>
        <v>Agile &amp; Scrum - continue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 t="str">
        <f t="shared" si="7"/>
        <v>Reviewer Communication During Code Reviews - started</v>
      </c>
      <c r="K41" s="141"/>
      <c r="M41" s="171"/>
      <c r="N41" s="171"/>
    </row>
    <row r="42" ht="15.95" customHeight="1" spans="2:14">
      <c r="B42" s="22"/>
      <c r="C42" s="54" t="s">
        <v>88</v>
      </c>
      <c r="D42" s="55"/>
      <c r="E42" s="121" t="s">
        <v>73</v>
      </c>
      <c r="F42" s="122">
        <v>1</v>
      </c>
      <c r="G42" s="123" t="str">
        <f t="shared" si="6"/>
        <v>Complete</v>
      </c>
      <c r="H42" s="124"/>
      <c r="J42" s="150">
        <f t="shared" si="7"/>
        <v>0</v>
      </c>
      <c r="K42" s="141"/>
      <c r="M42" s="171"/>
      <c r="N42" s="171"/>
    </row>
    <row r="43" ht="15.95" customHeight="1" spans="2:14">
      <c r="B43" s="22"/>
      <c r="C43" s="56" t="s">
        <v>89</v>
      </c>
      <c r="D43" s="57"/>
      <c r="E43" s="125"/>
      <c r="F43" s="126">
        <v>1</v>
      </c>
      <c r="G43" s="123" t="str">
        <f t="shared" si="6"/>
        <v>Complete</v>
      </c>
      <c r="H43" s="127"/>
      <c r="J43" s="150">
        <f t="shared" si="7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6"/>
        <v>Not Started</v>
      </c>
      <c r="H44" s="127"/>
      <c r="J44" s="150">
        <f t="shared" si="7"/>
        <v>0</v>
      </c>
      <c r="K44" s="141"/>
      <c r="M44" s="169"/>
      <c r="N44" s="170"/>
    </row>
    <row r="45" ht="15.95" customHeight="1" spans="2:14">
      <c r="B45" s="22"/>
      <c r="C45" s="60"/>
      <c r="D45" s="61"/>
      <c r="E45" s="128" t="s">
        <v>74</v>
      </c>
      <c r="F45" s="126"/>
      <c r="G45" s="123" t="str">
        <f t="shared" si="6"/>
        <v>Not Started</v>
      </c>
      <c r="H45" s="127"/>
      <c r="J45" s="150">
        <f t="shared" si="7"/>
        <v>0</v>
      </c>
      <c r="K45" s="141"/>
      <c r="M45" s="171"/>
      <c r="N45" s="171"/>
    </row>
    <row r="46" ht="15.95" customHeight="1" spans="2:14">
      <c r="B46" s="22"/>
      <c r="C46" s="62" t="s">
        <v>90</v>
      </c>
      <c r="D46" s="63"/>
      <c r="E46" s="129" t="s">
        <v>75</v>
      </c>
      <c r="F46" s="126">
        <v>1</v>
      </c>
      <c r="G46" s="123" t="str">
        <f t="shared" si="6"/>
        <v>Complete</v>
      </c>
      <c r="H46" s="127"/>
      <c r="J46" s="145"/>
      <c r="K46" s="146"/>
      <c r="M46" s="159"/>
      <c r="N46" s="159"/>
    </row>
    <row r="47" ht="15.95" customHeight="1" spans="2:14">
      <c r="B47" s="22"/>
      <c r="C47" s="64" t="s">
        <v>91</v>
      </c>
      <c r="D47" s="65"/>
      <c r="E47" s="130"/>
      <c r="F47" s="126">
        <v>1</v>
      </c>
      <c r="G47" s="123" t="str">
        <f t="shared" si="6"/>
        <v>Complete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 t="s">
        <v>92</v>
      </c>
      <c r="D48" s="65"/>
      <c r="E48" s="130"/>
      <c r="F48" s="126">
        <v>0.5</v>
      </c>
      <c r="G48" s="123" t="str">
        <f t="shared" si="6"/>
        <v>In Progress</v>
      </c>
      <c r="H48" s="127"/>
      <c r="J48" s="149" t="str">
        <f t="shared" ref="J48:J52" si="8">C64</f>
        <v>Simple Website - Build your first personal website - yoland.magxagxa@umuzi.org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6"/>
        <v>Not Started</v>
      </c>
      <c r="H49" s="127"/>
      <c r="J49" s="150">
        <f t="shared" si="8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6"/>
        <v>Not Started</v>
      </c>
      <c r="H50" s="127"/>
      <c r="J50" s="150">
        <f t="shared" si="8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6"/>
        <v>Not Started</v>
      </c>
      <c r="H51" s="133"/>
      <c r="J51" s="150">
        <f t="shared" si="8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8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45726</v>
      </c>
      <c r="C57" s="23">
        <v>0.208333333333333</v>
      </c>
      <c r="D57" s="24" t="s">
        <v>63</v>
      </c>
      <c r="E57" s="82"/>
      <c r="F57" s="83">
        <v>1</v>
      </c>
      <c r="G57" s="84" t="str">
        <f t="shared" ref="G34:G57" si="9">IF(F57=100%,"Complete",IF(AND(F57&lt;100%,F57&gt;0%),"In Progress","Not Started"))</f>
        <v>Complete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45726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spans="2:14">
      <c r="B60" s="22"/>
      <c r="C60" s="25">
        <v>0.333333333333333</v>
      </c>
      <c r="D60" s="26"/>
      <c r="E60" s="85"/>
      <c r="F60" s="86"/>
      <c r="G60" s="87"/>
      <c r="H60" s="85"/>
      <c r="J60" s="162">
        <f t="shared" ref="J60:K74" si="10">J31</f>
        <v>0</v>
      </c>
      <c r="K60" s="164">
        <f t="shared" si="10"/>
        <v>0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10"/>
        <v>0</v>
      </c>
      <c r="K61" s="166">
        <f t="shared" si="10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10"/>
        <v>0</v>
      </c>
      <c r="K62" s="166">
        <f t="shared" si="10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10"/>
        <v>0</v>
      </c>
      <c r="K63" s="166">
        <f t="shared" si="10"/>
        <v>0</v>
      </c>
      <c r="M63" s="171"/>
      <c r="N63" s="171"/>
    </row>
    <row r="64" ht="43.95" spans="2:14">
      <c r="B64" s="22"/>
      <c r="C64" s="33" t="s">
        <v>93</v>
      </c>
      <c r="D64" s="34"/>
      <c r="E64" s="34"/>
      <c r="F64" s="94">
        <v>1</v>
      </c>
      <c r="G64" s="95" t="str">
        <f t="shared" ref="G64:G68" si="11">IF(F64=100%,"Complete",IF(AND(F64&lt;100%,F64&gt;0%),"In Progress","Not Started"))</f>
        <v>Complete</v>
      </c>
      <c r="H64" s="96"/>
      <c r="J64" s="167">
        <f t="shared" si="10"/>
        <v>0</v>
      </c>
      <c r="K64" s="168">
        <f t="shared" si="10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1"/>
        <v>Not Started</v>
      </c>
      <c r="H65" s="98"/>
      <c r="J65" s="174" t="str">
        <f t="shared" si="10"/>
        <v>create a REST api to interact with actual database - make changes if requested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1"/>
        <v>Not Started</v>
      </c>
      <c r="H66" s="98"/>
      <c r="J66" s="175" t="str">
        <f t="shared" si="10"/>
        <v>Python and MongoDB - make changes if requested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1"/>
        <v>Not Started</v>
      </c>
      <c r="H67" s="98"/>
      <c r="J67" s="175">
        <f t="shared" si="10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1"/>
        <v>Not Started</v>
      </c>
      <c r="H68" s="98"/>
      <c r="J68" s="175" t="str">
        <f t="shared" si="10"/>
        <v>RabbitMQ - start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 t="str">
        <f t="shared" si="10"/>
        <v>Agile &amp; Scrum - continue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 t="str">
        <f t="shared" si="10"/>
        <v>Reviewer Communication During Code Reviews - started</v>
      </c>
      <c r="K70" s="166"/>
      <c r="M70" s="173"/>
      <c r="N70" s="173"/>
    </row>
    <row r="71" ht="30" customHeight="1" spans="2:11">
      <c r="B71" s="22"/>
      <c r="C71" s="42"/>
      <c r="D71" s="43"/>
      <c r="E71" s="105"/>
      <c r="F71" s="106"/>
      <c r="G71" s="107" t="str">
        <f t="shared" ref="G71:G94" si="12">IF(F71=100%,"Complete",IF(AND(F71&lt;100%,F71&gt;0%),"In Progress","Not Started"))</f>
        <v>Not Started</v>
      </c>
      <c r="H71" s="108"/>
      <c r="J71" s="175">
        <f t="shared" si="10"/>
        <v>0</v>
      </c>
      <c r="K71" s="166"/>
    </row>
    <row r="72" ht="30" customHeight="1" spans="2:11">
      <c r="B72" s="22"/>
      <c r="C72" s="44"/>
      <c r="D72" s="45"/>
      <c r="E72" s="109"/>
      <c r="F72" s="110"/>
      <c r="G72" s="107" t="str">
        <f t="shared" si="12"/>
        <v>Not Started</v>
      </c>
      <c r="H72" s="111"/>
      <c r="J72" s="175">
        <f t="shared" si="10"/>
        <v>0</v>
      </c>
      <c r="K72" s="166"/>
    </row>
    <row r="73" ht="30" customHeight="1" spans="2:11">
      <c r="B73" s="22"/>
      <c r="C73" s="44"/>
      <c r="D73" s="45"/>
      <c r="E73" s="109"/>
      <c r="F73" s="110"/>
      <c r="G73" s="107" t="str">
        <f t="shared" si="12"/>
        <v>Not Started</v>
      </c>
      <c r="H73" s="111"/>
      <c r="J73" s="175">
        <f t="shared" si="10"/>
        <v>0</v>
      </c>
      <c r="K73" s="166"/>
    </row>
    <row r="74" ht="30" customHeight="1" spans="2:11">
      <c r="B74" s="22"/>
      <c r="C74" s="44"/>
      <c r="D74" s="45"/>
      <c r="E74" s="109"/>
      <c r="F74" s="110"/>
      <c r="G74" s="107" t="str">
        <f t="shared" si="12"/>
        <v>Not Started</v>
      </c>
      <c r="H74" s="111"/>
      <c r="J74" s="175">
        <f t="shared" si="10"/>
        <v>0</v>
      </c>
      <c r="K74" s="166"/>
    </row>
    <row r="75" ht="30" customHeight="1" spans="2:11">
      <c r="B75" s="22"/>
      <c r="C75" s="46"/>
      <c r="D75" s="47"/>
      <c r="E75" s="112"/>
      <c r="F75" s="113"/>
      <c r="G75" s="107" t="str">
        <f t="shared" si="12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 t="str">
        <f t="shared" ref="J77:K81" si="13">J48</f>
        <v>Simple Website - Build your first personal website - yoland.magxagxa@umuzi.org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13"/>
        <v>0</v>
      </c>
      <c r="K78" s="166"/>
    </row>
    <row r="79" ht="30" customHeight="1" spans="2:11">
      <c r="B79" s="22"/>
      <c r="C79" s="54" t="s">
        <v>88</v>
      </c>
      <c r="D79" s="55"/>
      <c r="E79" s="121" t="s">
        <v>73</v>
      </c>
      <c r="F79" s="122">
        <v>1</v>
      </c>
      <c r="G79" s="123" t="str">
        <f t="shared" si="12"/>
        <v>Complete</v>
      </c>
      <c r="H79" s="124"/>
      <c r="J79" s="175">
        <f t="shared" si="13"/>
        <v>0</v>
      </c>
      <c r="K79" s="166"/>
    </row>
    <row r="80" ht="30" customHeight="1" spans="2:11">
      <c r="B80" s="22"/>
      <c r="C80" s="56" t="s">
        <v>89</v>
      </c>
      <c r="D80" s="57"/>
      <c r="E80" s="125"/>
      <c r="F80" s="126">
        <v>1</v>
      </c>
      <c r="G80" s="123" t="str">
        <f t="shared" si="12"/>
        <v>Complete</v>
      </c>
      <c r="H80" s="127"/>
      <c r="J80" s="175">
        <f t="shared" si="13"/>
        <v>0</v>
      </c>
      <c r="K80" s="166"/>
    </row>
    <row r="81" ht="30" customHeight="1" spans="2:11">
      <c r="B81" s="22"/>
      <c r="C81" s="58"/>
      <c r="D81" s="59"/>
      <c r="E81" s="125"/>
      <c r="F81" s="126"/>
      <c r="G81" s="123" t="str">
        <f t="shared" si="12"/>
        <v>Not Started</v>
      </c>
      <c r="H81" s="127"/>
      <c r="J81" s="175">
        <f t="shared" si="13"/>
        <v>0</v>
      </c>
      <c r="K81" s="166"/>
    </row>
    <row r="82" ht="30" customHeight="1" spans="2:11">
      <c r="B82" s="22"/>
      <c r="C82" s="60" t="s">
        <v>94</v>
      </c>
      <c r="D82" s="61"/>
      <c r="E82" s="128" t="s">
        <v>74</v>
      </c>
      <c r="F82" s="126">
        <v>1</v>
      </c>
      <c r="G82" s="123" t="str">
        <f t="shared" si="12"/>
        <v>Complete</v>
      </c>
      <c r="H82" s="127"/>
      <c r="J82" s="180"/>
      <c r="K82" s="181"/>
    </row>
    <row r="83" ht="30" customHeight="1" spans="2:11">
      <c r="B83" s="22"/>
      <c r="C83" s="62" t="s">
        <v>95</v>
      </c>
      <c r="D83" s="63"/>
      <c r="E83" s="129" t="s">
        <v>75</v>
      </c>
      <c r="F83" s="126">
        <v>1</v>
      </c>
      <c r="G83" s="123" t="str">
        <f t="shared" si="12"/>
        <v>Complete</v>
      </c>
      <c r="H83" s="127"/>
      <c r="J83" s="182" t="s">
        <v>67</v>
      </c>
      <c r="K83" s="183">
        <f>B94</f>
        <v>45727</v>
      </c>
    </row>
    <row r="84" ht="30" customHeight="1" spans="2:11">
      <c r="B84" s="22"/>
      <c r="C84" s="64" t="s">
        <v>96</v>
      </c>
      <c r="D84" s="65"/>
      <c r="E84" s="130"/>
      <c r="F84" s="126">
        <v>1</v>
      </c>
      <c r="G84" s="123" t="str">
        <f t="shared" si="12"/>
        <v>Complete</v>
      </c>
      <c r="H84" s="127"/>
      <c r="J84" s="178"/>
      <c r="K84" s="179"/>
    </row>
    <row r="85" ht="30" customHeight="1" spans="2:11">
      <c r="B85" s="22"/>
      <c r="C85" s="64"/>
      <c r="D85" s="65"/>
      <c r="E85" s="130"/>
      <c r="F85" s="126"/>
      <c r="G85" s="123" t="str">
        <f t="shared" si="12"/>
        <v>Not Started</v>
      </c>
      <c r="H85" s="127"/>
      <c r="J85" s="162">
        <f t="shared" ref="J85:K89" si="14">C108</f>
        <v>0</v>
      </c>
      <c r="K85" s="164">
        <f t="shared" si="14"/>
        <v>0</v>
      </c>
    </row>
    <row r="86" ht="30" customHeight="1" spans="2:11">
      <c r="B86" s="22"/>
      <c r="C86" s="64"/>
      <c r="D86" s="65"/>
      <c r="E86" s="130"/>
      <c r="F86" s="126"/>
      <c r="G86" s="123" t="str">
        <f t="shared" si="12"/>
        <v>Not Started</v>
      </c>
      <c r="H86" s="127"/>
      <c r="J86" s="165">
        <f t="shared" si="14"/>
        <v>0</v>
      </c>
      <c r="K86" s="166">
        <f t="shared" si="14"/>
        <v>0</v>
      </c>
    </row>
    <row r="87" ht="30" customHeight="1" spans="2:11">
      <c r="B87" s="22"/>
      <c r="C87" s="64"/>
      <c r="D87" s="65"/>
      <c r="E87" s="130"/>
      <c r="F87" s="126"/>
      <c r="G87" s="123" t="str">
        <f t="shared" si="12"/>
        <v>Not Started</v>
      </c>
      <c r="H87" s="127"/>
      <c r="J87" s="165">
        <f t="shared" si="14"/>
        <v>0</v>
      </c>
      <c r="K87" s="166">
        <f t="shared" si="14"/>
        <v>0</v>
      </c>
    </row>
    <row r="88" ht="30" customHeight="1" spans="2:11">
      <c r="B88" s="66"/>
      <c r="C88" s="67"/>
      <c r="D88" s="68"/>
      <c r="E88" s="131"/>
      <c r="F88" s="132"/>
      <c r="G88" s="123" t="str">
        <f t="shared" si="12"/>
        <v>Not Started</v>
      </c>
      <c r="H88" s="133"/>
      <c r="J88" s="165">
        <f t="shared" si="14"/>
        <v>0</v>
      </c>
      <c r="K88" s="166">
        <f t="shared" si="14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4"/>
        <v>0</v>
      </c>
      <c r="K89" s="168">
        <f t="shared" si="14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5">C116</f>
        <v>create a REST api to interact with actual database - make changes if requested</v>
      </c>
      <c r="K90" s="164"/>
    </row>
    <row r="91" spans="10:11">
      <c r="J91" s="175" t="str">
        <f t="shared" si="15"/>
        <v>Python and MongoDB - make changes if requested</v>
      </c>
      <c r="K91" s="166"/>
    </row>
    <row r="92" ht="15.15" spans="10:11">
      <c r="J92" s="175">
        <f t="shared" si="15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 t="str">
        <f t="shared" si="15"/>
        <v>RabbitMQ - continue</v>
      </c>
      <c r="K93" s="166"/>
    </row>
    <row r="94" spans="2:11">
      <c r="B94" s="22">
        <v>45727</v>
      </c>
      <c r="C94" s="23">
        <v>0.208333333333333</v>
      </c>
      <c r="D94" s="24" t="s">
        <v>63</v>
      </c>
      <c r="E94" s="82"/>
      <c r="F94" s="83">
        <v>1</v>
      </c>
      <c r="G94" s="84" t="str">
        <f t="shared" si="12"/>
        <v>Complete</v>
      </c>
      <c r="H94" s="82"/>
      <c r="J94" s="175" t="str">
        <f t="shared" si="15"/>
        <v>Reviewer Communication During Code Reviews - continue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 t="str">
        <f t="shared" si="15"/>
        <v>How to Ask for a Code Review - missed goal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5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5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5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5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43.95" spans="2:11">
      <c r="B101" s="22"/>
      <c r="C101" s="33" t="s">
        <v>93</v>
      </c>
      <c r="D101" s="34"/>
      <c r="E101" s="34"/>
      <c r="F101" s="94">
        <v>1</v>
      </c>
      <c r="G101" s="95" t="str">
        <f t="shared" ref="G101:G105" si="16">IF(F101=100%,"Complete",IF(AND(F101&lt;100%,F101&gt;0%),"In Progress","Not Started"))</f>
        <v>Complete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6"/>
        <v>Not Started</v>
      </c>
      <c r="H102" s="98"/>
      <c r="J102" s="174" t="str">
        <f t="shared" ref="J102:J106" si="17">C101</f>
        <v>Simple Website - Build your first personal website - yoland.magxagxa@umuzi.org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6"/>
        <v>Not Started</v>
      </c>
      <c r="H103" s="98"/>
      <c r="J103" s="175">
        <f t="shared" si="17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6"/>
        <v>Not Started</v>
      </c>
      <c r="H104" s="98"/>
      <c r="J104" s="175">
        <f t="shared" si="17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6"/>
        <v>Not Started</v>
      </c>
      <c r="H105" s="98"/>
      <c r="J105" s="175">
        <f t="shared" si="17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7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ht="30" customHeight="1" spans="2:11">
      <c r="B108" s="22"/>
      <c r="C108" s="42"/>
      <c r="D108" s="43"/>
      <c r="E108" s="105"/>
      <c r="F108" s="106"/>
      <c r="G108" s="107" t="str">
        <f t="shared" ref="G108:G131" si="18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30" customHeight="1" spans="2:11">
      <c r="B109" s="22"/>
      <c r="C109" s="44"/>
      <c r="D109" s="45"/>
      <c r="E109" s="109"/>
      <c r="F109" s="110"/>
      <c r="G109" s="107" t="str">
        <f t="shared" si="18"/>
        <v>Not Started</v>
      </c>
      <c r="H109" s="111"/>
      <c r="J109" s="176"/>
      <c r="K109" s="177"/>
    </row>
    <row r="110" ht="30" customHeight="1" spans="2:8">
      <c r="B110" s="22"/>
      <c r="C110" s="44"/>
      <c r="D110" s="45"/>
      <c r="E110" s="109"/>
      <c r="F110" s="110"/>
      <c r="G110" s="107" t="str">
        <f t="shared" si="18"/>
        <v>Not Started</v>
      </c>
      <c r="H110" s="111"/>
    </row>
    <row r="111" ht="30" customHeight="1" spans="2:8">
      <c r="B111" s="22"/>
      <c r="C111" s="44"/>
      <c r="D111" s="45"/>
      <c r="E111" s="109"/>
      <c r="F111" s="110"/>
      <c r="G111" s="107" t="str">
        <f t="shared" si="18"/>
        <v>Not Started</v>
      </c>
      <c r="H111" s="111"/>
    </row>
    <row r="112" ht="30" customHeight="1" spans="2:11">
      <c r="B112" s="22"/>
      <c r="C112" s="46"/>
      <c r="D112" s="47"/>
      <c r="E112" s="112"/>
      <c r="F112" s="113"/>
      <c r="G112" s="107" t="str">
        <f t="shared" si="18"/>
        <v>Not Started</v>
      </c>
      <c r="H112" s="103"/>
      <c r="J112" s="135" t="s">
        <v>47</v>
      </c>
      <c r="K112" s="136">
        <f>K83</f>
        <v>45727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9">J85</f>
        <v>0</v>
      </c>
      <c r="K114" s="139">
        <f t="shared" si="19"/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9"/>
        <v>0</v>
      </c>
      <c r="K115" s="141">
        <f t="shared" si="19"/>
        <v>0</v>
      </c>
    </row>
    <row r="116" ht="30" customHeight="1" spans="2:11">
      <c r="B116" s="22"/>
      <c r="C116" s="54" t="s">
        <v>88</v>
      </c>
      <c r="D116" s="55"/>
      <c r="E116" s="121" t="s">
        <v>73</v>
      </c>
      <c r="F116" s="122">
        <v>1</v>
      </c>
      <c r="G116" s="123" t="str">
        <f t="shared" si="18"/>
        <v>Complete</v>
      </c>
      <c r="H116" s="124"/>
      <c r="J116" s="140">
        <f t="shared" si="19"/>
        <v>0</v>
      </c>
      <c r="K116" s="141">
        <f t="shared" si="19"/>
        <v>0</v>
      </c>
    </row>
    <row r="117" ht="30" customHeight="1" spans="2:11">
      <c r="B117" s="22"/>
      <c r="C117" s="56" t="s">
        <v>89</v>
      </c>
      <c r="D117" s="57"/>
      <c r="E117" s="125"/>
      <c r="F117" s="126">
        <v>1</v>
      </c>
      <c r="G117" s="123" t="str">
        <f t="shared" si="18"/>
        <v>Complete</v>
      </c>
      <c r="H117" s="127"/>
      <c r="J117" s="140">
        <f t="shared" si="19"/>
        <v>0</v>
      </c>
      <c r="K117" s="141">
        <f t="shared" si="19"/>
        <v>0</v>
      </c>
    </row>
    <row r="118" ht="30" customHeight="1" spans="2:11">
      <c r="B118" s="22"/>
      <c r="C118" s="58"/>
      <c r="D118" s="59"/>
      <c r="E118" s="125"/>
      <c r="F118" s="126"/>
      <c r="G118" s="123" t="str">
        <f t="shared" si="18"/>
        <v>Not Started</v>
      </c>
      <c r="H118" s="127"/>
      <c r="J118" s="142">
        <f t="shared" si="19"/>
        <v>0</v>
      </c>
      <c r="K118" s="143">
        <f t="shared" si="19"/>
        <v>0</v>
      </c>
    </row>
    <row r="119" ht="30" customHeight="1" spans="2:11">
      <c r="B119" s="22"/>
      <c r="C119" s="60" t="s">
        <v>97</v>
      </c>
      <c r="D119" s="61"/>
      <c r="E119" s="128" t="s">
        <v>74</v>
      </c>
      <c r="F119" s="126">
        <v>1</v>
      </c>
      <c r="G119" s="123" t="str">
        <f t="shared" si="18"/>
        <v>Complete</v>
      </c>
      <c r="H119" s="127"/>
      <c r="J119" s="149" t="str">
        <f t="shared" si="19"/>
        <v>create a REST api to interact with actual database - make changes if requested</v>
      </c>
      <c r="K119" s="139"/>
    </row>
    <row r="120" ht="30" customHeight="1" spans="2:11">
      <c r="B120" s="22"/>
      <c r="C120" s="64" t="s">
        <v>98</v>
      </c>
      <c r="D120" s="65"/>
      <c r="E120" s="129" t="s">
        <v>75</v>
      </c>
      <c r="F120" s="126">
        <v>1</v>
      </c>
      <c r="G120" s="123" t="str">
        <f t="shared" si="18"/>
        <v>Complete</v>
      </c>
      <c r="H120" s="127"/>
      <c r="J120" s="150" t="str">
        <f t="shared" si="19"/>
        <v>Python and MongoDB - make changes if requested</v>
      </c>
      <c r="K120" s="141"/>
    </row>
    <row r="121" ht="30" customHeight="1" spans="2:11">
      <c r="B121" s="22"/>
      <c r="C121" s="64" t="s">
        <v>99</v>
      </c>
      <c r="D121" s="65"/>
      <c r="E121" s="130"/>
      <c r="F121" s="126">
        <v>1</v>
      </c>
      <c r="G121" s="123" t="str">
        <f t="shared" si="18"/>
        <v>Complete</v>
      </c>
      <c r="H121" s="127"/>
      <c r="J121" s="150">
        <f t="shared" si="19"/>
        <v>0</v>
      </c>
      <c r="K121" s="141"/>
    </row>
    <row r="122" ht="30" customHeight="1" spans="2:11">
      <c r="B122" s="22"/>
      <c r="C122" s="64"/>
      <c r="D122" s="65"/>
      <c r="E122" s="130"/>
      <c r="F122" s="126"/>
      <c r="G122" s="123" t="str">
        <f t="shared" si="18"/>
        <v>Not Started</v>
      </c>
      <c r="H122" s="127"/>
      <c r="J122" s="150" t="str">
        <f t="shared" si="19"/>
        <v>RabbitMQ - continue</v>
      </c>
      <c r="K122" s="141"/>
    </row>
    <row r="123" ht="30" customHeight="1" spans="2:11">
      <c r="B123" s="22"/>
      <c r="C123" s="64"/>
      <c r="D123" s="65"/>
      <c r="E123" s="130"/>
      <c r="F123" s="126"/>
      <c r="G123" s="123" t="str">
        <f t="shared" si="18"/>
        <v>Not Started</v>
      </c>
      <c r="H123" s="127"/>
      <c r="J123" s="150" t="str">
        <f t="shared" si="19"/>
        <v>Reviewer Communication During Code Reviews - continue</v>
      </c>
      <c r="K123" s="141"/>
    </row>
    <row r="124" ht="30" customHeight="1" spans="2:11">
      <c r="B124" s="22"/>
      <c r="C124" s="64"/>
      <c r="D124" s="65"/>
      <c r="E124" s="130"/>
      <c r="F124" s="126"/>
      <c r="G124" s="123" t="str">
        <f t="shared" si="18"/>
        <v>Not Started</v>
      </c>
      <c r="H124" s="127"/>
      <c r="J124" s="150" t="str">
        <f t="shared" si="19"/>
        <v>How to Ask for a Code Review - missed goal</v>
      </c>
      <c r="K124" s="141"/>
    </row>
    <row r="125" ht="30" customHeight="1" spans="2:11">
      <c r="B125" s="66"/>
      <c r="C125" s="67"/>
      <c r="D125" s="68"/>
      <c r="E125" s="131"/>
      <c r="F125" s="132"/>
      <c r="G125" s="123" t="str">
        <f t="shared" si="18"/>
        <v>Not Started</v>
      </c>
      <c r="H125" s="133"/>
      <c r="J125" s="150">
        <f t="shared" si="19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9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9"/>
        <v>0</v>
      </c>
      <c r="K127" s="141"/>
    </row>
    <row r="128" spans="10:11">
      <c r="J128" s="150">
        <f t="shared" si="19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45728</v>
      </c>
      <c r="C131" s="23">
        <v>0.208333333333333</v>
      </c>
      <c r="D131" s="24" t="s">
        <v>63</v>
      </c>
      <c r="E131" s="82"/>
      <c r="F131" s="83">
        <v>1</v>
      </c>
      <c r="G131" s="84" t="str">
        <f t="shared" si="18"/>
        <v>Complete</v>
      </c>
      <c r="H131" s="82"/>
      <c r="J131" s="150" t="str">
        <f t="shared" ref="J131:J135" si="20">J102</f>
        <v>Simple Website - Build your first personal website - yoland.magxagxa@umuzi.org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20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20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20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20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45728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21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1"/>
        <v>Not Started</v>
      </c>
      <c r="H139" s="98"/>
      <c r="J139" s="137">
        <f t="shared" ref="J139:K143" si="22">C145</f>
        <v>0</v>
      </c>
      <c r="K139" s="139">
        <f t="shared" si="22"/>
        <v>0</v>
      </c>
    </row>
    <row r="140" spans="2:11">
      <c r="B140" s="22"/>
      <c r="C140" s="35"/>
      <c r="D140" s="36"/>
      <c r="E140" s="36"/>
      <c r="F140" s="97"/>
      <c r="G140" s="95" t="str">
        <f t="shared" si="21"/>
        <v>Not Started</v>
      </c>
      <c r="H140" s="98"/>
      <c r="J140" s="140">
        <f t="shared" si="22"/>
        <v>0</v>
      </c>
      <c r="K140" s="141">
        <f t="shared" si="22"/>
        <v>0</v>
      </c>
    </row>
    <row r="141" spans="2:11">
      <c r="B141" s="22"/>
      <c r="C141" s="35"/>
      <c r="D141" s="36"/>
      <c r="E141" s="36"/>
      <c r="F141" s="97"/>
      <c r="G141" s="95" t="str">
        <f t="shared" si="21"/>
        <v>Not Started</v>
      </c>
      <c r="H141" s="98"/>
      <c r="J141" s="140">
        <f t="shared" si="22"/>
        <v>0</v>
      </c>
      <c r="K141" s="141">
        <f t="shared" si="22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1"/>
        <v>Not Started</v>
      </c>
      <c r="H142" s="98"/>
      <c r="J142" s="140">
        <f t="shared" si="22"/>
        <v>0</v>
      </c>
      <c r="K142" s="141">
        <f t="shared" si="22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2"/>
        <v>0</v>
      </c>
      <c r="K143" s="143">
        <f t="shared" si="22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3">C153</f>
        <v>create a REST api to interact with actual database - make changes if requested</v>
      </c>
      <c r="K144" s="139"/>
    </row>
    <row r="145" ht="30" customHeight="1" spans="2:11">
      <c r="B145" s="22"/>
      <c r="C145" s="42"/>
      <c r="D145" s="43"/>
      <c r="E145" s="105"/>
      <c r="F145" s="106"/>
      <c r="G145" s="107" t="str">
        <f t="shared" ref="G145:G168" si="24">IF(F145=100%,"Complete",IF(AND(F145&lt;100%,F145&gt;0%),"In Progress","Not Started"))</f>
        <v>Not Started</v>
      </c>
      <c r="H145" s="108"/>
      <c r="J145" s="150" t="str">
        <f t="shared" si="23"/>
        <v>Python and MongoDB - make changes if requested</v>
      </c>
      <c r="K145" s="141"/>
    </row>
    <row r="146" ht="30" customHeight="1" spans="2:11">
      <c r="B146" s="22"/>
      <c r="C146" s="44"/>
      <c r="D146" s="45"/>
      <c r="E146" s="109"/>
      <c r="F146" s="110"/>
      <c r="G146" s="107" t="str">
        <f t="shared" si="24"/>
        <v>Not Started</v>
      </c>
      <c r="H146" s="111"/>
      <c r="J146" s="150">
        <f t="shared" si="23"/>
        <v>0</v>
      </c>
      <c r="K146" s="141"/>
    </row>
    <row r="147" ht="30" customHeight="1" spans="2:11">
      <c r="B147" s="22"/>
      <c r="C147" s="44"/>
      <c r="D147" s="45"/>
      <c r="E147" s="109"/>
      <c r="F147" s="110"/>
      <c r="G147" s="107" t="str">
        <f t="shared" si="24"/>
        <v>Not Started</v>
      </c>
      <c r="H147" s="111"/>
      <c r="J147" s="150" t="str">
        <f t="shared" si="23"/>
        <v>RabbitMQ - continue</v>
      </c>
      <c r="K147" s="141"/>
    </row>
    <row r="148" ht="30" customHeight="1" spans="2:11">
      <c r="B148" s="22"/>
      <c r="C148" s="44"/>
      <c r="D148" s="45"/>
      <c r="E148" s="109"/>
      <c r="F148" s="110"/>
      <c r="G148" s="107" t="str">
        <f t="shared" si="24"/>
        <v>Not Started</v>
      </c>
      <c r="H148" s="111"/>
      <c r="J148" s="150" t="str">
        <f t="shared" si="23"/>
        <v>Reviewer Communication During Code Reviews - completed</v>
      </c>
      <c r="K148" s="141"/>
    </row>
    <row r="149" ht="30" customHeight="1" spans="2:11">
      <c r="B149" s="22"/>
      <c r="C149" s="46"/>
      <c r="D149" s="47"/>
      <c r="E149" s="112"/>
      <c r="F149" s="113"/>
      <c r="G149" s="107" t="str">
        <f t="shared" si="24"/>
        <v>Not Started</v>
      </c>
      <c r="H149" s="103"/>
      <c r="J149" s="150" t="str">
        <f t="shared" si="23"/>
        <v>How to Ask for a Code Review - completed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 t="str">
        <f t="shared" si="23"/>
        <v>High performance dev teams - completed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 t="str">
        <f t="shared" si="23"/>
        <v>Clean Code (language agnostic) - completed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3"/>
        <v>0</v>
      </c>
      <c r="K152" s="141"/>
    </row>
    <row r="153" ht="30" customHeight="1" spans="2:11">
      <c r="B153" s="22"/>
      <c r="C153" s="54" t="s">
        <v>88</v>
      </c>
      <c r="D153" s="55"/>
      <c r="E153" s="121" t="s">
        <v>73</v>
      </c>
      <c r="F153" s="122">
        <v>1</v>
      </c>
      <c r="G153" s="123" t="str">
        <f t="shared" si="24"/>
        <v>Complete</v>
      </c>
      <c r="H153" s="124"/>
      <c r="J153" s="150">
        <f t="shared" si="23"/>
        <v>0</v>
      </c>
      <c r="K153" s="141"/>
    </row>
    <row r="154" ht="30" customHeight="1" spans="2:11">
      <c r="B154" s="22"/>
      <c r="C154" s="56" t="s">
        <v>89</v>
      </c>
      <c r="D154" s="57"/>
      <c r="E154" s="125"/>
      <c r="F154" s="126">
        <v>1</v>
      </c>
      <c r="G154" s="123" t="str">
        <f t="shared" si="24"/>
        <v>Complete</v>
      </c>
      <c r="H154" s="127"/>
      <c r="J154" s="189"/>
      <c r="K154" s="190"/>
    </row>
    <row r="155" ht="30" customHeight="1" spans="2:11">
      <c r="B155" s="22"/>
      <c r="C155" s="58"/>
      <c r="D155" s="59"/>
      <c r="E155" s="125"/>
      <c r="F155" s="126"/>
      <c r="G155" s="123" t="str">
        <f t="shared" si="24"/>
        <v>Not Started</v>
      </c>
      <c r="H155" s="127"/>
      <c r="J155" s="155" t="s">
        <v>64</v>
      </c>
      <c r="K155" s="156"/>
    </row>
    <row r="156" ht="30" customHeight="1" spans="2:11">
      <c r="B156" s="22"/>
      <c r="C156" s="60" t="s">
        <v>97</v>
      </c>
      <c r="D156" s="61"/>
      <c r="E156" s="128" t="s">
        <v>74</v>
      </c>
      <c r="F156" s="126">
        <v>1</v>
      </c>
      <c r="G156" s="123" t="str">
        <f t="shared" si="24"/>
        <v>Complete</v>
      </c>
      <c r="H156" s="127"/>
      <c r="J156" s="149">
        <f t="shared" ref="J156:J160" si="25">C138</f>
        <v>0</v>
      </c>
      <c r="K156" s="139"/>
    </row>
    <row r="157" ht="30" customHeight="1" spans="2:11">
      <c r="B157" s="22"/>
      <c r="C157" s="64" t="s">
        <v>100</v>
      </c>
      <c r="D157" s="65"/>
      <c r="E157" s="129" t="s">
        <v>75</v>
      </c>
      <c r="F157" s="126">
        <v>1</v>
      </c>
      <c r="G157" s="123" t="str">
        <f t="shared" si="24"/>
        <v>Complete</v>
      </c>
      <c r="H157" s="127"/>
      <c r="J157" s="150">
        <f t="shared" si="25"/>
        <v>0</v>
      </c>
      <c r="K157" s="141"/>
    </row>
    <row r="158" ht="30" customHeight="1" spans="2:11">
      <c r="B158" s="22"/>
      <c r="C158" s="64" t="s">
        <v>101</v>
      </c>
      <c r="D158" s="65"/>
      <c r="E158" s="130"/>
      <c r="F158" s="126">
        <v>1</v>
      </c>
      <c r="G158" s="123" t="str">
        <f t="shared" si="24"/>
        <v>Complete</v>
      </c>
      <c r="H158" s="127"/>
      <c r="J158" s="150">
        <f t="shared" si="25"/>
        <v>0</v>
      </c>
      <c r="K158" s="141"/>
    </row>
    <row r="159" ht="30" customHeight="1" spans="2:11">
      <c r="B159" s="22"/>
      <c r="C159" s="64" t="s">
        <v>102</v>
      </c>
      <c r="D159" s="65"/>
      <c r="E159" s="130"/>
      <c r="F159" s="126">
        <v>1</v>
      </c>
      <c r="G159" s="123" t="str">
        <f t="shared" si="24"/>
        <v>Complete</v>
      </c>
      <c r="H159" s="127"/>
      <c r="J159" s="150">
        <f t="shared" si="25"/>
        <v>0</v>
      </c>
      <c r="K159" s="141"/>
    </row>
    <row r="160" ht="30" customHeight="1" spans="2:11">
      <c r="B160" s="22"/>
      <c r="C160" s="64" t="s">
        <v>103</v>
      </c>
      <c r="D160" s="65"/>
      <c r="E160" s="130"/>
      <c r="F160" s="126">
        <v>1</v>
      </c>
      <c r="G160" s="123" t="str">
        <f t="shared" si="24"/>
        <v>Complete</v>
      </c>
      <c r="H160" s="127"/>
      <c r="J160" s="150">
        <f t="shared" si="25"/>
        <v>0</v>
      </c>
      <c r="K160" s="141"/>
    </row>
    <row r="161" ht="30" customHeight="1" spans="2:11">
      <c r="B161" s="22"/>
      <c r="C161" s="64"/>
      <c r="D161" s="65"/>
      <c r="E161" s="130"/>
      <c r="F161" s="126"/>
      <c r="G161" s="123" t="str">
        <f t="shared" si="24"/>
        <v>Not Started</v>
      </c>
      <c r="H161" s="127"/>
      <c r="J161" s="140" t="s">
        <v>76</v>
      </c>
      <c r="K161" s="144"/>
    </row>
    <row r="162" ht="30" customHeight="1" spans="2:11">
      <c r="B162" s="66"/>
      <c r="C162" s="67"/>
      <c r="D162" s="68"/>
      <c r="E162" s="131"/>
      <c r="F162" s="132"/>
      <c r="G162" s="123" t="str">
        <f t="shared" si="24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45728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>
        <v>45729</v>
      </c>
      <c r="C168" s="23">
        <v>0.208333333333333</v>
      </c>
      <c r="D168" s="24" t="s">
        <v>63</v>
      </c>
      <c r="E168" s="82"/>
      <c r="F168" s="83">
        <v>1</v>
      </c>
      <c r="G168" s="84" t="str">
        <f t="shared" si="24"/>
        <v>Complete</v>
      </c>
      <c r="H168" s="82"/>
      <c r="J168" s="162">
        <f t="shared" ref="J168:K182" si="26">J139</f>
        <v>0</v>
      </c>
      <c r="K168" s="164">
        <f t="shared" si="26"/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6"/>
        <v>0</v>
      </c>
      <c r="K169" s="166">
        <f t="shared" si="26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6"/>
        <v>0</v>
      </c>
      <c r="K170" s="166">
        <f t="shared" si="26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6"/>
        <v>0</v>
      </c>
      <c r="K171" s="166">
        <f t="shared" si="26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6"/>
        <v>0</v>
      </c>
      <c r="K172" s="168">
        <f t="shared" si="26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6"/>
        <v>create a REST api to interact with actual database - make changes if requested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 t="str">
        <f t="shared" si="26"/>
        <v>Python and MongoDB - make changes if requested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7">IF(F175=100%,"Complete",IF(AND(F175&lt;100%,F175&gt;0%),"In Progress","Not Started"))</f>
        <v>Not Started</v>
      </c>
      <c r="H175" s="96"/>
      <c r="J175" s="175">
        <f t="shared" si="26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6"/>
        <v>RabbitMQ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 t="str">
        <f t="shared" si="26"/>
        <v>Reviewer Communication During Code Reviews - completed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7"/>
        <v>Not Started</v>
      </c>
      <c r="H178" s="98"/>
      <c r="J178" s="175" t="str">
        <f t="shared" si="26"/>
        <v>How to Ask for a Code Review - completed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7"/>
        <v>Not Started</v>
      </c>
      <c r="H179" s="98"/>
      <c r="J179" s="175" t="str">
        <f t="shared" si="26"/>
        <v>High performance dev teams - completed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 t="str">
        <f t="shared" si="26"/>
        <v>Clean Code (language agnostic) - completed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6"/>
        <v>0</v>
      </c>
      <c r="K181" s="166"/>
    </row>
    <row r="182" ht="30" customHeight="1" spans="2:11">
      <c r="B182" s="22"/>
      <c r="C182" s="42"/>
      <c r="D182" s="43"/>
      <c r="E182" s="105"/>
      <c r="F182" s="106"/>
      <c r="G182" s="107" t="str">
        <f t="shared" ref="G182:G205" si="28">IF(F182=100%,"Complete",IF(AND(F182&lt;100%,F182&gt;0%),"In Progress","Not Started"))</f>
        <v>Not Started</v>
      </c>
      <c r="H182" s="108"/>
      <c r="J182" s="175">
        <f t="shared" si="26"/>
        <v>0</v>
      </c>
      <c r="K182" s="166"/>
    </row>
    <row r="183" ht="30" customHeight="1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6"/>
      <c r="K183" s="177"/>
    </row>
    <row r="184" ht="30" customHeight="1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8" t="s">
        <v>64</v>
      </c>
      <c r="K184" s="179"/>
    </row>
    <row r="185" ht="30" customHeight="1" spans="2:11">
      <c r="B185" s="22"/>
      <c r="C185" s="44"/>
      <c r="D185" s="45"/>
      <c r="E185" s="109"/>
      <c r="F185" s="110"/>
      <c r="G185" s="107" t="str">
        <f t="shared" si="28"/>
        <v>Not Started</v>
      </c>
      <c r="H185" s="111"/>
      <c r="J185" s="175">
        <f t="shared" ref="J185:K189" si="29">J156</f>
        <v>0</v>
      </c>
      <c r="K185" s="166"/>
    </row>
    <row r="186" ht="30" customHeight="1" spans="2:11">
      <c r="B186" s="22"/>
      <c r="C186" s="46"/>
      <c r="D186" s="47"/>
      <c r="E186" s="112"/>
      <c r="F186" s="113"/>
      <c r="G186" s="107" t="str">
        <f t="shared" si="28"/>
        <v>Not Started</v>
      </c>
      <c r="H186" s="103"/>
      <c r="J186" s="175">
        <f t="shared" si="29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9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9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9"/>
        <v>0</v>
      </c>
      <c r="K189" s="166"/>
    </row>
    <row r="190" ht="30" customHeight="1" spans="2:11">
      <c r="B190" s="22"/>
      <c r="C190" s="54" t="s">
        <v>104</v>
      </c>
      <c r="D190" s="55"/>
      <c r="E190" s="121" t="s">
        <v>73</v>
      </c>
      <c r="F190" s="122">
        <v>1</v>
      </c>
      <c r="G190" s="123" t="str">
        <f t="shared" si="28"/>
        <v>Complete</v>
      </c>
      <c r="H190" s="124"/>
      <c r="J190" s="180"/>
      <c r="K190" s="181"/>
    </row>
    <row r="191" ht="30" customHeight="1" spans="2:11">
      <c r="B191" s="22"/>
      <c r="C191" s="56"/>
      <c r="D191" s="57"/>
      <c r="E191" s="125"/>
      <c r="F191" s="126"/>
      <c r="G191" s="123" t="str">
        <f t="shared" si="28"/>
        <v>Not Started</v>
      </c>
      <c r="H191" s="127"/>
      <c r="J191" s="182" t="s">
        <v>67</v>
      </c>
      <c r="K191" s="183">
        <f>B168</f>
        <v>45729</v>
      </c>
    </row>
    <row r="192" ht="30" customHeight="1" spans="2:11">
      <c r="B192" s="22"/>
      <c r="C192" s="58"/>
      <c r="D192" s="59"/>
      <c r="E192" s="125"/>
      <c r="F192" s="126"/>
      <c r="G192" s="123" t="str">
        <f t="shared" si="28"/>
        <v>Not Started</v>
      </c>
      <c r="H192" s="127"/>
      <c r="J192" s="178"/>
      <c r="K192" s="179"/>
    </row>
    <row r="193" ht="30" customHeight="1" spans="2:11">
      <c r="B193" s="22"/>
      <c r="C193" s="60" t="s">
        <v>105</v>
      </c>
      <c r="D193" s="61"/>
      <c r="E193" s="128" t="s">
        <v>74</v>
      </c>
      <c r="F193" s="126">
        <v>1</v>
      </c>
      <c r="G193" s="123" t="str">
        <f t="shared" si="28"/>
        <v>Complete</v>
      </c>
      <c r="H193" s="127"/>
      <c r="J193" s="162">
        <f t="shared" ref="J193:K197" si="30">C182</f>
        <v>0</v>
      </c>
      <c r="K193" s="164">
        <f t="shared" si="30"/>
        <v>0</v>
      </c>
    </row>
    <row r="194" ht="30" customHeight="1" spans="2:11">
      <c r="B194" s="22"/>
      <c r="C194" s="62" t="s">
        <v>106</v>
      </c>
      <c r="D194" s="63"/>
      <c r="E194" s="129" t="s">
        <v>75</v>
      </c>
      <c r="F194" s="126">
        <v>1</v>
      </c>
      <c r="G194" s="123" t="str">
        <f t="shared" si="28"/>
        <v>Complete</v>
      </c>
      <c r="H194" s="127"/>
      <c r="J194" s="165">
        <f t="shared" si="30"/>
        <v>0</v>
      </c>
      <c r="K194" s="166">
        <f t="shared" si="30"/>
        <v>0</v>
      </c>
    </row>
    <row r="195" ht="30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165">
        <f t="shared" si="30"/>
        <v>0</v>
      </c>
      <c r="K195" s="166">
        <f t="shared" si="30"/>
        <v>0</v>
      </c>
    </row>
    <row r="196" ht="30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30"/>
        <v>0</v>
      </c>
      <c r="K196" s="166">
        <f t="shared" si="30"/>
        <v>0</v>
      </c>
    </row>
    <row r="197" ht="30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67">
        <f t="shared" si="30"/>
        <v>0</v>
      </c>
      <c r="K197" s="168">
        <f t="shared" si="30"/>
        <v>0</v>
      </c>
    </row>
    <row r="198" ht="30" customHeight="1" spans="2:11">
      <c r="B198" s="22"/>
      <c r="C198" s="64"/>
      <c r="D198" s="65"/>
      <c r="E198" s="130"/>
      <c r="F198" s="126"/>
      <c r="G198" s="123" t="str">
        <f t="shared" si="28"/>
        <v>Not Started</v>
      </c>
      <c r="H198" s="127"/>
      <c r="J198" s="174" t="str">
        <f t="shared" ref="J198:J207" si="31">C190</f>
        <v>Phython Mongodb - make changes if requested</v>
      </c>
      <c r="K198" s="164"/>
    </row>
    <row r="199" ht="30" customHeight="1" spans="2:11">
      <c r="B199" s="66"/>
      <c r="C199" s="67"/>
      <c r="D199" s="68"/>
      <c r="E199" s="131"/>
      <c r="F199" s="132"/>
      <c r="G199" s="123" t="str">
        <f t="shared" si="28"/>
        <v>Not Started</v>
      </c>
      <c r="H199" s="133"/>
      <c r="J199" s="175">
        <f t="shared" si="31"/>
        <v>0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1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 t="str">
        <f t="shared" si="31"/>
        <v>Rabbitmq - continue</v>
      </c>
      <c r="K201" s="166"/>
    </row>
    <row r="202" spans="10:11">
      <c r="J202" s="175" t="str">
        <f t="shared" si="31"/>
        <v>Weekly reflection</v>
      </c>
      <c r="K202" s="166"/>
    </row>
    <row r="203" ht="15.15" spans="10:11">
      <c r="J203" s="175">
        <f t="shared" si="31"/>
        <v>0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1"/>
        <v>0</v>
      </c>
      <c r="K204" s="166"/>
    </row>
    <row r="205" ht="23.25" customHeight="1" spans="2:11">
      <c r="B205" s="22">
        <v>45730</v>
      </c>
      <c r="C205" s="23">
        <v>0.208333333333333</v>
      </c>
      <c r="D205" s="24" t="s">
        <v>63</v>
      </c>
      <c r="E205" s="82"/>
      <c r="F205" s="83">
        <v>1</v>
      </c>
      <c r="G205" s="84" t="str">
        <f t="shared" si="28"/>
        <v>Complete</v>
      </c>
      <c r="H205" s="82"/>
      <c r="J205" s="175">
        <f t="shared" si="31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1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31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2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2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3">IF(F212=100%,"Complete",IF(AND(F212&lt;100%,F212&gt;0%),"In Progress","Not Started"))</f>
        <v>Not Started</v>
      </c>
      <c r="H212" s="96"/>
      <c r="J212" s="175">
        <f t="shared" si="32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3"/>
        <v>Not Started</v>
      </c>
      <c r="H213" s="98"/>
      <c r="J213" s="175">
        <f t="shared" si="32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3"/>
        <v>Not Started</v>
      </c>
      <c r="H214" s="98"/>
      <c r="J214" s="175">
        <f t="shared" si="32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3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3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/>
      <c r="D219" s="43"/>
      <c r="E219" s="105"/>
      <c r="F219" s="106"/>
      <c r="G219" s="107" t="str">
        <f t="shared" ref="G219:G236" si="34">IF(F219=100%,"Complete",IF(AND(F219&lt;100%,F219&gt;0%),"In Progress","Not Started"))</f>
        <v>Not Started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4"/>
        <v>Not Started</v>
      </c>
      <c r="H220" s="111"/>
      <c r="J220" s="135" t="s">
        <v>47</v>
      </c>
      <c r="K220" s="136">
        <f>K191</f>
        <v>45729</v>
      </c>
    </row>
    <row r="221" ht="15.15" spans="2:11">
      <c r="B221" s="22"/>
      <c r="C221" s="44"/>
      <c r="D221" s="45"/>
      <c r="E221" s="109"/>
      <c r="F221" s="110"/>
      <c r="G221" s="107" t="str">
        <f t="shared" si="34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4"/>
        <v>Not Started</v>
      </c>
      <c r="H222" s="111"/>
      <c r="J222" s="137">
        <f t="shared" ref="J222:K236" si="35">J193</f>
        <v>0</v>
      </c>
      <c r="K222" s="139">
        <f t="shared" si="35"/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4"/>
        <v>Not Started</v>
      </c>
      <c r="H223" s="103"/>
      <c r="J223" s="140">
        <f t="shared" si="35"/>
        <v>0</v>
      </c>
      <c r="K223" s="141">
        <f t="shared" si="35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5"/>
        <v>0</v>
      </c>
      <c r="K224" s="141">
        <f t="shared" si="35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5"/>
        <v>0</v>
      </c>
      <c r="K225" s="141">
        <f t="shared" si="35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5"/>
        <v>0</v>
      </c>
      <c r="K226" s="141">
        <f t="shared" si="35"/>
        <v>0</v>
      </c>
    </row>
    <row r="227" ht="15" customHeight="1" spans="2:11">
      <c r="B227" s="22"/>
      <c r="C227" s="54" t="s">
        <v>104</v>
      </c>
      <c r="D227" s="55"/>
      <c r="E227" s="121" t="s">
        <v>73</v>
      </c>
      <c r="F227" s="122">
        <v>1</v>
      </c>
      <c r="G227" s="123" t="str">
        <f t="shared" si="34"/>
        <v>Complete</v>
      </c>
      <c r="H227" s="124"/>
      <c r="J227" s="149" t="str">
        <f t="shared" si="35"/>
        <v>Phython Mongodb - make changes if requested</v>
      </c>
      <c r="K227" s="139"/>
    </row>
    <row r="228" spans="2:11">
      <c r="B228" s="22"/>
      <c r="C228" s="56"/>
      <c r="D228" s="57"/>
      <c r="E228" s="125"/>
      <c r="F228" s="126"/>
      <c r="G228" s="123" t="str">
        <f t="shared" si="34"/>
        <v>Not Started</v>
      </c>
      <c r="H228" s="127"/>
      <c r="J228" s="150">
        <f t="shared" si="35"/>
        <v>0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4"/>
        <v>Not Started</v>
      </c>
      <c r="H229" s="127"/>
      <c r="J229" s="150">
        <f t="shared" si="35"/>
        <v>0</v>
      </c>
      <c r="K229" s="141"/>
    </row>
    <row r="230" ht="15.15" spans="2:11">
      <c r="B230" s="22"/>
      <c r="C230" s="60" t="s">
        <v>105</v>
      </c>
      <c r="D230" s="61"/>
      <c r="E230" s="128" t="s">
        <v>74</v>
      </c>
      <c r="F230" s="126">
        <v>1</v>
      </c>
      <c r="G230" s="123" t="str">
        <f t="shared" si="34"/>
        <v>Complete</v>
      </c>
      <c r="H230" s="127"/>
      <c r="J230" s="150" t="str">
        <f t="shared" si="35"/>
        <v>Rabbitmq - continue</v>
      </c>
      <c r="K230" s="141"/>
    </row>
    <row r="231" ht="15.75" customHeight="1" spans="2:11">
      <c r="B231" s="22"/>
      <c r="C231" s="62" t="s">
        <v>107</v>
      </c>
      <c r="D231" s="63"/>
      <c r="E231" s="129" t="s">
        <v>75</v>
      </c>
      <c r="F231" s="126">
        <v>1</v>
      </c>
      <c r="G231" s="123" t="str">
        <f t="shared" si="34"/>
        <v>Complete</v>
      </c>
      <c r="H231" s="127"/>
      <c r="J231" s="150" t="str">
        <f t="shared" si="35"/>
        <v>Weekly reflection</v>
      </c>
      <c r="K231" s="141"/>
    </row>
    <row r="232" spans="2:11">
      <c r="B232" s="22"/>
      <c r="C232" s="64" t="s">
        <v>108</v>
      </c>
      <c r="D232" s="65"/>
      <c r="E232" s="130"/>
      <c r="F232" s="126">
        <v>1</v>
      </c>
      <c r="G232" s="123" t="str">
        <f t="shared" si="34"/>
        <v>Complete</v>
      </c>
      <c r="H232" s="127"/>
      <c r="J232" s="150">
        <f t="shared" si="35"/>
        <v>0</v>
      </c>
      <c r="K232" s="141"/>
    </row>
    <row r="233" ht="15.75" customHeight="1" spans="2:11">
      <c r="B233" s="22"/>
      <c r="C233" s="64" t="s">
        <v>109</v>
      </c>
      <c r="D233" s="65"/>
      <c r="E233" s="130"/>
      <c r="F233" s="126">
        <v>1</v>
      </c>
      <c r="G233" s="123" t="str">
        <f t="shared" si="34"/>
        <v>Complete</v>
      </c>
      <c r="H233" s="127"/>
      <c r="J233" s="150">
        <f t="shared" si="35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4"/>
        <v>Not Started</v>
      </c>
      <c r="H234" s="127"/>
      <c r="J234" s="150">
        <f t="shared" si="35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4"/>
        <v>Not Started</v>
      </c>
      <c r="H235" s="127"/>
      <c r="J235" s="150">
        <f t="shared" si="35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4"/>
        <v>Not Started</v>
      </c>
      <c r="H236" s="133"/>
      <c r="J236" s="150">
        <f t="shared" si="35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ref="J239:K243" si="36">J210</f>
        <v>0</v>
      </c>
      <c r="K239" s="141"/>
    </row>
    <row r="240" spans="2:11">
      <c r="B240" s="193"/>
      <c r="C240" s="194"/>
      <c r="J240" s="150">
        <f t="shared" si="36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6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6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6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45730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>
        <f t="shared" ref="J247:K251" si="37">C219</f>
        <v>0</v>
      </c>
      <c r="K247" s="139">
        <f t="shared" si="37"/>
        <v>0</v>
      </c>
    </row>
    <row r="248" spans="2:11">
      <c r="B248" s="43">
        <f t="shared" ref="B248:C249" si="38">C71</f>
        <v>0</v>
      </c>
      <c r="C248" s="208">
        <f t="shared" si="38"/>
        <v>0</v>
      </c>
      <c r="D248" s="197"/>
      <c r="E248" s="197"/>
      <c r="F248" s="197"/>
      <c r="G248" s="197"/>
      <c r="H248" s="210"/>
      <c r="J248" s="140">
        <f t="shared" si="37"/>
        <v>0</v>
      </c>
      <c r="K248" s="141">
        <f t="shared" si="37"/>
        <v>0</v>
      </c>
    </row>
    <row r="249" spans="2:11">
      <c r="B249" s="45">
        <f t="shared" si="38"/>
        <v>0</v>
      </c>
      <c r="C249" s="209">
        <f t="shared" si="38"/>
        <v>0</v>
      </c>
      <c r="D249" s="197"/>
      <c r="E249" s="197"/>
      <c r="F249" s="197"/>
      <c r="G249" s="197"/>
      <c r="H249" s="210"/>
      <c r="J249" s="140">
        <f t="shared" si="37"/>
        <v>0</v>
      </c>
      <c r="K249" s="141">
        <f t="shared" si="37"/>
        <v>0</v>
      </c>
    </row>
    <row r="250" spans="2:11">
      <c r="B250" s="45">
        <f t="shared" ref="B250:C251" si="39">C108</f>
        <v>0</v>
      </c>
      <c r="C250" s="209">
        <f t="shared" si="39"/>
        <v>0</v>
      </c>
      <c r="D250" s="197"/>
      <c r="E250" s="197"/>
      <c r="F250" s="197"/>
      <c r="G250" s="197"/>
      <c r="H250" s="210"/>
      <c r="J250" s="140">
        <f t="shared" si="37"/>
        <v>0</v>
      </c>
      <c r="K250" s="141">
        <f t="shared" si="37"/>
        <v>0</v>
      </c>
    </row>
    <row r="251" ht="15.15" spans="2:11">
      <c r="B251" s="45">
        <f t="shared" si="39"/>
        <v>0</v>
      </c>
      <c r="C251" s="209">
        <f t="shared" si="39"/>
        <v>0</v>
      </c>
      <c r="D251" s="197"/>
      <c r="E251" s="197"/>
      <c r="F251" s="197"/>
      <c r="G251" s="197"/>
      <c r="H251" s="210"/>
      <c r="J251" s="142">
        <f t="shared" si="37"/>
        <v>0</v>
      </c>
      <c r="K251" s="143">
        <f t="shared" si="37"/>
        <v>0</v>
      </c>
    </row>
    <row r="252" spans="2:11">
      <c r="B252" s="45">
        <f t="shared" ref="B252:C253" si="40">C145</f>
        <v>0</v>
      </c>
      <c r="C252" s="209">
        <f t="shared" si="40"/>
        <v>0</v>
      </c>
      <c r="J252" s="149" t="str">
        <f t="shared" ref="J252:J261" si="41">C227</f>
        <v>Phython Mongodb - make changes if requested</v>
      </c>
      <c r="K252" s="139"/>
    </row>
    <row r="253" spans="2:11">
      <c r="B253" s="45">
        <f t="shared" si="40"/>
        <v>0</v>
      </c>
      <c r="C253" s="209">
        <f t="shared" si="40"/>
        <v>0</v>
      </c>
      <c r="J253" s="150">
        <f t="shared" si="41"/>
        <v>0</v>
      </c>
      <c r="K253" s="141"/>
    </row>
    <row r="254" spans="2:11">
      <c r="B254" s="45">
        <f t="shared" ref="B254:C255" si="42">C182</f>
        <v>0</v>
      </c>
      <c r="C254" s="209">
        <f t="shared" si="42"/>
        <v>0</v>
      </c>
      <c r="J254" s="150">
        <f t="shared" si="41"/>
        <v>0</v>
      </c>
      <c r="K254" s="141"/>
    </row>
    <row r="255" spans="2:11">
      <c r="B255" s="45">
        <f t="shared" si="42"/>
        <v>0</v>
      </c>
      <c r="C255" s="209">
        <f t="shared" si="42"/>
        <v>0</v>
      </c>
      <c r="J255" s="150" t="str">
        <f t="shared" si="41"/>
        <v>Rabbitmq - continue</v>
      </c>
      <c r="K255" s="141"/>
    </row>
    <row r="256" spans="2:11">
      <c r="B256" s="45">
        <f t="shared" ref="B256:C257" si="43">C219</f>
        <v>0</v>
      </c>
      <c r="C256" s="209">
        <f t="shared" si="43"/>
        <v>0</v>
      </c>
      <c r="J256" s="150" t="str">
        <f t="shared" si="41"/>
        <v>Python Exception handling - start</v>
      </c>
      <c r="K256" s="141"/>
    </row>
    <row r="257" ht="15.15" spans="2:11">
      <c r="B257" s="211">
        <f t="shared" si="43"/>
        <v>0</v>
      </c>
      <c r="C257" s="212">
        <f t="shared" si="43"/>
        <v>0</v>
      </c>
      <c r="J257" s="150" t="str">
        <f t="shared" si="41"/>
        <v>Python Decorators - Intro - start</v>
      </c>
      <c r="K257" s="141"/>
    </row>
    <row r="258" ht="15.15" spans="2:11">
      <c r="B258" s="213" t="s">
        <v>82</v>
      </c>
      <c r="C258" s="214"/>
      <c r="J258" s="150" t="str">
        <f t="shared" si="41"/>
        <v>ZeroMQ versus RabbitMQ versus Kafka - start</v>
      </c>
      <c r="K258" s="141"/>
    </row>
    <row r="259" spans="2:11">
      <c r="B259" s="215"/>
      <c r="C259" s="216"/>
      <c r="J259" s="150">
        <f t="shared" si="41"/>
        <v>0</v>
      </c>
      <c r="K259" s="141"/>
    </row>
    <row r="260" spans="2:11">
      <c r="B260" s="215" t="s">
        <v>83</v>
      </c>
      <c r="C260" s="216"/>
      <c r="J260" s="150">
        <f t="shared" si="41"/>
        <v>0</v>
      </c>
      <c r="K260" s="141"/>
    </row>
    <row r="261" ht="15.15" spans="2:13">
      <c r="B261" s="204"/>
      <c r="C261" s="205"/>
      <c r="J261" s="150">
        <f t="shared" si="41"/>
        <v>0</v>
      </c>
      <c r="K261" s="141"/>
      <c r="M261" s="1" t="s">
        <v>110</v>
      </c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4">C212</f>
        <v>0</v>
      </c>
      <c r="K264" s="139"/>
    </row>
    <row r="265" spans="2:11">
      <c r="B265" s="221"/>
      <c r="C265" s="222"/>
      <c r="J265" s="150">
        <f t="shared" si="44"/>
        <v>0</v>
      </c>
      <c r="K265" s="141"/>
    </row>
    <row r="266" spans="2:11">
      <c r="B266" s="221" t="str">
        <f t="shared" ref="B266:B272" si="45">C230</f>
        <v>Rabbitmq - continue</v>
      </c>
      <c r="C266" s="222"/>
      <c r="J266" s="150">
        <f t="shared" si="44"/>
        <v>0</v>
      </c>
      <c r="K266" s="141"/>
    </row>
    <row r="267" spans="2:11">
      <c r="B267" s="221" t="str">
        <f t="shared" si="45"/>
        <v>Python Exception handling - start</v>
      </c>
      <c r="C267" s="222"/>
      <c r="J267" s="150">
        <f t="shared" si="44"/>
        <v>0</v>
      </c>
      <c r="K267" s="141"/>
    </row>
    <row r="268" spans="2:11">
      <c r="B268" s="221" t="str">
        <f t="shared" si="45"/>
        <v>Python Decorators - Intro - start</v>
      </c>
      <c r="C268" s="222"/>
      <c r="J268" s="150">
        <f t="shared" si="44"/>
        <v>0</v>
      </c>
      <c r="K268" s="141"/>
    </row>
    <row r="269" spans="2:11">
      <c r="B269" s="221" t="str">
        <f t="shared" si="45"/>
        <v>ZeroMQ versus RabbitMQ versus Kafka - start</v>
      </c>
      <c r="C269" s="222"/>
      <c r="J269" s="140" t="s">
        <v>76</v>
      </c>
      <c r="K269" s="144"/>
    </row>
    <row r="270" spans="2:11">
      <c r="B270" s="221">
        <f t="shared" si="45"/>
        <v>0</v>
      </c>
      <c r="C270" s="222"/>
      <c r="J270" s="157" t="s">
        <v>77</v>
      </c>
      <c r="K270" s="158"/>
    </row>
    <row r="271" ht="15.15" spans="2:11">
      <c r="B271" s="221">
        <f t="shared" si="45"/>
        <v>0</v>
      </c>
      <c r="C271" s="222"/>
      <c r="J271" s="145"/>
      <c r="K271" s="146"/>
    </row>
    <row r="272" spans="2:3">
      <c r="B272" s="221">
        <f t="shared" si="45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5:E209"/>
    <mergeCell ref="D168:E172"/>
    <mergeCell ref="D131:E135"/>
    <mergeCell ref="D94:E98"/>
    <mergeCell ref="D57:E61"/>
    <mergeCell ref="D20:E24"/>
  </mergeCells>
  <conditionalFormatting sqref="F20">
    <cfRule type="dataBar" priority="9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{08259873-4d6e-4f33-a8ff-672c1ebc720b}</x14:id>
        </ext>
      </extLst>
    </cfRule>
    <cfRule type="dataBar" priority="10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{46cf849d-2986-483a-a76c-62065ee06c5d}</x14:id>
        </ext>
      </extLst>
    </cfRule>
    <cfRule type="dataBar" priority="1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{2f85b099-564b-4c48-b34d-4d9c9b9bcd0f}</x14:id>
        </ext>
      </extLst>
    </cfRule>
    <cfRule type="dataBar" priority="18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{3d462cff-c454-4d2c-b2a0-60e724285a13}</x14:id>
        </ext>
      </extLst>
    </cfRule>
    <cfRule type="dataBar" priority="2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{a282b719-b2ac-4df5-a775-5c611888aa53}</x14:id>
        </ext>
      </extLst>
    </cfRule>
    <cfRule type="dataBar" priority="2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{c91cd60e-9cb5-4b48-8a74-9954e77daa38}</x14:id>
        </ext>
      </extLst>
    </cfRule>
    <cfRule type="dataBar" priority="2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{a7652238-dfa4-40bf-887c-1e1508af3315}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{18d042aa-7a3b-4f1a-b2d6-08feb445f334}</x14:id>
        </ext>
      </extLst>
    </cfRule>
    <cfRule type="dataBar" priority="1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{30a9aa0e-c78c-4d12-9d80-4083fb7068a8}</x14:id>
        </ext>
      </extLst>
    </cfRule>
  </conditionalFormatting>
  <conditionalFormatting sqref="F57">
    <cfRule type="dataBar" priority="15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{0e337089-7e94-4cb0-be35-bbf743fe7671}</x14:id>
        </ext>
      </extLst>
    </cfRule>
    <cfRule type="dataBar" priority="15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{816b3f9d-12d1-4189-936f-24aeba15b891}</x14:id>
        </ext>
      </extLst>
    </cfRule>
    <cfRule type="dataBar" priority="15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{2573ec7f-d6a1-4efa-b2e9-dc6da33c48d3}</x14:id>
        </ext>
      </extLst>
    </cfRule>
    <cfRule type="dataBar" priority="16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{34be8aae-c9e8-4b82-b796-50602fd5f676}</x14:id>
        </ext>
      </extLst>
    </cfRule>
    <cfRule type="dataBar" priority="16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{04362d15-ba30-45a4-817b-caeb8a9f12c9}</x14:id>
        </ext>
      </extLst>
    </cfRule>
    <cfRule type="dataBar" priority="16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{3943c4ab-ca82-4914-b36d-9f01eed4dfaf}</x14:id>
        </ext>
      </extLst>
    </cfRule>
    <cfRule type="dataBar" priority="1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{362647ab-1cad-493a-a779-659cb2bbbe89}</x14:id>
        </ext>
      </extLst>
    </cfRule>
    <cfRule type="dataBar" priority="1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{572b2a40-a65a-453f-9bbf-51c4b26529fe}</x14:id>
        </ext>
      </extLst>
    </cfRule>
    <cfRule type="dataBar" priority="1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{c1ac677d-2853-448c-818f-d508c4441be3}</x14:id>
        </ext>
      </extLst>
    </cfRule>
  </conditionalFormatting>
  <conditionalFormatting sqref="F94">
    <cfRule type="dataBar" priority="13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{128c1de7-567d-4357-9cca-3499f9cf1793}</x14:id>
        </ext>
      </extLst>
    </cfRule>
    <cfRule type="dataBar" priority="13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{24b4db82-85bd-4a9c-9fc3-3642f4d531c9}</x14:id>
        </ext>
      </extLst>
    </cfRule>
    <cfRule type="dataBar" priority="13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{47cf14e8-e548-4d1e-abfb-cc090e980b56}</x14:id>
        </ext>
      </extLst>
    </cfRule>
    <cfRule type="dataBar" priority="14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{1faa6155-4956-489d-a919-39e4f48482c9}</x14:id>
        </ext>
      </extLst>
    </cfRule>
    <cfRule type="dataBar" priority="14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{8a23f300-de89-4286-a53c-15ecf6d4ca07}</x14:id>
        </ext>
      </extLst>
    </cfRule>
    <cfRule type="dataBar" priority="14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{f8c903b2-0d98-4ce6-8972-e02179cddb89}</x14:id>
        </ext>
      </extLst>
    </cfRule>
    <cfRule type="dataBar" priority="1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{4e7f67e6-f06d-4ae2-9baa-96a451792de2}</x14:id>
        </ext>
      </extLst>
    </cfRule>
    <cfRule type="dataBar" priority="1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{315765c4-19b4-4e73-a172-d0e33885259e}</x14:id>
        </ext>
      </extLst>
    </cfRule>
    <cfRule type="dataBar" priority="1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{43ea94ac-3088-4a07-b912-4ca385377a5a}</x14:id>
        </ext>
      </extLst>
    </cfRule>
  </conditionalFormatting>
  <conditionalFormatting sqref="F131">
    <cfRule type="dataBar" priority="12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{c9fd1e28-23f4-44b5-a954-208e0f47e21a}</x14:id>
        </ext>
      </extLst>
    </cfRule>
    <cfRule type="dataBar" priority="12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{722256df-654b-458d-b5ee-0f4e397521f8}</x14:id>
        </ext>
      </extLst>
    </cfRule>
    <cfRule type="dataBar" priority="11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{6f773f82-3ccf-4335-9b45-ab694aed0cab}</x14:id>
        </ext>
      </extLst>
    </cfRule>
    <cfRule type="dataBar" priority="11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{75bcd894-fcbe-4f50-89ea-e59c5cf46261}</x14:id>
        </ext>
      </extLst>
    </cfRule>
    <cfRule type="dataBar" priority="11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{6674b5d0-7c00-4bb5-84a1-386a31ff8e93}</x14:id>
        </ext>
      </extLst>
    </cfRule>
    <cfRule type="dataBar" priority="12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{0e8f6bad-da10-4c4f-be70-24aed1068e7e}</x14:id>
        </ext>
      </extLst>
    </cfRule>
    <cfRule type="dataBar" priority="12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{bd97999d-ca49-40aa-b8df-fced56d4e7d8}</x14:id>
        </ext>
      </extLst>
    </cfRule>
    <cfRule type="dataBar" priority="12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{319a01c7-b9d0-49ec-9a94-28a780dfbc18}</x14:id>
        </ext>
      </extLst>
    </cfRule>
    <cfRule type="dataBar" priority="12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{ad60914a-2fb2-4675-a4f5-e27161f1cbf1}</x14:id>
        </ext>
      </extLst>
    </cfRule>
  </conditionalFormatting>
  <conditionalFormatting sqref="F168">
    <cfRule type="dataBar" priority="9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{46cc47ed-a08a-4534-8319-1a7e8021a569}</x14:id>
        </ext>
      </extLst>
    </cfRule>
    <cfRule type="dataBar" priority="10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{d486e4f9-4c92-48bd-a6db-aa6fcea228df}</x14:id>
        </ext>
      </extLst>
    </cfRule>
    <cfRule type="dataBar" priority="9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{6dbdf7dc-de82-4d08-a79d-93baa2406d07}</x14:id>
        </ext>
      </extLst>
    </cfRule>
    <cfRule type="dataBar" priority="10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{5704405c-0db3-4b28-9558-a7ceea064445}</x14:id>
        </ext>
      </extLst>
    </cfRule>
    <cfRule type="dataBar" priority="10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{e3135e4c-6dbd-453f-b2d8-8acd243eec8e}</x14:id>
        </ext>
      </extLst>
    </cfRule>
    <cfRule type="dataBar" priority="9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{ef8aceae-f8e5-4f25-b511-6db3c5f4398b}</x14:id>
        </ext>
      </extLst>
    </cfRule>
    <cfRule type="dataBar" priority="10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{ccefd61f-f5ff-4a01-807e-1325b20daa51}</x14:id>
        </ext>
      </extLst>
    </cfRule>
    <cfRule type="dataBar" priority="10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{185f31a7-e5b1-4f15-8fa1-64bbd9db3e4f}</x14:id>
        </ext>
      </extLst>
    </cfRule>
    <cfRule type="dataBar" priority="10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{c2cd2fed-d7a6-497b-88a1-a22402a4b708}</x14:id>
        </ext>
      </extLst>
    </cfRule>
  </conditionalFormatting>
  <conditionalFormatting sqref="F205">
    <cfRule type="dataBar" priority="7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{aa45ef8d-3bfc-41b2-934d-d1b9c660cbe0}</x14:id>
        </ext>
      </extLst>
    </cfRule>
    <cfRule type="dataBar" priority="7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{594ff036-2297-46a8-bb80-01e90732e25a}</x14:id>
        </ext>
      </extLst>
    </cfRule>
    <cfRule type="dataBar" priority="7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{633e75c3-6b41-4eb4-aff9-478e119028c1}</x14:id>
        </ext>
      </extLst>
    </cfRule>
    <cfRule type="dataBar" priority="8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{fe82cab4-05d4-4b14-b627-248657a1fb0d}</x14:id>
        </ext>
      </extLst>
    </cfRule>
    <cfRule type="dataBar" priority="8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{34ad9412-013f-4493-80e9-a9a090e86f31}</x14:id>
        </ext>
      </extLst>
    </cfRule>
    <cfRule type="dataBar" priority="8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{4792c800-4ee2-41eb-865b-2a3c7e246204}</x14:id>
        </ext>
      </extLst>
    </cfRule>
    <cfRule type="dataBar" priority="8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{6408a978-d470-4665-9d27-937171369905}</x14:id>
        </ext>
      </extLst>
    </cfRule>
    <cfRule type="dataBar" priority="8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{49ba332b-1c3c-40b4-9952-853792731a94}</x14:id>
        </ext>
      </extLst>
    </cfRule>
    <cfRule type="dataBar" priority="8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{70290406-d478-49af-995f-579fecae4f98}</x14:id>
        </ext>
      </extLst>
    </cfRule>
  </conditionalFormatting>
  <conditionalFormatting sqref="F27:F31">
    <cfRule type="dataBar" priority="21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{1b31b837-99aa-4d10-95d8-ce2414ffeb7c}</x14:id>
        </ext>
      </extLst>
    </cfRule>
    <cfRule type="dataBar" priority="11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{18bee970-5e6a-46a2-85be-05bb3c237789}</x14:id>
        </ext>
      </extLst>
    </cfRule>
    <cfRule type="dataBar" priority="8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{62776d83-123f-4e17-a34a-2337bc75e7a5}</x14:id>
        </ext>
      </extLst>
    </cfRule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{6aa38d50-03c3-469a-aadb-bd298e564c24}</x14:id>
        </ext>
      </extLst>
    </cfRule>
  </conditionalFormatting>
  <conditionalFormatting sqref="F34:F38">
    <cfRule type="dataBar" priority="16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{6772caff-f8a0-4957-abdc-8f6bbb0e47a6}</x14:id>
        </ext>
      </extLst>
    </cfRule>
    <cfRule type="dataBar" priority="12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{10109d16-4343-4251-a4a2-460343e9dd34}</x14:id>
        </ext>
      </extLst>
    </cfRule>
  </conditionalFormatting>
  <conditionalFormatting sqref="F42:F51">
    <cfRule type="dataBar" priority="2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{b45e6358-7077-43c1-9d80-b22ab1264c93}</x14:id>
        </ext>
      </extLst>
    </cfRule>
    <cfRule type="dataBar" priority="15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{cdeab3b3-9c2f-490b-9f96-40ef433ffede}</x14:id>
        </ext>
      </extLst>
    </cfRule>
    <cfRule type="dataBar" priority="14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{de01dfdc-4e3c-4784-9192-b24e2027b1f9}</x14:id>
        </ext>
      </extLst>
    </cfRule>
    <cfRule type="dataBar" priority="13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{0ae1d6d7-03ad-4636-b8e6-010620b64bcb}</x14:id>
        </ext>
      </extLst>
    </cfRule>
  </conditionalFormatting>
  <conditionalFormatting sqref="F52:F53">
    <cfRule type="dataBar" priority="19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{d4fa7222-5abc-4a9e-9cf3-9ed0ed31d6f8}</x14:id>
        </ext>
      </extLst>
    </cfRule>
  </conditionalFormatting>
  <conditionalFormatting sqref="F64:F68">
    <cfRule type="dataBar" priority="15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{4a853089-4d31-4270-8664-dfa655dcde4a}</x14:id>
        </ext>
      </extLst>
    </cfRule>
    <cfRule type="dataBar" priority="15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{ad3ea7ef-06fc-41fc-a0ca-63727dfdff65}</x14:id>
        </ext>
      </extLst>
    </cfRule>
    <cfRule type="dataBar" priority="16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{540d9d1e-7cb2-4df5-9d24-0cfe546fdc48}</x14:id>
        </ext>
      </extLst>
    </cfRule>
    <cfRule type="dataBar" priority="16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{133de60f-60f6-41c6-a29b-36d637a0d34e}</x14:id>
        </ext>
      </extLst>
    </cfRule>
  </conditionalFormatting>
  <conditionalFormatting sqref="F71:F75">
    <cfRule type="dataBar" priority="15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{6eb4a814-9b03-4d0a-8c62-6be7317a0875}</x14:id>
        </ext>
      </extLst>
    </cfRule>
    <cfRule type="dataBar" priority="15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{e780d646-ae11-4b49-820a-b1f1d9629e3e}</x14:id>
        </ext>
      </extLst>
    </cfRule>
  </conditionalFormatting>
  <conditionalFormatting sqref="F79:F88"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{6f938ac1-1488-4f56-8669-36a36941e88c}</x14:id>
        </ext>
      </extLst>
    </cfRule>
    <cfRule type="dataBar" priority="15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{2abccc25-8fbd-4bb8-92b4-dfaffdde1eaf}</x14:id>
        </ext>
      </extLst>
    </cfRule>
    <cfRule type="dataBar" priority="15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{d75f3e77-552f-459a-b1a9-288cd6fb652f}</x14:id>
        </ext>
      </extLst>
    </cfRule>
    <cfRule type="dataBar" priority="15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{1ca4eff7-46f2-49cc-815d-ce5d2e34433e}</x14:id>
        </ext>
      </extLst>
    </cfRule>
  </conditionalFormatting>
  <conditionalFormatting sqref="F89:F90">
    <cfRule type="dataBar" priority="19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{fddd6401-037f-4e26-a612-47777c3d944c}</x14:id>
        </ext>
      </extLst>
    </cfRule>
  </conditionalFormatting>
  <conditionalFormatting sqref="F101:F105">
    <cfRule type="dataBar" priority="13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{1dac805a-74ad-4a6f-9c75-7652f731ebf9}</x14:id>
        </ext>
      </extLst>
    </cfRule>
    <cfRule type="dataBar" priority="14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{f0b68775-f87d-4672-9896-2ac260afabcb}</x14:id>
        </ext>
      </extLst>
    </cfRule>
    <cfRule type="dataBar" priority="14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{ecaef648-d323-42e1-a8d5-af64d8631402}</x14:id>
        </ext>
      </extLst>
    </cfRule>
    <cfRule type="dataBar" priority="13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{5f3d92a8-bd6e-465f-ba53-1088842647df}</x14:id>
        </ext>
      </extLst>
    </cfRule>
  </conditionalFormatting>
  <conditionalFormatting sqref="F108:F112">
    <cfRule type="dataBar" priority="13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{8052659b-b092-4486-8cfe-96ae9d7f6fce}</x14:id>
        </ext>
      </extLst>
    </cfRule>
    <cfRule type="dataBar" priority="13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{b16b27eb-b304-44e3-9f02-3972c0c4e845}</x14:id>
        </ext>
      </extLst>
    </cfRule>
  </conditionalFormatting>
  <conditionalFormatting sqref="F116:F125">
    <cfRule type="dataBar" priority="13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{f7a81dae-a3f0-4f42-8754-e375b16b2e50}</x14:id>
        </ext>
      </extLst>
    </cfRule>
    <cfRule type="dataBar" priority="13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{bcb2b024-1e09-4ceb-abd3-7fd66c10eee0}</x14:id>
        </ext>
      </extLst>
    </cfRule>
    <cfRule type="dataBar" priority="13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{85900ae1-71a3-48e2-b92e-94ef8b321aa1}</x14:id>
        </ext>
      </extLst>
    </cfRule>
    <cfRule type="dataBar" priority="14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{d52b8d49-27c5-431c-9e64-f833b068122f}</x14:id>
        </ext>
      </extLst>
    </cfRule>
  </conditionalFormatting>
  <conditionalFormatting sqref="F126:F127">
    <cfRule type="dataBar" priority="17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{21bd5553-e6df-4de8-a326-f60cce0b0f7c}</x14:id>
        </ext>
      </extLst>
    </cfRule>
  </conditionalFormatting>
  <conditionalFormatting sqref="F138:F142">
    <cfRule type="dataBar" priority="1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{7241cfd6-b808-46ad-9570-e4588997c672}</x14:id>
        </ext>
      </extLst>
    </cfRule>
    <cfRule type="dataBar" priority="11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{d153e2cb-e9ec-4914-ac70-6289119ccfbe}</x14:id>
        </ext>
      </extLst>
    </cfRule>
    <cfRule type="dataBar" priority="11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{9dc3323a-6a95-4175-b2fb-47027e9dc4cb}</x14:id>
        </ext>
      </extLst>
    </cfRule>
    <cfRule type="dataBar" priority="12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{ff1f2535-9154-4923-a4ba-ecedb3e1a019}</x14:id>
        </ext>
      </extLst>
    </cfRule>
  </conditionalFormatting>
  <conditionalFormatting sqref="F145:F149">
    <cfRule type="dataBar" priority="11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{c2626e65-4f21-4cf2-8cb8-29032b4da189}</x14:id>
        </ext>
      </extLst>
    </cfRule>
    <cfRule type="dataBar" priority="11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{35fcb34f-5d0b-4903-8a21-984f8b97de78}</x14:id>
        </ext>
      </extLst>
    </cfRule>
  </conditionalFormatting>
  <conditionalFormatting sqref="F153:F162">
    <cfRule type="dataBar" priority="11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{e1f5fb02-d31e-4861-a067-90138b7ab828}</x14:id>
        </ext>
      </extLst>
    </cfRule>
    <cfRule type="dataBar" priority="11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{5bfff6c8-4472-47a4-a6bf-ce492a43cf58}</x14:id>
        </ext>
      </extLst>
    </cfRule>
    <cfRule type="dataBar" priority="12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{30875523-57b7-47ae-8099-424cbecdcba5}</x14:id>
        </ext>
      </extLst>
    </cfRule>
    <cfRule type="dataBar" priority="11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{80c10b4b-bcdc-4f27-a159-bc85c4e5d843}</x14:id>
        </ext>
      </extLst>
    </cfRule>
  </conditionalFormatting>
  <conditionalFormatting sqref="F163:F164">
    <cfRule type="dataBar" priority="19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{0e297857-db30-45f1-a88c-28462dba10c8}</x14:id>
        </ext>
      </extLst>
    </cfRule>
  </conditionalFormatting>
  <conditionalFormatting sqref="F175:F179">
    <cfRule type="dataBar" priority="9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{1c0134c6-0e5f-409e-b075-f9a86bbad34d}</x14:id>
        </ext>
      </extLst>
    </cfRule>
    <cfRule type="dataBar" priority="10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{61d75d34-c476-46b2-b5ac-cb8efd3e4c22}</x14:id>
        </ext>
      </extLst>
    </cfRule>
    <cfRule type="dataBar" priority="10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{b3a0dacf-4d99-42e0-8707-74b76bf88278}</x14:id>
        </ext>
      </extLst>
    </cfRule>
    <cfRule type="dataBar" priority="9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{b5d4df76-8853-4e3e-8996-8d18a37247e2}</x14:id>
        </ext>
      </extLst>
    </cfRule>
  </conditionalFormatting>
  <conditionalFormatting sqref="F182:F186">
    <cfRule type="dataBar" priority="9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{54d3e364-e46c-44f6-b800-0555c3fc7a49}</x14:id>
        </ext>
      </extLst>
    </cfRule>
    <cfRule type="dataBar" priority="9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{6da0b851-a631-44fb-8ef6-4097054a5553}</x14:id>
        </ext>
      </extLst>
    </cfRule>
  </conditionalFormatting>
  <conditionalFormatting sqref="F190:F199">
    <cfRule type="dataBar" priority="9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{a03d0e85-ca9c-43f2-8902-2b3547f6e975}</x14:id>
        </ext>
      </extLst>
    </cfRule>
    <cfRule type="dataBar" priority="9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{6882cd73-472d-4b16-8c53-1dccde313413}</x14:id>
        </ext>
      </extLst>
    </cfRule>
    <cfRule type="dataBar" priority="10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{c9a7b031-4bfe-480d-97ff-411a325fa91a}</x14:id>
        </ext>
      </extLst>
    </cfRule>
    <cfRule type="dataBar" priority="9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{697e9f68-7800-4f8c-a54a-4270fabc6079}</x14:id>
        </ext>
      </extLst>
    </cfRule>
  </conditionalFormatting>
  <conditionalFormatting sqref="F200:F201">
    <cfRule type="dataBar" priority="19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{32bb614c-ab17-43ea-affe-461edf8275e3}</x14:id>
        </ext>
      </extLst>
    </cfRule>
  </conditionalFormatting>
  <conditionalFormatting sqref="F212:F216">
    <cfRule type="dataBar" priority="8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{6830b241-0fd3-425d-8b61-77066e19e881}</x14:id>
        </ext>
      </extLst>
    </cfRule>
    <cfRule type="dataBar" priority="7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{5c58fb2c-3410-4be3-a9dc-4f85d9e3ded4}</x14:id>
        </ext>
      </extLst>
    </cfRule>
    <cfRule type="dataBar" priority="7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{5f22137e-28dc-408d-ac47-bfadac49d3f5}</x14:id>
        </ext>
      </extLst>
    </cfRule>
    <cfRule type="dataBar" priority="8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{86987d25-1fa8-4795-bdde-c28feaa602be}</x14:id>
        </ext>
      </extLst>
    </cfRule>
  </conditionalFormatting>
  <conditionalFormatting sqref="F219:F223">
    <cfRule type="dataBar" priority="7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{4abb9e02-c687-47dd-8527-7191e52f42b7}</x14:id>
        </ext>
      </extLst>
    </cfRule>
    <cfRule type="dataBar" priority="7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{d7a03deb-accc-4db1-ac7e-af8eb70f00d0}</x14:id>
        </ext>
      </extLst>
    </cfRule>
  </conditionalFormatting>
  <conditionalFormatting sqref="F227:F236">
    <cfRule type="dataBar" priority="8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{87ea212c-0197-4821-9b94-338041c1c999}</x14:id>
        </ext>
      </extLst>
    </cfRule>
    <cfRule type="dataBar" priority="7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{c0a72a93-8cd8-4369-a80e-3af25cd2c3d3}</x14:id>
        </ext>
      </extLst>
    </cfRule>
    <cfRule type="dataBar" priority="7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{4bc35f2a-e413-45f1-92e0-3e6cf891ddd2}</x14:id>
        </ext>
      </extLst>
    </cfRule>
    <cfRule type="dataBar" priority="7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{5aed34f1-0b3b-4fd2-97c0-ad834962430b}</x14:id>
        </ext>
      </extLst>
    </cfRule>
  </conditionalFormatting>
  <conditionalFormatting sqref="F237:F238">
    <cfRule type="dataBar" priority="18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{2d1a8a14-961d-4dd9-8652-d4fdedc57bdd}</x14:id>
        </ext>
      </extLst>
    </cfRule>
  </conditionalFormatting>
  <conditionalFormatting sqref="G27:G31">
    <cfRule type="containsText" dxfId="4" priority="7" operator="between" text="In Progress">
      <formula>NOT(ISERROR(SEARCH("In Progress",G27)))</formula>
    </cfRule>
    <cfRule type="containsText" dxfId="3" priority="6" operator="between" text="Complete">
      <formula>NOT(ISERROR(SEARCH("Complete",G27)))</formula>
    </cfRule>
  </conditionalFormatting>
  <conditionalFormatting sqref="G34:G38">
    <cfRule type="containsText" dxfId="3" priority="4" operator="between" text="Complete">
      <formula>NOT(ISERROR(SEARCH("Complete",G34)))</formula>
    </cfRule>
    <cfRule type="containsText" dxfId="4" priority="5" operator="between" text="In Progress">
      <formula>NOT(ISERROR(SEARCH("In Progress",G34)))</formula>
    </cfRule>
  </conditionalFormatting>
  <conditionalFormatting sqref="G42:G51">
    <cfRule type="containsText" dxfId="4" priority="1" operator="between" text="In Progress">
      <formula>NOT(ISERROR(SEARCH("In Progress",G42)))</formula>
    </cfRule>
    <cfRule type="containsText" dxfId="3" priority="2" operator="between" text="Complete">
      <formula>NOT(ISERROR(SEARCH("Complete",G42)))</formula>
    </cfRule>
    <cfRule type="containsText" dxfId="5" priority="3" operator="between" text="In Progress">
      <formula>NOT(ISERROR(SEARCH("In Progress",G42)))</formula>
    </cfRule>
  </conditionalFormatting>
  <conditionalFormatting sqref="G64:G68">
    <cfRule type="containsText" dxfId="3" priority="66" operator="between" text="Complete">
      <formula>NOT(ISERROR(SEARCH("Complete",G64)))</formula>
    </cfRule>
    <cfRule type="containsText" dxfId="4" priority="67" operator="between" text="In Progress">
      <formula>NOT(ISERROR(SEARCH("In Progress",G64)))</formula>
    </cfRule>
  </conditionalFormatting>
  <conditionalFormatting sqref="G71:G75">
    <cfRule type="containsText" dxfId="3" priority="54" operator="between" text="Complete">
      <formula>NOT(ISERROR(SEARCH("Complete",G71)))</formula>
    </cfRule>
    <cfRule type="containsText" dxfId="4" priority="55" operator="between" text="In Progress">
      <formula>NOT(ISERROR(SEARCH("In Progress",G71)))</formula>
    </cfRule>
  </conditionalFormatting>
  <conditionalFormatting sqref="G79:G88">
    <cfRule type="containsText" dxfId="4" priority="31" operator="between" text="In Progress">
      <formula>NOT(ISERROR(SEARCH("In Progress",G79)))</formula>
    </cfRule>
    <cfRule type="containsText" dxfId="3" priority="32" operator="between" text="Complete">
      <formula>NOT(ISERROR(SEARCH("Complete",G79)))</formula>
    </cfRule>
    <cfRule type="containsText" dxfId="5" priority="33" operator="between" text="In Progress">
      <formula>NOT(ISERROR(SEARCH("In Progress",G79)))</formula>
    </cfRule>
  </conditionalFormatting>
  <conditionalFormatting sqref="G101:G105">
    <cfRule type="containsText" dxfId="3" priority="64" operator="between" text="Complete">
      <formula>NOT(ISERROR(SEARCH("Complete",G101)))</formula>
    </cfRule>
    <cfRule type="containsText" dxfId="4" priority="65" operator="between" text="In Progress">
      <formula>NOT(ISERROR(SEARCH("In Progress",G101)))</formula>
    </cfRule>
  </conditionalFormatting>
  <conditionalFormatting sqref="G108:G112">
    <cfRule type="containsText" dxfId="4" priority="53" operator="between" text="In Progress">
      <formula>NOT(ISERROR(SEARCH("In Progress",G108)))</formula>
    </cfRule>
    <cfRule type="containsText" dxfId="3" priority="52" operator="between" text="Complete">
      <formula>NOT(ISERROR(SEARCH("Complete",G108)))</formula>
    </cfRule>
  </conditionalFormatting>
  <conditionalFormatting sqref="G116:G125">
    <cfRule type="containsText" dxfId="3" priority="35" operator="between" text="Complete">
      <formula>NOT(ISERROR(SEARCH("Complete",G116)))</formula>
    </cfRule>
    <cfRule type="containsText" dxfId="4" priority="34" operator="between" text="In Progress">
      <formula>NOT(ISERROR(SEARCH("In Progress",G116)))</formula>
    </cfRule>
    <cfRule type="containsText" dxfId="5" priority="36" operator="between" text="In Progress">
      <formula>NOT(ISERROR(SEARCH("In Progress",G116)))</formula>
    </cfRule>
  </conditionalFormatting>
  <conditionalFormatting sqref="G138:G142">
    <cfRule type="containsText" dxfId="4" priority="63" operator="between" text="In Progress">
      <formula>NOT(ISERROR(SEARCH("In Progress",G138)))</formula>
    </cfRule>
    <cfRule type="containsText" dxfId="3" priority="62" operator="between" text="Complete">
      <formula>NOT(ISERROR(SEARCH("Complete",G138)))</formula>
    </cfRule>
  </conditionalFormatting>
  <conditionalFormatting sqref="G145:G149">
    <cfRule type="containsText" dxfId="4" priority="51" operator="between" text="In Progress">
      <formula>NOT(ISERROR(SEARCH("In Progress",G145)))</formula>
    </cfRule>
    <cfRule type="containsText" dxfId="3" priority="50" operator="between" text="Complete">
      <formula>NOT(ISERROR(SEARCH("Complete",G145)))</formula>
    </cfRule>
  </conditionalFormatting>
  <conditionalFormatting sqref="G153:G162">
    <cfRule type="containsText" dxfId="5" priority="39" operator="between" text="In Progress">
      <formula>NOT(ISERROR(SEARCH("In Progress",G153)))</formula>
    </cfRule>
    <cfRule type="containsText" dxfId="4" priority="37" operator="between" text="In Progress">
      <formula>NOT(ISERROR(SEARCH("In Progress",G153)))</formula>
    </cfRule>
    <cfRule type="containsText" dxfId="3" priority="38" operator="between" text="Complete">
      <formula>NOT(ISERROR(SEARCH("Complete",G153)))</formula>
    </cfRule>
  </conditionalFormatting>
  <conditionalFormatting sqref="G175:G179">
    <cfRule type="containsText" dxfId="4" priority="61" operator="between" text="In Progress">
      <formula>NOT(ISERROR(SEARCH("In Progress",G175)))</formula>
    </cfRule>
    <cfRule type="containsText" dxfId="3" priority="60" operator="between" text="Complete">
      <formula>NOT(ISERROR(SEARCH("Complete",G175)))</formula>
    </cfRule>
  </conditionalFormatting>
  <conditionalFormatting sqref="G182:G186">
    <cfRule type="containsText" dxfId="4" priority="49" operator="between" text="In Progress">
      <formula>NOT(ISERROR(SEARCH("In Progress",G182)))</formula>
    </cfRule>
    <cfRule type="containsText" dxfId="3" priority="48" operator="between" text="Complete">
      <formula>NOT(ISERROR(SEARCH("Complete",G182)))</formula>
    </cfRule>
  </conditionalFormatting>
  <conditionalFormatting sqref="G190:G199">
    <cfRule type="containsText" dxfId="3" priority="41" operator="between" text="Complete">
      <formula>NOT(ISERROR(SEARCH("Complete",G190)))</formula>
    </cfRule>
    <cfRule type="containsText" dxfId="5" priority="42" operator="between" text="In Progress">
      <formula>NOT(ISERROR(SEARCH("In Progress",G190)))</formula>
    </cfRule>
    <cfRule type="containsText" dxfId="4" priority="40" operator="between" text="In Progress">
      <formula>NOT(ISERROR(SEARCH("In Progress",G190)))</formula>
    </cfRule>
  </conditionalFormatting>
  <conditionalFormatting sqref="G212:G216">
    <cfRule type="containsText" dxfId="4" priority="59" operator="between" text="In Progress">
      <formula>NOT(ISERROR(SEARCH("In Progress",G212)))</formula>
    </cfRule>
    <cfRule type="containsText" dxfId="3" priority="58" operator="between" text="Complete">
      <formula>NOT(ISERROR(SEARCH("Complete",G212)))</formula>
    </cfRule>
  </conditionalFormatting>
  <conditionalFormatting sqref="G219:G223">
    <cfRule type="containsText" dxfId="3" priority="46" operator="between" text="Complete">
      <formula>NOT(ISERROR(SEARCH("Complete",G219)))</formula>
    </cfRule>
    <cfRule type="containsText" dxfId="4" priority="47" operator="between" text="In Progress">
      <formula>NOT(ISERROR(SEARCH("In Progress",G219)))</formula>
    </cfRule>
  </conditionalFormatting>
  <conditionalFormatting sqref="G227:G236">
    <cfRule type="containsText" dxfId="4" priority="43" operator="between" text="In Progress">
      <formula>NOT(ISERROR(SEARCH("In Progress",G227)))</formula>
    </cfRule>
    <cfRule type="containsText" dxfId="3" priority="44" operator="between" text="Complete">
      <formula>NOT(ISERROR(SEARCH("Complete",G227)))</formula>
    </cfRule>
    <cfRule type="containsText" dxfId="5" priority="45" operator="between" text="In Progress">
      <formula>NOT(ISERROR(SEARCH("In Progress",G227)))</formula>
    </cfRule>
  </conditionalFormatting>
  <conditionalFormatting sqref="H242:H251">
    <cfRule type="dataBar" priority="186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{7373ada1-c7ee-46d2-988b-9b923a161c70}</x14:id>
        </ext>
      </extLst>
    </cfRule>
  </conditionalFormatting>
  <conditionalFormatting sqref="D5:E14;D4;E3:E4">
    <cfRule type="dataBar" priority="18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{8be386d1-c5f5-4927-88ad-ff00952b0c33}</x14:id>
        </ext>
      </extLst>
    </cfRule>
  </conditionalFormatting>
  <conditionalFormatting sqref="F34:F38;F27:F31;F20">
    <cfRule type="dataBar" priority="2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{61447d22-00ec-4939-9bfe-7f91868aff43}</x14:id>
        </ext>
      </extLst>
    </cfRule>
  </conditionalFormatting>
  <conditionalFormatting sqref="F71:F75;F64:F68;F57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{78a608d6-bcda-4ffd-9133-f6ce561cff93}</x14:id>
        </ext>
      </extLst>
    </cfRule>
  </conditionalFormatting>
  <conditionalFormatting sqref="F108:F112;F101:F105;F94">
    <cfRule type="dataBar" priority="14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{a81b570b-adf0-43a5-8fae-366326cbcf0b}</x14:id>
        </ext>
      </extLst>
    </cfRule>
  </conditionalFormatting>
  <conditionalFormatting sqref="F145:F149;F138:F142;F131">
    <cfRule type="dataBar" priority="12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{9671145b-aee2-4ac2-9371-8dffa6968669}</x14:id>
        </ext>
      </extLst>
    </cfRule>
  </conditionalFormatting>
  <conditionalFormatting sqref="F182:F186;F175:F179;F168">
    <cfRule type="dataBar" priority="10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{f18397d7-dcd8-4efa-8b92-36cc245c8eef}</x14:id>
        </ext>
      </extLst>
    </cfRule>
  </conditionalFormatting>
  <conditionalFormatting sqref="F219:F223;F212:F216;F205">
    <cfRule type="dataBar" priority="8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{29c2e77b-a62e-47d7-be96-2189cdede76a}</x14:id>
        </ext>
      </extLst>
    </cfRule>
  </conditionalFormatting>
  <hyperlinks>
    <hyperlink ref="D34:E34" r:id="rId2" display="https://coderbyte.com/sl-candidate?inviteKey=ZiCac1uABQ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259873-4d6e-4f33-a8ff-672c1ebc720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6cf849d-2986-483a-a76c-62065ee06c5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f85b099-564b-4c48-b34d-4d9c9b9bcd0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462cff-c454-4d2c-b2a0-60e724285a1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a282b719-b2ac-4df5-a775-5c611888aa5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91cd60e-9cb5-4b48-8a74-9954e77daa3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7652238-dfa4-40bf-887c-1e1508af331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8d042aa-7a3b-4f1a-b2d6-08feb445f3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0a9aa0e-c78c-4d12-9d80-4083fb7068a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0e337089-7e94-4cb0-be35-bbf743fe76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16b3f9d-12d1-4189-936f-24aeba15b89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73ec7f-d6a1-4efa-b2e9-dc6da33c48d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4be8aae-c9e8-4b82-b796-50602fd5f676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04362d15-ba30-45a4-817b-caeb8a9f12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43c4ab-ca82-4914-b36d-9f01eed4dfa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2647ab-1cad-493a-a779-659cb2bbbe8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72b2a40-a65a-453f-9bbf-51c4b26529f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ac677d-2853-448c-818f-d508c4441be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128c1de7-567d-4357-9cca-3499f9cf179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4b4db82-85bd-4a9c-9fc3-3642f4d531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cf14e8-e548-4d1e-abfb-cc090e980b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faa6155-4956-489d-a919-39e4f48482c9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8a23f300-de89-4286-a53c-15ecf6d4ca0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8c903b2-0d98-4ce6-8972-e02179cddb8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e7f67e6-f06d-4ae2-9baa-96a451792de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15765c4-19b4-4e73-a172-d0e33885259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3ea94ac-3088-4a07-b912-4ca385377a5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c9fd1e28-23f4-44b5-a954-208e0f47e21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2256df-654b-458d-b5ee-0f4e397521f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f773f82-3ccf-4335-9b45-ab694aed0ca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5bcd894-fcbe-4f50-89ea-e59c5cf4626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674b5d0-7c00-4bb5-84a1-386a31ff8e9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e8f6bad-da10-4c4f-be70-24aed1068e7e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bd97999d-ca49-40aa-b8df-fced56d4e7d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19a01c7-b9d0-49ec-9a94-28a780dfbc1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60914a-2fb2-4675-a4f5-e27161f1cbf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46cc47ed-a08a-4534-8319-1a7e8021a56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486e4f9-4c92-48bd-a6db-aa6fcea228d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6dbdf7dc-de82-4d08-a79d-93baa2406d0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704405c-0db3-4b28-9558-a7ceea06444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3135e4c-6dbd-453f-b2d8-8acd243eec8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f8aceae-f8e5-4f25-b511-6db3c5f4398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cefd61f-f5ff-4a01-807e-1325b20daa5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85f31a7-e5b1-4f15-8fa1-64bbd9db3e4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2cd2fed-d7a6-497b-88a1-a22402a4b70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aa45ef8d-3bfc-41b2-934d-d1b9c660cbe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94ff036-2297-46a8-bb80-01e90732e25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33e75c3-6b41-4eb4-aff9-478e119028c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e82cab4-05d4-4b14-b627-248657a1fb0d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4ad9412-013f-4493-80e9-a9a090e86f3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792c800-4ee2-41eb-865b-2a3c7e24620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408a978-d470-4665-9d27-93717136990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9ba332b-1c3c-40b4-9952-853792731a9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290406-d478-49af-995f-579fecae4f9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1b31b837-99aa-4d10-95d8-ce2414ffeb7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8bee970-5e6a-46a2-85be-05bb3c23778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2776d83-123f-4e17-a34a-2337bc75e7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aa38d50-03c3-469a-aadb-bd298e564c2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6772caff-f8a0-4957-abdc-8f6bbb0e47a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0109d16-4343-4251-a4a2-460343e9dd3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b45e6358-7077-43c1-9d80-b22ab1264c9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cdeab3b3-9c2f-490b-9f96-40ef433ffed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e01dfdc-4e3c-4784-9192-b24e2027b1f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ae1d6d7-03ad-4636-b8e6-010620b64bc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d4fa7222-5abc-4a9e-9cf3-9ed0ed31d6f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F52:F53</xm:sqref>
        </x14:conditionalFormatting>
        <x14:conditionalFormatting xmlns:xm="http://schemas.microsoft.com/office/excel/2006/main">
          <x14:cfRule type="dataBar" id="{4a853089-4d31-4270-8664-dfa655dcde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3ea7ef-06fc-41fc-a0ca-63727dfdff6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40d9d1e-7cb2-4df5-9d24-0cfe546fdc4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133de60f-60f6-41c6-a29b-36d637a0d34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6eb4a814-9b03-4d0a-8c62-6be7317a08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780d646-ae11-4b49-820a-b1f1d9629e3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6f938ac1-1488-4f56-8669-36a36941e88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2abccc25-8fbd-4bb8-92b4-dfaffdde1ea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75f3e77-552f-459a-b1a9-288cd6fb652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ca4eff7-46f2-49cc-815d-ce5d2e34433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fddd6401-037f-4e26-a612-47777c3d944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1dac805a-74ad-4a6f-9c75-7652f731ebf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0b68775-f87d-4672-9896-2ac260afabc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ecaef648-d323-42e1-a8d5-af64d863140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f3d92a8-bd6e-465f-ba53-1088842647d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8052659b-b092-4486-8cfe-96ae9d7f6fc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16b27eb-b304-44e3-9f02-3972c0c4e84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f7a81dae-a3f0-4f42-8754-e375b16b2e5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cb2b024-1e09-4ceb-abd3-7fd66c10eee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5900ae1-71a3-48e2-b92e-94ef8b321aa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52b8d49-27c5-431c-9e64-f833b068122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21bd5553-e6df-4de8-a326-f60cce0b0f7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7241cfd6-b808-46ad-9570-e4588997c67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d153e2cb-e9ec-4914-ac70-6289119ccfb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c3323a-6a95-4175-b2fb-47027e9dc4c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f1f2535-9154-4923-a4ba-ecedb3e1a01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c2626e65-4f21-4cf2-8cb8-29032b4da18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5fcb34f-5d0b-4903-8a21-984f8b97de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e1f5fb02-d31e-4861-a067-90138b7ab82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bfff6c8-4472-47a4-a6bf-ce492a43cf5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0875523-57b7-47ae-8099-424cbecdcba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80c10b4b-bcdc-4f27-a159-bc85c4e5d84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0e297857-db30-45f1-a88c-28462dba10c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1c0134c6-0e5f-409e-b075-f9a86bbad34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1d75d34-c476-46b2-b5ac-cb8efd3e4c2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b3a0dacf-4d99-42e0-8707-74b76bf882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5d4df76-8853-4e3e-8996-8d18a37247e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54d3e364-e46c-44f6-b800-0555c3fc7a4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da0b851-a631-44fb-8ef6-4097054a555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a03d0e85-ca9c-43f2-8902-2b3547f6e9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882cd73-472d-4b16-8c53-1dccde31341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9a7b031-4bfe-480d-97ff-411a325fa91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697e9f68-7800-4f8c-a54a-4270fabc60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32bb614c-ab17-43ea-affe-461edf8275e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6830b241-0fd3-425d-8b61-77066e19e88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c58fb2c-3410-4be3-a9dc-4f85d9e3ded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f22137e-28dc-408d-ac47-bfadac49d3f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6987d25-1fa8-4795-bdde-c28feaa602b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4abb9e02-c687-47dd-8527-7191e52f42b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7a03deb-accc-4db1-ac7e-af8eb70f00d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87ea212c-0197-4821-9b94-338041c1c99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c0a72a93-8cd8-4369-a80e-3af25cd2c3d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bc35f2a-e413-45f1-92e0-3e6cf891ddd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aed34f1-0b3b-4fd2-97c0-ad834962430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2d1a8a14-961d-4dd9-8652-d4fdedc57bd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7373ada1-c7ee-46d2-988b-9b923a161c7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8be386d1-c5f5-4927-88ad-ff00952b0c3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D5:E14;D4;E3:E4</xm:sqref>
        </x14:conditionalFormatting>
        <x14:conditionalFormatting xmlns:xm="http://schemas.microsoft.com/office/excel/2006/main">
          <x14:cfRule type="dataBar" id="{61447d22-00ec-4939-9bfe-7f91868aff4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F34:F38;F27:F31;F20</xm:sqref>
        </x14:conditionalFormatting>
        <x14:conditionalFormatting xmlns:xm="http://schemas.microsoft.com/office/excel/2006/main">
          <x14:cfRule type="dataBar" id="{78a608d6-bcda-4ffd-9133-f6ce561cff9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a81b570b-adf0-43a5-8fae-366326cbcf0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9671145b-aee2-4ac2-9371-8dffa696866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f18397d7-dcd8-4efa-8b92-36cc245c8ee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29c2e77b-a62e-47d7-be96-2189cdede76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50" zoomScaleNormal="50" topLeftCell="A213" workbookViewId="0">
      <selection activeCell="C173" sqref="C173:H173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72">
        <v>1</v>
      </c>
    </row>
    <row r="4" ht="30" customHeight="1" spans="2:11">
      <c r="B4" s="8" t="s">
        <v>46</v>
      </c>
      <c r="C4" s="9"/>
      <c r="D4" s="10"/>
      <c r="E4" s="72">
        <v>1</v>
      </c>
      <c r="G4" s="73" t="s">
        <v>20</v>
      </c>
      <c r="H4" s="74"/>
      <c r="J4" s="135" t="s">
        <v>47</v>
      </c>
      <c r="K4" s="136">
        <f>B20</f>
        <v>45716</v>
      </c>
    </row>
    <row r="5" ht="30" customHeight="1" spans="2:11">
      <c r="B5" s="8" t="s">
        <v>48</v>
      </c>
      <c r="C5" s="9"/>
      <c r="D5" s="10"/>
      <c r="E5" s="72">
        <v>0.99</v>
      </c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>
        <f t="shared" ref="J6:K10" si="0">C34</f>
        <v>0</v>
      </c>
      <c r="K6" s="139">
        <f t="shared" si="0"/>
        <v>0</v>
      </c>
    </row>
    <row r="7" ht="30" customHeight="1" spans="2:11">
      <c r="B7" s="11" t="s">
        <v>50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>
        <v>0.99</v>
      </c>
      <c r="J11" s="137" t="str">
        <f t="shared" ref="J11:J20" si="1">C42</f>
        <v>consume github add some test - make changes if requested</v>
      </c>
      <c r="K11" s="138"/>
    </row>
    <row r="12" ht="30" customHeight="1" spans="2:11">
      <c r="B12" s="13" t="s">
        <v>55</v>
      </c>
      <c r="C12" s="14"/>
      <c r="D12" s="10"/>
      <c r="E12" s="72">
        <v>0.84</v>
      </c>
      <c r="J12" s="140" t="str">
        <f t="shared" si="1"/>
        <v>create a REST api to interact with actual database - make changes if requested</v>
      </c>
      <c r="K12" s="144"/>
    </row>
    <row r="13" ht="30" customHeight="1" spans="2:11">
      <c r="B13" s="13" t="s">
        <v>56</v>
      </c>
      <c r="C13" s="14"/>
      <c r="D13" s="10"/>
      <c r="E13" s="72"/>
      <c r="J13" s="140">
        <f t="shared" si="1"/>
        <v>0</v>
      </c>
      <c r="K13" s="144"/>
    </row>
    <row r="14" ht="30" customHeight="1" spans="2:11">
      <c r="B14" s="8" t="s">
        <v>57</v>
      </c>
      <c r="C14" s="9"/>
      <c r="D14" s="15"/>
      <c r="E14" s="77"/>
      <c r="J14" s="140" t="str">
        <f t="shared" si="1"/>
        <v>Python and MongoDB - continue</v>
      </c>
      <c r="K14" s="144"/>
    </row>
    <row r="15" ht="30" customHeight="1" spans="2:11">
      <c r="B15" s="16" t="s">
        <v>21</v>
      </c>
      <c r="C15" s="17"/>
      <c r="D15" s="17"/>
      <c r="E15" s="78"/>
      <c r="J15" s="140">
        <f t="shared" si="1"/>
        <v>0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>
        <f t="shared" si="1"/>
        <v>0</v>
      </c>
      <c r="K16" s="144"/>
    </row>
    <row r="17" spans="10:11">
      <c r="J17" s="140">
        <f t="shared" si="1"/>
        <v>0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45716</v>
      </c>
      <c r="C20" s="23">
        <v>0.208333333333333</v>
      </c>
      <c r="D20" s="24" t="s">
        <v>63</v>
      </c>
      <c r="E20" s="82"/>
      <c r="F20" s="83">
        <v>1</v>
      </c>
      <c r="G20" s="84" t="str">
        <f>IF(F20=100%,"Complete",IF(AND(F20&lt;100%,F20&gt;0%),"In Progress","Not Started"))</f>
        <v>Complete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2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3">IF(F27=100%,"Complete",IF(AND(F27&lt;100%,F27&gt;0%),"In Progress","Not Started"))</f>
        <v>Not Started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45719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3"/>
        <v>Not Started</v>
      </c>
      <c r="H31" s="98"/>
      <c r="J31" s="137">
        <f t="shared" ref="J31:K35" si="4">C71</f>
        <v>0</v>
      </c>
      <c r="K31" s="139">
        <f t="shared" si="4"/>
        <v>0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/>
      <c r="D34" s="43"/>
      <c r="E34" s="105"/>
      <c r="F34" s="106"/>
      <c r="G34" s="107" t="str">
        <f t="shared" ref="G34:G57" si="5">IF(F34=100%,"Complete",IF(AND(F34&lt;100%,F34&gt;0%),"In Progress","Not Started"))</f>
        <v>Not Started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 t="str">
        <f t="shared" ref="J36:J45" si="6">C79</f>
        <v>consume github add some test - make changes if requested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 t="str">
        <f t="shared" si="6"/>
        <v>create a REST api to interact with actual database - make changes 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>
        <f t="shared" si="6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 t="str">
        <f t="shared" si="6"/>
        <v>Python and MongoDB - continue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>
        <f t="shared" si="6"/>
        <v>0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>
        <f t="shared" si="6"/>
        <v>0</v>
      </c>
      <c r="K41" s="141"/>
      <c r="M41" s="171"/>
      <c r="N41" s="171"/>
    </row>
    <row r="42" ht="15.95" customHeight="1" spans="2:14">
      <c r="B42" s="22"/>
      <c r="C42" s="54" t="s">
        <v>111</v>
      </c>
      <c r="D42" s="55"/>
      <c r="E42" s="121" t="s">
        <v>73</v>
      </c>
      <c r="F42" s="122">
        <v>1</v>
      </c>
      <c r="G42" s="123" t="str">
        <f t="shared" si="5"/>
        <v>Complete</v>
      </c>
      <c r="H42" s="124"/>
      <c r="J42" s="150">
        <f t="shared" si="6"/>
        <v>0</v>
      </c>
      <c r="K42" s="141"/>
      <c r="M42" s="171"/>
      <c r="N42" s="171"/>
    </row>
    <row r="43" ht="15.95" customHeight="1" spans="2:14">
      <c r="B43" s="22"/>
      <c r="C43" s="56" t="s">
        <v>88</v>
      </c>
      <c r="D43" s="57"/>
      <c r="E43" s="125"/>
      <c r="F43" s="126">
        <v>1</v>
      </c>
      <c r="G43" s="123" t="str">
        <f t="shared" si="5"/>
        <v>Complete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0" t="s">
        <v>112</v>
      </c>
      <c r="D45" s="61"/>
      <c r="E45" s="128" t="s">
        <v>74</v>
      </c>
      <c r="F45" s="126">
        <v>1</v>
      </c>
      <c r="G45" s="123" t="str">
        <f t="shared" si="5"/>
        <v>Complete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2"/>
      <c r="D46" s="63"/>
      <c r="E46" s="129" t="s">
        <v>75</v>
      </c>
      <c r="F46" s="126"/>
      <c r="G46" s="123" t="str">
        <f t="shared" si="5"/>
        <v>Not Started</v>
      </c>
      <c r="H46" s="127"/>
      <c r="J46" s="145"/>
      <c r="K46" s="146"/>
      <c r="M46" s="159"/>
      <c r="N46" s="159"/>
    </row>
    <row r="47" ht="15.95" customHeight="1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149">
        <f t="shared" ref="J48:J52" si="7">C64</f>
        <v>0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45719</v>
      </c>
      <c r="C57" s="23">
        <v>0.208333333333333</v>
      </c>
      <c r="D57" s="24" t="s">
        <v>63</v>
      </c>
      <c r="E57" s="82"/>
      <c r="F57" s="83">
        <v>1</v>
      </c>
      <c r="G57" s="84" t="str">
        <f t="shared" si="5"/>
        <v>Complete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45719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spans="2:14">
      <c r="B60" s="22"/>
      <c r="C60" s="25">
        <v>0.333333333333333</v>
      </c>
      <c r="D60" s="26"/>
      <c r="E60" s="85"/>
      <c r="F60" s="86"/>
      <c r="G60" s="87"/>
      <c r="H60" s="85"/>
      <c r="J60" s="162">
        <f t="shared" ref="J60:K74" si="8">J31</f>
        <v>0</v>
      </c>
      <c r="K60" s="164">
        <f t="shared" si="8"/>
        <v>0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8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15.15" spans="2:14">
      <c r="B64" s="22"/>
      <c r="C64" s="33"/>
      <c r="D64" s="34"/>
      <c r="E64" s="34"/>
      <c r="F64" s="94"/>
      <c r="G64" s="95" t="str">
        <f t="shared" ref="G64:G68" si="9">IF(F64=100%,"Complete",IF(AND(F64&lt;100%,F64&gt;0%),"In Progress","Not Started"))</f>
        <v>Not Started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9"/>
        <v>Not Started</v>
      </c>
      <c r="H65" s="98"/>
      <c r="J65" s="174" t="str">
        <f t="shared" si="8"/>
        <v>consume github add some test - make changes if requested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9"/>
        <v>Not Started</v>
      </c>
      <c r="H66" s="98"/>
      <c r="J66" s="175" t="str">
        <f t="shared" si="8"/>
        <v>create a REST api to interact with actual database - make changes 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9"/>
        <v>Not Started</v>
      </c>
      <c r="H67" s="98"/>
      <c r="J67" s="175">
        <f t="shared" si="8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9"/>
        <v>Not Started</v>
      </c>
      <c r="H68" s="98"/>
      <c r="J68" s="175" t="str">
        <f t="shared" si="8"/>
        <v>Python and MongoDB - continue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>
        <f t="shared" si="8"/>
        <v>0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>
        <f t="shared" si="8"/>
        <v>0</v>
      </c>
      <c r="K70" s="166"/>
      <c r="M70" s="173"/>
      <c r="N70" s="173"/>
    </row>
    <row r="71" spans="2:11">
      <c r="B71" s="22"/>
      <c r="C71" s="42"/>
      <c r="D71" s="43"/>
      <c r="E71" s="105"/>
      <c r="F71" s="106"/>
      <c r="G71" s="107" t="str">
        <f t="shared" ref="G71:G94" si="10">IF(F71=100%,"Complete",IF(AND(F71&lt;100%,F71&gt;0%),"In Progress","Not Started"))</f>
        <v>Not Started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0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0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0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0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>
        <f t="shared" ref="J77:K81" si="11">J48</f>
        <v>0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11"/>
        <v>0</v>
      </c>
      <c r="K78" s="166"/>
    </row>
    <row r="79" ht="15" customHeight="1" spans="2:11">
      <c r="B79" s="22"/>
      <c r="C79" s="54" t="s">
        <v>111</v>
      </c>
      <c r="D79" s="55"/>
      <c r="E79" s="121" t="s">
        <v>73</v>
      </c>
      <c r="F79" s="122">
        <v>1</v>
      </c>
      <c r="G79" s="123" t="str">
        <f t="shared" si="10"/>
        <v>Complete</v>
      </c>
      <c r="H79" s="124"/>
      <c r="J79" s="175">
        <f t="shared" si="11"/>
        <v>0</v>
      </c>
      <c r="K79" s="166"/>
    </row>
    <row r="80" spans="2:11">
      <c r="B80" s="22"/>
      <c r="C80" s="56" t="s">
        <v>113</v>
      </c>
      <c r="D80" s="57"/>
      <c r="E80" s="125"/>
      <c r="F80" s="126">
        <v>1</v>
      </c>
      <c r="G80" s="123" t="str">
        <f t="shared" si="10"/>
        <v>Complete</v>
      </c>
      <c r="H80" s="127"/>
      <c r="J80" s="175">
        <f t="shared" si="11"/>
        <v>0</v>
      </c>
      <c r="K80" s="166"/>
    </row>
    <row r="81" ht="15.75" customHeight="1" spans="2:11">
      <c r="B81" s="22"/>
      <c r="C81" s="58"/>
      <c r="D81" s="59"/>
      <c r="E81" s="125"/>
      <c r="F81" s="126"/>
      <c r="G81" s="123" t="str">
        <f t="shared" si="10"/>
        <v>Not Started</v>
      </c>
      <c r="H81" s="127"/>
      <c r="J81" s="175">
        <f t="shared" si="11"/>
        <v>0</v>
      </c>
      <c r="K81" s="166"/>
    </row>
    <row r="82" ht="15.15" spans="2:11">
      <c r="B82" s="22"/>
      <c r="C82" s="60" t="s">
        <v>112</v>
      </c>
      <c r="D82" s="61"/>
      <c r="E82" s="128" t="s">
        <v>74</v>
      </c>
      <c r="F82" s="126">
        <v>1</v>
      </c>
      <c r="G82" s="123" t="str">
        <f t="shared" si="10"/>
        <v>Complete</v>
      </c>
      <c r="H82" s="127"/>
      <c r="J82" s="180"/>
      <c r="K82" s="181"/>
    </row>
    <row r="83" ht="15" customHeight="1" spans="2:11">
      <c r="B83" s="22"/>
      <c r="C83" s="62"/>
      <c r="D83" s="63"/>
      <c r="E83" s="129" t="s">
        <v>75</v>
      </c>
      <c r="F83" s="126"/>
      <c r="G83" s="123" t="str">
        <f t="shared" si="10"/>
        <v>Not Started</v>
      </c>
      <c r="H83" s="127"/>
      <c r="J83" s="182" t="s">
        <v>67</v>
      </c>
      <c r="K83" s="183">
        <f>B94</f>
        <v>45720</v>
      </c>
    </row>
    <row r="84" ht="15.15" spans="2:11">
      <c r="B84" s="22"/>
      <c r="C84" s="64"/>
      <c r="D84" s="65"/>
      <c r="E84" s="130"/>
      <c r="F84" s="126"/>
      <c r="G84" s="123" t="str">
        <f t="shared" si="10"/>
        <v>Not Started</v>
      </c>
      <c r="H84" s="127"/>
      <c r="J84" s="178"/>
      <c r="K84" s="179"/>
    </row>
    <row r="85" spans="2:11">
      <c r="B85" s="22"/>
      <c r="C85" s="64"/>
      <c r="D85" s="65"/>
      <c r="E85" s="130"/>
      <c r="F85" s="126"/>
      <c r="G85" s="123" t="str">
        <f t="shared" si="10"/>
        <v>Not Started</v>
      </c>
      <c r="H85" s="127"/>
      <c r="J85" s="162">
        <f t="shared" ref="J85:K89" si="12">C108</f>
        <v>0</v>
      </c>
      <c r="K85" s="164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0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126"/>
      <c r="G87" s="123" t="str">
        <f t="shared" si="10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132"/>
      <c r="G88" s="123" t="str">
        <f t="shared" si="10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3">C116</f>
        <v>create a REST api to interact with actual database - make changes </v>
      </c>
      <c r="K90" s="164"/>
    </row>
    <row r="91" spans="10:11">
      <c r="J91" s="175">
        <f t="shared" si="13"/>
        <v>0</v>
      </c>
      <c r="K91" s="166"/>
    </row>
    <row r="92" ht="15.15" spans="10:11">
      <c r="J92" s="175">
        <f t="shared" si="13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 t="str">
        <f t="shared" si="13"/>
        <v>Python and MongoDB - continue</v>
      </c>
      <c r="K93" s="166"/>
    </row>
    <row r="94" spans="2:11">
      <c r="B94" s="22">
        <v>45720</v>
      </c>
      <c r="C94" s="23">
        <v>0.208333333333333</v>
      </c>
      <c r="D94" s="24" t="s">
        <v>63</v>
      </c>
      <c r="E94" s="82"/>
      <c r="F94" s="83">
        <v>1</v>
      </c>
      <c r="G94" s="84" t="str">
        <f t="shared" si="10"/>
        <v>Complete</v>
      </c>
      <c r="H94" s="82"/>
      <c r="J94" s="175">
        <f t="shared" si="13"/>
        <v>0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>
        <f t="shared" si="13"/>
        <v>0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43.95" spans="2:11">
      <c r="B101" s="22"/>
      <c r="C101" s="31" t="s">
        <v>114</v>
      </c>
      <c r="D101" s="34"/>
      <c r="E101" s="34"/>
      <c r="F101" s="94">
        <v>1</v>
      </c>
      <c r="G101" s="95" t="str">
        <f t="shared" ref="G101:G105" si="14">IF(F101=100%,"Complete",IF(AND(F101&lt;100%,F101&gt;0%),"In Progress","Not Started"))</f>
        <v>Complete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 t="str">
        <f t="shared" ref="J102:J106" si="15">C101</f>
        <v>Bank accounts pt 2 - oswell.ndhlovu@umuzi.org - review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/>
      <c r="D108" s="43"/>
      <c r="E108" s="105"/>
      <c r="F108" s="106"/>
      <c r="G108" s="107" t="str">
        <f t="shared" ref="G108:G131" si="16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45720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7">J85</f>
        <v>0</v>
      </c>
      <c r="K114" s="139">
        <f t="shared" si="17"/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7"/>
        <v>0</v>
      </c>
    </row>
    <row r="116" ht="15" customHeight="1" spans="2:11">
      <c r="B116" s="22"/>
      <c r="C116" s="56" t="s">
        <v>113</v>
      </c>
      <c r="D116" s="57"/>
      <c r="E116" s="121" t="s">
        <v>73</v>
      </c>
      <c r="F116" s="122">
        <v>1</v>
      </c>
      <c r="G116" s="123" t="str">
        <f t="shared" si="16"/>
        <v>Complete</v>
      </c>
      <c r="H116" s="124"/>
      <c r="J116" s="140">
        <f t="shared" si="17"/>
        <v>0</v>
      </c>
      <c r="K116" s="141">
        <f t="shared" si="17"/>
        <v>0</v>
      </c>
    </row>
    <row r="117" spans="2:11">
      <c r="B117" s="22"/>
      <c r="C117" s="56"/>
      <c r="D117" s="57"/>
      <c r="E117" s="125"/>
      <c r="F117" s="126"/>
      <c r="G117" s="123" t="str">
        <f t="shared" si="16"/>
        <v>Not Started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 t="s">
        <v>112</v>
      </c>
      <c r="D119" s="61"/>
      <c r="E119" s="128" t="s">
        <v>74</v>
      </c>
      <c r="F119" s="126">
        <v>1</v>
      </c>
      <c r="G119" s="123" t="str">
        <f t="shared" si="16"/>
        <v>Complete</v>
      </c>
      <c r="H119" s="127"/>
      <c r="J119" s="149" t="str">
        <f t="shared" si="17"/>
        <v>create a REST api to interact with actual database - make changes </v>
      </c>
      <c r="K119" s="139"/>
    </row>
    <row r="120" ht="15" customHeight="1" spans="2:11">
      <c r="B120" s="22"/>
      <c r="C120" s="62"/>
      <c r="D120" s="63"/>
      <c r="E120" s="129" t="s">
        <v>75</v>
      </c>
      <c r="F120" s="126"/>
      <c r="G120" s="123" t="str">
        <f t="shared" si="16"/>
        <v>Not Started</v>
      </c>
      <c r="H120" s="127"/>
      <c r="J120" s="150">
        <f t="shared" si="17"/>
        <v>0</v>
      </c>
      <c r="K120" s="141"/>
    </row>
    <row r="121" ht="15" customHeight="1" spans="2:11">
      <c r="B121" s="22"/>
      <c r="C121" s="64"/>
      <c r="D121" s="65"/>
      <c r="E121" s="130"/>
      <c r="F121" s="126"/>
      <c r="G121" s="123" t="str">
        <f t="shared" si="16"/>
        <v>Not Started</v>
      </c>
      <c r="H121" s="127"/>
      <c r="J121" s="150">
        <f t="shared" si="17"/>
        <v>0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 t="str">
        <f t="shared" si="17"/>
        <v>Python and MongoDB - continue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>
        <f t="shared" si="17"/>
        <v>0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>
        <f t="shared" si="17"/>
        <v>0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>
        <f t="shared" si="17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45721</v>
      </c>
      <c r="C131" s="23">
        <v>0.208333333333333</v>
      </c>
      <c r="D131" s="24" t="s">
        <v>63</v>
      </c>
      <c r="E131" s="82"/>
      <c r="F131" s="83">
        <v>1</v>
      </c>
      <c r="G131" s="84" t="str">
        <f t="shared" si="16"/>
        <v>Complete</v>
      </c>
      <c r="H131" s="82"/>
      <c r="J131" s="150" t="str">
        <f t="shared" ref="J131:J135" si="18">J102</f>
        <v>Bank accounts pt 2 - oswell.ndhlovu@umuzi.org - review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8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8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8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8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45721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19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19"/>
        <v>Not Started</v>
      </c>
      <c r="H139" s="98"/>
      <c r="J139" s="137">
        <f t="shared" ref="J139:K143" si="20">C145</f>
        <v>0</v>
      </c>
      <c r="K139" s="139">
        <f t="shared" si="20"/>
        <v>0</v>
      </c>
    </row>
    <row r="140" spans="2:11">
      <c r="B140" s="22"/>
      <c r="C140" s="35"/>
      <c r="D140" s="36"/>
      <c r="E140" s="36"/>
      <c r="F140" s="97"/>
      <c r="G140" s="95" t="str">
        <f t="shared" si="19"/>
        <v>Not Started</v>
      </c>
      <c r="H140" s="98"/>
      <c r="J140" s="140">
        <f t="shared" si="20"/>
        <v>0</v>
      </c>
      <c r="K140" s="141">
        <f t="shared" si="20"/>
        <v>0</v>
      </c>
    </row>
    <row r="141" spans="2:11">
      <c r="B141" s="22"/>
      <c r="C141" s="35"/>
      <c r="D141" s="36"/>
      <c r="E141" s="36"/>
      <c r="F141" s="97"/>
      <c r="G141" s="95" t="str">
        <f t="shared" si="19"/>
        <v>Not Started</v>
      </c>
      <c r="H141" s="98"/>
      <c r="J141" s="140">
        <f t="shared" si="20"/>
        <v>0</v>
      </c>
      <c r="K141" s="141">
        <f t="shared" si="20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19"/>
        <v>Not Started</v>
      </c>
      <c r="H142" s="98"/>
      <c r="J142" s="140">
        <f t="shared" si="20"/>
        <v>0</v>
      </c>
      <c r="K142" s="141">
        <f t="shared" si="20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0"/>
        <v>0</v>
      </c>
      <c r="K143" s="143">
        <f t="shared" si="20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1">C153</f>
        <v>create a REST api to interact with actual database - make changes if requested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2">IF(F145=100%,"Complete",IF(AND(F145&lt;100%,F145&gt;0%),"In Progress","Not Started"))</f>
        <v>Not Started</v>
      </c>
      <c r="H145" s="108"/>
      <c r="J145" s="150">
        <f t="shared" si="21"/>
        <v>0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2"/>
        <v>Not Started</v>
      </c>
      <c r="H146" s="111"/>
      <c r="J146" s="150">
        <f t="shared" si="21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2"/>
        <v>Not Started</v>
      </c>
      <c r="H147" s="111"/>
      <c r="J147" s="150" t="str">
        <f t="shared" si="21"/>
        <v>Python and MongoDB - continue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2"/>
        <v>Not Started</v>
      </c>
      <c r="H148" s="111"/>
      <c r="J148" s="150">
        <f t="shared" si="21"/>
        <v>0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2"/>
        <v>Not Started</v>
      </c>
      <c r="H149" s="103"/>
      <c r="J149" s="150">
        <f t="shared" si="21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1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1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1"/>
        <v>0</v>
      </c>
      <c r="K152" s="141"/>
    </row>
    <row r="153" ht="15" customHeight="1" spans="2:11">
      <c r="B153" s="22"/>
      <c r="C153" s="56" t="s">
        <v>88</v>
      </c>
      <c r="D153" s="57"/>
      <c r="E153" s="121" t="s">
        <v>73</v>
      </c>
      <c r="F153" s="122">
        <v>1</v>
      </c>
      <c r="G153" s="123" t="str">
        <f t="shared" si="22"/>
        <v>Complete</v>
      </c>
      <c r="H153" s="124"/>
      <c r="J153" s="150">
        <f t="shared" si="21"/>
        <v>0</v>
      </c>
      <c r="K153" s="141"/>
    </row>
    <row r="154" ht="15.75" customHeight="1" spans="2:11">
      <c r="B154" s="22"/>
      <c r="C154" s="56"/>
      <c r="D154" s="57"/>
      <c r="E154" s="125"/>
      <c r="F154" s="126"/>
      <c r="G154" s="123" t="str">
        <f t="shared" si="22"/>
        <v>Not Started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2"/>
        <v>Not Started</v>
      </c>
      <c r="H155" s="127"/>
      <c r="J155" s="155" t="s">
        <v>64</v>
      </c>
      <c r="K155" s="156"/>
    </row>
    <row r="156" ht="15.15" spans="2:11">
      <c r="B156" s="22"/>
      <c r="C156" s="60" t="s">
        <v>112</v>
      </c>
      <c r="D156" s="61"/>
      <c r="E156" s="128" t="s">
        <v>74</v>
      </c>
      <c r="F156" s="126">
        <v>1</v>
      </c>
      <c r="G156" s="123" t="str">
        <f t="shared" si="22"/>
        <v>Complete</v>
      </c>
      <c r="H156" s="127"/>
      <c r="J156" s="149">
        <f t="shared" ref="J156:J160" si="23">C138</f>
        <v>0</v>
      </c>
      <c r="K156" s="139"/>
    </row>
    <row r="157" ht="15" customHeight="1" spans="2:11">
      <c r="B157" s="22"/>
      <c r="C157" s="62"/>
      <c r="D157" s="63"/>
      <c r="E157" s="129" t="s">
        <v>75</v>
      </c>
      <c r="F157" s="126"/>
      <c r="G157" s="123" t="str">
        <f t="shared" si="22"/>
        <v>Not Started</v>
      </c>
      <c r="H157" s="127"/>
      <c r="J157" s="150">
        <f t="shared" si="23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2"/>
        <v>Not Started</v>
      </c>
      <c r="H158" s="127"/>
      <c r="J158" s="150">
        <f t="shared" si="23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2"/>
        <v>Not Started</v>
      </c>
      <c r="H159" s="127"/>
      <c r="J159" s="150">
        <f t="shared" si="23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2"/>
        <v>Not Started</v>
      </c>
      <c r="H160" s="127"/>
      <c r="J160" s="150">
        <f t="shared" si="23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2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2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45721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>
        <v>45722</v>
      </c>
      <c r="C168" s="23">
        <v>0.208333333333333</v>
      </c>
      <c r="D168" s="24" t="s">
        <v>63</v>
      </c>
      <c r="E168" s="82"/>
      <c r="F168" s="83">
        <v>1</v>
      </c>
      <c r="G168" s="84" t="str">
        <f t="shared" si="22"/>
        <v>Complete</v>
      </c>
      <c r="H168" s="82"/>
      <c r="J168" s="162">
        <f t="shared" ref="J168:K182" si="24">J139</f>
        <v>0</v>
      </c>
      <c r="K168" s="164">
        <f t="shared" si="24"/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4"/>
        <v>0</v>
      </c>
      <c r="K169" s="166">
        <f t="shared" si="24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4"/>
        <v>0</v>
      </c>
      <c r="K170" s="166">
        <f t="shared" si="24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4"/>
        <v>0</v>
      </c>
      <c r="K171" s="166">
        <f t="shared" si="24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4"/>
        <v>0</v>
      </c>
      <c r="K172" s="168">
        <f t="shared" si="24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4"/>
        <v>create a REST api to interact with actual database - make changes if requested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>
        <f t="shared" si="24"/>
        <v>0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5">IF(F175=100%,"Complete",IF(AND(F175&lt;100%,F175&gt;0%),"In Progress","Not Started"))</f>
        <v>Not Started</v>
      </c>
      <c r="H175" s="96"/>
      <c r="J175" s="175">
        <f t="shared" si="24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5"/>
        <v>Not Started</v>
      </c>
      <c r="H176" s="98"/>
      <c r="J176" s="175" t="str">
        <f t="shared" si="24"/>
        <v>Python and MongoDB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5"/>
        <v>Not Started</v>
      </c>
      <c r="H177" s="98"/>
      <c r="J177" s="175">
        <f t="shared" si="24"/>
        <v>0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5"/>
        <v>Not Started</v>
      </c>
      <c r="H178" s="98"/>
      <c r="J178" s="175">
        <f t="shared" si="24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5"/>
        <v>Not Started</v>
      </c>
      <c r="H179" s="98"/>
      <c r="J179" s="175">
        <f t="shared" si="24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4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4"/>
        <v>0</v>
      </c>
      <c r="K181" s="166"/>
    </row>
    <row r="182" spans="2:11">
      <c r="B182" s="22"/>
      <c r="C182" s="42" t="s">
        <v>115</v>
      </c>
      <c r="D182" s="43"/>
      <c r="E182" s="105"/>
      <c r="F182" s="106">
        <v>1</v>
      </c>
      <c r="G182" s="107" t="str">
        <f t="shared" ref="G182:G205" si="26">IF(F182=100%,"Complete",IF(AND(F182&lt;100%,F182&gt;0%),"In Progress","Not Started"))</f>
        <v>Complete</v>
      </c>
      <c r="H182" s="108"/>
      <c r="J182" s="175">
        <f t="shared" si="24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6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6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6"/>
        <v>Not Started</v>
      </c>
      <c r="H185" s="111"/>
      <c r="J185" s="175">
        <f t="shared" ref="J185:K189" si="27">J156</f>
        <v>0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6"/>
        <v>Not Started</v>
      </c>
      <c r="H186" s="103"/>
      <c r="J186" s="175">
        <f t="shared" si="27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7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7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7"/>
        <v>0</v>
      </c>
      <c r="K189" s="166"/>
    </row>
    <row r="190" ht="30" customHeight="1" spans="2:11">
      <c r="B190" s="22"/>
      <c r="C190" s="54" t="s">
        <v>88</v>
      </c>
      <c r="D190" s="55"/>
      <c r="E190" s="121" t="s">
        <v>73</v>
      </c>
      <c r="F190" s="122">
        <v>1</v>
      </c>
      <c r="G190" s="123" t="str">
        <f t="shared" si="26"/>
        <v>Complete</v>
      </c>
      <c r="H190" s="124"/>
      <c r="J190" s="180"/>
      <c r="K190" s="181"/>
    </row>
    <row r="191" ht="15.75" customHeight="1" spans="2:11">
      <c r="B191" s="22"/>
      <c r="C191" s="56" t="s">
        <v>112</v>
      </c>
      <c r="D191" s="57"/>
      <c r="E191" s="125"/>
      <c r="F191" s="126">
        <v>1</v>
      </c>
      <c r="G191" s="123" t="str">
        <f t="shared" si="26"/>
        <v>Complete</v>
      </c>
      <c r="H191" s="127"/>
      <c r="J191" s="182" t="s">
        <v>67</v>
      </c>
      <c r="K191" s="183">
        <f>B168</f>
        <v>45722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6"/>
        <v>Not Started</v>
      </c>
      <c r="H192" s="127"/>
      <c r="J192" s="178"/>
      <c r="K192" s="179"/>
    </row>
    <row r="193" ht="15.15" spans="2:11">
      <c r="B193" s="22"/>
      <c r="C193" s="60"/>
      <c r="D193" s="61"/>
      <c r="E193" s="128" t="s">
        <v>74</v>
      </c>
      <c r="F193" s="126"/>
      <c r="G193" s="123" t="str">
        <f t="shared" si="26"/>
        <v>Not Started</v>
      </c>
      <c r="H193" s="127"/>
      <c r="J193" s="162" t="str">
        <f t="shared" ref="J193:K197" si="28">C182</f>
        <v>Geeks for geeks - upskill</v>
      </c>
      <c r="K193" s="164">
        <f t="shared" si="28"/>
        <v>0</v>
      </c>
    </row>
    <row r="194" ht="15" customHeight="1" spans="2:11">
      <c r="B194" s="22"/>
      <c r="C194" s="62"/>
      <c r="D194" s="63"/>
      <c r="E194" s="129" t="s">
        <v>75</v>
      </c>
      <c r="F194" s="126"/>
      <c r="G194" s="123" t="str">
        <f t="shared" si="26"/>
        <v>Not Started</v>
      </c>
      <c r="H194" s="127"/>
      <c r="J194" s="165">
        <f t="shared" si="28"/>
        <v>0</v>
      </c>
      <c r="K194" s="166">
        <f t="shared" si="28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6"/>
        <v>Not Started</v>
      </c>
      <c r="H195" s="127"/>
      <c r="J195" s="165">
        <f t="shared" si="28"/>
        <v>0</v>
      </c>
      <c r="K195" s="166">
        <f t="shared" si="28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6"/>
        <v>Not Started</v>
      </c>
      <c r="H196" s="127"/>
      <c r="J196" s="165">
        <f t="shared" si="28"/>
        <v>0</v>
      </c>
      <c r="K196" s="166">
        <f t="shared" si="28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6"/>
        <v>Not Started</v>
      </c>
      <c r="H197" s="127"/>
      <c r="J197" s="167">
        <f t="shared" si="28"/>
        <v>0</v>
      </c>
      <c r="K197" s="168">
        <f t="shared" si="28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6"/>
        <v>Not Started</v>
      </c>
      <c r="H198" s="127"/>
      <c r="J198" s="174" t="str">
        <f t="shared" ref="J198:J207" si="29">C190</f>
        <v>create a REST api to interact with actual database - make changes if requested</v>
      </c>
      <c r="K198" s="164"/>
    </row>
    <row r="199" ht="15.75" customHeight="1" spans="2:11">
      <c r="B199" s="66"/>
      <c r="C199" s="67"/>
      <c r="D199" s="68"/>
      <c r="E199" s="131"/>
      <c r="F199" s="132"/>
      <c r="G199" s="123" t="str">
        <f t="shared" si="26"/>
        <v>Not Started</v>
      </c>
      <c r="H199" s="133"/>
      <c r="J199" s="175" t="str">
        <f t="shared" si="29"/>
        <v>Python and MongoDB - continue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29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>
        <f t="shared" si="29"/>
        <v>0</v>
      </c>
      <c r="K201" s="166"/>
    </row>
    <row r="202" spans="10:11">
      <c r="J202" s="175">
        <f t="shared" si="29"/>
        <v>0</v>
      </c>
      <c r="K202" s="166"/>
    </row>
    <row r="203" ht="15.15" spans="10:11">
      <c r="J203" s="175">
        <f t="shared" si="29"/>
        <v>0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29"/>
        <v>0</v>
      </c>
      <c r="K204" s="166"/>
    </row>
    <row r="205" ht="23.25" customHeight="1" spans="2:11">
      <c r="B205" s="22">
        <v>45723</v>
      </c>
      <c r="C205" s="23">
        <v>0.208333333333333</v>
      </c>
      <c r="D205" s="24" t="s">
        <v>63</v>
      </c>
      <c r="E205" s="82"/>
      <c r="F205" s="83">
        <v>1</v>
      </c>
      <c r="G205" s="84" t="str">
        <f t="shared" si="26"/>
        <v>Complete</v>
      </c>
      <c r="H205" s="82"/>
      <c r="J205" s="175">
        <f t="shared" si="29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29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29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0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0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1">IF(F212=100%,"Complete",IF(AND(F212&lt;100%,F212&gt;0%),"In Progress","Not Started"))</f>
        <v>Not Started</v>
      </c>
      <c r="H212" s="96"/>
      <c r="J212" s="175">
        <f t="shared" si="30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1"/>
        <v>Not Started</v>
      </c>
      <c r="H213" s="98"/>
      <c r="J213" s="175">
        <f t="shared" si="30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1"/>
        <v>Not Started</v>
      </c>
      <c r="H214" s="98"/>
      <c r="J214" s="175">
        <f t="shared" si="30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1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1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 t="s">
        <v>86</v>
      </c>
      <c r="D219" s="706" t="s">
        <v>87</v>
      </c>
      <c r="E219" s="707"/>
      <c r="F219" s="106">
        <v>1</v>
      </c>
      <c r="G219" s="107" t="str">
        <f t="shared" ref="G219:G236" si="32">IF(F219=100%,"Complete",IF(AND(F219&lt;100%,F219&gt;0%),"In Progress","Not Started"))</f>
        <v>Complete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2"/>
        <v>Not Started</v>
      </c>
      <c r="H220" s="111"/>
      <c r="J220" s="135" t="s">
        <v>47</v>
      </c>
      <c r="K220" s="136">
        <f>K191</f>
        <v>45722</v>
      </c>
    </row>
    <row r="221" ht="15.15" spans="2:11">
      <c r="B221" s="22"/>
      <c r="C221" s="44"/>
      <c r="D221" s="45"/>
      <c r="E221" s="109"/>
      <c r="F221" s="110"/>
      <c r="G221" s="107" t="str">
        <f t="shared" si="32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2"/>
        <v>Not Started</v>
      </c>
      <c r="H222" s="111"/>
      <c r="J222" s="137" t="str">
        <f t="shared" ref="J222:K236" si="33">J193</f>
        <v>Geeks for geeks - upskill</v>
      </c>
      <c r="K222" s="139">
        <f t="shared" si="33"/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2"/>
        <v>Not Started</v>
      </c>
      <c r="H223" s="103"/>
      <c r="J223" s="140">
        <f t="shared" si="33"/>
        <v>0</v>
      </c>
      <c r="K223" s="141">
        <f t="shared" si="33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3"/>
        <v>0</v>
      </c>
      <c r="K224" s="141">
        <f t="shared" si="33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3"/>
        <v>0</v>
      </c>
      <c r="K225" s="141">
        <f t="shared" si="33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3"/>
        <v>0</v>
      </c>
      <c r="K226" s="141">
        <f t="shared" si="33"/>
        <v>0</v>
      </c>
    </row>
    <row r="227" ht="15" customHeight="1" spans="2:11">
      <c r="B227" s="22"/>
      <c r="C227" s="54" t="s">
        <v>88</v>
      </c>
      <c r="D227" s="55"/>
      <c r="E227" s="121" t="s">
        <v>73</v>
      </c>
      <c r="F227" s="122">
        <v>1</v>
      </c>
      <c r="G227" s="123" t="str">
        <f t="shared" si="32"/>
        <v>Complete</v>
      </c>
      <c r="H227" s="124"/>
      <c r="J227" s="149" t="str">
        <f t="shared" si="33"/>
        <v>create a REST api to interact with actual database - make changes if requested</v>
      </c>
      <c r="K227" s="139"/>
    </row>
    <row r="228" spans="2:11">
      <c r="B228" s="22"/>
      <c r="C228" s="56" t="s">
        <v>112</v>
      </c>
      <c r="D228" s="57"/>
      <c r="E228" s="125"/>
      <c r="F228" s="126">
        <v>1</v>
      </c>
      <c r="G228" s="123" t="str">
        <f t="shared" si="32"/>
        <v>Complete</v>
      </c>
      <c r="H228" s="127"/>
      <c r="J228" s="150" t="str">
        <f t="shared" si="33"/>
        <v>Python and MongoDB - continue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2"/>
        <v>Not Started</v>
      </c>
      <c r="H229" s="127"/>
      <c r="J229" s="150">
        <f t="shared" si="33"/>
        <v>0</v>
      </c>
      <c r="K229" s="141"/>
    </row>
    <row r="230" ht="15.15" spans="2:11">
      <c r="B230" s="22"/>
      <c r="C230" s="60"/>
      <c r="D230" s="61"/>
      <c r="E230" s="128" t="s">
        <v>74</v>
      </c>
      <c r="F230" s="126"/>
      <c r="G230" s="123" t="str">
        <f t="shared" si="32"/>
        <v>Not Started</v>
      </c>
      <c r="H230" s="127"/>
      <c r="J230" s="150">
        <f t="shared" si="33"/>
        <v>0</v>
      </c>
      <c r="K230" s="141"/>
    </row>
    <row r="231" ht="15.75" customHeight="1" spans="2:11">
      <c r="B231" s="22"/>
      <c r="C231" s="62" t="s">
        <v>90</v>
      </c>
      <c r="D231" s="63"/>
      <c r="E231" s="129" t="s">
        <v>75</v>
      </c>
      <c r="F231" s="126">
        <v>1</v>
      </c>
      <c r="G231" s="123" t="str">
        <f t="shared" si="32"/>
        <v>Complete</v>
      </c>
      <c r="H231" s="127"/>
      <c r="J231" s="150">
        <f t="shared" si="33"/>
        <v>0</v>
      </c>
      <c r="K231" s="141"/>
    </row>
    <row r="232" spans="2:11">
      <c r="B232" s="22"/>
      <c r="C232" s="64" t="s">
        <v>91</v>
      </c>
      <c r="D232" s="65"/>
      <c r="E232" s="130"/>
      <c r="F232" s="126">
        <v>1</v>
      </c>
      <c r="G232" s="123" t="str">
        <f t="shared" si="32"/>
        <v>Complete</v>
      </c>
      <c r="H232" s="127"/>
      <c r="J232" s="150">
        <f t="shared" si="33"/>
        <v>0</v>
      </c>
      <c r="K232" s="141"/>
    </row>
    <row r="233" ht="15.75" customHeight="1" spans="2:11">
      <c r="B233" s="22"/>
      <c r="C233" s="64" t="s">
        <v>92</v>
      </c>
      <c r="D233" s="65"/>
      <c r="E233" s="130"/>
      <c r="F233" s="126">
        <v>1</v>
      </c>
      <c r="G233" s="123" t="str">
        <f t="shared" si="32"/>
        <v>Complete</v>
      </c>
      <c r="H233" s="127"/>
      <c r="J233" s="150">
        <f t="shared" si="33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2"/>
        <v>Not Started</v>
      </c>
      <c r="H234" s="127"/>
      <c r="J234" s="150">
        <f t="shared" si="33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2"/>
        <v>Not Started</v>
      </c>
      <c r="H235" s="127"/>
      <c r="J235" s="150">
        <f t="shared" si="33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2"/>
        <v>Not Started</v>
      </c>
      <c r="H236" s="133"/>
      <c r="J236" s="150">
        <f t="shared" si="33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ref="J239:K243" si="34">J210</f>
        <v>0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45723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29.55" spans="2:11">
      <c r="B247" s="206" t="s">
        <v>81</v>
      </c>
      <c r="C247" s="207"/>
      <c r="D247" s="197"/>
      <c r="E247" s="197"/>
      <c r="F247" s="197"/>
      <c r="G247" s="197"/>
      <c r="H247" s="210"/>
      <c r="J247" s="137" t="str">
        <f t="shared" ref="J247:K251" si="35">C219</f>
        <v>coderbyte assessment</v>
      </c>
      <c r="K247" s="139" t="str">
        <f t="shared" si="35"/>
        <v>https://coderbyte.com/sl-candidate?inviteKey=ZiCac1uABQ</v>
      </c>
    </row>
    <row r="248" spans="2:11">
      <c r="B248" s="43">
        <f t="shared" ref="B248:C249" si="36">C71</f>
        <v>0</v>
      </c>
      <c r="C248" s="208">
        <f t="shared" si="36"/>
        <v>0</v>
      </c>
      <c r="D248" s="197"/>
      <c r="E248" s="197"/>
      <c r="F248" s="197"/>
      <c r="G248" s="197"/>
      <c r="H248" s="210"/>
      <c r="J248" s="140">
        <f t="shared" si="35"/>
        <v>0</v>
      </c>
      <c r="K248" s="141">
        <f t="shared" si="35"/>
        <v>0</v>
      </c>
    </row>
    <row r="249" spans="2:11">
      <c r="B249" s="45">
        <f t="shared" si="36"/>
        <v>0</v>
      </c>
      <c r="C249" s="209">
        <f t="shared" si="36"/>
        <v>0</v>
      </c>
      <c r="D249" s="197"/>
      <c r="E249" s="197"/>
      <c r="F249" s="197"/>
      <c r="G249" s="197"/>
      <c r="H249" s="210"/>
      <c r="J249" s="140">
        <f t="shared" si="35"/>
        <v>0</v>
      </c>
      <c r="K249" s="141">
        <f t="shared" si="35"/>
        <v>0</v>
      </c>
    </row>
    <row r="250" spans="2:11">
      <c r="B250" s="45">
        <f t="shared" ref="B250:C251" si="37">C108</f>
        <v>0</v>
      </c>
      <c r="C250" s="209">
        <f t="shared" si="37"/>
        <v>0</v>
      </c>
      <c r="D250" s="197"/>
      <c r="E250" s="197"/>
      <c r="F250" s="197"/>
      <c r="G250" s="197"/>
      <c r="H250" s="210"/>
      <c r="J250" s="140">
        <f t="shared" si="35"/>
        <v>0</v>
      </c>
      <c r="K250" s="141">
        <f t="shared" si="35"/>
        <v>0</v>
      </c>
    </row>
    <row r="251" ht="15.15" spans="2:11">
      <c r="B251" s="45">
        <f t="shared" si="37"/>
        <v>0</v>
      </c>
      <c r="C251" s="209">
        <f t="shared" si="37"/>
        <v>0</v>
      </c>
      <c r="D251" s="197"/>
      <c r="E251" s="197"/>
      <c r="F251" s="197"/>
      <c r="G251" s="197"/>
      <c r="H251" s="210"/>
      <c r="J251" s="142">
        <f t="shared" si="35"/>
        <v>0</v>
      </c>
      <c r="K251" s="143">
        <f t="shared" si="35"/>
        <v>0</v>
      </c>
    </row>
    <row r="252" spans="2:11">
      <c r="B252" s="45">
        <f t="shared" ref="B252:C253" si="38">C145</f>
        <v>0</v>
      </c>
      <c r="C252" s="209">
        <f t="shared" si="38"/>
        <v>0</v>
      </c>
      <c r="J252" s="149" t="str">
        <f t="shared" ref="J252:J261" si="39">C227</f>
        <v>create a REST api to interact with actual database - make changes if requested</v>
      </c>
      <c r="K252" s="139"/>
    </row>
    <row r="253" spans="2:11">
      <c r="B253" s="45">
        <f t="shared" si="38"/>
        <v>0</v>
      </c>
      <c r="C253" s="209">
        <f t="shared" si="38"/>
        <v>0</v>
      </c>
      <c r="J253" s="150" t="str">
        <f t="shared" si="39"/>
        <v>Python and MongoDB - continue</v>
      </c>
      <c r="K253" s="141"/>
    </row>
    <row r="254" spans="2:11">
      <c r="B254" s="45" t="str">
        <f t="shared" ref="B254:C255" si="40">C182</f>
        <v>Geeks for geeks - upskill</v>
      </c>
      <c r="C254" s="209">
        <f t="shared" si="40"/>
        <v>0</v>
      </c>
      <c r="J254" s="150">
        <f t="shared" si="39"/>
        <v>0</v>
      </c>
      <c r="K254" s="141"/>
    </row>
    <row r="255" spans="2:11">
      <c r="B255" s="45">
        <f t="shared" si="40"/>
        <v>0</v>
      </c>
      <c r="C255" s="209">
        <f t="shared" si="40"/>
        <v>0</v>
      </c>
      <c r="J255" s="150">
        <f t="shared" si="39"/>
        <v>0</v>
      </c>
      <c r="K255" s="141"/>
    </row>
    <row r="256" ht="28.8" spans="2:11">
      <c r="B256" s="45" t="str">
        <f t="shared" ref="B256:C257" si="41">C219</f>
        <v>coderbyte assessment</v>
      </c>
      <c r="C256" s="209" t="str">
        <f t="shared" si="41"/>
        <v>https://coderbyte.com/sl-candidate?inviteKey=ZiCac1uABQ</v>
      </c>
      <c r="J256" s="150" t="str">
        <f t="shared" si="39"/>
        <v>Managing the Software Development Process - start</v>
      </c>
      <c r="K256" s="141"/>
    </row>
    <row r="257" ht="15.15" spans="2:11">
      <c r="B257" s="211">
        <f t="shared" si="41"/>
        <v>0</v>
      </c>
      <c r="C257" s="212">
        <f t="shared" si="41"/>
        <v>0</v>
      </c>
      <c r="J257" s="150" t="str">
        <f t="shared" si="39"/>
        <v>Ethics and Professionalism</v>
      </c>
      <c r="K257" s="141"/>
    </row>
    <row r="258" ht="15.15" spans="2:11">
      <c r="B258" s="213" t="s">
        <v>82</v>
      </c>
      <c r="C258" s="214"/>
      <c r="J258" s="150" t="str">
        <f t="shared" si="39"/>
        <v>Agile &amp; Scrum</v>
      </c>
      <c r="K258" s="141"/>
    </row>
    <row r="259" spans="2:11">
      <c r="B259" s="215"/>
      <c r="C259" s="216"/>
      <c r="J259" s="150">
        <f t="shared" si="39"/>
        <v>0</v>
      </c>
      <c r="K259" s="141"/>
    </row>
    <row r="260" spans="2:11">
      <c r="B260" s="215" t="s">
        <v>83</v>
      </c>
      <c r="C260" s="216"/>
      <c r="J260" s="150">
        <f t="shared" si="39"/>
        <v>0</v>
      </c>
      <c r="K260" s="141"/>
    </row>
    <row r="261" ht="15.15" spans="2:11">
      <c r="B261" s="204"/>
      <c r="C261" s="205"/>
      <c r="J261" s="150">
        <f t="shared" si="39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2">C212</f>
        <v>0</v>
      </c>
      <c r="K264" s="139"/>
    </row>
    <row r="265" spans="2:11">
      <c r="B265" s="221"/>
      <c r="C265" s="222"/>
      <c r="J265" s="150">
        <f t="shared" si="42"/>
        <v>0</v>
      </c>
      <c r="K265" s="141"/>
    </row>
    <row r="266" spans="2:11">
      <c r="B266" s="221">
        <f t="shared" ref="B266:B272" si="43">C230</f>
        <v>0</v>
      </c>
      <c r="C266" s="222"/>
      <c r="J266" s="150">
        <f t="shared" si="42"/>
        <v>0</v>
      </c>
      <c r="K266" s="141"/>
    </row>
    <row r="267" spans="2:11">
      <c r="B267" s="221" t="str">
        <f t="shared" si="43"/>
        <v>Managing the Software Development Process - start</v>
      </c>
      <c r="C267" s="222"/>
      <c r="J267" s="150">
        <f t="shared" si="42"/>
        <v>0</v>
      </c>
      <c r="K267" s="141"/>
    </row>
    <row r="268" spans="2:11">
      <c r="B268" s="221" t="str">
        <f t="shared" si="43"/>
        <v>Ethics and Professionalism</v>
      </c>
      <c r="C268" s="222"/>
      <c r="J268" s="150">
        <f t="shared" si="42"/>
        <v>0</v>
      </c>
      <c r="K268" s="141"/>
    </row>
    <row r="269" spans="2:11">
      <c r="B269" s="221" t="str">
        <f t="shared" si="43"/>
        <v>Agile &amp; Scrum</v>
      </c>
      <c r="C269" s="222"/>
      <c r="J269" s="140" t="s">
        <v>76</v>
      </c>
      <c r="K269" s="144"/>
    </row>
    <row r="270" spans="2:11">
      <c r="B270" s="221">
        <f t="shared" si="43"/>
        <v>0</v>
      </c>
      <c r="C270" s="222"/>
      <c r="J270" s="157" t="s">
        <v>77</v>
      </c>
      <c r="K270" s="158"/>
    </row>
    <row r="271" ht="15.15" spans="2:11">
      <c r="B271" s="221">
        <f t="shared" si="43"/>
        <v>0</v>
      </c>
      <c r="C271" s="222"/>
      <c r="J271" s="145"/>
      <c r="K271" s="146"/>
    </row>
    <row r="272" spans="2:3">
      <c r="B272" s="221">
        <f t="shared" si="43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:E24"/>
    <mergeCell ref="D57:E61"/>
    <mergeCell ref="D131:E135"/>
    <mergeCell ref="D94:E98"/>
    <mergeCell ref="D168:E172"/>
    <mergeCell ref="D205:E209"/>
  </mergeCells>
  <conditionalFormatting sqref="F20">
    <cfRule type="dataBar" priority="1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{bad6c2b6-b2f4-4ba5-9646-34e30715b9bb}</x14:id>
        </ext>
      </extLst>
    </cfRule>
    <cfRule type="dataBar" priority="1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{a434f427-e822-4509-9ab4-cca2da4c380e}</x14:id>
        </ext>
      </extLst>
    </cfRule>
    <cfRule type="dataBar" priority="14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{f68e3561-4e15-4866-b412-bdf0ddd34973}</x14:id>
        </ext>
      </extLst>
    </cfRule>
    <cfRule type="dataBar" priority="14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{5ebdf0c2-264d-4f7a-90fc-38855e375d66}</x14:id>
        </ext>
      </extLst>
    </cfRule>
    <cfRule type="dataBar" priority="15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{4f2501e2-30bc-455b-b46c-ea78801e2361}</x14:id>
        </ext>
      </extLst>
    </cfRule>
    <cfRule type="dataBar" priority="1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{72ac5858-4ebf-4b66-86c2-ee5bcaee8dee}</x14:id>
        </ext>
      </extLst>
    </cfRule>
    <cfRule type="dataBar" priority="1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{df6cf5af-fcf1-4c7e-9622-60fae67c2d77}</x14:id>
        </ext>
      </extLst>
    </cfRule>
    <cfRule type="dataBar" priority="15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{ae66bad4-5a14-4eb3-a35d-c9f2772143ac}</x14:id>
        </ext>
      </extLst>
    </cfRule>
    <cfRule type="dataBar" priority="15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{6dfa5cd5-d3b5-4905-b1f5-3ed3217e8278}</x14:id>
        </ext>
      </extLst>
    </cfRule>
  </conditionalFormatting>
  <conditionalFormatting sqref="F57">
    <cfRule type="dataBar" priority="12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{c7d85691-25bf-46ef-b488-fce81a0e8f76}</x14:id>
        </ext>
      </extLst>
    </cfRule>
    <cfRule type="dataBar" priority="12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{973a635f-d51e-4ba9-a8ee-5563408d3258}</x14:id>
        </ext>
      </extLst>
    </cfRule>
    <cfRule type="dataBar" priority="1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{4598751c-3beb-45d2-9804-e910db239e40}</x14:id>
        </ext>
      </extLst>
    </cfRule>
    <cfRule type="dataBar" priority="13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{11329380-fae3-4dbd-917c-6dca595ab043}</x14:id>
        </ext>
      </extLst>
    </cfRule>
    <cfRule type="dataBar" priority="13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{a90df6e2-32df-4b86-aab6-e4a6d7be9fae}</x14:id>
        </ext>
      </extLst>
    </cfRule>
    <cfRule type="dataBar" priority="1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{7094ed06-491e-41e3-97e6-333797a89656}</x14:id>
        </ext>
      </extLst>
    </cfRule>
    <cfRule type="dataBar" priority="1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{a508635a-c154-48b2-80fa-efaab68de9d8}</x14:id>
        </ext>
      </extLst>
    </cfRule>
    <cfRule type="dataBar" priority="1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{3bf3d19c-45aa-480b-99e8-1ef57e8fa7e8}</x14:id>
        </ext>
      </extLst>
    </cfRule>
    <cfRule type="dataBar" priority="1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{6b8812e9-b62e-47ef-b3fd-3a2eb7b57ac3}</x14:id>
        </ext>
      </extLst>
    </cfRule>
  </conditionalFormatting>
  <conditionalFormatting sqref="F94">
    <cfRule type="dataBar" priority="10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{f1568118-dd68-4d25-98ef-761fadb894b4}</x14:id>
        </ext>
      </extLst>
    </cfRule>
    <cfRule type="dataBar" priority="10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{f51bc975-013e-4fb9-9739-311727f0f794}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{9a93b08f-0829-429a-ae2c-db105399f0ff}</x14:id>
        </ext>
      </extLst>
    </cfRule>
    <cfRule type="dataBar" priority="11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{ceda3457-59bb-48af-98c9-0a1f45362f13}</x14:id>
        </ext>
      </extLst>
    </cfRule>
    <cfRule type="dataBar" priority="11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{f14526ea-7404-4c11-a889-8b7ef77c01d5}</x14:id>
        </ext>
      </extLst>
    </cfRule>
    <cfRule type="dataBar" priority="1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{4d9d4eaa-d2d3-4fd9-8583-fc73de2c115a}</x14:id>
        </ext>
      </extLst>
    </cfRule>
    <cfRule type="dataBar" priority="1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{34222f12-9eea-4902-a696-01decd3210e2}</x14:id>
        </ext>
      </extLst>
    </cfRule>
    <cfRule type="dataBar" priority="1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{31b09efe-7a2a-4447-b8c1-b2b868ed12ea}</x14:id>
        </ext>
      </extLst>
    </cfRule>
    <cfRule type="dataBar" priority="1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{7f8c5ae6-c0e9-4f92-9635-53fcd13c8654}</x14:id>
        </ext>
      </extLst>
    </cfRule>
  </conditionalFormatting>
  <conditionalFormatting sqref="F131">
    <cfRule type="dataBar" priority="10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{74b6fade-090c-45c2-a92f-efae3e118d4f}</x14:id>
        </ext>
      </extLst>
    </cfRule>
    <cfRule type="dataBar" priority="10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{b2ac059f-d533-4e1b-aff1-a0546a704cbb}</x14:id>
        </ext>
      </extLst>
    </cfRule>
    <cfRule type="dataBar" priority="8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{0c437ee8-cac4-4df8-ac6f-927b69c4d508}</x14:id>
        </ext>
      </extLst>
    </cfRule>
    <cfRule type="dataBar" priority="8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{b5f747bf-56ee-4cb8-858f-a61b523c24c4}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{bec17df0-b656-49f8-9908-a25b137972af}</x14:id>
        </ext>
      </extLst>
    </cfRule>
    <cfRule type="dataBar" priority="9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{b4ab7ecd-9edd-4b86-a66a-f0de33b1ee30}</x14:id>
        </ext>
      </extLst>
    </cfRule>
    <cfRule type="dataBar" priority="9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{1f702875-5c9a-4d69-84b0-cb6a72e9905e}</x14:id>
        </ext>
      </extLst>
    </cfRule>
    <cfRule type="dataBar" priority="9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{8a887789-9582-4740-8dd0-e6068315b635}</x14:id>
        </ext>
      </extLst>
    </cfRule>
    <cfRule type="dataBar" priority="10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{7c040c08-1a6a-414f-afce-744d612c716b}</x14:id>
        </ext>
      </extLst>
    </cfRule>
  </conditionalFormatting>
  <conditionalFormatting sqref="F168"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{5b110d85-b326-413e-a098-4444a42c6d0f}</x14:id>
        </ext>
      </extLst>
    </cfRule>
    <cfRule type="dataBar" priority="7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{6d23fe3f-5612-4afd-970f-19f2ca665f69}</x14:id>
        </ext>
      </extLst>
    </cfRule>
    <cfRule type="dataBar" priority="6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{e96b43ba-516c-4cc5-9c26-5a4e7636e7fb}</x14:id>
        </ext>
      </extLst>
    </cfRule>
    <cfRule type="dataBar" priority="8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{8fcaef44-e24a-4ebd-b4aa-70d8a865a1d7}</x14:id>
        </ext>
      </extLst>
    </cfRule>
    <cfRule type="dataBar" priority="8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{a44886cf-092c-4e3c-8405-b6ecb62189b4}</x14:id>
        </ext>
      </extLst>
    </cfRule>
    <cfRule type="dataBar" priority="6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{5915607d-b1fe-4e13-a81e-7d01dea43cc0}</x14:id>
        </ext>
      </extLst>
    </cfRule>
    <cfRule type="dataBar" priority="8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{47ad6963-93fe-4d94-bbfe-cf7f9b60c5af}</x14:id>
        </ext>
      </extLst>
    </cfRule>
    <cfRule type="dataBar" priority="7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{be723952-49e8-46c4-af92-e99ee7f6a933}</x14:id>
        </ext>
      </extLst>
    </cfRule>
    <cfRule type="dataBar" priority="7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{c4e646e8-0eba-431e-8f35-f770c1c47de8}</x14:id>
        </ext>
      </extLst>
    </cfRule>
  </conditionalFormatting>
  <conditionalFormatting sqref="F205">
    <cfRule type="dataBar" priority="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{81320deb-05de-4d32-a4d6-215f5e144d65}</x14:id>
        </ext>
      </extLst>
    </cfRule>
    <cfRule type="dataBar" priority="4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{c37e5e32-2f07-4e8c-9a07-f63a349ddebf}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{34ce30a9-5b54-4ecf-96bc-ccea70a7654c}</x14:id>
        </ext>
      </extLst>
    </cfRule>
    <cfRule type="dataBar" priority="5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{04c94a93-ab87-4fab-be98-d434fb464395}</x14:id>
        </ext>
      </extLst>
    </cfRule>
    <cfRule type="dataBar" priority="6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{a53c5e5b-efd7-4ceb-9a04-52f3990cbc66}</x14:id>
        </ext>
      </extLst>
    </cfRule>
    <cfRule type="dataBar" priority="6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{1e79f964-8b5d-4c55-9fdd-4a43223c8f24}</x14:id>
        </ext>
      </extLst>
    </cfRule>
    <cfRule type="dataBar" priority="6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{f2ff4618-5c91-4885-9889-6add7dd102f3}</x14:id>
        </ext>
      </extLst>
    </cfRule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{1b5b5047-0a16-496f-befb-1ea55701088f}</x14:id>
        </ext>
      </extLst>
    </cfRule>
    <cfRule type="dataBar" priority="5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{35b30d2a-04c8-4ecd-8dc5-05303541c15e}</x14:id>
        </ext>
      </extLst>
    </cfRule>
  </conditionalFormatting>
  <conditionalFormatting sqref="F27:F31">
    <cfRule type="dataBar" priority="14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{2544fcbb-e3a8-4a30-ab4a-b7c4610261eb}</x14:id>
        </ext>
      </extLst>
    </cfRule>
    <cfRule type="dataBar" priority="1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{dd9d2c89-8a69-4e0b-a6ff-c4e9593f9a71}</x14:id>
        </ext>
      </extLst>
    </cfRule>
    <cfRule type="dataBar" priority="1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{675b9f53-ccb3-46cb-a543-69ea5c198cea}</x14:id>
        </ext>
      </extLst>
    </cfRule>
    <cfRule type="dataBar" priority="15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{a60c19ea-be1d-4e49-bb9a-68c5ff9cbde2}</x14:id>
        </ext>
      </extLst>
    </cfRule>
  </conditionalFormatting>
  <conditionalFormatting sqref="F34:F38">
    <cfRule type="dataBar" priority="15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{3d72129a-52fe-4ca5-809c-be2c856417aa}</x14:id>
        </ext>
      </extLst>
    </cfRule>
    <cfRule type="dataBar" priority="14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{d6c9deb6-8835-449c-8ea0-aba5123cfc06}</x14:id>
        </ext>
      </extLst>
    </cfRule>
  </conditionalFormatting>
  <conditionalFormatting sqref="F42:F51">
    <cfRule type="dataBar" priority="1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{1a1ee420-921f-4c40-a403-4263f55e82b0}</x14:id>
        </ext>
      </extLst>
    </cfRule>
    <cfRule type="dataBar" priority="15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{b712f35a-79ec-4834-ae93-390aba6aed56}</x14:id>
        </ext>
      </extLst>
    </cfRule>
    <cfRule type="dataBar" priority="15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{54ba2569-206b-4b58-b6ca-67aadd012057}</x14:id>
        </ext>
      </extLst>
    </cfRule>
    <cfRule type="dataBar" priority="16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{2e8b263c-a115-4e09-8637-571ba0987f0e}</x14:id>
        </ext>
      </extLst>
    </cfRule>
  </conditionalFormatting>
  <conditionalFormatting sqref="F64:F68">
    <cfRule type="dataBar" priority="12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{22a40848-3a91-488c-9a9b-d14c842df05f}</x14:id>
        </ext>
      </extLst>
    </cfRule>
    <cfRule type="dataBar" priority="12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{b928be70-e1c6-444c-b5b8-11df65cd647c}</x14:id>
        </ext>
      </extLst>
    </cfRule>
    <cfRule type="dataBar" priority="1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{6fe28cd2-78d4-454b-a7dd-a27671d4972a}</x14:id>
        </ext>
      </extLst>
    </cfRule>
    <cfRule type="dataBar" priority="13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{4625595e-c327-4043-9367-9b4691632dca}</x14:id>
        </ext>
      </extLst>
    </cfRule>
  </conditionalFormatting>
  <conditionalFormatting sqref="F71:F75">
    <cfRule type="dataBar" priority="12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{a6385873-7f42-49af-8357-55a3c384cb56}</x14:id>
        </ext>
      </extLst>
    </cfRule>
    <cfRule type="dataBar" priority="13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{0c978b7a-e6d6-47dd-a03d-96bd12345539}</x14:id>
        </ext>
      </extLst>
    </cfRule>
  </conditionalFormatting>
  <conditionalFormatting sqref="F79:F88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{cfb7320b-a751-4060-b514-10cc4cea32f3}</x14:id>
        </ext>
      </extLst>
    </cfRule>
    <cfRule type="dataBar" priority="12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{2db55faf-122a-4888-9329-fb095dd0f64e}</x14:id>
        </ext>
      </extLst>
    </cfRule>
    <cfRule type="dataBar" priority="12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{fb7b0249-6aeb-4052-954f-77b2a70e14dd}</x14:id>
        </ext>
      </extLst>
    </cfRule>
    <cfRule type="dataBar" priority="13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{82994fbc-15e3-4ced-87b6-e4587c38d2b8}</x14:id>
        </ext>
      </extLst>
    </cfRule>
  </conditionalFormatting>
  <conditionalFormatting sqref="F89:F90"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{977043fe-dccd-4b62-af6e-bdbba8811b8d}</x14:id>
        </ext>
      </extLst>
    </cfRule>
  </conditionalFormatting>
  <conditionalFormatting sqref="F101:F105">
    <cfRule type="dataBar" priority="10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{142d37df-6426-4f77-80d5-21b35f6cef5d}</x14:id>
        </ext>
      </extLst>
    </cfRule>
    <cfRule type="dataBar" priority="1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{1360a91a-1b42-4c3c-b940-e35717976f47}</x14:id>
        </ext>
      </extLst>
    </cfRule>
    <cfRule type="dataBar" priority="11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{f7ac0d60-cf56-409c-8f01-a9546cdac09f}</x14:id>
        </ext>
      </extLst>
    </cfRule>
    <cfRule type="dataBar" priority="10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{5bf000d3-c933-4b81-b789-1e2012fbf6b1}</x14:id>
        </ext>
      </extLst>
    </cfRule>
  </conditionalFormatting>
  <conditionalFormatting sqref="F108:F112">
    <cfRule type="dataBar" priority="10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{692a00f0-e8ea-47ab-9bf5-058a886bf74d}</x14:id>
        </ext>
      </extLst>
    </cfRule>
    <cfRule type="dataBar" priority="11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{736e5654-1919-4bc7-bc8e-61c8f91768b2}</x14:id>
        </ext>
      </extLst>
    </cfRule>
  </conditionalFormatting>
  <conditionalFormatting sqref="F116:F125">
    <cfRule type="dataBar" priority="10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{4abf7b47-80f8-4e5d-9128-f887bfb747e5}</x14:id>
        </ext>
      </extLst>
    </cfRule>
    <cfRule type="dataBar" priority="10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{d7ed27c1-539a-4ffb-9ac3-762a8a445730}</x14:id>
        </ext>
      </extLst>
    </cfRule>
    <cfRule type="dataBar" priority="11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{62ca07cf-fa25-4332-92ec-b1584749cf99}</x14:id>
        </ext>
      </extLst>
    </cfRule>
    <cfRule type="dataBar" priority="11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{2beefcba-7f78-4183-974e-1eb08ccd5924}</x14:id>
        </ext>
      </extLst>
    </cfRule>
  </conditionalFormatting>
  <conditionalFormatting sqref="F126:F127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{85643beb-d122-4bbe-a644-ecd3c876a205}</x14:id>
        </ext>
      </extLst>
    </cfRule>
  </conditionalFormatting>
  <conditionalFormatting sqref="F138:F142">
    <cfRule type="dataBar" priority="9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{9efeabd3-d37b-4b15-ab02-1f8819a791b8}</x14:id>
        </ext>
      </extLst>
    </cfRule>
    <cfRule type="dataBar" priority="8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{196788bb-ddfe-4a6a-89bf-a82c554b879b}</x14:id>
        </ext>
      </extLst>
    </cfRule>
    <cfRule type="dataBar" priority="8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{61422789-d2af-4672-b7c9-b323491a10b9}</x14:id>
        </ext>
      </extLst>
    </cfRule>
    <cfRule type="dataBar" priority="9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{b30e0a73-f3eb-47ec-9663-5d8eaa285a77}</x14:id>
        </ext>
      </extLst>
    </cfRule>
  </conditionalFormatting>
  <conditionalFormatting sqref="F145:F149">
    <cfRule type="dataBar" priority="9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{248ba443-d243-4e55-9d68-0dea774c92f0}</x14:id>
        </ext>
      </extLst>
    </cfRule>
    <cfRule type="dataBar" priority="8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{96019b1f-18d3-450b-824b-cde88b2628cf}</x14:id>
        </ext>
      </extLst>
    </cfRule>
  </conditionalFormatting>
  <conditionalFormatting sqref="F153:F162">
    <cfRule type="dataBar" priority="9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{a74636fd-2c19-4d8a-bc35-d2f9c5c6adc5}</x14:id>
        </ext>
      </extLst>
    </cfRule>
    <cfRule type="dataBar" priority="8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{63646e42-4611-447e-8b87-f993c9b967e1}</x14:id>
        </ext>
      </extLst>
    </cfRule>
    <cfRule type="dataBar" priority="9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{dd616ee3-6410-4686-b0ac-9c23819c0cfb}</x14:id>
        </ext>
      </extLst>
    </cfRule>
    <cfRule type="dataBar" priority="8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{c2d74266-85a9-4703-8478-09f641b385c1}</x14:id>
        </ext>
      </extLst>
    </cfRule>
  </conditionalFormatting>
  <conditionalFormatting sqref="F163:F164">
    <cfRule type="dataBar" priority="1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{320d43cb-2c19-41ab-8e57-59dae249b653}</x14:id>
        </ext>
      </extLst>
    </cfRule>
  </conditionalFormatting>
  <conditionalFormatting sqref="F175:F179">
    <cfRule type="dataBar" priority="6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{e703fd17-58e9-4d4a-82ce-ec2882a52ec7}</x14:id>
        </ext>
      </extLst>
    </cfRule>
    <cfRule type="dataBar" priority="7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{c0140836-012b-4a28-b84f-faa773065a07}</x14:id>
        </ext>
      </extLst>
    </cfRule>
    <cfRule type="dataBar" priority="7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{d8952e5e-9144-4d17-ba8f-af01ce73ab45}</x14:id>
        </ext>
      </extLst>
    </cfRule>
    <cfRule type="dataBar" priority="6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{a84c022a-6fc9-4f3f-bbda-5b2bc9f6f2fc}</x14:id>
        </ext>
      </extLst>
    </cfRule>
  </conditionalFormatting>
  <conditionalFormatting sqref="F182:F186">
    <cfRule type="dataBar" priority="7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{5ff38eb5-72a4-455b-8435-518e6dae48e0}</x14:id>
        </ext>
      </extLst>
    </cfRule>
    <cfRule type="dataBar" priority="6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{13055864-f2d4-4c38-a33e-e098ab209835}</x14:id>
        </ext>
      </extLst>
    </cfRule>
  </conditionalFormatting>
  <conditionalFormatting sqref="F190:F199">
    <cfRule type="dataBar" priority="7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{851b43c3-a903-4bf8-8d23-7e4273748481}</x14:id>
        </ext>
      </extLst>
    </cfRule>
    <cfRule type="dataBar" priority="6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{1d48c182-3dcd-472c-beec-dc93227fd0f2}</x14:id>
        </ext>
      </extLst>
    </cfRule>
    <cfRule type="dataBar" priority="7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{dd8b45e5-79b9-4d57-b57c-0bfad683c59d}</x14:id>
        </ext>
      </extLst>
    </cfRule>
    <cfRule type="dataBar" priority="6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{823c27ac-0b1d-4ac0-a53a-3199eb9d4b8a}</x14:id>
        </ext>
      </extLst>
    </cfRule>
  </conditionalFormatting>
  <conditionalFormatting sqref="F200:F201">
    <cfRule type="dataBar" priority="1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{5df8fd13-dc97-4f6b-8d4f-1db7318761c0}</x14:id>
        </ext>
      </extLst>
    </cfRule>
  </conditionalFormatting>
  <conditionalFormatting sqref="F212:F216">
    <cfRule type="dataBar" priority="5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{53a85023-85cb-454f-bf99-267efa700fb6}</x14:id>
        </ext>
      </extLst>
    </cfRule>
    <cfRule type="dataBar" priority="4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{e5e4c53b-f861-4716-91ab-a835b5499b88}</x14:id>
        </ext>
      </extLst>
    </cfRule>
    <cfRule type="dataBar" priority="4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{8cf682a1-4be4-447f-b2fd-26bf69ac83a3}</x14:id>
        </ext>
      </extLst>
    </cfRule>
    <cfRule type="dataBar" priority="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{0d18539d-2b9b-4138-8e74-27abe231d0cf}</x14:id>
        </ext>
      </extLst>
    </cfRule>
  </conditionalFormatting>
  <conditionalFormatting sqref="F219:F223">
    <cfRule type="dataBar" priority="5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{5ca68f6d-8c74-4eb4-afb4-89b140ac1640}</x14:id>
        </ext>
      </extLst>
    </cfRule>
    <cfRule type="dataBar" priority="4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{b22488ab-2efc-4c64-a7ea-3060f5046eab}</x14:id>
        </ext>
      </extLst>
    </cfRule>
  </conditionalFormatting>
  <conditionalFormatting sqref="F227:F236">
    <cfRule type="dataBar" priority="5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{9c85db9f-1923-4cc1-9217-43cee515f898}</x14:id>
        </ext>
      </extLst>
    </cfRule>
    <cfRule type="dataBar" priority="5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{b689b60f-df32-4396-8d4a-d991f7f3ac10}</x14:id>
        </ext>
      </extLst>
    </cfRule>
    <cfRule type="dataBar" priority="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{f433e81f-8923-4c67-828d-c60305c517ff}</x14:id>
        </ext>
      </extLst>
    </cfRule>
    <cfRule type="dataBar" priority="4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{2ee6140e-fdb7-408a-8332-5317f414526a}</x14:id>
        </ext>
      </extLst>
    </cfRule>
  </conditionalFormatting>
  <conditionalFormatting sqref="F237:F238">
    <cfRule type="dataBar" priority="16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{6b7fc393-8557-49c1-8b20-d62db71db15a}</x14:id>
        </ext>
      </extLst>
    </cfRule>
  </conditionalFormatting>
  <conditionalFormatting sqref="G27:G31">
    <cfRule type="containsText" dxfId="3" priority="41" operator="between" text="Complete">
      <formula>NOT(ISERROR(SEARCH("Complete",G27)))</formula>
    </cfRule>
    <cfRule type="containsText" dxfId="4" priority="42" operator="between" text="In Progress">
      <formula>NOT(ISERROR(SEARCH("In Progress",G27)))</formula>
    </cfRule>
  </conditionalFormatting>
  <conditionalFormatting sqref="G34:G38">
    <cfRule type="containsText" dxfId="3" priority="29" operator="between" text="Complete">
      <formula>NOT(ISERROR(SEARCH("Complete",G34)))</formula>
    </cfRule>
    <cfRule type="containsText" dxfId="4" priority="30" operator="between" text="In Progress">
      <formula>NOT(ISERROR(SEARCH("In Progress",G34)))</formula>
    </cfRule>
  </conditionalFormatting>
  <conditionalFormatting sqref="G42:G51">
    <cfRule type="containsText" dxfId="3" priority="2" operator="between" text="Complete">
      <formula>NOT(ISERROR(SEARCH("Complete",G42)))</formula>
    </cfRule>
    <cfRule type="containsText" dxfId="5" priority="3" operator="between" text="In Progress">
      <formula>NOT(ISERROR(SEARCH("In Progress",G42)))</formula>
    </cfRule>
    <cfRule type="containsText" dxfId="4" priority="1" operator="between" text="In Progress">
      <formula>NOT(ISERROR(SEARCH("In Progress",G42)))</formula>
    </cfRule>
  </conditionalFormatting>
  <conditionalFormatting sqref="G64:G68">
    <cfRule type="containsText" dxfId="3" priority="39" operator="between" text="Complete">
      <formula>NOT(ISERROR(SEARCH("Complete",G64)))</formula>
    </cfRule>
    <cfRule type="containsText" dxfId="4" priority="40" operator="between" text="In Progress">
      <formula>NOT(ISERROR(SEARCH("In Progress",G64)))</formula>
    </cfRule>
  </conditionalFormatting>
  <conditionalFormatting sqref="G71:G75">
    <cfRule type="containsText" dxfId="3" priority="27" operator="between" text="Complete">
      <formula>NOT(ISERROR(SEARCH("Complete",G71)))</formula>
    </cfRule>
    <cfRule type="containsText" dxfId="4" priority="28" operator="between" text="In Progress">
      <formula>NOT(ISERROR(SEARCH("In Progress",G71)))</formula>
    </cfRule>
  </conditionalFormatting>
  <conditionalFormatting sqref="G79:G88">
    <cfRule type="containsText" dxfId="4" priority="4" operator="between" text="In Progress">
      <formula>NOT(ISERROR(SEARCH("In Progress",G79)))</formula>
    </cfRule>
    <cfRule type="containsText" dxfId="3" priority="5" operator="between" text="Complete">
      <formula>NOT(ISERROR(SEARCH("Complete",G79)))</formula>
    </cfRule>
    <cfRule type="containsText" dxfId="5" priority="6" operator="between" text="In Progress">
      <formula>NOT(ISERROR(SEARCH("In Progress",G79)))</formula>
    </cfRule>
  </conditionalFormatting>
  <conditionalFormatting sqref="G101:G105">
    <cfRule type="containsText" dxfId="3" priority="37" operator="between" text="Complete">
      <formula>NOT(ISERROR(SEARCH("Complete",G101)))</formula>
    </cfRule>
    <cfRule type="containsText" dxfId="4" priority="38" operator="between" text="In Progress">
      <formula>NOT(ISERROR(SEARCH("In Progress",G101)))</formula>
    </cfRule>
  </conditionalFormatting>
  <conditionalFormatting sqref="G108:G112">
    <cfRule type="containsText" dxfId="4" priority="26" operator="between" text="In Progress">
      <formula>NOT(ISERROR(SEARCH("In Progress",G108)))</formula>
    </cfRule>
    <cfRule type="containsText" dxfId="3" priority="25" operator="between" text="Complete">
      <formula>NOT(ISERROR(SEARCH("Complete",G108)))</formula>
    </cfRule>
  </conditionalFormatting>
  <conditionalFormatting sqref="G116:G125">
    <cfRule type="containsText" dxfId="3" priority="8" operator="between" text="Complete">
      <formula>NOT(ISERROR(SEARCH("Complete",G116)))</formula>
    </cfRule>
    <cfRule type="containsText" dxfId="4" priority="7" operator="between" text="In Progress">
      <formula>NOT(ISERROR(SEARCH("In Progress",G116)))</formula>
    </cfRule>
    <cfRule type="containsText" dxfId="5" priority="9" operator="between" text="In Progress">
      <formula>NOT(ISERROR(SEARCH("In Progress",G116)))</formula>
    </cfRule>
  </conditionalFormatting>
  <conditionalFormatting sqref="G138:G142">
    <cfRule type="containsText" dxfId="4" priority="36" operator="between" text="In Progress">
      <formula>NOT(ISERROR(SEARCH("In Progress",G138)))</formula>
    </cfRule>
    <cfRule type="containsText" dxfId="3" priority="35" operator="between" text="Complete">
      <formula>NOT(ISERROR(SEARCH("Complete",G138)))</formula>
    </cfRule>
  </conditionalFormatting>
  <conditionalFormatting sqref="G145:G149">
    <cfRule type="containsText" dxfId="4" priority="24" operator="between" text="In Progress">
      <formula>NOT(ISERROR(SEARCH("In Progress",G145)))</formula>
    </cfRule>
    <cfRule type="containsText" dxfId="3" priority="23" operator="between" text="Complete">
      <formula>NOT(ISERROR(SEARCH("Complete",G145)))</formula>
    </cfRule>
  </conditionalFormatting>
  <conditionalFormatting sqref="G153:G162">
    <cfRule type="containsText" dxfId="5" priority="12" operator="between" text="In Progress">
      <formula>NOT(ISERROR(SEARCH("In Progress",G153)))</formula>
    </cfRule>
    <cfRule type="containsText" dxfId="4" priority="10" operator="between" text="In Progress">
      <formula>NOT(ISERROR(SEARCH("In Progress",G153)))</formula>
    </cfRule>
    <cfRule type="containsText" dxfId="3" priority="11" operator="between" text="Complete">
      <formula>NOT(ISERROR(SEARCH("Complete",G153)))</formula>
    </cfRule>
  </conditionalFormatting>
  <conditionalFormatting sqref="G175:G179">
    <cfRule type="containsText" dxfId="4" priority="34" operator="between" text="In Progress">
      <formula>NOT(ISERROR(SEARCH("In Progress",G175)))</formula>
    </cfRule>
    <cfRule type="containsText" dxfId="3" priority="33" operator="between" text="Complete">
      <formula>NOT(ISERROR(SEARCH("Complete",G175)))</formula>
    </cfRule>
  </conditionalFormatting>
  <conditionalFormatting sqref="G182:G186">
    <cfRule type="containsText" dxfId="4" priority="22" operator="between" text="In Progress">
      <formula>NOT(ISERROR(SEARCH("In Progress",G182)))</formula>
    </cfRule>
    <cfRule type="containsText" dxfId="3" priority="21" operator="between" text="Complete">
      <formula>NOT(ISERROR(SEARCH("Complete",G182)))</formula>
    </cfRule>
  </conditionalFormatting>
  <conditionalFormatting sqref="G190:G199">
    <cfRule type="containsText" dxfId="3" priority="14" operator="between" text="Complete">
      <formula>NOT(ISERROR(SEARCH("Complete",G190)))</formula>
    </cfRule>
    <cfRule type="containsText" dxfId="5" priority="15" operator="between" text="In Progress">
      <formula>NOT(ISERROR(SEARCH("In Progress",G190)))</formula>
    </cfRule>
    <cfRule type="containsText" dxfId="4" priority="13" operator="between" text="In Progress">
      <formula>NOT(ISERROR(SEARCH("In Progress",G190)))</formula>
    </cfRule>
  </conditionalFormatting>
  <conditionalFormatting sqref="G212:G216">
    <cfRule type="containsText" dxfId="4" priority="32" operator="between" text="In Progress">
      <formula>NOT(ISERROR(SEARCH("In Progress",G212)))</formula>
    </cfRule>
    <cfRule type="containsText" dxfId="3" priority="31" operator="between" text="Complete">
      <formula>NOT(ISERROR(SEARCH("Complete",G212)))</formula>
    </cfRule>
  </conditionalFormatting>
  <conditionalFormatting sqref="G219:G223">
    <cfRule type="containsText" dxfId="3" priority="19" operator="between" text="Complete">
      <formula>NOT(ISERROR(SEARCH("Complete",G219)))</formula>
    </cfRule>
    <cfRule type="containsText" dxfId="4" priority="20" operator="between" text="In Progress">
      <formula>NOT(ISERROR(SEARCH("In Progress",G219)))</formula>
    </cfRule>
  </conditionalFormatting>
  <conditionalFormatting sqref="G227:G236">
    <cfRule type="containsText" dxfId="4" priority="16" operator="between" text="In Progress">
      <formula>NOT(ISERROR(SEARCH("In Progress",G227)))</formula>
    </cfRule>
    <cfRule type="containsText" dxfId="3" priority="17" operator="between" text="Complete">
      <formula>NOT(ISERROR(SEARCH("Complete",G227)))</formula>
    </cfRule>
    <cfRule type="containsText" dxfId="5" priority="18" operator="between" text="In Progress">
      <formula>NOT(ISERROR(SEARCH("In Progress",G227)))</formula>
    </cfRule>
  </conditionalFormatting>
  <conditionalFormatting sqref="H242:H251">
    <cfRule type="dataBar" priority="15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{2760e8ee-7da7-4546-8c7b-7cd8544964eb}</x14:id>
        </ext>
      </extLst>
    </cfRule>
  </conditionalFormatting>
  <conditionalFormatting sqref="D5:E14;D4;E3:E4">
    <cfRule type="dataBar" priority="16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{ffd052d2-6abe-42ea-bce3-ed8a416fa7ba}</x14:id>
        </ext>
      </extLst>
    </cfRule>
  </conditionalFormatting>
  <conditionalFormatting sqref="F34:F38;F52:F53;F27:F31;F20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{ece7a980-4a80-4a3a-a598-ed82a82b23a6}</x14:id>
        </ext>
      </extLst>
    </cfRule>
  </conditionalFormatting>
  <conditionalFormatting sqref="F71:F75;F64:F68;F57">
    <cfRule type="dataBar" priority="13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{fd065b79-5e7a-4f8f-bec6-3d7c6c830530}</x14:id>
        </ext>
      </extLst>
    </cfRule>
  </conditionalFormatting>
  <conditionalFormatting sqref="F108:F112;F101:F105;F94">
    <cfRule type="dataBar" priority="11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{fe9d7edb-cdf7-40a4-b3c9-a77be7148cbd}</x14:id>
        </ext>
      </extLst>
    </cfRule>
  </conditionalFormatting>
  <conditionalFormatting sqref="F145:F149;F138:F142;F131">
    <cfRule type="dataBar" priority="9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{53aa489d-da40-448a-a810-afb1dff35741}</x14:id>
        </ext>
      </extLst>
    </cfRule>
  </conditionalFormatting>
  <conditionalFormatting sqref="F182:F186;F175:F179;F168">
    <cfRule type="dataBar" priority="7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{3717763c-8238-4479-9159-36aa03a77f6f}</x14:id>
        </ext>
      </extLst>
    </cfRule>
  </conditionalFormatting>
  <conditionalFormatting sqref="F219:F223;F212:F216;F205">
    <cfRule type="dataBar" priority="5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{704cae70-f333-41ed-b7ab-e1ba1dce5e13}</x14:id>
        </ext>
      </extLst>
    </cfRule>
  </conditionalFormatting>
  <hyperlinks>
    <hyperlink ref="C101" r:id="rId2" display="Bank accounts pt 2 - oswell.ndhlovu@umuzi.org - review"/>
    <hyperlink ref="D219:E219" r:id="rId3" display="https://coderbyte.com/sl-candidate?inviteKey=ZiCac1uABQ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d6c2b6-b2f4-4ba5-9646-34e30715b9b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434f427-e822-4509-9ab4-cca2da4c380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68e3561-4e15-4866-b412-bdf0ddd3497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ebdf0c2-264d-4f7a-90fc-38855e375d6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f2501e2-30bc-455b-b46c-ea78801e236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ac5858-4ebf-4b66-86c2-ee5bcaee8de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f6cf5af-fcf1-4c7e-9622-60fae67c2d7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e66bad4-5a14-4eb3-a35d-c9f2772143a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dfa5cd5-d3b5-4905-b1f5-3ed3217e8278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c7d85691-25bf-46ef-b488-fce81a0e8f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73a635f-d51e-4ba9-a8ee-5563408d325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598751c-3beb-45d2-9804-e910db239e4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1329380-fae3-4dbd-917c-6dca595ab04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a90df6e2-32df-4b86-aab6-e4a6d7be9fa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94ed06-491e-41e3-97e6-333797a8965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508635a-c154-48b2-80fa-efaab68de9d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bf3d19c-45aa-480b-99e8-1ef57e8fa7e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8812e9-b62e-47ef-b3fd-3a2eb7b57ac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f1568118-dd68-4d25-98ef-761fadb894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1bc975-013e-4fb9-9739-311727f0f79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93b08f-0829-429a-ae2c-db105399f0f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eda3457-59bb-48af-98c9-0a1f45362f1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14526ea-7404-4c11-a889-8b7ef77c01d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d9d4eaa-d2d3-4fd9-8583-fc73de2c115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4222f12-9eea-4902-a696-01decd3210e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1b09efe-7a2a-4447-b8c1-b2b868ed12e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f8c5ae6-c0e9-4f92-9635-53fcd13c865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74b6fade-090c-45c2-a92f-efae3e118d4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ac059f-d533-4e1b-aff1-a0546a704cb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c437ee8-cac4-4df8-ac6f-927b69c4d50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5f747bf-56ee-4cb8-858f-a61b523c24c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ec17df0-b656-49f8-9908-a25b137972a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4ab7ecd-9edd-4b86-a66a-f0de33b1ee30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f702875-5c9a-4d69-84b0-cb6a72e9905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a887789-9582-4740-8dd0-e6068315b63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c040c08-1a6a-414f-afce-744d612c716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5b110d85-b326-413e-a098-4444a42c6d0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d23fe3f-5612-4afd-970f-19f2ca665f69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e96b43ba-516c-4cc5-9c26-5a4e7636e7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fcaef44-e24a-4ebd-b4aa-70d8a865a1d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44886cf-092c-4e3c-8405-b6ecb62189b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915607d-b1fe-4e13-a81e-7d01dea43cc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ad6963-93fe-4d94-bbfe-cf7f9b60c5a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e723952-49e8-46c4-af92-e99ee7f6a93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4e646e8-0eba-431e-8f35-f770c1c47de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81320deb-05de-4d32-a4d6-215f5e144d6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37e5e32-2f07-4e8c-9a07-f63a349ddeb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4ce30a9-5b54-4ecf-96bc-ccea70a7654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4c94a93-ab87-4fab-be98-d434fb46439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a53c5e5b-efd7-4ceb-9a04-52f3990cbc6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e79f964-8b5d-4c55-9fdd-4a43223c8f2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2ff4618-5c91-4885-9889-6add7dd102f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b5b5047-0a16-496f-befb-1ea55701088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5b30d2a-04c8-4ecd-8dc5-05303541c15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2544fcbb-e3a8-4a30-ab4a-b7c4610261e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9d2c89-8a69-4e0b-a6ff-c4e9593f9a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75b9f53-ccb3-46cb-a543-69ea5c198ce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a60c19ea-be1d-4e49-bb9a-68c5ff9cbde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3d72129a-52fe-4ca5-809c-be2c856417a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6c9deb6-8835-449c-8ea0-aba5123cfc0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1a1ee420-921f-4c40-a403-4263f55e82b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712f35a-79ec-4834-ae93-390aba6aed5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4ba2569-206b-4b58-b6ca-67aadd01205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e8b263c-a115-4e09-8637-571ba0987f0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22a40848-3a91-488c-9a9b-d14c842df05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928be70-e1c6-444c-b5b8-11df65cd647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fe28cd2-78d4-454b-a7dd-a27671d4972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625595e-c327-4043-9367-9b4691632d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a6385873-7f42-49af-8357-55a3c384cb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c978b7a-e6d6-47dd-a03d-96bd1234553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cfb7320b-a751-4060-b514-10cc4cea32f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2db55faf-122a-4888-9329-fb095dd0f64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b7b0249-6aeb-4052-954f-77b2a70e14d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2994fbc-15e3-4ced-87b6-e4587c38d2b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977043fe-dccd-4b62-af6e-bdbba8811b8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142d37df-6426-4f77-80d5-21b35f6cef5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60a91a-1b42-4c3c-b940-e35717976f4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f7ac0d60-cf56-409c-8f01-a9546cdac09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bf000d3-c933-4b81-b789-1e2012fbf6b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692a00f0-e8ea-47ab-9bf5-058a886bf74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36e5654-1919-4bc7-bc8e-61c8f91768b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4abf7b47-80f8-4e5d-9128-f887bfb747e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7ed27c1-539a-4ffb-9ac3-762a8a44573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2ca07cf-fa25-4332-92ec-b1584749cf9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beefcba-7f78-4183-974e-1eb08ccd592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85643beb-d122-4bbe-a644-ecd3c876a20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9efeabd3-d37b-4b15-ab02-1f8819a791b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196788bb-ddfe-4a6a-89bf-a82c554b879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1422789-d2af-4672-b7c9-b323491a10b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30e0a73-f3eb-47ec-9663-5d8eaa285a7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248ba443-d243-4e55-9d68-0dea774c92f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6019b1f-18d3-450b-824b-cde88b2628c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a74636fd-2c19-4d8a-bc35-d2f9c5c6adc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3646e42-4611-447e-8b87-f993c9b967e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616ee3-6410-4686-b0ac-9c23819c0cf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c2d74266-85a9-4703-8478-09f641b385c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320d43cb-2c19-41ab-8e57-59dae249b65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e703fd17-58e9-4d4a-82ce-ec2882a52ec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0140836-012b-4a28-b84f-faa773065a0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d8952e5e-9144-4d17-ba8f-af01ce73ab4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84c022a-6fc9-4f3f-bbda-5b2bc9f6f2f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5ff38eb5-72a4-455b-8435-518e6dae48e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055864-f2d4-4c38-a33e-e098ab20983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851b43c3-a903-4bf8-8d23-7e427374848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d48c182-3dcd-472c-beec-dc93227fd0f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8b45e5-79b9-4d57-b57c-0bfad683c59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823c27ac-0b1d-4ac0-a53a-3199eb9d4b8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5df8fd13-dc97-4f6b-8d4f-1db7318761c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53a85023-85cb-454f-bf99-267efa700fb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5e4c53b-f861-4716-91ab-a835b5499b8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f682a1-4be4-447f-b2fd-26bf69ac83a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d18539d-2b9b-4138-8e74-27abe231d0c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5ca68f6d-8c74-4eb4-afb4-89b140ac164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2488ab-2efc-4c64-a7ea-3060f5046ea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9c85db9f-1923-4cc1-9217-43cee515f89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b689b60f-df32-4396-8d4a-d991f7f3ac1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433e81f-8923-4c67-828d-c60305c517f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ee6140e-fdb7-408a-8332-5317f414526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6b7fc393-8557-49c1-8b20-d62db71db15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2760e8ee-7da7-4546-8c7b-7cd8544964e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ffd052d2-6abe-42ea-bce3-ed8a416fa7b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D5:E14;D4;E3:E4</xm:sqref>
        </x14:conditionalFormatting>
        <x14:conditionalFormatting xmlns:xm="http://schemas.microsoft.com/office/excel/2006/main">
          <x14:cfRule type="dataBar" id="{ece7a980-4a80-4a3a-a598-ed82a82b23a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F34:F38;F52:F53;F27:F31;F20</xm:sqref>
        </x14:conditionalFormatting>
        <x14:conditionalFormatting xmlns:xm="http://schemas.microsoft.com/office/excel/2006/main">
          <x14:cfRule type="dataBar" id="{fd065b79-5e7a-4f8f-bec6-3d7c6c83053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fe9d7edb-cdf7-40a4-b3c9-a77be7148c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53aa489d-da40-448a-a810-afb1dff3574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3717763c-8238-4479-9159-36aa03a77f6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704cae70-f333-41ed-b7ab-e1ba1dce5e1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50" zoomScaleNormal="50" topLeftCell="A7" workbookViewId="0">
      <selection activeCell="F231" sqref="F231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72">
        <v>1</v>
      </c>
    </row>
    <row r="4" ht="30" customHeight="1" spans="2:11">
      <c r="B4" s="8" t="s">
        <v>46</v>
      </c>
      <c r="C4" s="9"/>
      <c r="D4" s="10"/>
      <c r="E4" s="72">
        <v>1</v>
      </c>
      <c r="G4" s="73" t="s">
        <v>20</v>
      </c>
      <c r="H4" s="74"/>
      <c r="J4" s="135" t="s">
        <v>47</v>
      </c>
      <c r="K4" s="136">
        <f>B20</f>
        <v>45709</v>
      </c>
    </row>
    <row r="5" ht="30" customHeight="1" spans="2:11">
      <c r="B5" s="8" t="s">
        <v>48</v>
      </c>
      <c r="C5" s="9"/>
      <c r="D5" s="10"/>
      <c r="E5" s="72">
        <v>0.5</v>
      </c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 t="str">
        <f t="shared" ref="J6:K10" si="0">C34</f>
        <v>coderbyte assessment</v>
      </c>
      <c r="K6" s="139">
        <f t="shared" si="0"/>
        <v>0</v>
      </c>
    </row>
    <row r="7" ht="30" customHeight="1" spans="2:11">
      <c r="B7" s="11" t="s">
        <v>50</v>
      </c>
      <c r="C7" s="12"/>
      <c r="D7" s="10"/>
      <c r="E7" s="72"/>
      <c r="J7" s="140" t="str">
        <f t="shared" si="0"/>
        <v>geeks for geeks - upskilling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>
        <v>0.5</v>
      </c>
      <c r="J11" s="137" t="str">
        <f t="shared" ref="J11:J20" si="1">C42</f>
        <v>consume github add some test - make changes if requested</v>
      </c>
      <c r="K11" s="138"/>
    </row>
    <row r="12" ht="30" customHeight="1" spans="2:11">
      <c r="B12" s="13" t="s">
        <v>55</v>
      </c>
      <c r="C12" s="14"/>
      <c r="D12" s="10"/>
      <c r="E12" s="72">
        <v>0.1</v>
      </c>
      <c r="J12" s="140" t="str">
        <f t="shared" si="1"/>
        <v>create a REST api to interact with actual database - make changes if requested</v>
      </c>
      <c r="K12" s="144"/>
    </row>
    <row r="13" ht="30" customHeight="1" spans="2:11">
      <c r="B13" s="13" t="s">
        <v>56</v>
      </c>
      <c r="C13" s="14"/>
      <c r="D13" s="10"/>
      <c r="E13" s="72"/>
      <c r="J13" s="140">
        <f t="shared" si="1"/>
        <v>0</v>
      </c>
      <c r="K13" s="144"/>
    </row>
    <row r="14" ht="30" customHeight="1" spans="2:11">
      <c r="B14" s="8" t="s">
        <v>57</v>
      </c>
      <c r="C14" s="9"/>
      <c r="D14" s="15"/>
      <c r="E14" s="77"/>
      <c r="J14" s="140" t="str">
        <f t="shared" si="1"/>
        <v>Python and MongoDB - pause</v>
      </c>
      <c r="K14" s="144"/>
    </row>
    <row r="15" ht="30" customHeight="1" spans="2:11">
      <c r="B15" s="16" t="s">
        <v>21</v>
      </c>
      <c r="C15" s="17"/>
      <c r="D15" s="17"/>
      <c r="E15" s="78"/>
      <c r="J15" s="140">
        <f t="shared" si="1"/>
        <v>0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>
        <f t="shared" si="1"/>
        <v>0</v>
      </c>
      <c r="K16" s="144"/>
    </row>
    <row r="17" spans="10:11">
      <c r="J17" s="140">
        <f t="shared" si="1"/>
        <v>0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45709</v>
      </c>
      <c r="C20" s="23">
        <v>0.208333333333333</v>
      </c>
      <c r="D20" s="24" t="s">
        <v>63</v>
      </c>
      <c r="E20" s="82"/>
      <c r="F20" s="83">
        <v>1</v>
      </c>
      <c r="G20" s="84" t="str">
        <f>IF(F20=100%,"Complete",IF(AND(F20&lt;100%,F20&gt;0%),"In Progress","Not Started"))</f>
        <v>Complete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2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3">IF(F27=100%,"Complete",IF(AND(F27&lt;100%,F27&gt;0%),"In Progress","Not Started"))</f>
        <v>Not Started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45712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3"/>
        <v>Not Started</v>
      </c>
      <c r="H31" s="98"/>
      <c r="J31" s="137">
        <f t="shared" ref="J31:K35" si="4">C71</f>
        <v>0</v>
      </c>
      <c r="K31" s="139">
        <f t="shared" si="4"/>
        <v>0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 t="s">
        <v>86</v>
      </c>
      <c r="D34" s="43"/>
      <c r="E34" s="105"/>
      <c r="F34" s="106">
        <v>1</v>
      </c>
      <c r="G34" s="107" t="str">
        <f t="shared" ref="G34:G57" si="5">IF(F34=100%,"Complete",IF(AND(F34&lt;100%,F34&gt;0%),"In Progress","Not Started"))</f>
        <v>Complete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 t="s">
        <v>116</v>
      </c>
      <c r="D35" s="45"/>
      <c r="E35" s="109"/>
      <c r="F35" s="110">
        <v>1</v>
      </c>
      <c r="G35" s="107" t="str">
        <f t="shared" si="5"/>
        <v>Complete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 t="str">
        <f t="shared" ref="J36:J45" si="6">C79</f>
        <v>consume github add some test - make changes if requested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 t="str">
        <f t="shared" si="6"/>
        <v>create a REST api to interact with actual database - make changes if requested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>
        <f t="shared" si="6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 t="str">
        <f t="shared" si="6"/>
        <v>Python and MongoDB - continue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 t="str">
        <f t="shared" si="6"/>
        <v>Write a report - start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>
        <f t="shared" si="6"/>
        <v>0</v>
      </c>
      <c r="K41" s="141"/>
      <c r="M41" s="171"/>
      <c r="N41" s="171"/>
    </row>
    <row r="42" ht="15.95" customHeight="1" spans="2:14">
      <c r="B42" s="22"/>
      <c r="C42" s="54" t="s">
        <v>111</v>
      </c>
      <c r="D42" s="55"/>
      <c r="E42" s="121" t="s">
        <v>73</v>
      </c>
      <c r="F42" s="122">
        <v>1</v>
      </c>
      <c r="G42" s="123" t="str">
        <f t="shared" si="5"/>
        <v>Complete</v>
      </c>
      <c r="H42" s="124"/>
      <c r="J42" s="150">
        <f t="shared" si="6"/>
        <v>0</v>
      </c>
      <c r="K42" s="141"/>
      <c r="M42" s="171"/>
      <c r="N42" s="171"/>
    </row>
    <row r="43" ht="15.95" customHeight="1" spans="2:14">
      <c r="B43" s="22"/>
      <c r="C43" s="56" t="s">
        <v>88</v>
      </c>
      <c r="D43" s="57"/>
      <c r="E43" s="125"/>
      <c r="F43" s="126">
        <v>1</v>
      </c>
      <c r="G43" s="123" t="str">
        <f t="shared" si="5"/>
        <v>Complete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0" t="s">
        <v>117</v>
      </c>
      <c r="D45" s="61"/>
      <c r="E45" s="128" t="s">
        <v>74</v>
      </c>
      <c r="F45" s="126">
        <v>1</v>
      </c>
      <c r="G45" s="123" t="str">
        <f t="shared" si="5"/>
        <v>Complete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2"/>
      <c r="D46" s="63"/>
      <c r="E46" s="129" t="s">
        <v>75</v>
      </c>
      <c r="F46" s="126"/>
      <c r="G46" s="123" t="str">
        <f t="shared" si="5"/>
        <v>Not Started</v>
      </c>
      <c r="H46" s="127"/>
      <c r="J46" s="145"/>
      <c r="K46" s="146"/>
      <c r="M46" s="159"/>
      <c r="N46" s="159"/>
    </row>
    <row r="47" ht="15.95" customHeight="1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149">
        <f t="shared" ref="J48:J52" si="7">C64</f>
        <v>0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45712</v>
      </c>
      <c r="C57" s="23">
        <v>0.208333333333333</v>
      </c>
      <c r="D57" s="24" t="s">
        <v>63</v>
      </c>
      <c r="E57" s="82"/>
      <c r="F57" s="83">
        <v>1</v>
      </c>
      <c r="G57" s="84" t="str">
        <f t="shared" si="5"/>
        <v>Complete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45712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spans="2:14">
      <c r="B60" s="22"/>
      <c r="C60" s="25">
        <v>0.333333333333333</v>
      </c>
      <c r="D60" s="26"/>
      <c r="E60" s="85"/>
      <c r="F60" s="86"/>
      <c r="G60" s="87"/>
      <c r="H60" s="85"/>
      <c r="J60" s="162">
        <f t="shared" ref="J60:K81" si="8">J31</f>
        <v>0</v>
      </c>
      <c r="K60" s="164">
        <f t="shared" ref="K60:K61" si="9">K31</f>
        <v>0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9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15.15" spans="2:14">
      <c r="B64" s="22"/>
      <c r="C64" s="33"/>
      <c r="D64" s="34"/>
      <c r="E64" s="34"/>
      <c r="F64" s="94"/>
      <c r="G64" s="95" t="str">
        <f t="shared" ref="G64:G68" si="10">IF(F64=100%,"Complete",IF(AND(F64&lt;100%,F64&gt;0%),"In Progress","Not Started"))</f>
        <v>Not Started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4" t="str">
        <f t="shared" si="8"/>
        <v>consume github add some test - make changes if requested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 t="str">
        <f t="shared" si="8"/>
        <v>create a REST api to interact with actual database - make changes if requested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0"/>
        <v>Not Started</v>
      </c>
      <c r="H67" s="98"/>
      <c r="J67" s="175">
        <f t="shared" si="8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0"/>
        <v>Not Started</v>
      </c>
      <c r="H68" s="98"/>
      <c r="J68" s="175" t="str">
        <f t="shared" si="8"/>
        <v>Python and MongoDB - continue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 t="str">
        <f t="shared" si="8"/>
        <v>Write a report - start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>
        <f t="shared" si="8"/>
        <v>0</v>
      </c>
      <c r="K70" s="166"/>
      <c r="M70" s="173"/>
      <c r="N70" s="173"/>
    </row>
    <row r="71" spans="2:11">
      <c r="B71" s="22"/>
      <c r="C71" s="42"/>
      <c r="D71" s="43"/>
      <c r="E71" s="105"/>
      <c r="F71" s="106"/>
      <c r="G71" s="107" t="str">
        <f t="shared" ref="G71:G94" si="11">IF(F71=100%,"Complete",IF(AND(F71&lt;100%,F71&gt;0%),"In Progress","Not Started"))</f>
        <v>Not Started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1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1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>
        <f t="shared" si="8"/>
        <v>0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8"/>
        <v>0</v>
      </c>
      <c r="K78" s="166"/>
    </row>
    <row r="79" ht="15" customHeight="1" spans="2:11">
      <c r="B79" s="22"/>
      <c r="C79" s="54" t="s">
        <v>111</v>
      </c>
      <c r="D79" s="55"/>
      <c r="E79" s="121" t="s">
        <v>73</v>
      </c>
      <c r="F79" s="122">
        <v>1</v>
      </c>
      <c r="G79" s="123" t="str">
        <f t="shared" si="11"/>
        <v>Complete</v>
      </c>
      <c r="H79" s="124"/>
      <c r="J79" s="175">
        <f t="shared" si="8"/>
        <v>0</v>
      </c>
      <c r="K79" s="166"/>
    </row>
    <row r="80" ht="15" customHeight="1" spans="2:11">
      <c r="B80" s="22"/>
      <c r="C80" s="56" t="s">
        <v>88</v>
      </c>
      <c r="D80" s="57"/>
      <c r="E80" s="125"/>
      <c r="F80" s="126">
        <v>1</v>
      </c>
      <c r="G80" s="123" t="str">
        <f t="shared" si="11"/>
        <v>Complete</v>
      </c>
      <c r="H80" s="127"/>
      <c r="J80" s="175">
        <f t="shared" si="8"/>
        <v>0</v>
      </c>
      <c r="K80" s="166"/>
    </row>
    <row r="81" ht="15.75" customHeight="1" spans="2:11">
      <c r="B81" s="22"/>
      <c r="C81" s="58"/>
      <c r="D81" s="59"/>
      <c r="E81" s="125"/>
      <c r="F81" s="126"/>
      <c r="G81" s="123" t="str">
        <f t="shared" si="11"/>
        <v>Not Started</v>
      </c>
      <c r="H81" s="127"/>
      <c r="J81" s="175">
        <f t="shared" si="8"/>
        <v>0</v>
      </c>
      <c r="K81" s="166"/>
    </row>
    <row r="82" ht="15.15" spans="2:11">
      <c r="B82" s="22"/>
      <c r="C82" s="60" t="s">
        <v>112</v>
      </c>
      <c r="D82" s="61"/>
      <c r="E82" s="128" t="s">
        <v>74</v>
      </c>
      <c r="F82" s="126">
        <v>1</v>
      </c>
      <c r="G82" s="123" t="str">
        <f t="shared" si="11"/>
        <v>Complete</v>
      </c>
      <c r="H82" s="127"/>
      <c r="J82" s="180"/>
      <c r="K82" s="181"/>
    </row>
    <row r="83" ht="15" customHeight="1" spans="2:11">
      <c r="B83" s="22"/>
      <c r="C83" s="62" t="s">
        <v>118</v>
      </c>
      <c r="D83" s="63"/>
      <c r="E83" s="129" t="s">
        <v>75</v>
      </c>
      <c r="F83" s="126">
        <v>1</v>
      </c>
      <c r="G83" s="123" t="str">
        <f t="shared" si="11"/>
        <v>Complete</v>
      </c>
      <c r="H83" s="127"/>
      <c r="J83" s="182" t="s">
        <v>67</v>
      </c>
      <c r="K83" s="183">
        <f>B94</f>
        <v>45713</v>
      </c>
    </row>
    <row r="84" ht="15.15" spans="2:11">
      <c r="B84" s="22"/>
      <c r="C84" s="64"/>
      <c r="D84" s="65"/>
      <c r="E84" s="130"/>
      <c r="F84" s="126"/>
      <c r="G84" s="123" t="str">
        <f t="shared" si="11"/>
        <v>Not Started</v>
      </c>
      <c r="H84" s="127"/>
      <c r="J84" s="178"/>
      <c r="K84" s="179"/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62">
        <f t="shared" ref="J85:K89" si="12">C108</f>
        <v>0</v>
      </c>
      <c r="K85" s="164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126"/>
      <c r="G87" s="123" t="str">
        <f t="shared" si="11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132"/>
      <c r="G88" s="123" t="str">
        <f t="shared" si="11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3">C116</f>
        <v>consume github add some test - make changes if requested</v>
      </c>
      <c r="K90" s="164"/>
    </row>
    <row r="91" spans="10:11">
      <c r="J91" s="175" t="str">
        <f t="shared" si="13"/>
        <v>create a REST api to interact with actual database - make changes if requested</v>
      </c>
      <c r="K91" s="166"/>
    </row>
    <row r="92" ht="15.15" spans="10:11">
      <c r="J92" s="175">
        <f t="shared" si="13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 t="str">
        <f t="shared" si="13"/>
        <v>Python and MongoDB - continue</v>
      </c>
      <c r="K93" s="166"/>
    </row>
    <row r="94" spans="2:11">
      <c r="B94" s="22">
        <v>45713</v>
      </c>
      <c r="C94" s="23">
        <v>0.208333333333333</v>
      </c>
      <c r="D94" s="24" t="s">
        <v>63</v>
      </c>
      <c r="E94" s="82"/>
      <c r="F94" s="83">
        <v>1</v>
      </c>
      <c r="G94" s="84" t="str">
        <f t="shared" si="11"/>
        <v>Complete</v>
      </c>
      <c r="H94" s="82"/>
      <c r="J94" s="175" t="str">
        <f t="shared" si="13"/>
        <v>Agile Project Management - start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>
        <f t="shared" si="13"/>
        <v>0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43.95" spans="2:11">
      <c r="B101" s="22"/>
      <c r="C101" s="33" t="s">
        <v>119</v>
      </c>
      <c r="D101" s="34"/>
      <c r="E101" s="34"/>
      <c r="F101" s="94">
        <v>1</v>
      </c>
      <c r="G101" s="95" t="str">
        <f t="shared" ref="G101:G105" si="14">IF(F101=100%,"Complete",IF(AND(F101&lt;100%,F101&gt;0%),"In Progress","Not Started"))</f>
        <v>Complete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 t="str">
        <f t="shared" ref="J102:J106" si="15">C101</f>
        <v>Shop Database using sql - donald.nzimande@umuzi.org - review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/>
      <c r="D108" s="43"/>
      <c r="E108" s="105"/>
      <c r="F108" s="106"/>
      <c r="G108" s="107" t="str">
        <f t="shared" ref="G108:G131" si="16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45713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7">J85</f>
        <v>0</v>
      </c>
      <c r="K114" s="139">
        <f t="shared" ref="K114:K115" si="18">K85</f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8"/>
        <v>0</v>
      </c>
    </row>
    <row r="116" ht="15" customHeight="1" spans="2:11">
      <c r="B116" s="22"/>
      <c r="C116" s="54" t="s">
        <v>111</v>
      </c>
      <c r="D116" s="55"/>
      <c r="E116" s="121" t="s">
        <v>73</v>
      </c>
      <c r="F116" s="122">
        <v>1</v>
      </c>
      <c r="G116" s="123" t="str">
        <f t="shared" si="16"/>
        <v>Complete</v>
      </c>
      <c r="H116" s="124"/>
      <c r="J116" s="140">
        <f t="shared" si="17"/>
        <v>0</v>
      </c>
      <c r="K116" s="141">
        <f t="shared" si="17"/>
        <v>0</v>
      </c>
    </row>
    <row r="117" ht="30" customHeight="1" spans="2:11">
      <c r="B117" s="22"/>
      <c r="C117" s="56" t="s">
        <v>88</v>
      </c>
      <c r="D117" s="57"/>
      <c r="E117" s="125"/>
      <c r="F117" s="126">
        <v>1</v>
      </c>
      <c r="G117" s="123" t="str">
        <f t="shared" si="16"/>
        <v>Complete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 t="s">
        <v>112</v>
      </c>
      <c r="D119" s="61"/>
      <c r="E119" s="128" t="s">
        <v>74</v>
      </c>
      <c r="F119" s="126">
        <v>1</v>
      </c>
      <c r="G119" s="123" t="str">
        <f t="shared" si="16"/>
        <v>Complete</v>
      </c>
      <c r="H119" s="127"/>
      <c r="J119" s="149" t="str">
        <f t="shared" si="17"/>
        <v>consume github add some test - make changes if requested</v>
      </c>
      <c r="K119" s="139"/>
    </row>
    <row r="120" ht="15" customHeight="1" spans="2:11">
      <c r="B120" s="22"/>
      <c r="C120" s="62" t="s">
        <v>120</v>
      </c>
      <c r="D120" s="63"/>
      <c r="E120" s="129" t="s">
        <v>75</v>
      </c>
      <c r="F120" s="126">
        <v>1</v>
      </c>
      <c r="G120" s="123" t="str">
        <f t="shared" si="16"/>
        <v>Complete</v>
      </c>
      <c r="H120" s="127"/>
      <c r="J120" s="150" t="str">
        <f t="shared" si="17"/>
        <v>create a REST api to interact with actual database - make changes if requested</v>
      </c>
      <c r="K120" s="141"/>
    </row>
    <row r="121" ht="15" customHeight="1" spans="2:11">
      <c r="B121" s="22"/>
      <c r="C121" s="64"/>
      <c r="D121" s="65"/>
      <c r="E121" s="130"/>
      <c r="F121" s="126"/>
      <c r="G121" s="123" t="str">
        <f t="shared" si="16"/>
        <v>Not Started</v>
      </c>
      <c r="H121" s="127"/>
      <c r="J121" s="150">
        <f t="shared" si="17"/>
        <v>0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 t="str">
        <f t="shared" si="17"/>
        <v>Python and MongoDB - continue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 t="str">
        <f t="shared" si="17"/>
        <v>Agile Project Management - start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>
        <f t="shared" si="17"/>
        <v>0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>
        <f t="shared" si="17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45714</v>
      </c>
      <c r="C131" s="23">
        <v>0.208333333333333</v>
      </c>
      <c r="D131" s="24" t="s">
        <v>63</v>
      </c>
      <c r="E131" s="82"/>
      <c r="F131" s="83">
        <v>1</v>
      </c>
      <c r="G131" s="84" t="str">
        <f t="shared" si="16"/>
        <v>Complete</v>
      </c>
      <c r="H131" s="82"/>
      <c r="J131" s="150" t="str">
        <f t="shared" ref="J131:J135" si="19">J102</f>
        <v>Shop Database using sql - donald.nzimande@umuzi.org - review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9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9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45714</v>
      </c>
    </row>
    <row r="138" ht="43.95" spans="2:11">
      <c r="B138" s="22"/>
      <c r="C138" s="33" t="s">
        <v>119</v>
      </c>
      <c r="D138" s="34"/>
      <c r="E138" s="34"/>
      <c r="F138" s="94">
        <v>1</v>
      </c>
      <c r="G138" s="95" t="str">
        <f t="shared" ref="G138:G142" si="20">IF(F138=100%,"Complete",IF(AND(F138&lt;100%,F138&gt;0%),"In Progress","Not Started"))</f>
        <v>Complete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37">
        <f t="shared" ref="J139:K143" si="21">C145</f>
        <v>0</v>
      </c>
      <c r="K139" s="13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spans="2:11">
      <c r="B141" s="22"/>
      <c r="C141" s="35"/>
      <c r="D141" s="36"/>
      <c r="E141" s="36"/>
      <c r="F141" s="97"/>
      <c r="G141" s="95" t="str">
        <f t="shared" si="20"/>
        <v>Not Started</v>
      </c>
      <c r="H141" s="98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0"/>
        <v>Not Started</v>
      </c>
      <c r="H142" s="98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1"/>
        <v>0</v>
      </c>
      <c r="K143" s="143">
        <f t="shared" si="21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2">C153</f>
        <v>consume github add some test - make changes if requested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3">IF(F145=100%,"Complete",IF(AND(F145&lt;100%,F145&gt;0%),"In Progress","Not Started"))</f>
        <v>Not Started</v>
      </c>
      <c r="H145" s="108"/>
      <c r="J145" s="150" t="str">
        <f t="shared" si="22"/>
        <v>create a REST api to interact with actual database - make changes if requested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3"/>
        <v>Not Started</v>
      </c>
      <c r="H146" s="111"/>
      <c r="J146" s="150">
        <f t="shared" si="22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3"/>
        <v>Not Started</v>
      </c>
      <c r="H147" s="111"/>
      <c r="J147" s="150" t="str">
        <f t="shared" si="22"/>
        <v>Python and MongoDB - continue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3"/>
        <v>Not Started</v>
      </c>
      <c r="H148" s="111"/>
      <c r="J148" s="150" t="str">
        <f t="shared" si="22"/>
        <v>Agile Meetings - start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3"/>
        <v>Not Started</v>
      </c>
      <c r="H149" s="103"/>
      <c r="J149" s="150">
        <f t="shared" si="22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2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2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2"/>
        <v>0</v>
      </c>
      <c r="K152" s="141"/>
    </row>
    <row r="153" ht="15" customHeight="1" spans="2:11">
      <c r="B153" s="22"/>
      <c r="C153" s="54" t="s">
        <v>111</v>
      </c>
      <c r="D153" s="55"/>
      <c r="E153" s="121" t="s">
        <v>73</v>
      </c>
      <c r="F153" s="122">
        <v>1</v>
      </c>
      <c r="G153" s="123" t="str">
        <f t="shared" si="23"/>
        <v>Complete</v>
      </c>
      <c r="H153" s="124"/>
      <c r="J153" s="150">
        <f t="shared" si="22"/>
        <v>0</v>
      </c>
      <c r="K153" s="141"/>
    </row>
    <row r="154" ht="15.75" customHeight="1" spans="2:11">
      <c r="B154" s="22"/>
      <c r="C154" s="56" t="s">
        <v>88</v>
      </c>
      <c r="D154" s="57"/>
      <c r="E154" s="125"/>
      <c r="F154" s="126">
        <v>1</v>
      </c>
      <c r="G154" s="123" t="str">
        <f t="shared" si="23"/>
        <v>Complete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3"/>
        <v>Not Started</v>
      </c>
      <c r="H155" s="127"/>
      <c r="J155" s="155" t="s">
        <v>64</v>
      </c>
      <c r="K155" s="156"/>
    </row>
    <row r="156" ht="15.15" spans="2:11">
      <c r="B156" s="22"/>
      <c r="C156" s="60" t="s">
        <v>112</v>
      </c>
      <c r="D156" s="61"/>
      <c r="E156" s="128" t="s">
        <v>74</v>
      </c>
      <c r="F156" s="126">
        <v>1</v>
      </c>
      <c r="G156" s="123" t="str">
        <f t="shared" si="23"/>
        <v>Complete</v>
      </c>
      <c r="H156" s="127"/>
      <c r="J156" s="149" t="str">
        <f t="shared" ref="J156:J160" si="24">C138</f>
        <v>Shop Database using sql - donald.nzimande@umuzi.org - review</v>
      </c>
      <c r="K156" s="139"/>
    </row>
    <row r="157" ht="15" customHeight="1" spans="2:11">
      <c r="B157" s="22"/>
      <c r="C157" s="62" t="s">
        <v>121</v>
      </c>
      <c r="D157" s="63"/>
      <c r="E157" s="129" t="s">
        <v>75</v>
      </c>
      <c r="F157" s="126">
        <v>1</v>
      </c>
      <c r="G157" s="123" t="str">
        <f t="shared" si="23"/>
        <v>Complete</v>
      </c>
      <c r="H157" s="127"/>
      <c r="J157" s="150">
        <f t="shared" si="24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3"/>
        <v>Not Started</v>
      </c>
      <c r="H158" s="127"/>
      <c r="J158" s="150">
        <f t="shared" si="24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3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3"/>
        <v>Not Started</v>
      </c>
      <c r="H160" s="127"/>
      <c r="J160" s="150">
        <f t="shared" si="24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3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3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45714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>
        <v>45715</v>
      </c>
      <c r="C168" s="23">
        <v>0.208333333333333</v>
      </c>
      <c r="D168" s="24" t="s">
        <v>63</v>
      </c>
      <c r="E168" s="82"/>
      <c r="F168" s="83">
        <v>1</v>
      </c>
      <c r="G168" s="84" t="str">
        <f t="shared" si="23"/>
        <v>Complete</v>
      </c>
      <c r="H168" s="82"/>
      <c r="J168" s="162">
        <f t="shared" ref="J168:K189" si="25">J139</f>
        <v>0</v>
      </c>
      <c r="K168" s="164">
        <f t="shared" ref="K168:K169" si="26">K139</f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6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5"/>
        <v>0</v>
      </c>
      <c r="K172" s="168">
        <f t="shared" si="25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5"/>
        <v>consume github add some test - make changes if requested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 t="str">
        <f t="shared" si="25"/>
        <v>create a REST api to interact with actual database - make changes if requested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7">IF(F175=100%,"Complete",IF(AND(F175&lt;100%,F175&gt;0%),"In Progress","Not Started"))</f>
        <v>Not Started</v>
      </c>
      <c r="H175" s="96"/>
      <c r="J175" s="175">
        <f t="shared" si="25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5"/>
        <v>Python and MongoDB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 t="str">
        <f t="shared" si="25"/>
        <v>Agile Meetings - start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7"/>
        <v>Not Started</v>
      </c>
      <c r="H178" s="98"/>
      <c r="J178" s="175">
        <f t="shared" si="25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7"/>
        <v>Not Started</v>
      </c>
      <c r="H179" s="98"/>
      <c r="J179" s="175">
        <f t="shared" si="25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5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5"/>
        <v>0</v>
      </c>
      <c r="K181" s="166"/>
    </row>
    <row r="182" spans="2:11">
      <c r="B182" s="22"/>
      <c r="C182" s="42"/>
      <c r="D182" s="43"/>
      <c r="E182" s="105"/>
      <c r="F182" s="106"/>
      <c r="G182" s="107" t="str">
        <f t="shared" ref="G182:G205" si="28">IF(F182=100%,"Complete",IF(AND(F182&lt;100%,F182&gt;0%),"In Progress","Not Started"))</f>
        <v>Not Started</v>
      </c>
      <c r="H182" s="108"/>
      <c r="J182" s="175">
        <f t="shared" si="25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8"/>
        <v>Not Started</v>
      </c>
      <c r="H185" s="111"/>
      <c r="J185" s="175" t="str">
        <f t="shared" si="25"/>
        <v>Shop Database using sql - donald.nzimande@umuzi.org - review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8"/>
        <v>Not Started</v>
      </c>
      <c r="H186" s="103"/>
      <c r="J186" s="175">
        <f t="shared" si="25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5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5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5"/>
        <v>0</v>
      </c>
      <c r="K189" s="166"/>
    </row>
    <row r="190" ht="15.75" customHeight="1" spans="2:11">
      <c r="B190" s="22"/>
      <c r="C190" s="54" t="s">
        <v>111</v>
      </c>
      <c r="D190" s="55"/>
      <c r="E190" s="121" t="s">
        <v>73</v>
      </c>
      <c r="F190" s="122">
        <v>1</v>
      </c>
      <c r="G190" s="123" t="str">
        <f t="shared" si="28"/>
        <v>Complete</v>
      </c>
      <c r="H190" s="124"/>
      <c r="J190" s="180"/>
      <c r="K190" s="181"/>
    </row>
    <row r="191" ht="30" customHeight="1" spans="2:11">
      <c r="B191" s="22"/>
      <c r="C191" s="56" t="s">
        <v>88</v>
      </c>
      <c r="D191" s="57"/>
      <c r="E191" s="125"/>
      <c r="F191" s="126">
        <v>1</v>
      </c>
      <c r="G191" s="123" t="str">
        <f t="shared" si="28"/>
        <v>Complete</v>
      </c>
      <c r="H191" s="127"/>
      <c r="J191" s="182" t="s">
        <v>67</v>
      </c>
      <c r="K191" s="183">
        <f>B168</f>
        <v>45715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8"/>
        <v>Not Started</v>
      </c>
      <c r="H192" s="127"/>
      <c r="J192" s="178"/>
      <c r="K192" s="179"/>
    </row>
    <row r="193" ht="43.95" spans="2:11">
      <c r="B193" s="22"/>
      <c r="C193" s="60" t="s">
        <v>112</v>
      </c>
      <c r="D193" s="61"/>
      <c r="E193" s="128" t="s">
        <v>74</v>
      </c>
      <c r="F193" s="126">
        <v>1</v>
      </c>
      <c r="G193" s="123" t="str">
        <f t="shared" si="28"/>
        <v>Complete</v>
      </c>
      <c r="H193" s="127" t="s">
        <v>122</v>
      </c>
      <c r="J193" s="162">
        <f t="shared" ref="J193:K197" si="29">C182</f>
        <v>0</v>
      </c>
      <c r="K193" s="164">
        <f t="shared" si="29"/>
        <v>0</v>
      </c>
    </row>
    <row r="194" ht="15" customHeight="1" spans="2:11">
      <c r="B194" s="22"/>
      <c r="C194" s="62" t="s">
        <v>123</v>
      </c>
      <c r="D194" s="63"/>
      <c r="E194" s="129" t="s">
        <v>75</v>
      </c>
      <c r="F194" s="126">
        <v>1</v>
      </c>
      <c r="G194" s="123" t="str">
        <f t="shared" si="28"/>
        <v>Complete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67">
        <f t="shared" si="29"/>
        <v>0</v>
      </c>
      <c r="K197" s="168">
        <f t="shared" si="29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8"/>
        <v>Not Started</v>
      </c>
      <c r="H198" s="127"/>
      <c r="J198" s="174" t="str">
        <f t="shared" ref="J198:J207" si="30">C190</f>
        <v>consume github add some test - make changes if requested</v>
      </c>
      <c r="K198" s="164"/>
    </row>
    <row r="199" ht="15.75" customHeight="1" spans="2:11">
      <c r="B199" s="66"/>
      <c r="C199" s="67"/>
      <c r="D199" s="68"/>
      <c r="E199" s="131"/>
      <c r="F199" s="132"/>
      <c r="G199" s="123" t="str">
        <f t="shared" si="28"/>
        <v>Not Started</v>
      </c>
      <c r="H199" s="133"/>
      <c r="J199" s="175" t="str">
        <f t="shared" si="30"/>
        <v>create a REST api to interact with actual database - make changes if requested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0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 t="str">
        <f t="shared" si="30"/>
        <v>Python and MongoDB - continue</v>
      </c>
      <c r="K201" s="166"/>
    </row>
    <row r="202" spans="10:11">
      <c r="J202" s="175" t="str">
        <f t="shared" si="30"/>
        <v>Agile Meetings - continue</v>
      </c>
      <c r="K202" s="166"/>
    </row>
    <row r="203" ht="15.15" spans="10:11">
      <c r="J203" s="175">
        <f t="shared" si="30"/>
        <v>0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0"/>
        <v>0</v>
      </c>
      <c r="K204" s="166"/>
    </row>
    <row r="205" ht="23.25" customHeight="1" spans="2:11">
      <c r="B205" s="22">
        <v>45716</v>
      </c>
      <c r="C205" s="23">
        <v>0.208333333333333</v>
      </c>
      <c r="D205" s="24" t="s">
        <v>63</v>
      </c>
      <c r="E205" s="82"/>
      <c r="F205" s="83">
        <v>1</v>
      </c>
      <c r="G205" s="84" t="str">
        <f t="shared" si="28"/>
        <v>Complete</v>
      </c>
      <c r="H205" s="82"/>
      <c r="J205" s="175">
        <f t="shared" si="30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30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1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1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2">IF(F212=100%,"Complete",IF(AND(F212&lt;100%,F212&gt;0%),"In Progress","Not Started"))</f>
        <v>Not Started</v>
      </c>
      <c r="H212" s="96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75">
        <f t="shared" si="31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2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2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/>
      <c r="D219" s="43"/>
      <c r="E219" s="105"/>
      <c r="F219" s="106"/>
      <c r="G219" s="107" t="str">
        <f t="shared" ref="G219:G236" si="33">IF(F219=100%,"Complete",IF(AND(F219&lt;100%,F219&gt;0%),"In Progress","Not Started"))</f>
        <v>Not Started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135" t="s">
        <v>47</v>
      </c>
      <c r="K220" s="136">
        <f>K191</f>
        <v>45715</v>
      </c>
    </row>
    <row r="221" ht="15.15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3"/>
        <v>Not Started</v>
      </c>
      <c r="H222" s="111"/>
      <c r="J222" s="137">
        <f t="shared" ref="J222:K243" si="34">J193</f>
        <v>0</v>
      </c>
      <c r="K222" s="139">
        <f t="shared" ref="K222:K223" si="35">K193</f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3"/>
        <v>Not Started</v>
      </c>
      <c r="H223" s="103"/>
      <c r="J223" s="140">
        <f t="shared" si="34"/>
        <v>0</v>
      </c>
      <c r="K223" s="141">
        <f t="shared" si="35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4"/>
        <v>0</v>
      </c>
      <c r="K225" s="141">
        <f t="shared" si="34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4"/>
        <v>0</v>
      </c>
      <c r="K226" s="141">
        <f t="shared" si="34"/>
        <v>0</v>
      </c>
    </row>
    <row r="227" ht="15" customHeight="1" spans="2:11">
      <c r="B227" s="22"/>
      <c r="C227" s="54" t="s">
        <v>111</v>
      </c>
      <c r="D227" s="55"/>
      <c r="E227" s="121" t="s">
        <v>73</v>
      </c>
      <c r="F227" s="122">
        <v>1</v>
      </c>
      <c r="G227" s="123" t="str">
        <f t="shared" si="33"/>
        <v>Complete</v>
      </c>
      <c r="H227" s="124"/>
      <c r="J227" s="149" t="str">
        <f t="shared" si="34"/>
        <v>consume github add some test - make changes if requested</v>
      </c>
      <c r="K227" s="139"/>
    </row>
    <row r="228" spans="2:11">
      <c r="B228" s="22"/>
      <c r="C228" s="56" t="s">
        <v>88</v>
      </c>
      <c r="D228" s="57"/>
      <c r="E228" s="125"/>
      <c r="F228" s="126">
        <v>1</v>
      </c>
      <c r="G228" s="123" t="str">
        <f t="shared" si="33"/>
        <v>Complete</v>
      </c>
      <c r="H228" s="127"/>
      <c r="J228" s="150" t="str">
        <f t="shared" si="34"/>
        <v>create a REST api to interact with actual database - make changes if requested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3"/>
        <v>Not Started</v>
      </c>
      <c r="H229" s="127"/>
      <c r="J229" s="150">
        <f t="shared" si="34"/>
        <v>0</v>
      </c>
      <c r="K229" s="141"/>
    </row>
    <row r="230" ht="15.15" spans="2:11">
      <c r="B230" s="22"/>
      <c r="C230" s="60" t="s">
        <v>112</v>
      </c>
      <c r="D230" s="61"/>
      <c r="E230" s="128" t="s">
        <v>74</v>
      </c>
      <c r="F230" s="126">
        <v>1</v>
      </c>
      <c r="G230" s="123" t="str">
        <f t="shared" si="33"/>
        <v>Complete</v>
      </c>
      <c r="H230" s="127"/>
      <c r="J230" s="150" t="str">
        <f t="shared" si="34"/>
        <v>Python and MongoDB - continue</v>
      </c>
      <c r="K230" s="141"/>
    </row>
    <row r="231" ht="15.75" customHeight="1" spans="2:11">
      <c r="B231" s="22"/>
      <c r="C231" s="62"/>
      <c r="D231" s="63"/>
      <c r="E231" s="129" t="s">
        <v>75</v>
      </c>
      <c r="F231" s="126"/>
      <c r="G231" s="123" t="str">
        <f t="shared" si="33"/>
        <v>Not Started</v>
      </c>
      <c r="H231" s="127"/>
      <c r="J231" s="150" t="str">
        <f t="shared" si="34"/>
        <v>Agile Meetings - continue</v>
      </c>
      <c r="K231" s="141"/>
    </row>
    <row r="232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150">
        <f t="shared" si="34"/>
        <v>0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3"/>
        <v>Not Started</v>
      </c>
      <c r="H235" s="127"/>
      <c r="J235" s="150">
        <f t="shared" si="34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3"/>
        <v>Not Started</v>
      </c>
      <c r="H236" s="133"/>
      <c r="J236" s="150">
        <f t="shared" si="34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si="34"/>
        <v>0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45716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>
        <f t="shared" ref="J247:K251" si="36">C219</f>
        <v>0</v>
      </c>
      <c r="K247" s="139">
        <f t="shared" ref="K247:K248" si="37">D219</f>
        <v>0</v>
      </c>
    </row>
    <row r="248" spans="2:11">
      <c r="B248" s="43">
        <f t="shared" ref="B248:B249" si="38">C71</f>
        <v>0</v>
      </c>
      <c r="C248" s="208">
        <f t="shared" ref="C248:C249" si="39">D71</f>
        <v>0</v>
      </c>
      <c r="D248" s="197"/>
      <c r="E248" s="197"/>
      <c r="F248" s="197"/>
      <c r="G248" s="197"/>
      <c r="H248" s="210"/>
      <c r="J248" s="140">
        <f t="shared" si="36"/>
        <v>0</v>
      </c>
      <c r="K248" s="141">
        <f t="shared" si="37"/>
        <v>0</v>
      </c>
    </row>
    <row r="249" spans="2:11">
      <c r="B249" s="45">
        <f t="shared" si="38"/>
        <v>0</v>
      </c>
      <c r="C249" s="209">
        <f t="shared" si="39"/>
        <v>0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spans="2:11">
      <c r="B250" s="45">
        <f t="shared" ref="B250:B251" si="40">C108</f>
        <v>0</v>
      </c>
      <c r="C250" s="209">
        <f t="shared" ref="C250:C251" si="41">D108</f>
        <v>0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ht="15.15" spans="2:11">
      <c r="B251" s="45">
        <f t="shared" si="40"/>
        <v>0</v>
      </c>
      <c r="C251" s="209">
        <f t="shared" si="41"/>
        <v>0</v>
      </c>
      <c r="D251" s="197"/>
      <c r="E251" s="197"/>
      <c r="F251" s="197"/>
      <c r="G251" s="197"/>
      <c r="H251" s="210"/>
      <c r="J251" s="142">
        <f t="shared" si="36"/>
        <v>0</v>
      </c>
      <c r="K251" s="143">
        <f t="shared" si="36"/>
        <v>0</v>
      </c>
    </row>
    <row r="252" spans="2:11">
      <c r="B252" s="45">
        <f t="shared" ref="B252:B253" si="42">C145</f>
        <v>0</v>
      </c>
      <c r="C252" s="209">
        <f t="shared" ref="C252:C253" si="43">D145</f>
        <v>0</v>
      </c>
      <c r="J252" s="149" t="str">
        <f t="shared" ref="J252:J261" si="44">C227</f>
        <v>consume github add some test - make changes if requested</v>
      </c>
      <c r="K252" s="139"/>
    </row>
    <row r="253" spans="2:11">
      <c r="B253" s="45">
        <f t="shared" si="42"/>
        <v>0</v>
      </c>
      <c r="C253" s="209">
        <f t="shared" si="43"/>
        <v>0</v>
      </c>
      <c r="J253" s="150" t="str">
        <f t="shared" si="44"/>
        <v>create a REST api to interact with actual database - make changes if requested</v>
      </c>
      <c r="K253" s="141"/>
    </row>
    <row r="254" spans="2:11">
      <c r="B254" s="45">
        <f t="shared" ref="B254:B255" si="45">C182</f>
        <v>0</v>
      </c>
      <c r="C254" s="209">
        <f t="shared" ref="C254:C255" si="46">D182</f>
        <v>0</v>
      </c>
      <c r="J254" s="150">
        <f t="shared" si="44"/>
        <v>0</v>
      </c>
      <c r="K254" s="141"/>
    </row>
    <row r="255" spans="2:11">
      <c r="B255" s="45">
        <f t="shared" si="45"/>
        <v>0</v>
      </c>
      <c r="C255" s="209">
        <f t="shared" si="46"/>
        <v>0</v>
      </c>
      <c r="J255" s="150" t="str">
        <f t="shared" si="44"/>
        <v>Python and MongoDB - continue</v>
      </c>
      <c r="K255" s="141"/>
    </row>
    <row r="256" spans="2:11">
      <c r="B256" s="45">
        <f t="shared" ref="B256:B257" si="47">C219</f>
        <v>0</v>
      </c>
      <c r="C256" s="209">
        <f t="shared" ref="C256:C257" si="48">D219</f>
        <v>0</v>
      </c>
      <c r="J256" s="150">
        <f t="shared" si="44"/>
        <v>0</v>
      </c>
      <c r="K256" s="141"/>
    </row>
    <row r="257" ht="15.15" spans="2:11">
      <c r="B257" s="211">
        <f t="shared" si="47"/>
        <v>0</v>
      </c>
      <c r="C257" s="212">
        <f t="shared" si="48"/>
        <v>0</v>
      </c>
      <c r="J257" s="150">
        <f t="shared" si="44"/>
        <v>0</v>
      </c>
      <c r="K257" s="141"/>
    </row>
    <row r="258" ht="15.15" spans="2:11">
      <c r="B258" s="213" t="s">
        <v>82</v>
      </c>
      <c r="C258" s="214"/>
      <c r="J258" s="150">
        <f t="shared" si="44"/>
        <v>0</v>
      </c>
      <c r="K258" s="141"/>
    </row>
    <row r="259" spans="2:11">
      <c r="B259" s="215"/>
      <c r="C259" s="216"/>
      <c r="J259" s="150">
        <f t="shared" si="44"/>
        <v>0</v>
      </c>
      <c r="K259" s="141"/>
    </row>
    <row r="260" spans="2:11">
      <c r="B260" s="215" t="s">
        <v>83</v>
      </c>
      <c r="C260" s="216"/>
      <c r="J260" s="150">
        <f t="shared" si="44"/>
        <v>0</v>
      </c>
      <c r="K260" s="141"/>
    </row>
    <row r="261" ht="15.15" spans="2:11">
      <c r="B261" s="204"/>
      <c r="C261" s="205"/>
      <c r="J261" s="150">
        <f t="shared" si="44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9">C212</f>
        <v>0</v>
      </c>
      <c r="K264" s="139"/>
    </row>
    <row r="265" spans="2:11">
      <c r="B265" s="221"/>
      <c r="C265" s="222"/>
      <c r="J265" s="150">
        <f t="shared" si="49"/>
        <v>0</v>
      </c>
      <c r="K265" s="141"/>
    </row>
    <row r="266" spans="2:11">
      <c r="B266" s="221" t="str">
        <f t="shared" ref="B266:B272" si="50">C230</f>
        <v>Python and MongoDB - continue</v>
      </c>
      <c r="C266" s="222"/>
      <c r="J266" s="150">
        <f t="shared" si="49"/>
        <v>0</v>
      </c>
      <c r="K266" s="141"/>
    </row>
    <row r="267" spans="2:11">
      <c r="B267" s="221">
        <f t="shared" si="50"/>
        <v>0</v>
      </c>
      <c r="C267" s="222"/>
      <c r="J267" s="150">
        <f t="shared" si="49"/>
        <v>0</v>
      </c>
      <c r="K267" s="141"/>
    </row>
    <row r="268" spans="2:11">
      <c r="B268" s="221">
        <f t="shared" si="50"/>
        <v>0</v>
      </c>
      <c r="C268" s="222"/>
      <c r="J268" s="150">
        <f t="shared" si="49"/>
        <v>0</v>
      </c>
      <c r="K268" s="141"/>
    </row>
    <row r="269" spans="2:11">
      <c r="B269" s="221">
        <f t="shared" si="50"/>
        <v>0</v>
      </c>
      <c r="C269" s="222"/>
      <c r="J269" s="140" t="s">
        <v>76</v>
      </c>
      <c r="K269" s="144"/>
    </row>
    <row r="270" spans="2:11">
      <c r="B270" s="221">
        <f t="shared" si="50"/>
        <v>0</v>
      </c>
      <c r="C270" s="222"/>
      <c r="J270" s="157" t="s">
        <v>77</v>
      </c>
      <c r="K270" s="158"/>
    </row>
    <row r="271" ht="15.15" spans="2:11">
      <c r="B271" s="221">
        <f t="shared" si="50"/>
        <v>0</v>
      </c>
      <c r="C271" s="222"/>
      <c r="J271" s="145"/>
      <c r="K271" s="146"/>
    </row>
    <row r="272" spans="2:3">
      <c r="B272" s="221">
        <f t="shared" si="50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:E24"/>
    <mergeCell ref="D57:E61"/>
    <mergeCell ref="D94:E98"/>
    <mergeCell ref="D131:E135"/>
    <mergeCell ref="D168:E172"/>
    <mergeCell ref="D205:E209"/>
  </mergeCells>
  <conditionalFormatting sqref="F20">
    <cfRule type="dataBar" priority="1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{dc192f0d-3aeb-43bb-926c-e00701709647}</x14:id>
        </ext>
      </extLst>
    </cfRule>
    <cfRule type="dataBar" priority="1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{92110169-2020-42ab-bd41-62158d198e08}</x14:id>
        </ext>
      </extLst>
    </cfRule>
    <cfRule type="dataBar" priority="1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{7b605ccc-05b9-4fa5-a5f8-40f197cccb5a}</x14:id>
        </ext>
      </extLst>
    </cfRule>
    <cfRule type="dataBar" priority="1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{46b5a816-7d65-4292-9c68-f290aa48f5a2}</x14:id>
        </ext>
      </extLst>
    </cfRule>
    <cfRule type="dataBar" priority="15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{09313636-ea12-426e-aa1e-d7c4ebcc8e8f}</x14:id>
        </ext>
      </extLst>
    </cfRule>
    <cfRule type="dataBar" priority="15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{83709906-6fec-4559-a4ed-9299d0692591}</x14:id>
        </ext>
      </extLst>
    </cfRule>
    <cfRule type="dataBar" priority="15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{179262cc-21df-429a-aa4c-62d956437aa1}</x14:id>
        </ext>
      </extLst>
    </cfRule>
    <cfRule type="dataBar" priority="14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{e214e6a5-4475-4fd0-88c7-fb365b6b486e}</x14:id>
        </ext>
      </extLst>
    </cfRule>
    <cfRule type="dataBar" priority="14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{0836f91f-31db-417e-9aff-febd3d72ab6c}</x14:id>
        </ext>
      </extLst>
    </cfRule>
  </conditionalFormatting>
  <conditionalFormatting sqref="F57">
    <cfRule type="dataBar" priority="1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{2e5cfb2c-ccd1-4a4d-b7ea-9f5c4d11455d}</x14:id>
        </ext>
      </extLst>
    </cfRule>
    <cfRule type="dataBar" priority="1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{3cb4451e-dbf6-4967-9e72-29538645b528}</x14:id>
        </ext>
      </extLst>
    </cfRule>
    <cfRule type="dataBar" priority="1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{c7ef5a79-da7c-4019-8326-13d4fee42ef2}</x14:id>
        </ext>
      </extLst>
    </cfRule>
    <cfRule type="dataBar" priority="1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{eba80ab7-d346-4cdc-a182-05b3494d7a0d}</x14:id>
        </ext>
      </extLst>
    </cfRule>
    <cfRule type="dataBar" priority="13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{69d0ad07-12cc-4326-be19-eb57d576b200}</x14:id>
        </ext>
      </extLst>
    </cfRule>
    <cfRule type="dataBar" priority="13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{ac38fc71-28b2-4b21-a597-e3c469a60a5f}</x14:id>
        </ext>
      </extLst>
    </cfRule>
    <cfRule type="dataBar" priority="1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{e008130a-3f01-4d01-95cc-5202f0c9e95e}</x14:id>
        </ext>
      </extLst>
    </cfRule>
    <cfRule type="dataBar" priority="12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{e718c7f8-2500-4a8c-99ca-c0da50ebc868}</x14:id>
        </ext>
      </extLst>
    </cfRule>
    <cfRule type="dataBar" priority="12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{ebc4a75e-0c04-4fcc-b831-83987a41291c}</x14:id>
        </ext>
      </extLst>
    </cfRule>
  </conditionalFormatting>
  <conditionalFormatting sqref="F94">
    <cfRule type="dataBar" priority="1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{dc34025d-a171-4aad-8c89-0c094104b0f2}</x14:id>
        </ext>
      </extLst>
    </cfRule>
    <cfRule type="dataBar" priority="1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{3da4e3a2-7321-4377-ae14-2a906ebed95c}</x14:id>
        </ext>
      </extLst>
    </cfRule>
    <cfRule type="dataBar" priority="1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{eaf89ef3-6465-4055-9899-5fdb139047f3}</x14:id>
        </ext>
      </extLst>
    </cfRule>
    <cfRule type="dataBar" priority="1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{de6f77f5-358e-44d4-8001-ce6e9d6f8454}</x14:id>
        </ext>
      </extLst>
    </cfRule>
    <cfRule type="dataBar" priority="11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{4d5c8bd8-01ae-4be9-b3e3-81643d74a409}</x14:id>
        </ext>
      </extLst>
    </cfRule>
    <cfRule type="dataBar" priority="11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{473874d2-dc8b-4a8f-96aa-b82ab9dd2193}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{7414a789-c625-483b-8285-6c1a1c5f8e6d}</x14:id>
        </ext>
      </extLst>
    </cfRule>
    <cfRule type="dataBar" priority="10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{706fd993-4560-4067-b8fa-bcb84c83662e}</x14:id>
        </ext>
      </extLst>
    </cfRule>
    <cfRule type="dataBar" priority="10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{20cd404c-4bdb-46d4-b9e0-dc327cf4f910}</x14:id>
        </ext>
      </extLst>
    </cfRule>
  </conditionalFormatting>
  <conditionalFormatting sqref="F131">
    <cfRule type="dataBar" priority="10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{e7e8b02f-7235-49d9-8b0b-e8a5a1a9bcc1}</x14:id>
        </ext>
      </extLst>
    </cfRule>
    <cfRule type="dataBar" priority="10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{e6edcbbc-9a87-43b3-a0f4-3d4487565784}</x14:id>
        </ext>
      </extLst>
    </cfRule>
    <cfRule type="dataBar" priority="10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{712088f3-4ee5-4fe4-ac4e-e17f63f1aa32}</x14:id>
        </ext>
      </extLst>
    </cfRule>
    <cfRule type="dataBar" priority="9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{14ea5d9a-df21-476a-a567-00e00b59fe3e}</x14:id>
        </ext>
      </extLst>
    </cfRule>
    <cfRule type="dataBar" priority="9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{ac3ee0c4-b656-4656-8616-a4a3f1c2cb28}</x14:id>
        </ext>
      </extLst>
    </cfRule>
    <cfRule type="dataBar" priority="9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{d5a82e22-6f27-4eb5-a1ec-0b5318cd17c9}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{c9b894ce-8dae-494e-b6cb-7ac15f068e79}</x14:id>
        </ext>
      </extLst>
    </cfRule>
    <cfRule type="dataBar" priority="8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{c884238a-aa51-4606-ad23-0ce80f24f24a}</x14:id>
        </ext>
      </extLst>
    </cfRule>
    <cfRule type="dataBar" priority="8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{1fbe3484-7f55-4556-8de5-6dc2b401c09b}</x14:id>
        </ext>
      </extLst>
    </cfRule>
  </conditionalFormatting>
  <conditionalFormatting sqref="F168">
    <cfRule type="dataBar" priority="8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{6920f971-c326-4307-ba70-a70a101c1a18}</x14:id>
        </ext>
      </extLst>
    </cfRule>
    <cfRule type="dataBar" priority="8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{2003ed4d-29e6-4190-a960-d36f8661361c}</x14:id>
        </ext>
      </extLst>
    </cfRule>
    <cfRule type="dataBar" priority="8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{e410add6-a661-43bb-95b8-17e1068f1dc0}</x14:id>
        </ext>
      </extLst>
    </cfRule>
    <cfRule type="dataBar" priority="7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{fff6ec5e-87d2-496e-8634-55f2501624ae}</x14:id>
        </ext>
      </extLst>
    </cfRule>
    <cfRule type="dataBar" priority="7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{64e97350-38da-43d9-a34f-dc1c75af1b84}</x14:id>
        </ext>
      </extLst>
    </cfRule>
    <cfRule type="dataBar" priority="7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{4716185b-ca64-454c-8817-8513a633ca45}</x14:id>
        </ext>
      </extLst>
    </cfRule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{8260ac1e-7629-4f3f-9d5b-29c42f9d630a}</x14:id>
        </ext>
      </extLst>
    </cfRule>
    <cfRule type="dataBar" priority="6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{5dbbd7d0-71a5-45bb-8e1b-f1aff8c8026f}</x14:id>
        </ext>
      </extLst>
    </cfRule>
    <cfRule type="dataBar" priority="6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{8711f729-b7d6-44bd-9460-0f39b821c2af}</x14:id>
        </ext>
      </extLst>
    </cfRule>
  </conditionalFormatting>
  <conditionalFormatting sqref="F205">
    <cfRule type="dataBar" priority="6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{725cce95-4123-4ac1-80b7-f89b25fe3a64}</x14:id>
        </ext>
      </extLst>
    </cfRule>
    <cfRule type="dataBar" priority="6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{e221179b-4079-42c5-87a6-c8d88a7980f1}</x14:id>
        </ext>
      </extLst>
    </cfRule>
    <cfRule type="dataBar" priority="6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{fa0fb7e3-7a67-4c8a-b5cf-ff7929d33cc6}</x14:id>
        </ext>
      </extLst>
    </cfRule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{00ef573c-d92b-4fba-a546-05f2acddac28}</x14:id>
        </ext>
      </extLst>
    </cfRule>
    <cfRule type="dataBar" priority="5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{e5270192-aae4-4783-94f3-59635e39dcd4}</x14:id>
        </ext>
      </extLst>
    </cfRule>
    <cfRule type="dataBar" priority="5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{6e750e45-354d-4bf7-b018-f9ccf6cff9de}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{f2ce8ad4-8e1a-4a29-aa84-3e591cebd9b9}</x14:id>
        </ext>
      </extLst>
    </cfRule>
    <cfRule type="dataBar" priority="4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{a9315a29-7e0a-41fe-9c2a-73c3090bb7eb}</x14:id>
        </ext>
      </extLst>
    </cfRule>
    <cfRule type="dataBar" priority="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{08e0005c-38ab-45df-ae3c-6d5f1b2628f3}</x14:id>
        </ext>
      </extLst>
    </cfRule>
  </conditionalFormatting>
  <conditionalFormatting sqref="F27:F31">
    <cfRule type="dataBar" priority="1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{e9127321-b465-43d0-bbc2-a360573dd727}</x14:id>
        </ext>
      </extLst>
    </cfRule>
    <cfRule type="dataBar" priority="15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{e7c95481-09cc-4241-a9f2-77247ce69928}</x14:id>
        </ext>
      </extLst>
    </cfRule>
    <cfRule type="dataBar" priority="14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{c8827025-baa6-423d-887e-35d097156345}</x14:id>
        </ext>
      </extLst>
    </cfRule>
    <cfRule type="dataBar" priority="1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{eae182c7-011a-467a-af3b-3efa3c4a3a39}</x14:id>
        </ext>
      </extLst>
    </cfRule>
  </conditionalFormatting>
  <conditionalFormatting sqref="F34:F38">
    <cfRule type="dataBar" priority="15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{425520f5-4028-45bb-88b7-b0f8759b651c}</x14:id>
        </ext>
      </extLst>
    </cfRule>
    <cfRule type="dataBar" priority="14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{fdb09606-b151-441c-bc1e-d59f75da2134}</x14:id>
        </ext>
      </extLst>
    </cfRule>
  </conditionalFormatting>
  <conditionalFormatting sqref="F42:F51">
    <cfRule type="dataBar" priority="16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{42f2936b-21fa-4e50-a0f7-46e6efa5dae1}</x14:id>
        </ext>
      </extLst>
    </cfRule>
    <cfRule type="dataBar" priority="15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{0f9e3534-29b1-494f-a3a1-1f940b40d9de}</x14:id>
        </ext>
      </extLst>
    </cfRule>
    <cfRule type="dataBar" priority="15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{305add6a-d68e-4044-acaf-f2a7b5eb5ce3}</x14:id>
        </ext>
      </extLst>
    </cfRule>
    <cfRule type="dataBar" priority="1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{714ae62e-6a0d-4c5b-bd61-33b9f32c9851}</x14:id>
        </ext>
      </extLst>
    </cfRule>
  </conditionalFormatting>
  <conditionalFormatting sqref="F64:F68">
    <cfRule type="dataBar" priority="1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{af1fe3a3-ea8e-49b6-bf8a-90bb4b461098}</x14:id>
        </ext>
      </extLst>
    </cfRule>
    <cfRule type="dataBar" priority="13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{5eb7ab66-e1e3-4f0d-af29-43c7dd07ad8a}</x14:id>
        </ext>
      </extLst>
    </cfRule>
    <cfRule type="dataBar" priority="12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{ad5dd759-4cdb-45b8-b6ab-ef23f8385181}</x14:id>
        </ext>
      </extLst>
    </cfRule>
    <cfRule type="dataBar" priority="12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{2bf83ac3-54a1-4a6f-9244-399bcb44c75b}</x14:id>
        </ext>
      </extLst>
    </cfRule>
  </conditionalFormatting>
  <conditionalFormatting sqref="F71:F75">
    <cfRule type="dataBar" priority="13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{5fcc96b9-f5b1-4c77-a4f9-5cce4b123d5a}</x14:id>
        </ext>
      </extLst>
    </cfRule>
    <cfRule type="dataBar" priority="12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{5134b089-8fa7-4d90-8e54-80aee84e06fa}</x14:id>
        </ext>
      </extLst>
    </cfRule>
  </conditionalFormatting>
  <conditionalFormatting sqref="F79:F88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{9edf9a19-db13-4e4b-a7d4-befe5019edd7}</x14:id>
        </ext>
      </extLst>
    </cfRule>
    <cfRule type="dataBar" priority="13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{136af0d2-5dd3-456e-8339-b5d2028a42d6}</x14:id>
        </ext>
      </extLst>
    </cfRule>
    <cfRule type="dataBar" priority="12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{1c2005df-8ed9-4133-80ad-058bfb7ce9b5}</x14:id>
        </ext>
      </extLst>
    </cfRule>
    <cfRule type="dataBar" priority="12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{f2e3086d-894b-4545-86a3-c964803854c0}</x14:id>
        </ext>
      </extLst>
    </cfRule>
  </conditionalFormatting>
  <conditionalFormatting sqref="F89:F90"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{a4178404-1a63-45ca-96e3-fe951ca48f2e}</x14:id>
        </ext>
      </extLst>
    </cfRule>
  </conditionalFormatting>
  <conditionalFormatting sqref="F101:F105">
    <cfRule type="dataBar" priority="1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{b1225fbd-6975-439b-b5f6-6a47c875f059}</x14:id>
        </ext>
      </extLst>
    </cfRule>
    <cfRule type="dataBar" priority="11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{79bc1a81-b1d5-4cef-9eec-45d4903e50c9}</x14:id>
        </ext>
      </extLst>
    </cfRule>
    <cfRule type="dataBar" priority="10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{82d99bf7-7eb6-4ca9-bf98-abe71841aecb}</x14:id>
        </ext>
      </extLst>
    </cfRule>
    <cfRule type="dataBar" priority="10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{e2f40a75-e521-43f4-b419-0d1154354618}</x14:id>
        </ext>
      </extLst>
    </cfRule>
  </conditionalFormatting>
  <conditionalFormatting sqref="F108:F112">
    <cfRule type="dataBar" priority="11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{efde4a5d-6b3a-46a9-8400-86bd297d85c3}</x14:id>
        </ext>
      </extLst>
    </cfRule>
    <cfRule type="dataBar" priority="10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{cf8dd438-fce0-41d0-bdb7-96dc7881f3dd}</x14:id>
        </ext>
      </extLst>
    </cfRule>
  </conditionalFormatting>
  <conditionalFormatting sqref="F116:F125">
    <cfRule type="dataBar" priority="11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{e76328a7-91d9-4529-b971-ba6bb2fc7e57}</x14:id>
        </ext>
      </extLst>
    </cfRule>
    <cfRule type="dataBar" priority="11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{aaf907f5-4795-4331-8954-15b869eef435}</x14:id>
        </ext>
      </extLst>
    </cfRule>
    <cfRule type="dataBar" priority="10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{a7804ffa-6203-4261-ba4e-bd0ccfc61f89}</x14:id>
        </ext>
      </extLst>
    </cfRule>
    <cfRule type="dataBar" priority="10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{81bbc5d6-0bc3-4966-8453-2911ef03004f}</x14:id>
        </ext>
      </extLst>
    </cfRule>
  </conditionalFormatting>
  <conditionalFormatting sqref="F126:F127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{361094e1-ae16-4dfc-b5a2-05276206e5a1}</x14:id>
        </ext>
      </extLst>
    </cfRule>
  </conditionalFormatting>
  <conditionalFormatting sqref="F138:F142">
    <cfRule type="dataBar" priority="9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{b8580c46-97e8-4bc3-9ada-2976cbfe737c}</x14:id>
        </ext>
      </extLst>
    </cfRule>
    <cfRule type="dataBar" priority="9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{41c50cf2-b3a7-41dd-bc2e-c07a5e4cbb71}</x14:id>
        </ext>
      </extLst>
    </cfRule>
    <cfRule type="dataBar" priority="8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{5f88092d-1b45-4f85-b21c-ac648daa5611}</x14:id>
        </ext>
      </extLst>
    </cfRule>
    <cfRule type="dataBar" priority="8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{119e7cda-68de-4bd4-90b5-f85fb8a969ce}</x14:id>
        </ext>
      </extLst>
    </cfRule>
  </conditionalFormatting>
  <conditionalFormatting sqref="F145:F149">
    <cfRule type="dataBar" priority="9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{80b0b9a3-2509-48de-b740-ca33282c19bf}</x14:id>
        </ext>
      </extLst>
    </cfRule>
    <cfRule type="dataBar" priority="8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{5651e0d6-5af3-45a8-aec0-71f22ffa9663}</x14:id>
        </ext>
      </extLst>
    </cfRule>
  </conditionalFormatting>
  <conditionalFormatting sqref="F153:F162">
    <cfRule type="dataBar" priority="9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{d450392e-0636-41e0-a1b4-5c407546f955}</x14:id>
        </ext>
      </extLst>
    </cfRule>
    <cfRule type="dataBar" priority="9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{c553a929-661d-4a78-863a-f7b0bac91054}</x14:id>
        </ext>
      </extLst>
    </cfRule>
    <cfRule type="dataBar" priority="8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{ea727d02-54de-4724-833c-66b6fd52db85}</x14:id>
        </ext>
      </extLst>
    </cfRule>
    <cfRule type="dataBar" priority="8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{f4874f0a-d381-48b0-bb23-597bab7e5697}</x14:id>
        </ext>
      </extLst>
    </cfRule>
  </conditionalFormatting>
  <conditionalFormatting sqref="F163:F164">
    <cfRule type="dataBar" priority="1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{a4cea33c-bb00-4b83-9f33-a97057dd671f}</x14:id>
        </ext>
      </extLst>
    </cfRule>
  </conditionalFormatting>
  <conditionalFormatting sqref="F175:F179">
    <cfRule type="dataBar" priority="7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{ee051f6e-99cd-4f06-b360-ba16c84202a2}</x14:id>
        </ext>
      </extLst>
    </cfRule>
    <cfRule type="dataBar" priority="7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{45874a90-4044-419e-b23b-107898b64d93}</x14:id>
        </ext>
      </extLst>
    </cfRule>
    <cfRule type="dataBar" priority="6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{21dec4d0-75a0-4460-b36a-510c5632d26d}</x14:id>
        </ext>
      </extLst>
    </cfRule>
    <cfRule type="dataBar" priority="6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{a85d2a52-5e17-4dd0-90e4-ebab4a1f18ef}</x14:id>
        </ext>
      </extLst>
    </cfRule>
  </conditionalFormatting>
  <conditionalFormatting sqref="F182:F186">
    <cfRule type="dataBar" priority="7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{39541fba-abc9-4da8-ab64-779bc65c3b59}</x14:id>
        </ext>
      </extLst>
    </cfRule>
    <cfRule type="dataBar" priority="6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{43cb4239-2fea-4fe1-94d2-992f21540bb9}</x14:id>
        </ext>
      </extLst>
    </cfRule>
  </conditionalFormatting>
  <conditionalFormatting sqref="F190:F199">
    <cfRule type="dataBar" priority="7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{34e71e6b-a648-4463-b866-423287adaad5}</x14:id>
        </ext>
      </extLst>
    </cfRule>
    <cfRule type="dataBar" priority="7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{6f1970e5-c480-4e71-bc97-136b168b9ee8}</x14:id>
        </ext>
      </extLst>
    </cfRule>
    <cfRule type="dataBar" priority="6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{3fc97cca-47b1-48de-9a89-56b964c62cda}</x14:id>
        </ext>
      </extLst>
    </cfRule>
    <cfRule type="dataBar" priority="6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{0bd32153-a280-4460-982f-f098cbc6d2e5}</x14:id>
        </ext>
      </extLst>
    </cfRule>
  </conditionalFormatting>
  <conditionalFormatting sqref="F200:F201">
    <cfRule type="dataBar" priority="1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{5445024b-ab8c-4bf3-b1f9-0bac3c889d30}</x14:id>
        </ext>
      </extLst>
    </cfRule>
  </conditionalFormatting>
  <conditionalFormatting sqref="F212:F216">
    <cfRule type="dataBar" priority="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{ad43527e-c1fa-4b96-ba0d-e2b70084b118}</x14:id>
        </ext>
      </extLst>
    </cfRule>
    <cfRule type="dataBar" priority="5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{7bac53da-192e-4b30-86dd-52c9a890130a}</x14:id>
        </ext>
      </extLst>
    </cfRule>
    <cfRule type="dataBar" priority="4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{de8e143f-3fea-4f5f-8e63-5b4a5d2aba13}</x14:id>
        </ext>
      </extLst>
    </cfRule>
    <cfRule type="dataBar" priority="4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{5926b70c-5404-42c2-aee9-9760225db16a}</x14:id>
        </ext>
      </extLst>
    </cfRule>
  </conditionalFormatting>
  <conditionalFormatting sqref="F219:F223">
    <cfRule type="dataBar" priority="5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{c1b8de75-8e5a-43f0-9c54-9c27681bc0b3}</x14:id>
        </ext>
      </extLst>
    </cfRule>
    <cfRule type="dataBar" priority="4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{83c38f29-f4c6-404c-9ed3-6d43d2ac7644}</x14:id>
        </ext>
      </extLst>
    </cfRule>
  </conditionalFormatting>
  <conditionalFormatting sqref="F227:F236">
    <cfRule type="dataBar" priority="5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{c114f14a-99a5-4a11-9e45-414c6fe2f398}</x14:id>
        </ext>
      </extLst>
    </cfRule>
    <cfRule type="dataBar" priority="5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{a0335652-220e-4a9e-8539-97ff4d9fc5ff}</x14:id>
        </ext>
      </extLst>
    </cfRule>
    <cfRule type="dataBar" priority="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{4a720e8c-587c-4799-8a0d-0a66181ba41b}</x14:id>
        </ext>
      </extLst>
    </cfRule>
    <cfRule type="dataBar" priority="4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{8fd5b69a-1bf3-4d35-8146-9cc3fafedfb3}</x14:id>
        </ext>
      </extLst>
    </cfRule>
  </conditionalFormatting>
  <conditionalFormatting sqref="F237:F238">
    <cfRule type="dataBar" priority="16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{eb4eeb9a-342b-49d3-bbba-c6ac3c7a0b1e}</x14:id>
        </ext>
      </extLst>
    </cfRule>
  </conditionalFormatting>
  <conditionalFormatting sqref="G27:G31">
    <cfRule type="containsText" dxfId="4" priority="42" operator="between" text="In Progress">
      <formula>NOT(ISERROR(SEARCH("In Progress",G27)))</formula>
    </cfRule>
    <cfRule type="containsText" dxfId="3" priority="41" operator="between" text="Complete">
      <formula>NOT(ISERROR(SEARCH("Complete",G27)))</formula>
    </cfRule>
  </conditionalFormatting>
  <conditionalFormatting sqref="G34:G38">
    <cfRule type="containsText" dxfId="4" priority="30" operator="between" text="In Progress">
      <formula>NOT(ISERROR(SEARCH("In Progress",G34)))</formula>
    </cfRule>
    <cfRule type="containsText" dxfId="3" priority="29" operator="between" text="Complete">
      <formula>NOT(ISERROR(SEARCH("Complete",G34)))</formula>
    </cfRule>
  </conditionalFormatting>
  <conditionalFormatting sqref="G42:G51">
    <cfRule type="containsText" dxfId="5" priority="3" operator="between" text="In Progress">
      <formula>NOT(ISERROR(SEARCH("In Progress",G42)))</formula>
    </cfRule>
    <cfRule type="containsText" dxfId="3" priority="2" operator="between" text="Complete">
      <formula>NOT(ISERROR(SEARCH("Complete",G42)))</formula>
    </cfRule>
    <cfRule type="containsText" dxfId="4" priority="1" operator="between" text="In Progress">
      <formula>NOT(ISERROR(SEARCH("In Progress",G42)))</formula>
    </cfRule>
  </conditionalFormatting>
  <conditionalFormatting sqref="G64:G68">
    <cfRule type="containsText" dxfId="4" priority="40" operator="between" text="In Progress">
      <formula>NOT(ISERROR(SEARCH("In Progress",G64)))</formula>
    </cfRule>
    <cfRule type="containsText" dxfId="3" priority="39" operator="between" text="Complete">
      <formula>NOT(ISERROR(SEARCH("Complete",G64)))</formula>
    </cfRule>
  </conditionalFormatting>
  <conditionalFormatting sqref="G71:G75">
    <cfRule type="containsText" dxfId="4" priority="28" operator="between" text="In Progress">
      <formula>NOT(ISERROR(SEARCH("In Progress",G71)))</formula>
    </cfRule>
    <cfRule type="containsText" dxfId="3" priority="27" operator="between" text="Complete">
      <formula>NOT(ISERROR(SEARCH("Complete",G71)))</formula>
    </cfRule>
  </conditionalFormatting>
  <conditionalFormatting sqref="G79:G88">
    <cfRule type="containsText" dxfId="5" priority="6" operator="between" text="In Progress">
      <formula>NOT(ISERROR(SEARCH("In Progress",G79)))</formula>
    </cfRule>
    <cfRule type="containsText" dxfId="3" priority="5" operator="between" text="Complete">
      <formula>NOT(ISERROR(SEARCH("Complete",G79)))</formula>
    </cfRule>
    <cfRule type="containsText" dxfId="4" priority="4" operator="between" text="In Progress">
      <formula>NOT(ISERROR(SEARCH("In Progress",G79)))</formula>
    </cfRule>
  </conditionalFormatting>
  <conditionalFormatting sqref="G101:G105">
    <cfRule type="containsText" dxfId="4" priority="38" operator="between" text="In Progress">
      <formula>NOT(ISERROR(SEARCH("In Progress",G101)))</formula>
    </cfRule>
    <cfRule type="containsText" dxfId="3" priority="37" operator="between" text="Complete">
      <formula>NOT(ISERROR(SEARCH("Complete",G101)))</formula>
    </cfRule>
  </conditionalFormatting>
  <conditionalFormatting sqref="G108:G112">
    <cfRule type="containsText" dxfId="4" priority="26" operator="between" text="In Progress">
      <formula>NOT(ISERROR(SEARCH("In Progress",G108)))</formula>
    </cfRule>
    <cfRule type="containsText" dxfId="3" priority="25" operator="between" text="Complete">
      <formula>NOT(ISERROR(SEARCH("Complete",G108)))</formula>
    </cfRule>
  </conditionalFormatting>
  <conditionalFormatting sqref="G116:G125">
    <cfRule type="containsText" dxfId="5" priority="9" operator="between" text="In Progress">
      <formula>NOT(ISERROR(SEARCH("In Progress",G116)))</formula>
    </cfRule>
    <cfRule type="containsText" dxfId="3" priority="8" operator="between" text="Complete">
      <formula>NOT(ISERROR(SEARCH("Complete",G116)))</formula>
    </cfRule>
    <cfRule type="containsText" dxfId="4" priority="7" operator="between" text="In Progress">
      <formula>NOT(ISERROR(SEARCH("In Progress",G116)))</formula>
    </cfRule>
  </conditionalFormatting>
  <conditionalFormatting sqref="G138:G142">
    <cfRule type="containsText" dxfId="4" priority="36" operator="between" text="In Progress">
      <formula>NOT(ISERROR(SEARCH("In Progress",G138)))</formula>
    </cfRule>
    <cfRule type="containsText" dxfId="3" priority="35" operator="between" text="Complete">
      <formula>NOT(ISERROR(SEARCH("Complete",G138)))</formula>
    </cfRule>
  </conditionalFormatting>
  <conditionalFormatting sqref="G145:G149">
    <cfRule type="containsText" dxfId="4" priority="24" operator="between" text="In Progress">
      <formula>NOT(ISERROR(SEARCH("In Progress",G145)))</formula>
    </cfRule>
    <cfRule type="containsText" dxfId="3" priority="23" operator="between" text="Complete">
      <formula>NOT(ISERROR(SEARCH("Complete",G145)))</formula>
    </cfRule>
  </conditionalFormatting>
  <conditionalFormatting sqref="G153:G162">
    <cfRule type="containsText" dxfId="5" priority="12" operator="between" text="In Progress">
      <formula>NOT(ISERROR(SEARCH("In Progress",G153)))</formula>
    </cfRule>
    <cfRule type="containsText" dxfId="3" priority="11" operator="between" text="Complete">
      <formula>NOT(ISERROR(SEARCH("Complete",G153)))</formula>
    </cfRule>
    <cfRule type="containsText" dxfId="4" priority="10" operator="between" text="In Progress">
      <formula>NOT(ISERROR(SEARCH("In Progress",G153)))</formula>
    </cfRule>
  </conditionalFormatting>
  <conditionalFormatting sqref="G175:G179">
    <cfRule type="containsText" dxfId="4" priority="34" operator="between" text="In Progress">
      <formula>NOT(ISERROR(SEARCH("In Progress",G175)))</formula>
    </cfRule>
    <cfRule type="containsText" dxfId="3" priority="33" operator="between" text="Complete">
      <formula>NOT(ISERROR(SEARCH("Complete",G175)))</formula>
    </cfRule>
  </conditionalFormatting>
  <conditionalFormatting sqref="G182:G186">
    <cfRule type="containsText" dxfId="4" priority="22" operator="between" text="In Progress">
      <formula>NOT(ISERROR(SEARCH("In Progress",G182)))</formula>
    </cfRule>
    <cfRule type="containsText" dxfId="3" priority="21" operator="between" text="Complete">
      <formula>NOT(ISERROR(SEARCH("Complete",G182)))</formula>
    </cfRule>
  </conditionalFormatting>
  <conditionalFormatting sqref="G190:G199">
    <cfRule type="containsText" dxfId="5" priority="15" operator="between" text="In Progress">
      <formula>NOT(ISERROR(SEARCH("In Progress",G190)))</formula>
    </cfRule>
    <cfRule type="containsText" dxfId="3" priority="14" operator="between" text="Complete">
      <formula>NOT(ISERROR(SEARCH("Complete",G190)))</formula>
    </cfRule>
    <cfRule type="containsText" dxfId="4" priority="13" operator="between" text="In Progress">
      <formula>NOT(ISERROR(SEARCH("In Progress",G190)))</formula>
    </cfRule>
  </conditionalFormatting>
  <conditionalFormatting sqref="G212:G216">
    <cfRule type="containsText" dxfId="4" priority="32" operator="between" text="In Progress">
      <formula>NOT(ISERROR(SEARCH("In Progress",G212)))</formula>
    </cfRule>
    <cfRule type="containsText" dxfId="3" priority="31" operator="between" text="Complete">
      <formula>NOT(ISERROR(SEARCH("Complete",G212)))</formula>
    </cfRule>
  </conditionalFormatting>
  <conditionalFormatting sqref="G219:G223">
    <cfRule type="containsText" dxfId="4" priority="20" operator="between" text="In Progress">
      <formula>NOT(ISERROR(SEARCH("In Progress",G219)))</formula>
    </cfRule>
    <cfRule type="containsText" dxfId="3" priority="19" operator="between" text="Complete">
      <formula>NOT(ISERROR(SEARCH("Complete",G219)))</formula>
    </cfRule>
  </conditionalFormatting>
  <conditionalFormatting sqref="G227:G236">
    <cfRule type="containsText" dxfId="5" priority="18" operator="between" text="In Progress">
      <formula>NOT(ISERROR(SEARCH("In Progress",G227)))</formula>
    </cfRule>
    <cfRule type="containsText" dxfId="3" priority="17" operator="between" text="Complete">
      <formula>NOT(ISERROR(SEARCH("Complete",G227)))</formula>
    </cfRule>
    <cfRule type="containsText" dxfId="4" priority="16" operator="between" text="In Progress">
      <formula>NOT(ISERROR(SEARCH("In Progress",G227)))</formula>
    </cfRule>
  </conditionalFormatting>
  <conditionalFormatting sqref="H242:H251">
    <cfRule type="dataBar" priority="15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{70a2b886-9bee-4516-9f45-4fc21cb28f09}</x14:id>
        </ext>
      </extLst>
    </cfRule>
  </conditionalFormatting>
  <conditionalFormatting sqref="D5:E14;D4;E3:E4">
    <cfRule type="dataBar" priority="16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{8b85058f-71b6-4ca1-800c-b4962f5b13e6}</x14:id>
        </ext>
      </extLst>
    </cfRule>
  </conditionalFormatting>
  <conditionalFormatting sqref="F34:F38;F52:F53;F27:F31;F20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{a9637ce3-0d9c-4a92-b2ce-68b9978a4566}</x14:id>
        </ext>
      </extLst>
    </cfRule>
  </conditionalFormatting>
  <conditionalFormatting sqref="F71:F75;F64:F68;F57">
    <cfRule type="dataBar" priority="13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{8c22d5e8-c413-488d-9e34-773f4a758c53}</x14:id>
        </ext>
      </extLst>
    </cfRule>
  </conditionalFormatting>
  <conditionalFormatting sqref="F108:F112;F101:F105;F94">
    <cfRule type="dataBar" priority="11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{3d6e7aad-c308-4157-b8ff-91703eac2256}</x14:id>
        </ext>
      </extLst>
    </cfRule>
  </conditionalFormatting>
  <conditionalFormatting sqref="F145:F149;F138:F142;F131">
    <cfRule type="dataBar" priority="9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{8875430d-f123-432d-9799-20a92345fc16}</x14:id>
        </ext>
      </extLst>
    </cfRule>
  </conditionalFormatting>
  <conditionalFormatting sqref="F182:F186;F175:F179;F168">
    <cfRule type="dataBar" priority="7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{7b153f22-efcd-4ff5-867a-6bc40e71e7e6}</x14:id>
        </ext>
      </extLst>
    </cfRule>
  </conditionalFormatting>
  <conditionalFormatting sqref="F219:F223;F212:F216;F205">
    <cfRule type="dataBar" priority="5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{e2731779-ce75-4cad-a595-fccc5f0e5b54}</x14:id>
        </ext>
      </extLst>
    </cfRule>
  </conditionalFormatting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192f0d-3aeb-43bb-926c-e0070170964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2110169-2020-42ab-bd41-62158d198e0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b605ccc-05b9-4fa5-a5f8-40f197cccb5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6b5a816-7d65-4292-9c68-f290aa48f5a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9313636-ea12-426e-aa1e-d7c4ebcc8e8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709906-6fec-4559-a4ed-9299d069259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79262cc-21df-429a-aa4c-62d956437aa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214e6a5-4475-4fd0-88c7-fb365b6b486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836f91f-31db-417e-9aff-febd3d72ab6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2e5cfb2c-ccd1-4a4d-b7ea-9f5c4d11455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cb4451e-dbf6-4967-9e72-29538645b52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7ef5a79-da7c-4019-8326-13d4fee42ef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ba80ab7-d346-4cdc-a182-05b3494d7a0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9d0ad07-12cc-4326-be19-eb57d576b20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c38fc71-28b2-4b21-a597-e3c469a60a5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e008130a-3f01-4d01-95cc-5202f0c9e95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718c7f8-2500-4a8c-99ca-c0da50ebc86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bc4a75e-0c04-4fcc-b831-83987a41291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dc34025d-a171-4aad-8c89-0c094104b0f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da4e3a2-7321-4377-ae14-2a906ebed95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af89ef3-6465-4055-9899-5fdb139047f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e6f77f5-358e-44d4-8001-ce6e9d6f845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d5c8bd8-01ae-4be9-b3e3-81643d74a40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3874d2-dc8b-4a8f-96aa-b82ab9dd219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7414a789-c625-483b-8285-6c1a1c5f8e6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6fd993-4560-4067-b8fa-bcb84c83662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0cd404c-4bdb-46d4-b9e0-dc327cf4f91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e7e8b02f-7235-49d9-8b0b-e8a5a1a9bcc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6edcbbc-9a87-43b3-a0f4-3d448756578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2088f3-4ee5-4fe4-ac4e-e17f63f1aa3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4ea5d9a-df21-476a-a567-00e00b59fe3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c3ee0c4-b656-4656-8616-a4a3f1c2cb2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5a82e22-6f27-4eb5-a1ec-0b5318cd17c9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9b894ce-8dae-494e-b6cb-7ac15f068e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884238a-aa51-4606-ad23-0ce80f24f2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fbe3484-7f55-4556-8de5-6dc2b401c09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6920f971-c326-4307-ba70-a70a101c1a1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003ed4d-29e6-4190-a960-d36f8661361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410add6-a661-43bb-95b8-17e1068f1dc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ff6ec5e-87d2-496e-8634-55f2501624a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4e97350-38da-43d9-a34f-dc1c75af1b8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16185b-ca64-454c-8817-8513a633ca4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8260ac1e-7629-4f3f-9d5b-29c42f9d630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dbbd7d0-71a5-45bb-8e1b-f1aff8c8026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711f729-b7d6-44bd-9460-0f39b821c2a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725cce95-4123-4ac1-80b7-f89b25fe3a6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221179b-4079-42c5-87a6-c8d88a7980f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a0fb7e3-7a67-4c8a-b5cf-ff7929d33cc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0ef573c-d92b-4fba-a546-05f2acddac2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5270192-aae4-4783-94f3-59635e39dcd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e750e45-354d-4bf7-b018-f9ccf6cff9de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2ce8ad4-8e1a-4a29-aa84-3e591cebd9b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315a29-7e0a-41fe-9c2a-73c3090bb7e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8e0005c-38ab-45df-ae3c-6d5f1b2628f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e9127321-b465-43d0-bbc2-a360573dd72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e7c95481-09cc-4241-a9f2-77247ce6992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8827025-baa6-423d-887e-35d09715634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ae182c7-011a-467a-af3b-3efa3c4a3a3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425520f5-4028-45bb-88b7-b0f8759b651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db09606-b151-441c-bc1e-d59f75da213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42f2936b-21fa-4e50-a0f7-46e6efa5dae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0f9e3534-29b1-494f-a3a1-1f940b40d9d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05add6a-d68e-4044-acaf-f2a7b5eb5ce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4ae62e-6a0d-4c5b-bd61-33b9f32c985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af1fe3a3-ea8e-49b6-bf8a-90bb4b46109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5eb7ab66-e1e3-4f0d-af29-43c7dd07ad8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5dd759-4cdb-45b8-b6ab-ef23f838518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bf83ac3-54a1-4a6f-9244-399bcb44c75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5fcc96b9-f5b1-4c77-a4f9-5cce4b123d5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134b089-8fa7-4d90-8e54-80aee84e06f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9edf9a19-db13-4e4b-a7d4-befe5019edd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136af0d2-5dd3-456e-8339-b5d2028a42d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c2005df-8ed9-4133-80ad-058bfb7ce9b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2e3086d-894b-4545-86a3-c964803854c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a4178404-1a63-45ca-96e3-fe951ca48f2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b1225fbd-6975-439b-b5f6-6a47c875f05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79bc1a81-b1d5-4cef-9eec-45d4903e50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2d99bf7-7eb6-4ca9-bf98-abe71841aec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2f40a75-e521-43f4-b419-0d115435461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efde4a5d-6b3a-46a9-8400-86bd297d85c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f8dd438-fce0-41d0-bdb7-96dc7881f3d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e76328a7-91d9-4529-b971-ba6bb2fc7e5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aaf907f5-4795-4331-8954-15b869eef43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7804ffa-6203-4261-ba4e-bd0ccfc61f8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1bbc5d6-0bc3-4966-8453-2911ef03004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361094e1-ae16-4dfc-b5a2-05276206e5a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b8580c46-97e8-4bc3-9ada-2976cbfe737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1c50cf2-b3a7-41dd-bc2e-c07a5e4cbb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f88092d-1b45-4f85-b21c-ac648daa561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19e7cda-68de-4bd4-90b5-f85fb8a969c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80b0b9a3-2509-48de-b740-ca33282c19b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651e0d6-5af3-45a8-aec0-71f22ffa966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d450392e-0636-41e0-a1b4-5c407546f95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c553a929-661d-4a78-863a-f7b0bac9105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a727d02-54de-4724-833c-66b6fd52db8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4874f0a-d381-48b0-bb23-597bab7e569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a4cea33c-bb00-4b83-9f33-a97057dd671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ee051f6e-99cd-4f06-b360-ba16c84202a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5874a90-4044-419e-b23b-107898b64d9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1dec4d0-75a0-4460-b36a-510c5632d26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85d2a52-5e17-4dd0-90e4-ebab4a1f18e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39541fba-abc9-4da8-ab64-779bc65c3b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3cb4239-2fea-4fe1-94d2-992f21540bb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34e71e6b-a648-4463-b866-423287adaad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6f1970e5-c480-4e71-bc97-136b168b9ee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fc97cca-47b1-48de-9a89-56b964c62cd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bd32153-a280-4460-982f-f098cbc6d2e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5445024b-ab8c-4bf3-b1f9-0bac3c889d3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ad43527e-c1fa-4b96-ba0d-e2b70084b11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7bac53da-192e-4b30-86dd-52c9a890130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e8e143f-3fea-4f5f-8e63-5b4a5d2aba1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926b70c-5404-42c2-aee9-9760225db16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c1b8de75-8e5a-43f0-9c54-9c27681bc0b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c38f29-f4c6-404c-9ed3-6d43d2ac764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c114f14a-99a5-4a11-9e45-414c6fe2f39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a0335652-220e-4a9e-8539-97ff4d9fc5f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a720e8c-587c-4799-8a0d-0a66181ba41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fd5b69a-1bf3-4d35-8146-9cc3fafedfb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eb4eeb9a-342b-49d3-bbba-c6ac3c7a0b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70a2b886-9bee-4516-9f45-4fc21cb28f0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8b85058f-71b6-4ca1-800c-b4962f5b13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D5:E14;D4;E3:E4</xm:sqref>
        </x14:conditionalFormatting>
        <x14:conditionalFormatting xmlns:xm="http://schemas.microsoft.com/office/excel/2006/main">
          <x14:cfRule type="dataBar" id="{a9637ce3-0d9c-4a92-b2ce-68b9978a456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F34:F38;F52:F53;F27:F31;F20</xm:sqref>
        </x14:conditionalFormatting>
        <x14:conditionalFormatting xmlns:xm="http://schemas.microsoft.com/office/excel/2006/main">
          <x14:cfRule type="dataBar" id="{8c22d5e8-c413-488d-9e34-773f4a758c5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3d6e7aad-c308-4157-b8ff-91703eac225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8875430d-f123-432d-9799-20a92345fc1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7b153f22-efcd-4ff5-867a-6bc40e71e7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e2731779-ce75-4cad-a595-fccc5f0e5b5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50" zoomScaleNormal="50" topLeftCell="C10" workbookViewId="0">
      <selection activeCell="F231" sqref="F231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72">
        <v>1</v>
      </c>
    </row>
    <row r="4" ht="30" customHeight="1" spans="2:11">
      <c r="B4" s="8" t="s">
        <v>46</v>
      </c>
      <c r="C4" s="9"/>
      <c r="D4" s="10"/>
      <c r="E4" s="72">
        <v>1</v>
      </c>
      <c r="G4" s="73" t="s">
        <v>20</v>
      </c>
      <c r="H4" s="74"/>
      <c r="J4" s="135" t="s">
        <v>47</v>
      </c>
      <c r="K4" s="136">
        <f>B20</f>
        <v>45702</v>
      </c>
    </row>
    <row r="5" ht="30" customHeight="1" spans="2:11">
      <c r="B5" s="8" t="s">
        <v>48</v>
      </c>
      <c r="C5" s="9"/>
      <c r="D5" s="10"/>
      <c r="E5" s="72">
        <v>0.5</v>
      </c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>
        <f t="shared" ref="J6:K10" si="0">C34</f>
        <v>0</v>
      </c>
      <c r="K6" s="139">
        <f t="shared" si="0"/>
        <v>0</v>
      </c>
    </row>
    <row r="7" ht="30" customHeight="1" spans="2:11">
      <c r="B7" s="11" t="s">
        <v>50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>
        <v>0.5</v>
      </c>
      <c r="J11" s="137" t="str">
        <f t="shared" ref="J11:J20" si="1">C42</f>
        <v>consume github add some test - make changes if requested</v>
      </c>
      <c r="K11" s="138"/>
    </row>
    <row r="12" ht="30" customHeight="1" spans="2:11">
      <c r="B12" s="13" t="s">
        <v>55</v>
      </c>
      <c r="C12" s="14"/>
      <c r="D12" s="10"/>
      <c r="E12" s="72">
        <v>0.1</v>
      </c>
      <c r="J12" s="140" t="str">
        <f t="shared" si="1"/>
        <v>create a REST api to interact with actual database - make changes if requested</v>
      </c>
      <c r="K12" s="144"/>
    </row>
    <row r="13" ht="30" customHeight="1" spans="2:11">
      <c r="B13" s="13" t="s">
        <v>56</v>
      </c>
      <c r="C13" s="14"/>
      <c r="D13" s="10"/>
      <c r="E13" s="72"/>
      <c r="J13" s="140">
        <f t="shared" si="1"/>
        <v>0</v>
      </c>
      <c r="K13" s="144"/>
    </row>
    <row r="14" ht="30" customHeight="1" spans="2:11">
      <c r="B14" s="8" t="s">
        <v>57</v>
      </c>
      <c r="C14" s="9"/>
      <c r="D14" s="15"/>
      <c r="E14" s="77"/>
      <c r="J14" s="140" t="str">
        <f t="shared" si="1"/>
        <v>Python and MongoDB - continue</v>
      </c>
      <c r="K14" s="144"/>
    </row>
    <row r="15" ht="30" customHeight="1" spans="2:11">
      <c r="B15" s="16" t="s">
        <v>21</v>
      </c>
      <c r="C15" s="17"/>
      <c r="D15" s="17"/>
      <c r="E15" s="78"/>
      <c r="J15" s="140" t="str">
        <f t="shared" si="1"/>
        <v>Business and Technology - start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>
        <f t="shared" si="1"/>
        <v>0</v>
      </c>
      <c r="K16" s="144"/>
    </row>
    <row r="17" spans="10:11">
      <c r="J17" s="140">
        <f t="shared" si="1"/>
        <v>0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45702</v>
      </c>
      <c r="C20" s="23">
        <v>0.208333333333333</v>
      </c>
      <c r="D20" s="24" t="s">
        <v>63</v>
      </c>
      <c r="E20" s="82"/>
      <c r="F20" s="83">
        <v>1</v>
      </c>
      <c r="G20" s="84" t="str">
        <f>IF(F20=100%,"Complete",IF(AND(F20&lt;100%,F20&gt;0%),"In Progress","Not Started"))</f>
        <v>Complete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 t="str">
        <f t="shared" ref="J23:J27" si="2">C27</f>
        <v>Bank Account part 2 - oswell.ndhlovu@umuzi.org - review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 t="s">
        <v>124</v>
      </c>
      <c r="D27" s="34"/>
      <c r="E27" s="34"/>
      <c r="F27" s="94">
        <v>1</v>
      </c>
      <c r="G27" s="95" t="str">
        <f t="shared" ref="G27:G31" si="3">IF(F27=100%,"Complete",IF(AND(F27&lt;100%,F27&gt;0%),"In Progress","Not Started"))</f>
        <v>Complete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45705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3"/>
        <v>Not Started</v>
      </c>
      <c r="H31" s="98"/>
      <c r="J31" s="137">
        <f t="shared" ref="J31:K35" si="4">C71</f>
        <v>0</v>
      </c>
      <c r="K31" s="139">
        <f t="shared" si="4"/>
        <v>0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/>
      <c r="D34" s="43"/>
      <c r="E34" s="105"/>
      <c r="F34" s="106"/>
      <c r="G34" s="107" t="str">
        <f t="shared" ref="G34:G57" si="5">IF(F34=100%,"Complete",IF(AND(F34&lt;100%,F34&gt;0%),"In Progress","Not Started"))</f>
        <v>Not Started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 t="str">
        <f t="shared" ref="J36:J45" si="6">C79</f>
        <v>consume github add some test - make changes if requested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 t="str">
        <f t="shared" si="6"/>
        <v>create a REST api to interact with actual database - make changes if requested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>
        <f t="shared" si="6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 t="str">
        <f t="shared" si="6"/>
        <v>Python and MongoDB - continue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 t="str">
        <f t="shared" si="6"/>
        <v>Business and Technology - continue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>
        <f t="shared" si="6"/>
        <v>0</v>
      </c>
      <c r="K41" s="141"/>
      <c r="M41" s="171"/>
      <c r="N41" s="171"/>
    </row>
    <row r="42" ht="15.95" customHeight="1" spans="2:14">
      <c r="B42" s="22"/>
      <c r="C42" s="54" t="s">
        <v>111</v>
      </c>
      <c r="D42" s="55"/>
      <c r="E42" s="121" t="s">
        <v>73</v>
      </c>
      <c r="F42" s="122">
        <v>1</v>
      </c>
      <c r="G42" s="123" t="str">
        <f t="shared" si="5"/>
        <v>Complete</v>
      </c>
      <c r="H42" s="124"/>
      <c r="J42" s="150">
        <f t="shared" si="6"/>
        <v>0</v>
      </c>
      <c r="K42" s="141"/>
      <c r="M42" s="171"/>
      <c r="N42" s="171"/>
    </row>
    <row r="43" ht="30" customHeight="1" spans="2:14">
      <c r="B43" s="22"/>
      <c r="C43" s="56" t="s">
        <v>88</v>
      </c>
      <c r="D43" s="57"/>
      <c r="E43" s="125"/>
      <c r="F43" s="126">
        <v>1</v>
      </c>
      <c r="G43" s="123" t="str">
        <f t="shared" si="5"/>
        <v>Complete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0" t="s">
        <v>112</v>
      </c>
      <c r="D45" s="61"/>
      <c r="E45" s="128" t="s">
        <v>74</v>
      </c>
      <c r="F45" s="126">
        <v>1</v>
      </c>
      <c r="G45" s="123" t="str">
        <f t="shared" si="5"/>
        <v>Complete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2" t="s">
        <v>125</v>
      </c>
      <c r="D46" s="63"/>
      <c r="E46" s="129" t="s">
        <v>75</v>
      </c>
      <c r="F46" s="126">
        <v>1</v>
      </c>
      <c r="G46" s="123" t="str">
        <f t="shared" si="5"/>
        <v>Complete</v>
      </c>
      <c r="H46" s="127"/>
      <c r="J46" s="145"/>
      <c r="K46" s="146"/>
      <c r="M46" s="159"/>
      <c r="N46" s="159"/>
    </row>
    <row r="47" ht="15.95" customHeight="1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149" t="str">
        <f t="shared" ref="J48:J52" si="7">C64</f>
        <v>Bank Account part 2 - oswell.ndhlovu@umuzi.org - review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45705</v>
      </c>
      <c r="C57" s="23">
        <v>0.208333333333333</v>
      </c>
      <c r="D57" s="24" t="s">
        <v>63</v>
      </c>
      <c r="E57" s="82"/>
      <c r="F57" s="83">
        <v>1</v>
      </c>
      <c r="G57" s="84" t="str">
        <f t="shared" si="5"/>
        <v>Complete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45705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spans="2:14">
      <c r="B60" s="22"/>
      <c r="C60" s="25">
        <v>0.333333333333333</v>
      </c>
      <c r="D60" s="26"/>
      <c r="E60" s="85"/>
      <c r="F60" s="86"/>
      <c r="G60" s="87"/>
      <c r="H60" s="85"/>
      <c r="J60" s="162">
        <f t="shared" ref="J60:K81" si="8">J31</f>
        <v>0</v>
      </c>
      <c r="K60" s="164">
        <f t="shared" ref="K60:K61" si="9">K31</f>
        <v>0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9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43.95" spans="2:14">
      <c r="B64" s="22"/>
      <c r="C64" s="33" t="s">
        <v>124</v>
      </c>
      <c r="D64" s="34"/>
      <c r="E64" s="34"/>
      <c r="F64" s="94">
        <v>1</v>
      </c>
      <c r="G64" s="95" t="str">
        <f t="shared" ref="G64:G68" si="10">IF(F64=100%,"Complete",IF(AND(F64&lt;100%,F64&gt;0%),"In Progress","Not Started"))</f>
        <v>Complete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4" t="str">
        <f t="shared" si="8"/>
        <v>consume github add some test - make changes if requested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 t="str">
        <f t="shared" si="8"/>
        <v>create a REST api to interact with actual database - make changes if requested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0"/>
        <v>Not Started</v>
      </c>
      <c r="H67" s="98"/>
      <c r="J67" s="175">
        <f t="shared" si="8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0"/>
        <v>Not Started</v>
      </c>
      <c r="H68" s="98"/>
      <c r="J68" s="175" t="str">
        <f t="shared" si="8"/>
        <v>Python and MongoDB - continue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 t="str">
        <f t="shared" si="8"/>
        <v>Business and Technology - continue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>
        <f t="shared" si="8"/>
        <v>0</v>
      </c>
      <c r="K70" s="166"/>
      <c r="M70" s="173"/>
      <c r="N70" s="173"/>
    </row>
    <row r="71" spans="2:11">
      <c r="B71" s="22"/>
      <c r="C71" s="42"/>
      <c r="D71" s="43"/>
      <c r="E71" s="105"/>
      <c r="F71" s="106"/>
      <c r="G71" s="107" t="str">
        <f t="shared" ref="G71:G94" si="11">IF(F71=100%,"Complete",IF(AND(F71&lt;100%,F71&gt;0%),"In Progress","Not Started"))</f>
        <v>Not Started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1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1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 t="str">
        <f t="shared" si="8"/>
        <v>Bank Account part 2 - oswell.ndhlovu@umuzi.org - review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8"/>
        <v>0</v>
      </c>
      <c r="K78" s="166"/>
    </row>
    <row r="79" ht="15" customHeight="1" spans="2:11">
      <c r="B79" s="22"/>
      <c r="C79" s="54" t="s">
        <v>111</v>
      </c>
      <c r="D79" s="55"/>
      <c r="E79" s="121" t="s">
        <v>73</v>
      </c>
      <c r="F79" s="122">
        <v>1</v>
      </c>
      <c r="G79" s="123" t="str">
        <f t="shared" si="11"/>
        <v>Complete</v>
      </c>
      <c r="H79" s="124"/>
      <c r="J79" s="175">
        <f t="shared" si="8"/>
        <v>0</v>
      </c>
      <c r="K79" s="166"/>
    </row>
    <row r="80" ht="30" customHeight="1" spans="2:11">
      <c r="B80" s="22"/>
      <c r="C80" s="56" t="s">
        <v>88</v>
      </c>
      <c r="D80" s="57"/>
      <c r="E80" s="125"/>
      <c r="F80" s="126">
        <v>1</v>
      </c>
      <c r="G80" s="123" t="str">
        <f t="shared" si="11"/>
        <v>Complete</v>
      </c>
      <c r="H80" s="127"/>
      <c r="J80" s="175">
        <f t="shared" si="8"/>
        <v>0</v>
      </c>
      <c r="K80" s="166"/>
    </row>
    <row r="81" ht="15.75" customHeight="1" spans="2:11">
      <c r="B81" s="22"/>
      <c r="C81" s="58"/>
      <c r="D81" s="59"/>
      <c r="E81" s="125"/>
      <c r="F81" s="126"/>
      <c r="G81" s="123" t="str">
        <f t="shared" si="11"/>
        <v>Not Started</v>
      </c>
      <c r="H81" s="127"/>
      <c r="J81" s="175">
        <f t="shared" si="8"/>
        <v>0</v>
      </c>
      <c r="K81" s="166"/>
    </row>
    <row r="82" ht="15.15" spans="2:11">
      <c r="B82" s="22"/>
      <c r="C82" s="60" t="s">
        <v>112</v>
      </c>
      <c r="D82" s="61"/>
      <c r="E82" s="128" t="s">
        <v>74</v>
      </c>
      <c r="F82" s="126">
        <v>1</v>
      </c>
      <c r="G82" s="123" t="str">
        <f t="shared" si="11"/>
        <v>Complete</v>
      </c>
      <c r="H82" s="127"/>
      <c r="J82" s="180"/>
      <c r="K82" s="181"/>
    </row>
    <row r="83" ht="15" customHeight="1" spans="2:11">
      <c r="B83" s="22"/>
      <c r="C83" s="62" t="s">
        <v>126</v>
      </c>
      <c r="D83" s="63"/>
      <c r="E83" s="129" t="s">
        <v>75</v>
      </c>
      <c r="F83" s="126">
        <v>1</v>
      </c>
      <c r="G83" s="123" t="str">
        <f t="shared" si="11"/>
        <v>Complete</v>
      </c>
      <c r="H83" s="127"/>
      <c r="J83" s="182" t="s">
        <v>67</v>
      </c>
      <c r="K83" s="183">
        <f>B94</f>
        <v>45706</v>
      </c>
    </row>
    <row r="84" ht="15.15" spans="2:11">
      <c r="B84" s="22"/>
      <c r="C84" s="64"/>
      <c r="D84" s="65"/>
      <c r="E84" s="130"/>
      <c r="F84" s="126"/>
      <c r="G84" s="123" t="str">
        <f t="shared" si="11"/>
        <v>Not Started</v>
      </c>
      <c r="H84" s="127"/>
      <c r="J84" s="178"/>
      <c r="K84" s="179"/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62">
        <f t="shared" ref="J85:K89" si="12">C108</f>
        <v>0</v>
      </c>
      <c r="K85" s="164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126"/>
      <c r="G87" s="123" t="str">
        <f t="shared" si="11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132"/>
      <c r="G88" s="123" t="str">
        <f t="shared" si="11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3">C116</f>
        <v>consume github add some test - make changes if requested</v>
      </c>
      <c r="K90" s="164"/>
    </row>
    <row r="91" spans="10:11">
      <c r="J91" s="175" t="str">
        <f t="shared" si="13"/>
        <v>create a REST api to interact with actual database - make changes if requested</v>
      </c>
      <c r="K91" s="166"/>
    </row>
    <row r="92" ht="15.15" spans="10:11">
      <c r="J92" s="175">
        <f t="shared" si="13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 t="str">
        <f t="shared" si="13"/>
        <v>Python and MongoDB - continue</v>
      </c>
      <c r="K93" s="166"/>
    </row>
    <row r="94" spans="2:11">
      <c r="B94" s="22">
        <v>45706</v>
      </c>
      <c r="C94" s="23">
        <v>0.208333333333333</v>
      </c>
      <c r="D94" s="24" t="s">
        <v>63</v>
      </c>
      <c r="E94" s="82"/>
      <c r="F94" s="83">
        <v>1</v>
      </c>
      <c r="G94" s="84" t="str">
        <f t="shared" si="11"/>
        <v>Complete</v>
      </c>
      <c r="H94" s="82"/>
      <c r="J94" s="175" t="str">
        <f t="shared" si="13"/>
        <v>Analytics, Surveys, and Reports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>
        <f t="shared" si="13"/>
        <v>0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15.15" spans="2:11">
      <c r="B101" s="22"/>
      <c r="C101" s="33"/>
      <c r="D101" s="34"/>
      <c r="E101" s="34"/>
      <c r="F101" s="94"/>
      <c r="G101" s="95" t="str">
        <f t="shared" ref="G101:G105" si="14">IF(F101=100%,"Complete",IF(AND(F101&lt;100%,F101&gt;0%),"In Progress","Not Started"))</f>
        <v>Not Started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>
        <f t="shared" ref="J102:J106" si="15">C101</f>
        <v>0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/>
      <c r="D108" s="43"/>
      <c r="E108" s="105"/>
      <c r="F108" s="106"/>
      <c r="G108" s="107" t="str">
        <f t="shared" ref="G108:G131" si="16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45706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7">J85</f>
        <v>0</v>
      </c>
      <c r="K114" s="139">
        <f t="shared" ref="K114:K115" si="18">K85</f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8"/>
        <v>0</v>
      </c>
    </row>
    <row r="116" ht="15" customHeight="1" spans="2:11">
      <c r="B116" s="22"/>
      <c r="C116" s="54" t="s">
        <v>111</v>
      </c>
      <c r="D116" s="55"/>
      <c r="E116" s="121" t="s">
        <v>73</v>
      </c>
      <c r="F116" s="122">
        <v>1</v>
      </c>
      <c r="G116" s="123" t="str">
        <f t="shared" si="16"/>
        <v>Complete</v>
      </c>
      <c r="H116" s="124"/>
      <c r="J116" s="140">
        <f t="shared" si="17"/>
        <v>0</v>
      </c>
      <c r="K116" s="141">
        <f t="shared" si="17"/>
        <v>0</v>
      </c>
    </row>
    <row r="117" spans="2:11">
      <c r="B117" s="22"/>
      <c r="C117" s="56" t="s">
        <v>88</v>
      </c>
      <c r="D117" s="57"/>
      <c r="E117" s="125"/>
      <c r="F117" s="126">
        <v>1</v>
      </c>
      <c r="G117" s="123" t="str">
        <f t="shared" si="16"/>
        <v>Complete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 t="s">
        <v>112</v>
      </c>
      <c r="D119" s="61"/>
      <c r="E119" s="128" t="s">
        <v>74</v>
      </c>
      <c r="F119" s="126">
        <v>1</v>
      </c>
      <c r="G119" s="123" t="str">
        <f t="shared" si="16"/>
        <v>Complete</v>
      </c>
      <c r="H119" s="127"/>
      <c r="J119" s="149" t="str">
        <f t="shared" si="17"/>
        <v>consume github add some test - make changes if requested</v>
      </c>
      <c r="K119" s="139"/>
    </row>
    <row r="120" ht="15" customHeight="1" spans="2:11">
      <c r="B120" s="22"/>
      <c r="C120" s="62" t="s">
        <v>127</v>
      </c>
      <c r="D120" s="63"/>
      <c r="E120" s="129" t="s">
        <v>75</v>
      </c>
      <c r="F120" s="126">
        <v>1</v>
      </c>
      <c r="G120" s="123" t="str">
        <f t="shared" si="16"/>
        <v>Complete</v>
      </c>
      <c r="H120" s="127"/>
      <c r="J120" s="150" t="str">
        <f t="shared" si="17"/>
        <v>create a REST api to interact with actual database - make changes if requested</v>
      </c>
      <c r="K120" s="141"/>
    </row>
    <row r="121" ht="15" customHeight="1" spans="2:11">
      <c r="B121" s="22"/>
      <c r="C121" s="64"/>
      <c r="D121" s="65"/>
      <c r="E121" s="130"/>
      <c r="F121" s="126"/>
      <c r="G121" s="123" t="str">
        <f t="shared" si="16"/>
        <v>Not Started</v>
      </c>
      <c r="H121" s="127"/>
      <c r="J121" s="150">
        <f t="shared" si="17"/>
        <v>0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 t="str">
        <f t="shared" si="17"/>
        <v>Python and MongoDB - continue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 t="str">
        <f t="shared" si="17"/>
        <v>Analytics, Surveys, and Reports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>
        <f t="shared" si="17"/>
        <v>0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>
        <f t="shared" si="17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45707</v>
      </c>
      <c r="C131" s="23">
        <v>0.208333333333333</v>
      </c>
      <c r="D131" s="24" t="s">
        <v>63</v>
      </c>
      <c r="E131" s="82"/>
      <c r="F131" s="83">
        <v>1</v>
      </c>
      <c r="G131" s="84" t="str">
        <f t="shared" si="16"/>
        <v>Complete</v>
      </c>
      <c r="H131" s="82"/>
      <c r="J131" s="150">
        <f t="shared" ref="J131:J135" si="19">J102</f>
        <v>0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9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9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45707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20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37">
        <f t="shared" ref="J139:K143" si="21">C145</f>
        <v>0</v>
      </c>
      <c r="K139" s="13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spans="2:11">
      <c r="B141" s="22"/>
      <c r="C141" s="35"/>
      <c r="D141" s="36"/>
      <c r="E141" s="36"/>
      <c r="F141" s="97"/>
      <c r="G141" s="95" t="str">
        <f t="shared" si="20"/>
        <v>Not Started</v>
      </c>
      <c r="H141" s="98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0"/>
        <v>Not Started</v>
      </c>
      <c r="H142" s="98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1"/>
        <v>0</v>
      </c>
      <c r="K143" s="143">
        <f t="shared" si="21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2">C153</f>
        <v>consume github add some test - make changes if requested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3">IF(F145=100%,"Complete",IF(AND(F145&lt;100%,F145&gt;0%),"In Progress","Not Started"))</f>
        <v>Not Started</v>
      </c>
      <c r="H145" s="108"/>
      <c r="J145" s="150" t="str">
        <f t="shared" si="22"/>
        <v>create a REST api to interact with actual database - make changes if requested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3"/>
        <v>Not Started</v>
      </c>
      <c r="H146" s="111"/>
      <c r="J146" s="150">
        <f t="shared" si="22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3"/>
        <v>Not Started</v>
      </c>
      <c r="H147" s="111"/>
      <c r="J147" s="150" t="str">
        <f t="shared" si="22"/>
        <v>Python and MongoDB - continue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3"/>
        <v>Not Started</v>
      </c>
      <c r="H148" s="111"/>
      <c r="J148" s="150">
        <f t="shared" si="22"/>
        <v>0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3"/>
        <v>Not Started</v>
      </c>
      <c r="H149" s="103"/>
      <c r="J149" s="150">
        <f t="shared" si="22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2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2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2"/>
        <v>0</v>
      </c>
      <c r="K152" s="141"/>
    </row>
    <row r="153" ht="15" customHeight="1" spans="2:11">
      <c r="B153" s="22"/>
      <c r="C153" s="54" t="s">
        <v>111</v>
      </c>
      <c r="D153" s="55"/>
      <c r="E153" s="121" t="s">
        <v>73</v>
      </c>
      <c r="F153" s="122">
        <v>1</v>
      </c>
      <c r="G153" s="123" t="str">
        <f t="shared" si="23"/>
        <v>Complete</v>
      </c>
      <c r="H153" s="124"/>
      <c r="J153" s="150">
        <f t="shared" si="22"/>
        <v>0</v>
      </c>
      <c r="K153" s="141"/>
    </row>
    <row r="154" ht="15.75" customHeight="1" spans="2:11">
      <c r="B154" s="22"/>
      <c r="C154" s="56" t="s">
        <v>88</v>
      </c>
      <c r="D154" s="57"/>
      <c r="E154" s="125"/>
      <c r="F154" s="126">
        <v>1</v>
      </c>
      <c r="G154" s="123" t="str">
        <f t="shared" si="23"/>
        <v>Complete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3"/>
        <v>Not Started</v>
      </c>
      <c r="H155" s="127"/>
      <c r="J155" s="155" t="s">
        <v>64</v>
      </c>
      <c r="K155" s="156"/>
    </row>
    <row r="156" ht="15.15" spans="2:11">
      <c r="B156" s="22"/>
      <c r="C156" s="60" t="s">
        <v>112</v>
      </c>
      <c r="D156" s="61"/>
      <c r="E156" s="128" t="s">
        <v>74</v>
      </c>
      <c r="F156" s="126">
        <v>1</v>
      </c>
      <c r="G156" s="123" t="str">
        <f t="shared" si="23"/>
        <v>Complete</v>
      </c>
      <c r="H156" s="127"/>
      <c r="J156" s="149">
        <f t="shared" ref="J156:J160" si="24">C138</f>
        <v>0</v>
      </c>
      <c r="K156" s="139"/>
    </row>
    <row r="157" ht="15" customHeight="1" spans="2:11">
      <c r="B157" s="22"/>
      <c r="C157" s="62"/>
      <c r="D157" s="63"/>
      <c r="E157" s="129" t="s">
        <v>75</v>
      </c>
      <c r="F157" s="126"/>
      <c r="G157" s="123" t="str">
        <f t="shared" si="23"/>
        <v>Not Started</v>
      </c>
      <c r="H157" s="127"/>
      <c r="J157" s="150">
        <f t="shared" si="24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3"/>
        <v>Not Started</v>
      </c>
      <c r="H158" s="127"/>
      <c r="J158" s="150">
        <f t="shared" si="24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3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3"/>
        <v>Not Started</v>
      </c>
      <c r="H160" s="127"/>
      <c r="J160" s="150">
        <f t="shared" si="24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3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3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45707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>
        <v>45708</v>
      </c>
      <c r="C168" s="23">
        <v>0.208333333333333</v>
      </c>
      <c r="D168" s="24" t="s">
        <v>63</v>
      </c>
      <c r="E168" s="82"/>
      <c r="F168" s="83">
        <v>1</v>
      </c>
      <c r="G168" s="84" t="str">
        <f t="shared" si="23"/>
        <v>Complete</v>
      </c>
      <c r="H168" s="82"/>
      <c r="J168" s="162">
        <f t="shared" ref="J168:K189" si="25">J139</f>
        <v>0</v>
      </c>
      <c r="K168" s="164">
        <f t="shared" ref="K168:K169" si="26">K139</f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6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5"/>
        <v>0</v>
      </c>
      <c r="K172" s="168">
        <f t="shared" si="25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5"/>
        <v>consume github add some test - make changes if requested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 t="str">
        <f t="shared" si="25"/>
        <v>create a REST api to interact with actual database - make changes if requested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7">IF(F175=100%,"Complete",IF(AND(F175&lt;100%,F175&gt;0%),"In Progress","Not Started"))</f>
        <v>Not Started</v>
      </c>
      <c r="H175" s="96"/>
      <c r="J175" s="175">
        <f t="shared" si="25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5"/>
        <v>Python and MongoDB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>
        <f t="shared" si="25"/>
        <v>0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7"/>
        <v>Not Started</v>
      </c>
      <c r="H178" s="98"/>
      <c r="J178" s="175">
        <f t="shared" si="25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7"/>
        <v>Not Started</v>
      </c>
      <c r="H179" s="98"/>
      <c r="J179" s="175">
        <f t="shared" si="25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5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5"/>
        <v>0</v>
      </c>
      <c r="K181" s="166"/>
    </row>
    <row r="182" spans="2:11">
      <c r="B182" s="22"/>
      <c r="C182" s="42" t="s">
        <v>116</v>
      </c>
      <c r="D182" s="43"/>
      <c r="E182" s="105"/>
      <c r="F182" s="106">
        <v>1</v>
      </c>
      <c r="G182" s="107" t="str">
        <f t="shared" ref="G182:G205" si="28">IF(F182=100%,"Complete",IF(AND(F182&lt;100%,F182&gt;0%),"In Progress","Not Started"))</f>
        <v>Complete</v>
      </c>
      <c r="H182" s="108"/>
      <c r="J182" s="175">
        <f t="shared" si="25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8"/>
        <v>Not Started</v>
      </c>
      <c r="H185" s="111"/>
      <c r="J185" s="175">
        <f t="shared" si="25"/>
        <v>0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8"/>
        <v>Not Started</v>
      </c>
      <c r="H186" s="103"/>
      <c r="J186" s="175">
        <f t="shared" si="25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5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5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5"/>
        <v>0</v>
      </c>
      <c r="K189" s="166"/>
    </row>
    <row r="190" ht="15.75" customHeight="1" spans="2:11">
      <c r="B190" s="22"/>
      <c r="C190" s="54" t="s">
        <v>111</v>
      </c>
      <c r="D190" s="55"/>
      <c r="E190" s="121" t="s">
        <v>73</v>
      </c>
      <c r="F190" s="122">
        <v>1</v>
      </c>
      <c r="G190" s="123" t="str">
        <f t="shared" si="28"/>
        <v>Complete</v>
      </c>
      <c r="H190" s="124"/>
      <c r="J190" s="180"/>
      <c r="K190" s="181"/>
    </row>
    <row r="191" ht="15.75" customHeight="1" spans="2:11">
      <c r="B191" s="22"/>
      <c r="C191" s="56" t="s">
        <v>88</v>
      </c>
      <c r="D191" s="57"/>
      <c r="E191" s="125"/>
      <c r="F191" s="126">
        <v>1</v>
      </c>
      <c r="G191" s="123" t="str">
        <f t="shared" si="28"/>
        <v>Complete</v>
      </c>
      <c r="H191" s="127"/>
      <c r="J191" s="182" t="s">
        <v>67</v>
      </c>
      <c r="K191" s="183">
        <f>B168</f>
        <v>45708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8"/>
        <v>Not Started</v>
      </c>
      <c r="H192" s="127"/>
      <c r="J192" s="178"/>
      <c r="K192" s="179"/>
    </row>
    <row r="193" ht="15.15" spans="2:11">
      <c r="B193" s="22"/>
      <c r="C193" s="60" t="s">
        <v>117</v>
      </c>
      <c r="D193" s="61"/>
      <c r="E193" s="128" t="s">
        <v>74</v>
      </c>
      <c r="F193" s="126">
        <v>1</v>
      </c>
      <c r="G193" s="123" t="str">
        <f t="shared" si="28"/>
        <v>Complete</v>
      </c>
      <c r="H193" s="127"/>
      <c r="J193" s="162" t="str">
        <f t="shared" ref="J193:K197" si="29">C182</f>
        <v>geeks for geeks - upskilling</v>
      </c>
      <c r="K193" s="164">
        <f t="shared" si="29"/>
        <v>0</v>
      </c>
    </row>
    <row r="194" ht="15" customHeight="1" spans="2:11">
      <c r="B194" s="22"/>
      <c r="C194" s="62" t="s">
        <v>128</v>
      </c>
      <c r="D194" s="63"/>
      <c r="E194" s="129" t="s">
        <v>75</v>
      </c>
      <c r="F194" s="126">
        <v>1</v>
      </c>
      <c r="G194" s="123" t="str">
        <f t="shared" si="28"/>
        <v>Complete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 t="s">
        <v>106</v>
      </c>
      <c r="D195" s="65"/>
      <c r="E195" s="130"/>
      <c r="F195" s="126">
        <v>1</v>
      </c>
      <c r="G195" s="123" t="str">
        <f t="shared" si="28"/>
        <v>Complete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67">
        <f t="shared" si="29"/>
        <v>0</v>
      </c>
      <c r="K197" s="168">
        <f t="shared" si="29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8"/>
        <v>Not Started</v>
      </c>
      <c r="H198" s="127"/>
      <c r="J198" s="174" t="str">
        <f t="shared" ref="J198:J207" si="30">C190</f>
        <v>consume github add some test - make changes if requested</v>
      </c>
      <c r="K198" s="164"/>
    </row>
    <row r="199" ht="15.75" customHeight="1" spans="2:11">
      <c r="B199" s="66"/>
      <c r="C199" s="67"/>
      <c r="D199" s="68"/>
      <c r="E199" s="131"/>
      <c r="F199" s="132"/>
      <c r="G199" s="123" t="str">
        <f t="shared" si="28"/>
        <v>Not Started</v>
      </c>
      <c r="H199" s="133"/>
      <c r="J199" s="175" t="str">
        <f t="shared" si="30"/>
        <v>create a REST api to interact with actual database - make changes if requested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0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 t="str">
        <f t="shared" si="30"/>
        <v>Python and MongoDB - pause</v>
      </c>
      <c r="K201" s="166"/>
    </row>
    <row r="202" spans="10:11">
      <c r="J202" s="175" t="str">
        <f t="shared" si="30"/>
        <v>Presenting your findings - continue</v>
      </c>
      <c r="K202" s="166"/>
    </row>
    <row r="203" ht="15.15" spans="10:11">
      <c r="J203" s="175" t="str">
        <f t="shared" si="30"/>
        <v>Weekly reflection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0"/>
        <v>0</v>
      </c>
      <c r="K204" s="166"/>
    </row>
    <row r="205" ht="23.25" customHeight="1" spans="2:11">
      <c r="B205" s="22">
        <v>45709</v>
      </c>
      <c r="C205" s="23">
        <v>0.208333333333333</v>
      </c>
      <c r="D205" s="24" t="s">
        <v>63</v>
      </c>
      <c r="E205" s="82"/>
      <c r="F205" s="83">
        <v>1</v>
      </c>
      <c r="G205" s="84" t="str">
        <f t="shared" si="28"/>
        <v>Complete</v>
      </c>
      <c r="H205" s="82"/>
      <c r="J205" s="175">
        <f t="shared" si="30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30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1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1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2">IF(F212=100%,"Complete",IF(AND(F212&lt;100%,F212&gt;0%),"In Progress","Not Started"))</f>
        <v>Not Started</v>
      </c>
      <c r="H212" s="96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75">
        <f t="shared" si="31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2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2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 t="s">
        <v>86</v>
      </c>
      <c r="D219" s="43"/>
      <c r="E219" s="105"/>
      <c r="F219" s="106">
        <v>1</v>
      </c>
      <c r="G219" s="107" t="str">
        <f t="shared" ref="G219:G236" si="33">IF(F219=100%,"Complete",IF(AND(F219&lt;100%,F219&gt;0%),"In Progress","Not Started"))</f>
        <v>Complete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135" t="s">
        <v>47</v>
      </c>
      <c r="K220" s="136">
        <f>K191</f>
        <v>45708</v>
      </c>
    </row>
    <row r="221" ht="15.15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3"/>
        <v>Not Started</v>
      </c>
      <c r="H222" s="111"/>
      <c r="J222" s="137" t="str">
        <f t="shared" ref="J222:K243" si="34">J193</f>
        <v>geeks for geeks - upskilling</v>
      </c>
      <c r="K222" s="139">
        <f t="shared" ref="K222:K223" si="35">K193</f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3"/>
        <v>Not Started</v>
      </c>
      <c r="H223" s="103"/>
      <c r="J223" s="140">
        <f t="shared" si="34"/>
        <v>0</v>
      </c>
      <c r="K223" s="141">
        <f t="shared" si="35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4"/>
        <v>0</v>
      </c>
      <c r="K225" s="141">
        <f t="shared" si="34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4"/>
        <v>0</v>
      </c>
      <c r="K226" s="141">
        <f t="shared" si="34"/>
        <v>0</v>
      </c>
    </row>
    <row r="227" ht="15" customHeight="1" spans="2:11">
      <c r="B227" s="22"/>
      <c r="C227" s="54" t="s">
        <v>111</v>
      </c>
      <c r="D227" s="55"/>
      <c r="E227" s="121" t="s">
        <v>73</v>
      </c>
      <c r="F227" s="122">
        <v>1</v>
      </c>
      <c r="G227" s="123" t="str">
        <f t="shared" si="33"/>
        <v>Complete</v>
      </c>
      <c r="H227" s="124"/>
      <c r="J227" s="149" t="str">
        <f t="shared" si="34"/>
        <v>consume github add some test - make changes if requested</v>
      </c>
      <c r="K227" s="139"/>
    </row>
    <row r="228" spans="2:11">
      <c r="B228" s="22"/>
      <c r="C228" s="56" t="s">
        <v>88</v>
      </c>
      <c r="D228" s="57"/>
      <c r="E228" s="125"/>
      <c r="F228" s="126">
        <v>1</v>
      </c>
      <c r="G228" s="123" t="str">
        <f t="shared" si="33"/>
        <v>Complete</v>
      </c>
      <c r="H228" s="127"/>
      <c r="J228" s="150" t="str">
        <f t="shared" si="34"/>
        <v>create a REST api to interact with actual database - make changes if requested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3"/>
        <v>Not Started</v>
      </c>
      <c r="H229" s="127"/>
      <c r="J229" s="150">
        <f t="shared" si="34"/>
        <v>0</v>
      </c>
      <c r="K229" s="141"/>
    </row>
    <row r="230" ht="15.15" spans="2:11">
      <c r="B230" s="22"/>
      <c r="C230" s="60" t="s">
        <v>117</v>
      </c>
      <c r="D230" s="61"/>
      <c r="E230" s="128" t="s">
        <v>74</v>
      </c>
      <c r="F230" s="126">
        <v>1</v>
      </c>
      <c r="G230" s="123" t="str">
        <f t="shared" si="33"/>
        <v>Complete</v>
      </c>
      <c r="H230" s="127"/>
      <c r="J230" s="150" t="str">
        <f t="shared" si="34"/>
        <v>Python and MongoDB - pause</v>
      </c>
      <c r="K230" s="141"/>
    </row>
    <row r="231" ht="15.75" customHeight="1" spans="2:11">
      <c r="B231" s="22"/>
      <c r="C231" s="62"/>
      <c r="D231" s="63"/>
      <c r="E231" s="129" t="s">
        <v>75</v>
      </c>
      <c r="F231" s="126"/>
      <c r="G231" s="123" t="str">
        <f t="shared" si="33"/>
        <v>Not Started</v>
      </c>
      <c r="H231" s="127"/>
      <c r="J231" s="150" t="str">
        <f t="shared" si="34"/>
        <v>Presenting your findings - continue</v>
      </c>
      <c r="K231" s="141"/>
    </row>
    <row r="232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150" t="str">
        <f t="shared" si="34"/>
        <v>Weekly reflection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3"/>
        <v>Not Started</v>
      </c>
      <c r="H235" s="127"/>
      <c r="J235" s="150">
        <f t="shared" si="34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3"/>
        <v>Not Started</v>
      </c>
      <c r="H236" s="133"/>
      <c r="J236" s="150">
        <f t="shared" si="34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si="34"/>
        <v>0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45709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 t="str">
        <f t="shared" ref="J247:K251" si="36">C219</f>
        <v>coderbyte assessment</v>
      </c>
      <c r="K247" s="139">
        <f t="shared" ref="K247:K248" si="37">D219</f>
        <v>0</v>
      </c>
    </row>
    <row r="248" spans="2:11">
      <c r="B248" s="43">
        <f t="shared" ref="B248:B249" si="38">C71</f>
        <v>0</v>
      </c>
      <c r="C248" s="208">
        <f t="shared" ref="C248:C249" si="39">D71</f>
        <v>0</v>
      </c>
      <c r="D248" s="197"/>
      <c r="E248" s="197"/>
      <c r="F248" s="197"/>
      <c r="G248" s="197"/>
      <c r="H248" s="210"/>
      <c r="J248" s="140">
        <f t="shared" si="36"/>
        <v>0</v>
      </c>
      <c r="K248" s="141">
        <f t="shared" si="37"/>
        <v>0</v>
      </c>
    </row>
    <row r="249" spans="2:11">
      <c r="B249" s="45">
        <f t="shared" si="38"/>
        <v>0</v>
      </c>
      <c r="C249" s="209">
        <f t="shared" si="39"/>
        <v>0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spans="2:11">
      <c r="B250" s="45">
        <f t="shared" ref="B250:B251" si="40">C108</f>
        <v>0</v>
      </c>
      <c r="C250" s="209">
        <f t="shared" ref="C250:C251" si="41">D108</f>
        <v>0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ht="15.15" spans="2:11">
      <c r="B251" s="45">
        <f t="shared" si="40"/>
        <v>0</v>
      </c>
      <c r="C251" s="209">
        <f t="shared" si="41"/>
        <v>0</v>
      </c>
      <c r="D251" s="197"/>
      <c r="E251" s="197"/>
      <c r="F251" s="197"/>
      <c r="G251" s="197"/>
      <c r="H251" s="210"/>
      <c r="J251" s="142">
        <f t="shared" si="36"/>
        <v>0</v>
      </c>
      <c r="K251" s="143">
        <f t="shared" si="36"/>
        <v>0</v>
      </c>
    </row>
    <row r="252" spans="2:11">
      <c r="B252" s="45">
        <f t="shared" ref="B252:B253" si="42">C145</f>
        <v>0</v>
      </c>
      <c r="C252" s="209">
        <f t="shared" ref="C252:C253" si="43">D145</f>
        <v>0</v>
      </c>
      <c r="J252" s="149" t="str">
        <f t="shared" ref="J252:J261" si="44">C227</f>
        <v>consume github add some test - make changes if requested</v>
      </c>
      <c r="K252" s="139"/>
    </row>
    <row r="253" spans="2:11">
      <c r="B253" s="45">
        <f t="shared" si="42"/>
        <v>0</v>
      </c>
      <c r="C253" s="209">
        <f t="shared" si="43"/>
        <v>0</v>
      </c>
      <c r="J253" s="150" t="str">
        <f t="shared" si="44"/>
        <v>create a REST api to interact with actual database - make changes if requested</v>
      </c>
      <c r="K253" s="141"/>
    </row>
    <row r="254" spans="2:11">
      <c r="B254" s="45" t="str">
        <f t="shared" ref="B254:B255" si="45">C182</f>
        <v>geeks for geeks - upskilling</v>
      </c>
      <c r="C254" s="209">
        <f t="shared" ref="C254:C255" si="46">D182</f>
        <v>0</v>
      </c>
      <c r="J254" s="150">
        <f t="shared" si="44"/>
        <v>0</v>
      </c>
      <c r="K254" s="141"/>
    </row>
    <row r="255" spans="2:11">
      <c r="B255" s="45">
        <f t="shared" si="45"/>
        <v>0</v>
      </c>
      <c r="C255" s="209">
        <f t="shared" si="46"/>
        <v>0</v>
      </c>
      <c r="J255" s="150" t="str">
        <f t="shared" si="44"/>
        <v>Python and MongoDB - pause</v>
      </c>
      <c r="K255" s="141"/>
    </row>
    <row r="256" spans="2:11">
      <c r="B256" s="45" t="str">
        <f t="shared" ref="B256:B257" si="47">C219</f>
        <v>coderbyte assessment</v>
      </c>
      <c r="C256" s="209">
        <f t="shared" ref="C256:C257" si="48">D219</f>
        <v>0</v>
      </c>
      <c r="J256" s="150">
        <f t="shared" si="44"/>
        <v>0</v>
      </c>
      <c r="K256" s="141"/>
    </row>
    <row r="257" ht="15.15" spans="2:11">
      <c r="B257" s="211">
        <f t="shared" si="47"/>
        <v>0</v>
      </c>
      <c r="C257" s="212">
        <f t="shared" si="48"/>
        <v>0</v>
      </c>
      <c r="J257" s="150">
        <f t="shared" si="44"/>
        <v>0</v>
      </c>
      <c r="K257" s="141"/>
    </row>
    <row r="258" ht="15.15" spans="2:11">
      <c r="B258" s="213" t="s">
        <v>82</v>
      </c>
      <c r="C258" s="214"/>
      <c r="J258" s="150">
        <f t="shared" si="44"/>
        <v>0</v>
      </c>
      <c r="K258" s="141"/>
    </row>
    <row r="259" spans="2:11">
      <c r="B259" s="215"/>
      <c r="C259" s="216"/>
      <c r="J259" s="150">
        <f t="shared" si="44"/>
        <v>0</v>
      </c>
      <c r="K259" s="141"/>
    </row>
    <row r="260" spans="2:11">
      <c r="B260" s="215" t="s">
        <v>83</v>
      </c>
      <c r="C260" s="216"/>
      <c r="J260" s="150">
        <f t="shared" si="44"/>
        <v>0</v>
      </c>
      <c r="K260" s="141"/>
    </row>
    <row r="261" ht="15.15" spans="2:11">
      <c r="B261" s="204"/>
      <c r="C261" s="205"/>
      <c r="J261" s="150">
        <f t="shared" si="44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9">C212</f>
        <v>0</v>
      </c>
      <c r="K264" s="139"/>
    </row>
    <row r="265" spans="2:11">
      <c r="B265" s="221"/>
      <c r="C265" s="222"/>
      <c r="J265" s="150">
        <f t="shared" si="49"/>
        <v>0</v>
      </c>
      <c r="K265" s="141"/>
    </row>
    <row r="266" spans="2:11">
      <c r="B266" s="221" t="str">
        <f t="shared" ref="B266:B272" si="50">C230</f>
        <v>Python and MongoDB - pause</v>
      </c>
      <c r="C266" s="222"/>
      <c r="J266" s="150">
        <f t="shared" si="49"/>
        <v>0</v>
      </c>
      <c r="K266" s="141"/>
    </row>
    <row r="267" spans="2:11">
      <c r="B267" s="221">
        <f t="shared" si="50"/>
        <v>0</v>
      </c>
      <c r="C267" s="222"/>
      <c r="J267" s="150">
        <f t="shared" si="49"/>
        <v>0</v>
      </c>
      <c r="K267" s="141"/>
    </row>
    <row r="268" spans="2:11">
      <c r="B268" s="221">
        <f t="shared" si="50"/>
        <v>0</v>
      </c>
      <c r="C268" s="222"/>
      <c r="J268" s="150">
        <f t="shared" si="49"/>
        <v>0</v>
      </c>
      <c r="K268" s="141"/>
    </row>
    <row r="269" spans="2:11">
      <c r="B269" s="221">
        <f t="shared" si="50"/>
        <v>0</v>
      </c>
      <c r="C269" s="222"/>
      <c r="J269" s="140" t="s">
        <v>76</v>
      </c>
      <c r="K269" s="144"/>
    </row>
    <row r="270" spans="2:11">
      <c r="B270" s="221">
        <f t="shared" si="50"/>
        <v>0</v>
      </c>
      <c r="C270" s="222"/>
      <c r="J270" s="157" t="s">
        <v>77</v>
      </c>
      <c r="K270" s="158"/>
    </row>
    <row r="271" ht="15.15" spans="2:11">
      <c r="B271" s="221">
        <f t="shared" si="50"/>
        <v>0</v>
      </c>
      <c r="C271" s="222"/>
      <c r="J271" s="145"/>
      <c r="K271" s="146"/>
    </row>
    <row r="272" spans="2:3">
      <c r="B272" s="221">
        <f t="shared" si="50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:E24"/>
    <mergeCell ref="D57:E61"/>
    <mergeCell ref="D131:E135"/>
    <mergeCell ref="D94:E98"/>
    <mergeCell ref="D168:E172"/>
    <mergeCell ref="D205:E209"/>
  </mergeCells>
  <conditionalFormatting sqref="F20">
    <cfRule type="dataBar" priority="14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{167d53b6-0757-4afe-b221-355809430ed8}</x14:id>
        </ext>
      </extLst>
    </cfRule>
    <cfRule type="dataBar" priority="14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{cfed8270-2f38-416f-a6fa-49ab4b53ae12}</x14:id>
        </ext>
      </extLst>
    </cfRule>
    <cfRule type="dataBar" priority="15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{7550b366-ea9a-4c98-b7ce-21f7ccc98673}</x14:id>
        </ext>
      </extLst>
    </cfRule>
    <cfRule type="dataBar" priority="15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{28cf785d-71a5-4e78-bc7a-57360ea82912}</x14:id>
        </ext>
      </extLst>
    </cfRule>
    <cfRule type="dataBar" priority="15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{3516b153-bfea-4796-9d9a-c035f3caf82c}</x14:id>
        </ext>
      </extLst>
    </cfRule>
    <cfRule type="dataBar" priority="1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{e0b804ab-c89b-49d4-9fe9-afbad9a0867e}</x14:id>
        </ext>
      </extLst>
    </cfRule>
    <cfRule type="dataBar" priority="1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{affa8fc5-8889-4184-916d-8fb1acf40f49}</x14:id>
        </ext>
      </extLst>
    </cfRule>
    <cfRule type="dataBar" priority="1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{01e86e7c-5fe9-43a7-8cec-e8402e9b25a8}</x14:id>
        </ext>
      </extLst>
    </cfRule>
    <cfRule type="dataBar" priority="1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{c907656b-bdd5-47c2-9751-2686004a170c}</x14:id>
        </ext>
      </extLst>
    </cfRule>
  </conditionalFormatting>
  <conditionalFormatting sqref="F57">
    <cfRule type="dataBar" priority="12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{65cdfa85-bbf0-4b21-b13a-0da150e36e3b}</x14:id>
        </ext>
      </extLst>
    </cfRule>
    <cfRule type="dataBar" priority="12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{3976fed5-c0d7-4b1f-80c2-189bb608e8c8}</x14:id>
        </ext>
      </extLst>
    </cfRule>
    <cfRule type="dataBar" priority="1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{a2055fe9-966b-452c-9a51-e095f89ed572}</x14:id>
        </ext>
      </extLst>
    </cfRule>
    <cfRule type="dataBar" priority="13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{6594bd97-7c0c-48a9-85ce-881697a19e61}</x14:id>
        </ext>
      </extLst>
    </cfRule>
    <cfRule type="dataBar" priority="13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{37b8cb4f-994c-48e0-8da3-19cb3a4f08d8}</x14:id>
        </ext>
      </extLst>
    </cfRule>
    <cfRule type="dataBar" priority="1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{5535a324-2800-473e-bf08-297d2429e57e}</x14:id>
        </ext>
      </extLst>
    </cfRule>
    <cfRule type="dataBar" priority="1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{42bfb40c-08fa-4dab-87cd-94a6cc9139cb}</x14:id>
        </ext>
      </extLst>
    </cfRule>
    <cfRule type="dataBar" priority="1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{dc12d513-c79e-48a2-afc1-6add0955fe22}</x14:id>
        </ext>
      </extLst>
    </cfRule>
    <cfRule type="dataBar" priority="1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{94056df2-81bc-428d-966c-01c3ad1f8479}</x14:id>
        </ext>
      </extLst>
    </cfRule>
  </conditionalFormatting>
  <conditionalFormatting sqref="F94">
    <cfRule type="dataBar" priority="10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{3011ea3c-10b4-4abc-9b83-b1d7bd59d8f5}</x14:id>
        </ext>
      </extLst>
    </cfRule>
    <cfRule type="dataBar" priority="10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{0c4a769a-d70c-468a-91a6-cb7c98e4e0df}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{b2927fc3-f8a9-499d-bfba-41f8c8a39130}</x14:id>
        </ext>
      </extLst>
    </cfRule>
    <cfRule type="dataBar" priority="11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{e453950f-4c83-45cb-bb22-dc81a370382a}</x14:id>
        </ext>
      </extLst>
    </cfRule>
    <cfRule type="dataBar" priority="11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{12660254-9c1b-4203-9b63-5c65b7328136}</x14:id>
        </ext>
      </extLst>
    </cfRule>
    <cfRule type="dataBar" priority="1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{8dc73176-9a0e-410b-a1a8-5de020d8d188}</x14:id>
        </ext>
      </extLst>
    </cfRule>
    <cfRule type="dataBar" priority="1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{21f55993-cf1a-4bb0-bd4d-ebd2ecb0a213}</x14:id>
        </ext>
      </extLst>
    </cfRule>
    <cfRule type="dataBar" priority="1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{14044013-e204-4a94-b1e2-3f09c9ab0d3d}</x14:id>
        </ext>
      </extLst>
    </cfRule>
    <cfRule type="dataBar" priority="1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{522832bf-eaf7-47a0-bfab-869d49e43e28}</x14:id>
        </ext>
      </extLst>
    </cfRule>
  </conditionalFormatting>
  <conditionalFormatting sqref="F131">
    <cfRule type="dataBar" priority="8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{10a6ff5b-d739-4ce3-a495-e84f0bb812a8}</x14:id>
        </ext>
      </extLst>
    </cfRule>
    <cfRule type="dataBar" priority="8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{66255e35-731e-421a-b791-541e736a4d9b}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{c3e605bb-040e-4287-b3df-05f74202e9e8}</x14:id>
        </ext>
      </extLst>
    </cfRule>
    <cfRule type="dataBar" priority="9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{73b1e265-ca77-4782-9b14-9ec6d190a0f3}</x14:id>
        </ext>
      </extLst>
    </cfRule>
    <cfRule type="dataBar" priority="9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{29e8e9ad-3dee-4692-b1d6-2364ae0acafb}</x14:id>
        </ext>
      </extLst>
    </cfRule>
    <cfRule type="dataBar" priority="9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{77f512da-1fb4-44a5-9cd1-31d0230ce844}</x14:id>
        </ext>
      </extLst>
    </cfRule>
    <cfRule type="dataBar" priority="10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{6e2a68f0-6123-41b2-bbba-6f68543db55f}</x14:id>
        </ext>
      </extLst>
    </cfRule>
    <cfRule type="dataBar" priority="10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{da8ffdbc-e0bb-4255-9941-fc58bed609c0}</x14:id>
        </ext>
      </extLst>
    </cfRule>
    <cfRule type="dataBar" priority="10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{f624eda8-89d3-4338-a6fd-49529cf19d1c}</x14:id>
        </ext>
      </extLst>
    </cfRule>
  </conditionalFormatting>
  <conditionalFormatting sqref="F168">
    <cfRule type="dataBar" priority="6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{d308c923-bd8d-4468-bdae-02c8e06ea7a1}</x14:id>
        </ext>
      </extLst>
    </cfRule>
    <cfRule type="dataBar" priority="6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{4f261913-aced-4520-98e1-e7568b2cd1b2}</x14:id>
        </ext>
      </extLst>
    </cfRule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{062d3586-82b2-4299-8536-a3c0adfe27a0}</x14:id>
        </ext>
      </extLst>
    </cfRule>
    <cfRule type="dataBar" priority="7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{30d6550c-2f3a-4e7e-8c5d-a2302dac45fb}</x14:id>
        </ext>
      </extLst>
    </cfRule>
    <cfRule type="dataBar" priority="7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{05e255c0-4175-478d-86c2-85633c94bc73}</x14:id>
        </ext>
      </extLst>
    </cfRule>
    <cfRule type="dataBar" priority="7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{8e8d3ade-10ee-41d3-9ad8-037fe432976e}</x14:id>
        </ext>
      </extLst>
    </cfRule>
    <cfRule type="dataBar" priority="8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{808b7f73-a304-4fc4-887b-d78582946a22}</x14:id>
        </ext>
      </extLst>
    </cfRule>
    <cfRule type="dataBar" priority="8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{ff8edf40-72ff-47bf-801e-1564ffaadfe7}</x14:id>
        </ext>
      </extLst>
    </cfRule>
    <cfRule type="dataBar" priority="8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{e3adf4be-d43d-4613-a02a-beab35556773}</x14:id>
        </ext>
      </extLst>
    </cfRule>
  </conditionalFormatting>
  <conditionalFormatting sqref="F205">
    <cfRule type="dataBar" priority="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{34c80d6f-1b21-425f-a724-d0b57ef7224a}</x14:id>
        </ext>
      </extLst>
    </cfRule>
    <cfRule type="dataBar" priority="4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{f530ac61-15c4-484b-ac0e-f656ec0ce5d5}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{822fa4e1-2741-4e98-861e-0e2dda691a94}</x14:id>
        </ext>
      </extLst>
    </cfRule>
    <cfRule type="dataBar" priority="5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{e5bb7a16-ac45-4aef-b13e-64b25117583d}</x14:id>
        </ext>
      </extLst>
    </cfRule>
    <cfRule type="dataBar" priority="5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{8107545f-3bc2-40dd-b532-8b25a2f41161}</x14:id>
        </ext>
      </extLst>
    </cfRule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{98d0d906-8974-4c80-a19d-c3dac08ff3bc}</x14:id>
        </ext>
      </extLst>
    </cfRule>
    <cfRule type="dataBar" priority="6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{114aa5a2-3423-4cb4-bc9e-a0e56cd8a53e}</x14:id>
        </ext>
      </extLst>
    </cfRule>
    <cfRule type="dataBar" priority="6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{8be7977e-f8f3-4a8a-9048-26bbf82e8720}</x14:id>
        </ext>
      </extLst>
    </cfRule>
    <cfRule type="dataBar" priority="6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{9abddcc3-6962-4b69-86cb-7d07fe93f026}</x14:id>
        </ext>
      </extLst>
    </cfRule>
  </conditionalFormatting>
  <conditionalFormatting sqref="F27:F31">
    <cfRule type="dataBar" priority="1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{424f1988-13e9-4057-a1b9-213d318bc8f4}</x14:id>
        </ext>
      </extLst>
    </cfRule>
    <cfRule type="dataBar" priority="14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{c053ef39-8afe-42c1-8e67-c479a67f8fe8}</x14:id>
        </ext>
      </extLst>
    </cfRule>
    <cfRule type="dataBar" priority="15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{f5c129dc-dd40-4152-81f6-fd5438b01c74}</x14:id>
        </ext>
      </extLst>
    </cfRule>
    <cfRule type="dataBar" priority="1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{e983fa2f-a652-4559-86ce-c7ab6e56e282}</x14:id>
        </ext>
      </extLst>
    </cfRule>
  </conditionalFormatting>
  <conditionalFormatting sqref="F34:F38">
    <cfRule type="dataBar" priority="14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{44441a52-8ae6-4754-bc9f-200fe92377f7}</x14:id>
        </ext>
      </extLst>
    </cfRule>
    <cfRule type="dataBar" priority="15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{14a3adea-e160-4f8c-848c-675ca1e3bf17}</x14:id>
        </ext>
      </extLst>
    </cfRule>
  </conditionalFormatting>
  <conditionalFormatting sqref="F42:F51">
    <cfRule type="dataBar" priority="1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{70bb62c7-3034-4bc2-8b17-8d245e0c2636}</x14:id>
        </ext>
      </extLst>
    </cfRule>
    <cfRule type="dataBar" priority="15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{57118c69-0d9c-456d-b7a2-5a1ec17b3678}</x14:id>
        </ext>
      </extLst>
    </cfRule>
    <cfRule type="dataBar" priority="15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{4cc86b05-1555-4240-9de2-3d5f0214d9ba}</x14:id>
        </ext>
      </extLst>
    </cfRule>
    <cfRule type="dataBar" priority="16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{923087ec-a5b2-449f-a6de-a4e4264a14c5}</x14:id>
        </ext>
      </extLst>
    </cfRule>
  </conditionalFormatting>
  <conditionalFormatting sqref="F64:F68">
    <cfRule type="dataBar" priority="12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{ae789cb6-8435-4443-956d-c78d081e3cdd}</x14:id>
        </ext>
      </extLst>
    </cfRule>
    <cfRule type="dataBar" priority="12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{f5f4c121-6c96-4d95-a56d-51c1ed3c881e}</x14:id>
        </ext>
      </extLst>
    </cfRule>
    <cfRule type="dataBar" priority="13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{600a8978-895c-4c43-ab3f-4edd679ff2b4}</x14:id>
        </ext>
      </extLst>
    </cfRule>
    <cfRule type="dataBar" priority="1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{61074870-39f6-4faa-b502-c9e7ced22478}</x14:id>
        </ext>
      </extLst>
    </cfRule>
  </conditionalFormatting>
  <conditionalFormatting sqref="F71:F75">
    <cfRule type="dataBar" priority="12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{a13a5e88-fe56-46be-a3d3-c3c60f7315d3}</x14:id>
        </ext>
      </extLst>
    </cfRule>
    <cfRule type="dataBar" priority="13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{05c245e8-6380-4c15-b8d5-35ff14d554ee}</x14:id>
        </ext>
      </extLst>
    </cfRule>
  </conditionalFormatting>
  <conditionalFormatting sqref="F79:F88">
    <cfRule type="dataBar" priority="12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{ac939efc-d875-446d-89da-d2864f916403}</x14:id>
        </ext>
      </extLst>
    </cfRule>
    <cfRule type="dataBar" priority="12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{7d81e0cd-069c-49ae-b144-ec2daec49642}</x14:id>
        </ext>
      </extLst>
    </cfRule>
    <cfRule type="dataBar" priority="13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{6b1d0908-ccb4-42ac-8afe-dcdc5b0acc42}</x14:id>
        </ext>
      </extLst>
    </cfRule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{9a715945-e725-49ac-9718-2942c86e4ba7}</x14:id>
        </ext>
      </extLst>
    </cfRule>
  </conditionalFormatting>
  <conditionalFormatting sqref="F89:F90"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{966cecdc-2d1a-4719-8c9b-10d403f6e85f}</x14:id>
        </ext>
      </extLst>
    </cfRule>
  </conditionalFormatting>
  <conditionalFormatting sqref="F101:F105">
    <cfRule type="dataBar" priority="10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{2607b5b9-af63-4567-a7b2-10042d64f6e0}</x14:id>
        </ext>
      </extLst>
    </cfRule>
    <cfRule type="dataBar" priority="10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{1affbeef-5ffc-4520-a2c7-6ba2a27b37a5}</x14:id>
        </ext>
      </extLst>
    </cfRule>
    <cfRule type="dataBar" priority="11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{ea581186-6fd8-4104-a2c3-7a9a96e60933}</x14:id>
        </ext>
      </extLst>
    </cfRule>
    <cfRule type="dataBar" priority="1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{81e7afc2-4ab5-4a86-8453-59d767fd0cef}</x14:id>
        </ext>
      </extLst>
    </cfRule>
  </conditionalFormatting>
  <conditionalFormatting sqref="F108:F112">
    <cfRule type="dataBar" priority="10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{9c7194fc-89e3-44f5-89fd-dcca456f498a}</x14:id>
        </ext>
      </extLst>
    </cfRule>
    <cfRule type="dataBar" priority="11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{65e2ca6b-5dbd-4b96-9faf-03a21242c96e}</x14:id>
        </ext>
      </extLst>
    </cfRule>
  </conditionalFormatting>
  <conditionalFormatting sqref="F116:F125">
    <cfRule type="dataBar" priority="10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{8db7ee1d-98f6-4158-9a46-2e9fd59f20ae}</x14:id>
        </ext>
      </extLst>
    </cfRule>
    <cfRule type="dataBar" priority="10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{bb4ed2c7-afe2-41fa-98d5-428c33124cf7}</x14:id>
        </ext>
      </extLst>
    </cfRule>
    <cfRule type="dataBar" priority="11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{29a7d308-4114-4df5-80df-410e9c53631d}</x14:id>
        </ext>
      </extLst>
    </cfRule>
    <cfRule type="dataBar" priority="11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{c2f2f41d-8087-4ee5-bca9-738c99a3cab5}</x14:id>
        </ext>
      </extLst>
    </cfRule>
  </conditionalFormatting>
  <conditionalFormatting sqref="F126:F127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{5203cac2-f6ca-4ecd-a31c-340217ab73bf}</x14:id>
        </ext>
      </extLst>
    </cfRule>
  </conditionalFormatting>
  <conditionalFormatting sqref="F138:F142">
    <cfRule type="dataBar" priority="8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{151036fb-8652-44b6-a91c-ae3827579194}</x14:id>
        </ext>
      </extLst>
    </cfRule>
    <cfRule type="dataBar" priority="8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{f6daa81b-7524-4751-aa6b-a7c5423fa85f}</x14:id>
        </ext>
      </extLst>
    </cfRule>
    <cfRule type="dataBar" priority="9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{23093260-35b7-4861-b1ea-e4a908481423}</x14:id>
        </ext>
      </extLst>
    </cfRule>
    <cfRule type="dataBar" priority="9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{d47d9a1a-d9ed-4c21-9475-fd1948a47126}</x14:id>
        </ext>
      </extLst>
    </cfRule>
  </conditionalFormatting>
  <conditionalFormatting sqref="F145:F149">
    <cfRule type="dataBar" priority="8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{6ff14010-2c2e-4c76-a477-7d230dfcfb21}</x14:id>
        </ext>
      </extLst>
    </cfRule>
    <cfRule type="dataBar" priority="9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{f1ac683c-ccf5-4c6c-b13a-caf72f608a2e}</x14:id>
        </ext>
      </extLst>
    </cfRule>
  </conditionalFormatting>
  <conditionalFormatting sqref="F153:F162">
    <cfRule type="dataBar" priority="8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{b59c6ab4-0823-4658-8dea-626ef1afb29c}</x14:id>
        </ext>
      </extLst>
    </cfRule>
    <cfRule type="dataBar" priority="8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{fc258e73-dcb5-4dc8-bd71-06ad4243bb92}</x14:id>
        </ext>
      </extLst>
    </cfRule>
    <cfRule type="dataBar" priority="9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{8b00a9a8-ea94-4253-970e-516e478e170e}</x14:id>
        </ext>
      </extLst>
    </cfRule>
    <cfRule type="dataBar" priority="9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{57b84c9f-7fdb-44b0-8c20-a2b43f4ede36}</x14:id>
        </ext>
      </extLst>
    </cfRule>
  </conditionalFormatting>
  <conditionalFormatting sqref="F163:F164">
    <cfRule type="dataBar" priority="1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{826294d5-13d3-48a1-91bf-ccf18b02bbc2}</x14:id>
        </ext>
      </extLst>
    </cfRule>
  </conditionalFormatting>
  <conditionalFormatting sqref="F175:F179">
    <cfRule type="dataBar" priority="6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{55f4d9b6-07a6-491f-b1b5-d429de6d44ce}</x14:id>
        </ext>
      </extLst>
    </cfRule>
    <cfRule type="dataBar" priority="6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{e87e1316-cb76-4bcf-9bf2-3618a140954a}</x14:id>
        </ext>
      </extLst>
    </cfRule>
    <cfRule type="dataBar" priority="7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{6582071e-34c3-461f-8d3c-403df0deebf0}</x14:id>
        </ext>
      </extLst>
    </cfRule>
    <cfRule type="dataBar" priority="7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{bf245b8c-c78f-46a3-8914-f5a80d493483}</x14:id>
        </ext>
      </extLst>
    </cfRule>
  </conditionalFormatting>
  <conditionalFormatting sqref="F182:F186">
    <cfRule type="dataBar" priority="6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{3c708f97-95b7-477f-9ff6-f9b088c2e302}</x14:id>
        </ext>
      </extLst>
    </cfRule>
    <cfRule type="dataBar" priority="7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{b205984e-6fec-4ce7-846a-681183143faa}</x14:id>
        </ext>
      </extLst>
    </cfRule>
  </conditionalFormatting>
  <conditionalFormatting sqref="F190:F199">
    <cfRule type="dataBar" priority="6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{82d6f259-5ac9-4f2f-8504-7a64200a23d9}</x14:id>
        </ext>
      </extLst>
    </cfRule>
    <cfRule type="dataBar" priority="6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{c9e63b87-1de1-4b1f-87f1-c2d491e00ae6}</x14:id>
        </ext>
      </extLst>
    </cfRule>
    <cfRule type="dataBar" priority="7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{23f42dc8-ae6c-4da2-a98b-32a25af3d079}</x14:id>
        </ext>
      </extLst>
    </cfRule>
    <cfRule type="dataBar" priority="7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{4eddabdd-7816-4e27-b08a-fb5b33e925aa}</x14:id>
        </ext>
      </extLst>
    </cfRule>
  </conditionalFormatting>
  <conditionalFormatting sqref="F200:F201">
    <cfRule type="dataBar" priority="1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{16a9c609-a96d-4c55-86c0-a2cf5165bfcf}</x14:id>
        </ext>
      </extLst>
    </cfRule>
  </conditionalFormatting>
  <conditionalFormatting sqref="F212:F216">
    <cfRule type="dataBar" priority="4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{ec84eacf-1a99-4999-9e98-2ee8601059f4}</x14:id>
        </ext>
      </extLst>
    </cfRule>
    <cfRule type="dataBar" priority="4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{bda70d09-3d3f-4db4-bd17-84d6d67f3e63}</x14:id>
        </ext>
      </extLst>
    </cfRule>
    <cfRule type="dataBar" priority="5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{77cea30b-506e-4dd0-bbad-5de8fb8b5649}</x14:id>
        </ext>
      </extLst>
    </cfRule>
    <cfRule type="dataBar" priority="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{81d3c864-d67e-4bd0-8d17-1996ee41c604}</x14:id>
        </ext>
      </extLst>
    </cfRule>
  </conditionalFormatting>
  <conditionalFormatting sqref="F219:F223">
    <cfRule type="dataBar" priority="4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{5ffa8e96-d426-4c28-8bd3-0e3933174616}</x14:id>
        </ext>
      </extLst>
    </cfRule>
    <cfRule type="dataBar" priority="5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{7d59d07d-395e-405f-ae5a-78c3085d4a6d}</x14:id>
        </ext>
      </extLst>
    </cfRule>
  </conditionalFormatting>
  <conditionalFormatting sqref="F227:F236">
    <cfRule type="dataBar" priority="4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{2c863b6e-ae97-413c-bf35-31d7b39495f4}</x14:id>
        </ext>
      </extLst>
    </cfRule>
    <cfRule type="dataBar" priority="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{91c55ed0-767b-40f9-b420-af648958d7ec}</x14:id>
        </ext>
      </extLst>
    </cfRule>
    <cfRule type="dataBar" priority="5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{02de15ae-1e7f-4310-b26b-575ab298d450}</x14:id>
        </ext>
      </extLst>
    </cfRule>
    <cfRule type="dataBar" priority="5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{31728dad-3c62-405c-b038-feb35f803e96}</x14:id>
        </ext>
      </extLst>
    </cfRule>
  </conditionalFormatting>
  <conditionalFormatting sqref="F237:F238">
    <cfRule type="dataBar" priority="16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{512d3c61-767c-444c-bc7e-70b2fd019e32}</x14:id>
        </ext>
      </extLst>
    </cfRule>
  </conditionalFormatting>
  <conditionalFormatting sqref="G27:G31">
    <cfRule type="containsText" dxfId="3" priority="41" operator="between" text="Complete">
      <formula>NOT(ISERROR(SEARCH("Complete",G27)))</formula>
    </cfRule>
    <cfRule type="containsText" dxfId="4" priority="42" operator="between" text="In Progress">
      <formula>NOT(ISERROR(SEARCH("In Progress",G27)))</formula>
    </cfRule>
  </conditionalFormatting>
  <conditionalFormatting sqref="G34:G38">
    <cfRule type="containsText" dxfId="3" priority="29" operator="between" text="Complete">
      <formula>NOT(ISERROR(SEARCH("Complete",G34)))</formula>
    </cfRule>
    <cfRule type="containsText" dxfId="4" priority="30" operator="between" text="In Progress">
      <formula>NOT(ISERROR(SEARCH("In Progress",G34)))</formula>
    </cfRule>
  </conditionalFormatting>
  <conditionalFormatting sqref="G42:G51">
    <cfRule type="containsText" dxfId="4" priority="1" operator="between" text="In Progress">
      <formula>NOT(ISERROR(SEARCH("In Progress",G42)))</formula>
    </cfRule>
    <cfRule type="containsText" dxfId="3" priority="2" operator="between" text="Complete">
      <formula>NOT(ISERROR(SEARCH("Complete",G42)))</formula>
    </cfRule>
    <cfRule type="containsText" dxfId="5" priority="3" operator="between" text="In Progress">
      <formula>NOT(ISERROR(SEARCH("In Progress",G42)))</formula>
    </cfRule>
  </conditionalFormatting>
  <conditionalFormatting sqref="G64:G68">
    <cfRule type="containsText" dxfId="3" priority="39" operator="between" text="Complete">
      <formula>NOT(ISERROR(SEARCH("Complete",G64)))</formula>
    </cfRule>
    <cfRule type="containsText" dxfId="4" priority="40" operator="between" text="In Progress">
      <formula>NOT(ISERROR(SEARCH("In Progress",G64)))</formula>
    </cfRule>
  </conditionalFormatting>
  <conditionalFormatting sqref="G71:G75">
    <cfRule type="containsText" dxfId="3" priority="27" operator="between" text="Complete">
      <formula>NOT(ISERROR(SEARCH("Complete",G71)))</formula>
    </cfRule>
    <cfRule type="containsText" dxfId="4" priority="28" operator="between" text="In Progress">
      <formula>NOT(ISERROR(SEARCH("In Progress",G71)))</formula>
    </cfRule>
  </conditionalFormatting>
  <conditionalFormatting sqref="G79:G88">
    <cfRule type="containsText" dxfId="4" priority="4" operator="between" text="In Progress">
      <formula>NOT(ISERROR(SEARCH("In Progress",G79)))</formula>
    </cfRule>
    <cfRule type="containsText" dxfId="3" priority="5" operator="between" text="Complete">
      <formula>NOT(ISERROR(SEARCH("Complete",G79)))</formula>
    </cfRule>
    <cfRule type="containsText" dxfId="5" priority="6" operator="between" text="In Progress">
      <formula>NOT(ISERROR(SEARCH("In Progress",G79)))</formula>
    </cfRule>
  </conditionalFormatting>
  <conditionalFormatting sqref="G101:G105">
    <cfRule type="containsText" dxfId="3" priority="37" operator="between" text="Complete">
      <formula>NOT(ISERROR(SEARCH("Complete",G101)))</formula>
    </cfRule>
    <cfRule type="containsText" dxfId="4" priority="38" operator="between" text="In Progress">
      <formula>NOT(ISERROR(SEARCH("In Progress",G101)))</formula>
    </cfRule>
  </conditionalFormatting>
  <conditionalFormatting sqref="G108:G112">
    <cfRule type="containsText" dxfId="3" priority="25" operator="between" text="Complete">
      <formula>NOT(ISERROR(SEARCH("Complete",G108)))</formula>
    </cfRule>
    <cfRule type="containsText" dxfId="4" priority="26" operator="between" text="In Progress">
      <formula>NOT(ISERROR(SEARCH("In Progress",G108)))</formula>
    </cfRule>
  </conditionalFormatting>
  <conditionalFormatting sqref="G116:G125">
    <cfRule type="containsText" dxfId="4" priority="7" operator="between" text="In Progress">
      <formula>NOT(ISERROR(SEARCH("In Progress",G116)))</formula>
    </cfRule>
    <cfRule type="containsText" dxfId="3" priority="8" operator="between" text="Complete">
      <formula>NOT(ISERROR(SEARCH("Complete",G116)))</formula>
    </cfRule>
    <cfRule type="containsText" dxfId="5" priority="9" operator="between" text="In Progress">
      <formula>NOT(ISERROR(SEARCH("In Progress",G116)))</formula>
    </cfRule>
  </conditionalFormatting>
  <conditionalFormatting sqref="G138:G142">
    <cfRule type="containsText" dxfId="3" priority="35" operator="between" text="Complete">
      <formula>NOT(ISERROR(SEARCH("Complete",G138)))</formula>
    </cfRule>
    <cfRule type="containsText" dxfId="4" priority="36" operator="between" text="In Progress">
      <formula>NOT(ISERROR(SEARCH("In Progress",G138)))</formula>
    </cfRule>
  </conditionalFormatting>
  <conditionalFormatting sqref="G145:G149">
    <cfRule type="containsText" dxfId="3" priority="23" operator="between" text="Complete">
      <formula>NOT(ISERROR(SEARCH("Complete",G145)))</formula>
    </cfRule>
    <cfRule type="containsText" dxfId="4" priority="24" operator="between" text="In Progress">
      <formula>NOT(ISERROR(SEARCH("In Progress",G145)))</formula>
    </cfRule>
  </conditionalFormatting>
  <conditionalFormatting sqref="G153:G162">
    <cfRule type="containsText" dxfId="4" priority="10" operator="between" text="In Progress">
      <formula>NOT(ISERROR(SEARCH("In Progress",G153)))</formula>
    </cfRule>
    <cfRule type="containsText" dxfId="3" priority="11" operator="between" text="Complete">
      <formula>NOT(ISERROR(SEARCH("Complete",G153)))</formula>
    </cfRule>
    <cfRule type="containsText" dxfId="5" priority="12" operator="between" text="In Progress">
      <formula>NOT(ISERROR(SEARCH("In Progress",G153)))</formula>
    </cfRule>
  </conditionalFormatting>
  <conditionalFormatting sqref="G175:G179">
    <cfRule type="containsText" dxfId="3" priority="33" operator="between" text="Complete">
      <formula>NOT(ISERROR(SEARCH("Complete",G175)))</formula>
    </cfRule>
    <cfRule type="containsText" dxfId="4" priority="34" operator="between" text="In Progress">
      <formula>NOT(ISERROR(SEARCH("In Progress",G175)))</formula>
    </cfRule>
  </conditionalFormatting>
  <conditionalFormatting sqref="G182:G186">
    <cfRule type="containsText" dxfId="3" priority="21" operator="between" text="Complete">
      <formula>NOT(ISERROR(SEARCH("Complete",G182)))</formula>
    </cfRule>
    <cfRule type="containsText" dxfId="4" priority="22" operator="between" text="In Progress">
      <formula>NOT(ISERROR(SEARCH("In Progress",G182)))</formula>
    </cfRule>
  </conditionalFormatting>
  <conditionalFormatting sqref="G190:G199">
    <cfRule type="containsText" dxfId="4" priority="13" operator="between" text="In Progress">
      <formula>NOT(ISERROR(SEARCH("In Progress",G190)))</formula>
    </cfRule>
    <cfRule type="containsText" dxfId="3" priority="14" operator="between" text="Complete">
      <formula>NOT(ISERROR(SEARCH("Complete",G190)))</formula>
    </cfRule>
    <cfRule type="containsText" dxfId="5" priority="15" operator="between" text="In Progress">
      <formula>NOT(ISERROR(SEARCH("In Progress",G190)))</formula>
    </cfRule>
  </conditionalFormatting>
  <conditionalFormatting sqref="G212:G216">
    <cfRule type="containsText" dxfId="3" priority="31" operator="between" text="Complete">
      <formula>NOT(ISERROR(SEARCH("Complete",G212)))</formula>
    </cfRule>
    <cfRule type="containsText" dxfId="4" priority="32" operator="between" text="In Progress">
      <formula>NOT(ISERROR(SEARCH("In Progress",G212)))</formula>
    </cfRule>
  </conditionalFormatting>
  <conditionalFormatting sqref="G219:G223">
    <cfRule type="containsText" dxfId="3" priority="19" operator="between" text="Complete">
      <formula>NOT(ISERROR(SEARCH("Complete",G219)))</formula>
    </cfRule>
    <cfRule type="containsText" dxfId="4" priority="20" operator="between" text="In Progress">
      <formula>NOT(ISERROR(SEARCH("In Progress",G219)))</formula>
    </cfRule>
  </conditionalFormatting>
  <conditionalFormatting sqref="G227:G236">
    <cfRule type="containsText" dxfId="4" priority="16" operator="between" text="In Progress">
      <formula>NOT(ISERROR(SEARCH("In Progress",G227)))</formula>
    </cfRule>
    <cfRule type="containsText" dxfId="3" priority="17" operator="between" text="Complete">
      <formula>NOT(ISERROR(SEARCH("Complete",G227)))</formula>
    </cfRule>
    <cfRule type="containsText" dxfId="5" priority="18" operator="between" text="In Progress">
      <formula>NOT(ISERROR(SEARCH("In Progress",G227)))</formula>
    </cfRule>
  </conditionalFormatting>
  <conditionalFormatting sqref="H242:H251">
    <cfRule type="dataBar" priority="15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{bf71e42d-0fd6-40be-87b3-500ddc674a0f}</x14:id>
        </ext>
      </extLst>
    </cfRule>
  </conditionalFormatting>
  <conditionalFormatting sqref="D5:E14;D4;E3:E4">
    <cfRule type="dataBar" priority="16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{4af228b2-115d-4d6f-a37d-b5271af84d5b}</x14:id>
        </ext>
      </extLst>
    </cfRule>
  </conditionalFormatting>
  <conditionalFormatting sqref="F34:F38;F52:F53;F27:F31;F20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{65b8ccf0-c437-4f3e-8297-d772ff53a734}</x14:id>
        </ext>
      </extLst>
    </cfRule>
  </conditionalFormatting>
  <conditionalFormatting sqref="F71:F75;F64:F68;F57">
    <cfRule type="dataBar" priority="13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{92a0435e-be25-405f-83d5-2ee65b2996f5}</x14:id>
        </ext>
      </extLst>
    </cfRule>
  </conditionalFormatting>
  <conditionalFormatting sqref="F108:F112;F101:F105;F94">
    <cfRule type="dataBar" priority="11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{aed1d7cd-c933-432e-88e1-b515bb5fe1e6}</x14:id>
        </ext>
      </extLst>
    </cfRule>
  </conditionalFormatting>
  <conditionalFormatting sqref="F145:F149;F138:F142;F131">
    <cfRule type="dataBar" priority="9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{eec0a645-b0e4-4dbf-9600-9bf3ab456bae}</x14:id>
        </ext>
      </extLst>
    </cfRule>
  </conditionalFormatting>
  <conditionalFormatting sqref="F182:F186;F175:F179;F168">
    <cfRule type="dataBar" priority="7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{7a4830e9-b8b1-4b6b-9146-27640a1f21b9}</x14:id>
        </ext>
      </extLst>
    </cfRule>
  </conditionalFormatting>
  <conditionalFormatting sqref="F219:F223;F212:F216;F205">
    <cfRule type="dataBar" priority="5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{8e72f576-143d-4b60-845e-9d5da4c00796}</x14:id>
        </ext>
      </extLst>
    </cfRule>
  </conditionalFormatting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7d53b6-0757-4afe-b221-355809430ed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fed8270-2f38-416f-a6fa-49ab4b53ae1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550b366-ea9a-4c98-b7ce-21f7ccc9867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8cf785d-71a5-4e78-bc7a-57360ea8291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516b153-bfea-4796-9d9a-c035f3caf82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0b804ab-c89b-49d4-9fe9-afbad9a0867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ffa8fc5-8889-4184-916d-8fb1acf40f4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1e86e7c-5fe9-43a7-8cec-e8402e9b25a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907656b-bdd5-47c2-9751-2686004a17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65cdfa85-bbf0-4b21-b13a-0da150e36e3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76fed5-c0d7-4b1f-80c2-189bb608e8c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2055fe9-966b-452c-9a51-e095f89ed57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594bd97-7c0c-48a9-85ce-881697a19e6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7b8cb4f-994c-48e0-8da3-19cb3a4f08d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535a324-2800-473e-bf08-297d2429e57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2bfb40c-08fa-4dab-87cd-94a6cc9139c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c12d513-c79e-48a2-afc1-6add0955fe2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4056df2-81bc-428d-966c-01c3ad1f847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3011ea3c-10b4-4abc-9b83-b1d7bd59d8f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c4a769a-d70c-468a-91a6-cb7c98e4e0d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927fc3-f8a9-499d-bfba-41f8c8a3913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453950f-4c83-45cb-bb22-dc81a370382a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2660254-9c1b-4203-9b63-5c65b732813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dc73176-9a0e-410b-a1a8-5de020d8d18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1f55993-cf1a-4bb0-bd4d-ebd2ecb0a21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4044013-e204-4a94-b1e2-3f09c9ab0d3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22832bf-eaf7-47a0-bfab-869d49e43e2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10a6ff5b-d739-4ce3-a495-e84f0bb812a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6255e35-731e-421a-b791-541e736a4d9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3e605bb-040e-4287-b3df-05f74202e9e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3b1e265-ca77-4782-9b14-9ec6d190a0f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29e8e9ad-3dee-4692-b1d6-2364ae0aca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7f512da-1fb4-44a5-9cd1-31d0230ce84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e2a68f0-6123-41b2-bbba-6f68543db5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a8ffdbc-e0bb-4255-9941-fc58bed609c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624eda8-89d3-4338-a6fd-49529cf19d1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d308c923-bd8d-4468-bdae-02c8e06ea7a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f261913-aced-4520-98e1-e7568b2cd1b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62d3586-82b2-4299-8536-a3c0adfe27a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0d6550c-2f3a-4e7e-8c5d-a2302dac45fb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05e255c0-4175-478d-86c2-85633c94bc7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e8d3ade-10ee-41d3-9ad8-037fe432976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08b7f73-a304-4fc4-887b-d78582946a2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f8edf40-72ff-47bf-801e-1564ffaadfe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3adf4be-d43d-4613-a02a-beab3555677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34c80d6f-1b21-425f-a724-d0b57ef722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30ac61-15c4-484b-ac0e-f656ec0ce5d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22fa4e1-2741-4e98-861e-0e2dda691a9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5bb7a16-ac45-4aef-b13e-64b25117583d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8107545f-3bc2-40dd-b532-8b25a2f4116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8d0d906-8974-4c80-a19d-c3dac08ff3b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14aa5a2-3423-4cb4-bc9e-a0e56cd8a53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be7977e-f8f3-4a8a-9048-26bbf82e872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bddcc3-6962-4b69-86cb-7d07fe93f02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424f1988-13e9-4057-a1b9-213d318bc8f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053ef39-8afe-42c1-8e67-c479a67f8fe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c129dc-dd40-4152-81f6-fd5438b01c7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983fa2f-a652-4559-86ce-c7ab6e56e28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44441a52-8ae6-4754-bc9f-200fe92377f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4a3adea-e160-4f8c-848c-675ca1e3bf1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70bb62c7-3034-4bc2-8b17-8d245e0c263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7118c69-0d9c-456d-b7a2-5a1ec17b367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c86b05-1555-4240-9de2-3d5f0214d9b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23087ec-a5b2-449f-a6de-a4e4264a14c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ae789cb6-8435-4443-956d-c78d081e3cd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f4c121-6c96-4d95-a56d-51c1ed3c881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00a8978-895c-4c43-ab3f-4edd679ff2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1074870-39f6-4faa-b502-c9e7ced2247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a13a5e88-fe56-46be-a3d3-c3c60f7315d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5c245e8-6380-4c15-b8d5-35ff14d554e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ac939efc-d875-446d-89da-d2864f91640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d81e0cd-069c-49ae-b144-ec2daec4964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1d0908-ccb4-42ac-8afe-dcdc5b0acc4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715945-e725-49ac-9718-2942c86e4ba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966cecdc-2d1a-4719-8c9b-10d403f6e8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2607b5b9-af63-4567-a7b2-10042d64f6e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affbeef-5ffc-4520-a2c7-6ba2a27b37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a581186-6fd8-4104-a2c3-7a9a96e6093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1e7afc2-4ab5-4a86-8453-59d767fd0ce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9c7194fc-89e3-44f5-89fd-dcca456f498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5e2ca6b-5dbd-4b96-9faf-03a21242c96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8db7ee1d-98f6-4158-9a46-2e9fd59f20a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b4ed2c7-afe2-41fa-98d5-428c33124cf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a7d308-4114-4df5-80df-410e9c53631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2f2f41d-8087-4ee5-bca9-738c99a3cab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5203cac2-f6ca-4ecd-a31c-340217ab73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151036fb-8652-44b6-a91c-ae382757919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6daa81b-7524-4751-aa6b-a7c5423fa85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3093260-35b7-4861-b1ea-e4a90848142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47d9a1a-d9ed-4c21-9475-fd1948a4712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6ff14010-2c2e-4c76-a477-7d230dfcfb2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1ac683c-ccf5-4c6c-b13a-caf72f608a2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b59c6ab4-0823-4658-8dea-626ef1afb29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c258e73-dcb5-4dc8-bd71-06ad4243bb9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b00a9a8-ea94-4253-970e-516e478e170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7b84c9f-7fdb-44b0-8c20-a2b43f4ede3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826294d5-13d3-48a1-91bf-ccf18b02bbc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55f4d9b6-07a6-491f-b1b5-d429de6d44c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87e1316-cb76-4bcf-9bf2-3618a14095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582071e-34c3-461f-8d3c-403df0deebf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f245b8c-c78f-46a3-8914-f5a80d49348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3c708f97-95b7-477f-9ff6-f9b088c2e30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05984e-6fec-4ce7-846a-681183143fa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82d6f259-5ac9-4f2f-8504-7a64200a23d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9e63b87-1de1-4b1f-87f1-c2d491e00ae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3f42dc8-ae6c-4da2-a98b-32a25af3d0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eddabdd-7816-4e27-b08a-fb5b33e925a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16a9c609-a96d-4c55-86c0-a2cf5165bfc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ec84eacf-1a99-4999-9e98-2ee8601059f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da70d09-3d3f-4db4-bd17-84d6d67f3e6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7cea30b-506e-4dd0-bbad-5de8fb8b564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1d3c864-d67e-4bd0-8d17-1996ee41c60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5ffa8e96-d426-4c28-8bd3-0e393317461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d59d07d-395e-405f-ae5a-78c3085d4a6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2c863b6e-ae97-413c-bf35-31d7b39495f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1c55ed0-767b-40f9-b420-af648958d7e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2de15ae-1e7f-4310-b26b-575ab298d45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1728dad-3c62-405c-b038-feb35f803e9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512d3c61-767c-444c-bc7e-70b2fd019e3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bf71e42d-0fd6-40be-87b3-500ddc674a0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4af228b2-115d-4d6f-a37d-b5271af84d5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D5:E14;D4;E3:E4</xm:sqref>
        </x14:conditionalFormatting>
        <x14:conditionalFormatting xmlns:xm="http://schemas.microsoft.com/office/excel/2006/main">
          <x14:cfRule type="dataBar" id="{65b8ccf0-c437-4f3e-8297-d772ff53a73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F34:F38;F52:F53;F27:F31;F20</xm:sqref>
        </x14:conditionalFormatting>
        <x14:conditionalFormatting xmlns:xm="http://schemas.microsoft.com/office/excel/2006/main">
          <x14:cfRule type="dataBar" id="{92a0435e-be25-405f-83d5-2ee65b2996f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aed1d7cd-c933-432e-88e1-b515bb5fe1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eec0a645-b0e4-4dbf-9600-9bf3ab456ba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7a4830e9-b8b1-4b6b-9146-27640a1f21b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8e72f576-143d-4b60-845e-9d5da4c0079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40" zoomScaleNormal="40" topLeftCell="B1" workbookViewId="0">
      <selection activeCell="C210" sqref="C210:H210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72">
        <v>1</v>
      </c>
    </row>
    <row r="4" ht="30" customHeight="1" spans="2:11">
      <c r="B4" s="8" t="s">
        <v>46</v>
      </c>
      <c r="C4" s="9"/>
      <c r="D4" s="10"/>
      <c r="E4" s="72">
        <v>1</v>
      </c>
      <c r="G4" s="73" t="s">
        <v>20</v>
      </c>
      <c r="H4" s="74"/>
      <c r="J4" s="135" t="s">
        <v>47</v>
      </c>
      <c r="K4" s="136">
        <f>B20</f>
        <v>45694</v>
      </c>
    </row>
    <row r="5" ht="30" customHeight="1" spans="2:11">
      <c r="B5" s="8" t="s">
        <v>48</v>
      </c>
      <c r="C5" s="9"/>
      <c r="D5" s="10"/>
      <c r="E5" s="72">
        <v>0.5</v>
      </c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>
        <f t="shared" ref="J6:K10" si="0">C34</f>
        <v>0</v>
      </c>
      <c r="K6" s="139">
        <f t="shared" si="0"/>
        <v>0</v>
      </c>
    </row>
    <row r="7" ht="30" customHeight="1" spans="2:11">
      <c r="B7" s="11" t="s">
        <v>50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>
        <v>0.5</v>
      </c>
      <c r="J11" s="137" t="str">
        <f t="shared" ref="J11:J20" si="1">C42</f>
        <v>Consume github add some test - made changes</v>
      </c>
      <c r="K11" s="138"/>
    </row>
    <row r="12" ht="30" customHeight="1" spans="2:11">
      <c r="B12" s="13" t="s">
        <v>55</v>
      </c>
      <c r="C12" s="14"/>
      <c r="D12" s="10"/>
      <c r="E12" s="72">
        <v>0.1</v>
      </c>
      <c r="J12" s="140" t="str">
        <f t="shared" si="1"/>
        <v>create a REST api to interact with actual database - requested a review</v>
      </c>
      <c r="K12" s="144"/>
    </row>
    <row r="13" ht="30" customHeight="1" spans="2:11">
      <c r="B13" s="13" t="s">
        <v>56</v>
      </c>
      <c r="C13" s="14"/>
      <c r="D13" s="10"/>
      <c r="E13" s="72"/>
      <c r="J13" s="140">
        <f t="shared" si="1"/>
        <v>0</v>
      </c>
      <c r="K13" s="144"/>
    </row>
    <row r="14" ht="30" customHeight="1" spans="2:11">
      <c r="B14" s="8" t="s">
        <v>57</v>
      </c>
      <c r="C14" s="9"/>
      <c r="D14" s="15"/>
      <c r="E14" s="77"/>
      <c r="J14" s="140" t="str">
        <f t="shared" si="1"/>
        <v>Python and MongoDB - continue</v>
      </c>
      <c r="K14" s="144"/>
    </row>
    <row r="15" ht="30" customHeight="1" spans="2:11">
      <c r="B15" s="16" t="s">
        <v>21</v>
      </c>
      <c r="C15" s="17"/>
      <c r="D15" s="17"/>
      <c r="E15" s="78"/>
      <c r="J15" s="140" t="str">
        <f t="shared" si="1"/>
        <v>Web Design for Business - completed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 t="str">
        <f t="shared" si="1"/>
        <v>Installed Linux Mint</v>
      </c>
      <c r="K16" s="144"/>
    </row>
    <row r="17" spans="10:11">
      <c r="J17" s="140">
        <f t="shared" si="1"/>
        <v>0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45694</v>
      </c>
      <c r="C20" s="23">
        <v>0.208333333333333</v>
      </c>
      <c r="D20" s="24" t="s">
        <v>63</v>
      </c>
      <c r="E20" s="82"/>
      <c r="F20" s="83">
        <v>1</v>
      </c>
      <c r="G20" s="84" t="str">
        <f>IF(F20=100%,"Complete",IF(AND(F20&lt;100%,F20&gt;0%),"In Progress","Not Started"))</f>
        <v>Complete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2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3">IF(F27=100%,"Complete",IF(AND(F27&lt;100%,F27&gt;0%),"In Progress","Not Started"))</f>
        <v>Not Started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45698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3"/>
        <v>Not Started</v>
      </c>
      <c r="H31" s="98"/>
      <c r="J31" s="137">
        <f t="shared" ref="J31:K35" si="4">C71</f>
        <v>0</v>
      </c>
      <c r="K31" s="139">
        <f t="shared" si="4"/>
        <v>0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/>
      <c r="D34" s="43"/>
      <c r="E34" s="105"/>
      <c r="F34" s="106"/>
      <c r="G34" s="107" t="str">
        <f t="shared" ref="G34:G57" si="5">IF(F34=100%,"Complete",IF(AND(F34&lt;100%,F34&gt;0%),"In Progress","Not Started"))</f>
        <v>Not Started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 t="str">
        <f t="shared" ref="J36:J45" si="6">C79</f>
        <v>consume github add some test - make changes if requested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 t="str">
        <f t="shared" si="6"/>
        <v>create a REST api to interact with actual database - make changes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>
        <f t="shared" si="6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 t="str">
        <f t="shared" si="6"/>
        <v>Python and MongoDB - continue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>
        <f t="shared" si="6"/>
        <v>0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>
        <f t="shared" si="6"/>
        <v>0</v>
      </c>
      <c r="K41" s="141"/>
      <c r="M41" s="171"/>
      <c r="N41" s="171"/>
    </row>
    <row r="42" ht="15.95" customHeight="1" spans="2:14">
      <c r="B42" s="22"/>
      <c r="C42" s="54" t="s">
        <v>129</v>
      </c>
      <c r="D42" s="55"/>
      <c r="E42" s="121" t="s">
        <v>73</v>
      </c>
      <c r="F42" s="122">
        <v>1</v>
      </c>
      <c r="G42" s="123" t="str">
        <f t="shared" si="5"/>
        <v>Complete</v>
      </c>
      <c r="H42" s="124"/>
      <c r="J42" s="150">
        <f t="shared" si="6"/>
        <v>0</v>
      </c>
      <c r="K42" s="141"/>
      <c r="M42" s="171"/>
      <c r="N42" s="171"/>
    </row>
    <row r="43" ht="15.95" customHeight="1" spans="2:14">
      <c r="B43" s="22"/>
      <c r="C43" s="56" t="s">
        <v>130</v>
      </c>
      <c r="D43" s="57"/>
      <c r="E43" s="125"/>
      <c r="F43" s="126">
        <v>1</v>
      </c>
      <c r="G43" s="123" t="str">
        <f t="shared" si="5"/>
        <v>Complete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0" t="s">
        <v>112</v>
      </c>
      <c r="D45" s="61"/>
      <c r="E45" s="128" t="s">
        <v>74</v>
      </c>
      <c r="F45" s="126">
        <v>1</v>
      </c>
      <c r="G45" s="123" t="str">
        <f t="shared" si="5"/>
        <v>Complete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2" t="s">
        <v>131</v>
      </c>
      <c r="D46" s="63"/>
      <c r="E46" s="129" t="s">
        <v>75</v>
      </c>
      <c r="F46" s="126">
        <v>1</v>
      </c>
      <c r="G46" s="123" t="str">
        <f t="shared" si="5"/>
        <v>Complete</v>
      </c>
      <c r="H46" s="127"/>
      <c r="J46" s="145"/>
      <c r="K46" s="146"/>
      <c r="M46" s="159"/>
      <c r="N46" s="159"/>
    </row>
    <row r="47" ht="15.95" customHeight="1" spans="2:14">
      <c r="B47" s="22"/>
      <c r="C47" s="64" t="s">
        <v>132</v>
      </c>
      <c r="D47" s="65"/>
      <c r="E47" s="130"/>
      <c r="F47" s="126">
        <v>1</v>
      </c>
      <c r="G47" s="123" t="str">
        <f t="shared" si="5"/>
        <v>Complete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149" t="str">
        <f t="shared" ref="J48:J52" si="7">C64</f>
        <v>Simple Website - mokmelive@gmail.com - review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45698</v>
      </c>
      <c r="C57" s="23">
        <v>0.208333333333333</v>
      </c>
      <c r="D57" s="24" t="s">
        <v>63</v>
      </c>
      <c r="E57" s="82"/>
      <c r="F57" s="83">
        <v>1</v>
      </c>
      <c r="G57" s="84" t="str">
        <f t="shared" si="5"/>
        <v>Complete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45698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spans="2:14">
      <c r="B60" s="22"/>
      <c r="C60" s="25">
        <v>0.333333333333333</v>
      </c>
      <c r="D60" s="26"/>
      <c r="E60" s="85"/>
      <c r="F60" s="86"/>
      <c r="G60" s="87"/>
      <c r="H60" s="85"/>
      <c r="J60" s="162">
        <f t="shared" ref="J60:K81" si="8">J31</f>
        <v>0</v>
      </c>
      <c r="K60" s="164">
        <f t="shared" ref="K60:K61" si="9">K31</f>
        <v>0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9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29.55" spans="2:14">
      <c r="B64" s="22"/>
      <c r="C64" s="33" t="s">
        <v>133</v>
      </c>
      <c r="D64" s="34"/>
      <c r="E64" s="34"/>
      <c r="F64" s="94">
        <v>1</v>
      </c>
      <c r="G64" s="95" t="str">
        <f t="shared" ref="G64:G68" si="10">IF(F64=100%,"Complete",IF(AND(F64&lt;100%,F64&gt;0%),"In Progress","Not Started"))</f>
        <v>Complete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4" t="str">
        <f t="shared" si="8"/>
        <v>consume github add some test - make changes if requested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 t="str">
        <f t="shared" si="8"/>
        <v>create a REST api to interact with actual database - make changes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0"/>
        <v>Not Started</v>
      </c>
      <c r="H67" s="98"/>
      <c r="J67" s="175">
        <f t="shared" si="8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0"/>
        <v>Not Started</v>
      </c>
      <c r="H68" s="98"/>
      <c r="J68" s="175" t="str">
        <f t="shared" si="8"/>
        <v>Python and MongoDB - continue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>
        <f t="shared" si="8"/>
        <v>0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>
        <f t="shared" si="8"/>
        <v>0</v>
      </c>
      <c r="K70" s="166"/>
      <c r="M70" s="173"/>
      <c r="N70" s="173"/>
    </row>
    <row r="71" spans="2:11">
      <c r="B71" s="22"/>
      <c r="C71" s="42"/>
      <c r="D71" s="43"/>
      <c r="E71" s="105"/>
      <c r="F71" s="106"/>
      <c r="G71" s="107" t="str">
        <f t="shared" ref="G71:G94" si="11">IF(F71=100%,"Complete",IF(AND(F71&lt;100%,F71&gt;0%),"In Progress","Not Started"))</f>
        <v>Not Started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1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1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 t="str">
        <f t="shared" si="8"/>
        <v>Simple Website - mokmelive@gmail.com - review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8"/>
        <v>0</v>
      </c>
      <c r="K78" s="166"/>
    </row>
    <row r="79" ht="15" customHeight="1" spans="2:11">
      <c r="B79" s="22"/>
      <c r="C79" s="54" t="s">
        <v>111</v>
      </c>
      <c r="D79" s="55"/>
      <c r="E79" s="121" t="s">
        <v>73</v>
      </c>
      <c r="F79" s="122">
        <v>1</v>
      </c>
      <c r="G79" s="123" t="str">
        <f t="shared" si="11"/>
        <v>Complete</v>
      </c>
      <c r="H79" s="124"/>
      <c r="J79" s="175">
        <f t="shared" si="8"/>
        <v>0</v>
      </c>
      <c r="K79" s="166"/>
    </row>
    <row r="80" spans="2:11">
      <c r="B80" s="22"/>
      <c r="C80" s="56" t="s">
        <v>134</v>
      </c>
      <c r="D80" s="57"/>
      <c r="E80" s="125"/>
      <c r="F80" s="126">
        <v>1</v>
      </c>
      <c r="G80" s="123" t="str">
        <f t="shared" si="11"/>
        <v>Complete</v>
      </c>
      <c r="H80" s="127"/>
      <c r="J80" s="175">
        <f t="shared" si="8"/>
        <v>0</v>
      </c>
      <c r="K80" s="166"/>
    </row>
    <row r="81" ht="15.75" customHeight="1" spans="2:11">
      <c r="B81" s="22"/>
      <c r="C81" s="58"/>
      <c r="D81" s="59"/>
      <c r="E81" s="125"/>
      <c r="F81" s="126"/>
      <c r="G81" s="123" t="str">
        <f t="shared" si="11"/>
        <v>Not Started</v>
      </c>
      <c r="H81" s="127"/>
      <c r="J81" s="175">
        <f t="shared" si="8"/>
        <v>0</v>
      </c>
      <c r="K81" s="166"/>
    </row>
    <row r="82" ht="15.15" spans="2:11">
      <c r="B82" s="22"/>
      <c r="C82" s="60" t="s">
        <v>112</v>
      </c>
      <c r="D82" s="61"/>
      <c r="E82" s="128" t="s">
        <v>74</v>
      </c>
      <c r="F82" s="126">
        <v>1</v>
      </c>
      <c r="G82" s="123" t="str">
        <f t="shared" si="11"/>
        <v>Complete</v>
      </c>
      <c r="H82" s="127"/>
      <c r="J82" s="180"/>
      <c r="K82" s="181"/>
    </row>
    <row r="83" ht="15" customHeight="1" spans="2:11">
      <c r="B83" s="22"/>
      <c r="C83" s="62"/>
      <c r="D83" s="63"/>
      <c r="E83" s="129" t="s">
        <v>75</v>
      </c>
      <c r="F83" s="126"/>
      <c r="G83" s="123" t="str">
        <f t="shared" si="11"/>
        <v>Not Started</v>
      </c>
      <c r="H83" s="127"/>
      <c r="J83" s="182" t="s">
        <v>67</v>
      </c>
      <c r="K83" s="183">
        <f>B94</f>
        <v>45699</v>
      </c>
    </row>
    <row r="84" ht="15.15" spans="2:11">
      <c r="B84" s="22"/>
      <c r="C84" s="64"/>
      <c r="D84" s="65"/>
      <c r="E84" s="130"/>
      <c r="F84" s="126"/>
      <c r="G84" s="123" t="str">
        <f t="shared" si="11"/>
        <v>Not Started</v>
      </c>
      <c r="H84" s="127"/>
      <c r="J84" s="178"/>
      <c r="K84" s="179"/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62">
        <f t="shared" ref="J85:K89" si="12">C108</f>
        <v>0</v>
      </c>
      <c r="K85" s="164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126"/>
      <c r="G87" s="123" t="str">
        <f t="shared" si="11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132"/>
      <c r="G88" s="123" t="str">
        <f t="shared" si="11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3">C116</f>
        <v>consume github add some test - make changes </v>
      </c>
      <c r="K90" s="164"/>
    </row>
    <row r="91" spans="10:11">
      <c r="J91" s="175" t="str">
        <f t="shared" si="13"/>
        <v>create a REST api to interact with actual database - make changes</v>
      </c>
      <c r="K91" s="166"/>
    </row>
    <row r="92" ht="15.15" spans="10:11">
      <c r="J92" s="175">
        <f t="shared" si="13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 t="str">
        <f t="shared" si="13"/>
        <v>Python and MongoDB - continue</v>
      </c>
      <c r="K93" s="166"/>
    </row>
    <row r="94" spans="2:11">
      <c r="B94" s="22">
        <v>45699</v>
      </c>
      <c r="C94" s="23">
        <v>0.208333333333333</v>
      </c>
      <c r="D94" s="24" t="s">
        <v>63</v>
      </c>
      <c r="E94" s="82"/>
      <c r="F94" s="83">
        <v>1</v>
      </c>
      <c r="G94" s="84" t="str">
        <f t="shared" si="11"/>
        <v>Complete</v>
      </c>
      <c r="H94" s="82"/>
      <c r="J94" s="175">
        <f t="shared" si="13"/>
        <v>0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>
        <f t="shared" si="13"/>
        <v>0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29.55" spans="2:11">
      <c r="B101" s="22"/>
      <c r="C101" s="33" t="s">
        <v>135</v>
      </c>
      <c r="D101" s="34"/>
      <c r="E101" s="34"/>
      <c r="F101" s="94">
        <v>1</v>
      </c>
      <c r="G101" s="95" t="str">
        <f t="shared" ref="G101:G105" si="14">IF(F101=100%,"Complete",IF(AND(F101&lt;100%,F101&gt;0%),"In Progress","Not Started"))</f>
        <v>Complete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 t="str">
        <f t="shared" ref="J102:J106" si="15">C101</f>
        <v>Simple Website - mokmelive@gmail.com - reviewed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/>
      <c r="D108" s="43"/>
      <c r="E108" s="105"/>
      <c r="F108" s="106"/>
      <c r="G108" s="107" t="str">
        <f t="shared" ref="G108:G131" si="16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45699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7">J85</f>
        <v>0</v>
      </c>
      <c r="K114" s="139">
        <f t="shared" ref="K114:K115" si="18">K85</f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8"/>
        <v>0</v>
      </c>
    </row>
    <row r="116" ht="15" customHeight="1" spans="2:11">
      <c r="B116" s="22"/>
      <c r="C116" s="54" t="s">
        <v>136</v>
      </c>
      <c r="D116" s="55"/>
      <c r="E116" s="121" t="s">
        <v>73</v>
      </c>
      <c r="F116" s="122">
        <v>0.5</v>
      </c>
      <c r="G116" s="123" t="str">
        <f t="shared" si="16"/>
        <v>In Progress</v>
      </c>
      <c r="H116" s="124"/>
      <c r="J116" s="140">
        <f t="shared" si="17"/>
        <v>0</v>
      </c>
      <c r="K116" s="141">
        <f t="shared" si="17"/>
        <v>0</v>
      </c>
    </row>
    <row r="117" spans="2:11">
      <c r="B117" s="22"/>
      <c r="C117" s="56" t="s">
        <v>134</v>
      </c>
      <c r="D117" s="57"/>
      <c r="E117" s="125"/>
      <c r="F117" s="126">
        <v>1</v>
      </c>
      <c r="G117" s="123" t="str">
        <f t="shared" si="16"/>
        <v>Complete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 t="s">
        <v>112</v>
      </c>
      <c r="D119" s="61"/>
      <c r="E119" s="128" t="s">
        <v>74</v>
      </c>
      <c r="F119" s="126">
        <v>1</v>
      </c>
      <c r="G119" s="123" t="str">
        <f t="shared" si="16"/>
        <v>Complete</v>
      </c>
      <c r="H119" s="127"/>
      <c r="J119" s="149" t="str">
        <f t="shared" si="17"/>
        <v>consume github add some test - make changes </v>
      </c>
      <c r="K119" s="139"/>
    </row>
    <row r="120" ht="15" customHeight="1" spans="2:11">
      <c r="B120" s="22"/>
      <c r="C120" s="62"/>
      <c r="D120" s="63"/>
      <c r="E120" s="129" t="s">
        <v>75</v>
      </c>
      <c r="F120" s="126"/>
      <c r="G120" s="123" t="str">
        <f t="shared" si="16"/>
        <v>Not Started</v>
      </c>
      <c r="H120" s="127"/>
      <c r="J120" s="150" t="str">
        <f t="shared" si="17"/>
        <v>create a REST api to interact with actual database - make changes</v>
      </c>
      <c r="K120" s="141"/>
    </row>
    <row r="121" ht="15" customHeight="1" spans="2:11">
      <c r="B121" s="22"/>
      <c r="C121" s="64"/>
      <c r="D121" s="65"/>
      <c r="E121" s="130"/>
      <c r="F121" s="126"/>
      <c r="G121" s="123" t="str">
        <f t="shared" si="16"/>
        <v>Not Started</v>
      </c>
      <c r="H121" s="127"/>
      <c r="J121" s="150">
        <f t="shared" si="17"/>
        <v>0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 t="str">
        <f t="shared" si="17"/>
        <v>Python and MongoDB - continue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>
        <f t="shared" si="17"/>
        <v>0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>
        <f t="shared" si="17"/>
        <v>0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>
        <f t="shared" si="17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45700</v>
      </c>
      <c r="C131" s="23">
        <v>0.208333333333333</v>
      </c>
      <c r="D131" s="24" t="s">
        <v>63</v>
      </c>
      <c r="E131" s="82"/>
      <c r="F131" s="83">
        <v>1</v>
      </c>
      <c r="G131" s="84" t="str">
        <f t="shared" si="16"/>
        <v>Complete</v>
      </c>
      <c r="H131" s="82"/>
      <c r="J131" s="150" t="str">
        <f t="shared" ref="J131:J135" si="19">J102</f>
        <v>Simple Website - mokmelive@gmail.com - reviewed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9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9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45700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20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37">
        <f t="shared" ref="J139:K143" si="21">C145</f>
        <v>0</v>
      </c>
      <c r="K139" s="13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spans="2:11">
      <c r="B141" s="22"/>
      <c r="C141" s="35"/>
      <c r="D141" s="36"/>
      <c r="E141" s="36"/>
      <c r="F141" s="97"/>
      <c r="G141" s="95" t="str">
        <f t="shared" si="20"/>
        <v>Not Started</v>
      </c>
      <c r="H141" s="98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0"/>
        <v>Not Started</v>
      </c>
      <c r="H142" s="98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1"/>
        <v>0</v>
      </c>
      <c r="K143" s="143">
        <f t="shared" si="21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2">C153</f>
        <v>consume github add some test - make changes 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3">IF(F145=100%,"Complete",IF(AND(F145&lt;100%,F145&gt;0%),"In Progress","Not Started"))</f>
        <v>Not Started</v>
      </c>
      <c r="H145" s="108"/>
      <c r="J145" s="150" t="str">
        <f t="shared" si="22"/>
        <v>create a REST api to interact with actual database - make changes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3"/>
        <v>Not Started</v>
      </c>
      <c r="H146" s="111"/>
      <c r="J146" s="150">
        <f t="shared" si="22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3"/>
        <v>Not Started</v>
      </c>
      <c r="H147" s="111"/>
      <c r="J147" s="150" t="str">
        <f t="shared" si="22"/>
        <v>Python and MongoDB - continue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3"/>
        <v>Not Started</v>
      </c>
      <c r="H148" s="111"/>
      <c r="J148" s="150">
        <f t="shared" si="22"/>
        <v>0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3"/>
        <v>Not Started</v>
      </c>
      <c r="H149" s="103"/>
      <c r="J149" s="150">
        <f t="shared" si="22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2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2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2"/>
        <v>0</v>
      </c>
      <c r="K152" s="141"/>
    </row>
    <row r="153" ht="15" customHeight="1" spans="2:11">
      <c r="B153" s="22"/>
      <c r="C153" s="54" t="s">
        <v>136</v>
      </c>
      <c r="D153" s="55"/>
      <c r="E153" s="121" t="s">
        <v>73</v>
      </c>
      <c r="F153" s="122">
        <v>1</v>
      </c>
      <c r="G153" s="123" t="str">
        <f t="shared" si="23"/>
        <v>Complete</v>
      </c>
      <c r="H153" s="124"/>
      <c r="J153" s="150">
        <f t="shared" si="22"/>
        <v>0</v>
      </c>
      <c r="K153" s="141"/>
    </row>
    <row r="154" ht="15.75" customHeight="1" spans="2:11">
      <c r="B154" s="22"/>
      <c r="C154" s="56" t="s">
        <v>134</v>
      </c>
      <c r="D154" s="57"/>
      <c r="E154" s="125"/>
      <c r="F154" s="126">
        <v>1</v>
      </c>
      <c r="G154" s="123" t="str">
        <f t="shared" si="23"/>
        <v>Complete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3"/>
        <v>Not Started</v>
      </c>
      <c r="H155" s="127"/>
      <c r="J155" s="155" t="s">
        <v>64</v>
      </c>
      <c r="K155" s="156"/>
    </row>
    <row r="156" ht="15.15" spans="2:11">
      <c r="B156" s="22"/>
      <c r="C156" s="60" t="s">
        <v>112</v>
      </c>
      <c r="D156" s="61"/>
      <c r="E156" s="128" t="s">
        <v>74</v>
      </c>
      <c r="F156" s="126">
        <v>1</v>
      </c>
      <c r="G156" s="123" t="str">
        <f t="shared" si="23"/>
        <v>Complete</v>
      </c>
      <c r="H156" s="127"/>
      <c r="J156" s="149">
        <f t="shared" ref="J156:J160" si="24">C138</f>
        <v>0</v>
      </c>
      <c r="K156" s="139"/>
    </row>
    <row r="157" ht="15" customHeight="1" spans="2:11">
      <c r="B157" s="22"/>
      <c r="C157" s="62"/>
      <c r="D157" s="63"/>
      <c r="E157" s="129" t="s">
        <v>75</v>
      </c>
      <c r="F157" s="126"/>
      <c r="G157" s="123" t="str">
        <f t="shared" si="23"/>
        <v>Not Started</v>
      </c>
      <c r="H157" s="127"/>
      <c r="J157" s="150">
        <f t="shared" si="24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3"/>
        <v>Not Started</v>
      </c>
      <c r="H158" s="127"/>
      <c r="J158" s="150">
        <f t="shared" si="24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3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3"/>
        <v>Not Started</v>
      </c>
      <c r="H160" s="127"/>
      <c r="J160" s="150">
        <f t="shared" si="24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3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3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45700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>
        <v>45701</v>
      </c>
      <c r="C168" s="23">
        <v>0.208333333333333</v>
      </c>
      <c r="D168" s="24" t="s">
        <v>63</v>
      </c>
      <c r="E168" s="82"/>
      <c r="F168" s="83">
        <v>1</v>
      </c>
      <c r="G168" s="84" t="str">
        <f t="shared" si="23"/>
        <v>Complete</v>
      </c>
      <c r="H168" s="82"/>
      <c r="J168" s="162">
        <f t="shared" ref="J168:K189" si="25">J139</f>
        <v>0</v>
      </c>
      <c r="K168" s="164">
        <f t="shared" ref="K168:K169" si="26">K139</f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6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5"/>
        <v>0</v>
      </c>
      <c r="K172" s="168">
        <f t="shared" si="25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5"/>
        <v>consume github add some test - make changes 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 t="str">
        <f t="shared" si="25"/>
        <v>create a REST api to interact with actual database - make changes</v>
      </c>
      <c r="K174" s="166"/>
    </row>
    <row r="175" ht="43.2" spans="2:11">
      <c r="B175" s="22"/>
      <c r="C175" s="33" t="s">
        <v>124</v>
      </c>
      <c r="D175" s="34"/>
      <c r="E175" s="34"/>
      <c r="F175" s="94">
        <v>1</v>
      </c>
      <c r="G175" s="95" t="str">
        <f t="shared" ref="G175:G179" si="27">IF(F175=100%,"Complete",IF(AND(F175&lt;100%,F175&gt;0%),"In Progress","Not Started"))</f>
        <v>Complete</v>
      </c>
      <c r="H175" s="96"/>
      <c r="J175" s="175">
        <f t="shared" si="25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5"/>
        <v>Python and MongoDB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>
        <f t="shared" si="25"/>
        <v>0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7"/>
        <v>Not Started</v>
      </c>
      <c r="H178" s="98"/>
      <c r="J178" s="175">
        <f t="shared" si="25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7"/>
        <v>Not Started</v>
      </c>
      <c r="H179" s="98"/>
      <c r="J179" s="175">
        <f t="shared" si="25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5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5"/>
        <v>0</v>
      </c>
      <c r="K181" s="166"/>
    </row>
    <row r="182" spans="2:11">
      <c r="B182" s="22"/>
      <c r="C182" s="42"/>
      <c r="D182" s="43"/>
      <c r="E182" s="105"/>
      <c r="F182" s="106"/>
      <c r="G182" s="107" t="str">
        <f t="shared" ref="G182:G205" si="28">IF(F182=100%,"Complete",IF(AND(F182&lt;100%,F182&gt;0%),"In Progress","Not Started"))</f>
        <v>Not Started</v>
      </c>
      <c r="H182" s="108"/>
      <c r="J182" s="175">
        <f t="shared" si="25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8"/>
        <v>Not Started</v>
      </c>
      <c r="H185" s="111"/>
      <c r="J185" s="175">
        <f t="shared" si="25"/>
        <v>0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8"/>
        <v>Not Started</v>
      </c>
      <c r="H186" s="103"/>
      <c r="J186" s="175">
        <f t="shared" si="25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5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5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5"/>
        <v>0</v>
      </c>
      <c r="K189" s="166"/>
    </row>
    <row r="190" ht="15.75" customHeight="1" spans="2:11">
      <c r="B190" s="22"/>
      <c r="C190" s="54" t="s">
        <v>111</v>
      </c>
      <c r="D190" s="55"/>
      <c r="E190" s="121" t="s">
        <v>73</v>
      </c>
      <c r="F190" s="122">
        <v>1</v>
      </c>
      <c r="G190" s="123" t="str">
        <f t="shared" si="28"/>
        <v>Complete</v>
      </c>
      <c r="H190" s="124"/>
      <c r="J190" s="180"/>
      <c r="K190" s="181"/>
    </row>
    <row r="191" ht="15.75" customHeight="1" spans="2:11">
      <c r="B191" s="22"/>
      <c r="C191" s="56" t="s">
        <v>88</v>
      </c>
      <c r="D191" s="57"/>
      <c r="E191" s="125"/>
      <c r="F191" s="126">
        <v>1</v>
      </c>
      <c r="G191" s="123" t="str">
        <f t="shared" si="28"/>
        <v>Complete</v>
      </c>
      <c r="H191" s="127"/>
      <c r="J191" s="182" t="s">
        <v>67</v>
      </c>
      <c r="K191" s="183">
        <f>B168</f>
        <v>45701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8"/>
        <v>Not Started</v>
      </c>
      <c r="H192" s="127"/>
      <c r="J192" s="178"/>
      <c r="K192" s="179"/>
    </row>
    <row r="193" ht="15.15" spans="2:11">
      <c r="B193" s="22"/>
      <c r="C193" s="60" t="s">
        <v>112</v>
      </c>
      <c r="D193" s="61"/>
      <c r="E193" s="128" t="s">
        <v>74</v>
      </c>
      <c r="F193" s="126">
        <v>1</v>
      </c>
      <c r="G193" s="123" t="str">
        <f t="shared" si="28"/>
        <v>Complete</v>
      </c>
      <c r="H193" s="127"/>
      <c r="J193" s="162">
        <f t="shared" ref="J193:K197" si="29">C182</f>
        <v>0</v>
      </c>
      <c r="K193" s="164">
        <f t="shared" si="29"/>
        <v>0</v>
      </c>
    </row>
    <row r="194" ht="15" customHeight="1" spans="2:11">
      <c r="B194" s="22"/>
      <c r="C194" s="62" t="s">
        <v>106</v>
      </c>
      <c r="D194" s="63"/>
      <c r="E194" s="129" t="s">
        <v>75</v>
      </c>
      <c r="F194" s="126">
        <v>0.5</v>
      </c>
      <c r="G194" s="123" t="str">
        <f t="shared" si="28"/>
        <v>In Progress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 t="s">
        <v>137</v>
      </c>
      <c r="D195" s="65"/>
      <c r="E195" s="130"/>
      <c r="F195" s="126">
        <v>0.01</v>
      </c>
      <c r="G195" s="123" t="str">
        <f t="shared" si="28"/>
        <v>In Progress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67">
        <f t="shared" si="29"/>
        <v>0</v>
      </c>
      <c r="K197" s="168">
        <f t="shared" si="29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8"/>
        <v>Not Started</v>
      </c>
      <c r="H198" s="127"/>
      <c r="J198" s="174" t="str">
        <f t="shared" ref="J198:J207" si="30">C190</f>
        <v>consume github add some test - make changes if requested</v>
      </c>
      <c r="K198" s="164"/>
    </row>
    <row r="199" ht="15.75" customHeight="1" spans="2:11">
      <c r="B199" s="66"/>
      <c r="C199" s="67"/>
      <c r="D199" s="68"/>
      <c r="E199" s="131"/>
      <c r="F199" s="132"/>
      <c r="G199" s="123" t="str">
        <f t="shared" si="28"/>
        <v>Not Started</v>
      </c>
      <c r="H199" s="133"/>
      <c r="J199" s="175" t="str">
        <f t="shared" si="30"/>
        <v>create a REST api to interact with actual database - make changes if requested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0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 t="str">
        <f t="shared" si="30"/>
        <v>Python and MongoDB - continue</v>
      </c>
      <c r="K201" s="166"/>
    </row>
    <row r="202" spans="10:11">
      <c r="J202" s="175" t="str">
        <f t="shared" si="30"/>
        <v>Weekly reflection</v>
      </c>
      <c r="K202" s="166"/>
    </row>
    <row r="203" ht="15.15" spans="10:11">
      <c r="J203" s="175" t="str">
        <f t="shared" si="30"/>
        <v>Search and Sort Techniques - start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0"/>
        <v>0</v>
      </c>
      <c r="K204" s="166"/>
    </row>
    <row r="205" ht="23.25" customHeight="1" spans="2:11">
      <c r="B205" s="22">
        <v>45702</v>
      </c>
      <c r="C205" s="23">
        <v>0.208333333333333</v>
      </c>
      <c r="D205" s="24" t="s">
        <v>63</v>
      </c>
      <c r="E205" s="82"/>
      <c r="F205" s="83">
        <v>1</v>
      </c>
      <c r="G205" s="84" t="str">
        <f t="shared" si="28"/>
        <v>Complete</v>
      </c>
      <c r="H205" s="82"/>
      <c r="J205" s="175">
        <f t="shared" si="30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30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 t="str">
        <f t="shared" ref="J210:J214" si="31">C175</f>
        <v>Bank Account part 2 - oswell.ndhlovu@umuzi.org - review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1"/>
        <v>0</v>
      </c>
      <c r="K211" s="166"/>
    </row>
    <row r="212" ht="43.2" spans="2:11">
      <c r="B212" s="22"/>
      <c r="C212" s="33" t="s">
        <v>124</v>
      </c>
      <c r="D212" s="34"/>
      <c r="E212" s="34"/>
      <c r="F212" s="94">
        <v>1</v>
      </c>
      <c r="G212" s="95" t="str">
        <f t="shared" ref="G212:G216" si="32">IF(F212=100%,"Complete",IF(AND(F212&lt;100%,F212&gt;0%),"In Progress","Not Started"))</f>
        <v>Complete</v>
      </c>
      <c r="H212" s="96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75">
        <f t="shared" si="31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2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2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/>
      <c r="D219" s="43"/>
      <c r="E219" s="105"/>
      <c r="F219" s="106"/>
      <c r="G219" s="107" t="str">
        <f t="shared" ref="G219:G236" si="33">IF(F219=100%,"Complete",IF(AND(F219&lt;100%,F219&gt;0%),"In Progress","Not Started"))</f>
        <v>Not Started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135" t="s">
        <v>47</v>
      </c>
      <c r="K220" s="136">
        <f>K191</f>
        <v>45701</v>
      </c>
    </row>
    <row r="221" ht="15.15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3"/>
        <v>Not Started</v>
      </c>
      <c r="H222" s="111"/>
      <c r="J222" s="137">
        <f t="shared" ref="J222:K243" si="34">J193</f>
        <v>0</v>
      </c>
      <c r="K222" s="139">
        <f t="shared" ref="K222:K223" si="35">K193</f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3"/>
        <v>Not Started</v>
      </c>
      <c r="H223" s="103"/>
      <c r="J223" s="140">
        <f t="shared" si="34"/>
        <v>0</v>
      </c>
      <c r="K223" s="141">
        <f t="shared" si="35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4"/>
        <v>0</v>
      </c>
      <c r="K225" s="141">
        <f t="shared" si="34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4"/>
        <v>0</v>
      </c>
      <c r="K226" s="141">
        <f t="shared" si="34"/>
        <v>0</v>
      </c>
    </row>
    <row r="227" ht="15" customHeight="1" spans="2:11">
      <c r="B227" s="22"/>
      <c r="C227" s="54" t="s">
        <v>111</v>
      </c>
      <c r="D227" s="55"/>
      <c r="E227" s="121" t="s">
        <v>73</v>
      </c>
      <c r="F227" s="122">
        <v>1</v>
      </c>
      <c r="G227" s="123" t="str">
        <f t="shared" si="33"/>
        <v>Complete</v>
      </c>
      <c r="H227" s="124"/>
      <c r="J227" s="149" t="str">
        <f t="shared" si="34"/>
        <v>consume github add some test - make changes if requested</v>
      </c>
      <c r="K227" s="139"/>
    </row>
    <row r="228" spans="2:11">
      <c r="B228" s="22"/>
      <c r="C228" s="56" t="s">
        <v>88</v>
      </c>
      <c r="D228" s="57"/>
      <c r="E228" s="125"/>
      <c r="F228" s="126">
        <v>1</v>
      </c>
      <c r="G228" s="123" t="str">
        <f t="shared" si="33"/>
        <v>Complete</v>
      </c>
      <c r="H228" s="127"/>
      <c r="J228" s="150" t="str">
        <f t="shared" si="34"/>
        <v>create a REST api to interact with actual database - make changes if requested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3"/>
        <v>Not Started</v>
      </c>
      <c r="H229" s="127"/>
      <c r="J229" s="150">
        <f t="shared" si="34"/>
        <v>0</v>
      </c>
      <c r="K229" s="141"/>
    </row>
    <row r="230" ht="15.15" spans="2:11">
      <c r="B230" s="22"/>
      <c r="C230" s="60" t="s">
        <v>112</v>
      </c>
      <c r="D230" s="61"/>
      <c r="E230" s="128" t="s">
        <v>74</v>
      </c>
      <c r="F230" s="126">
        <v>1</v>
      </c>
      <c r="G230" s="123" t="str">
        <f t="shared" si="33"/>
        <v>Complete</v>
      </c>
      <c r="H230" s="127"/>
      <c r="J230" s="150" t="str">
        <f t="shared" si="34"/>
        <v>Python and MongoDB - continue</v>
      </c>
      <c r="K230" s="141"/>
    </row>
    <row r="231" ht="15.75" customHeight="1" spans="2:11">
      <c r="B231" s="22"/>
      <c r="C231" s="62" t="s">
        <v>125</v>
      </c>
      <c r="D231" s="63"/>
      <c r="E231" s="129" t="s">
        <v>75</v>
      </c>
      <c r="F231" s="126">
        <v>1</v>
      </c>
      <c r="G231" s="123" t="str">
        <f t="shared" si="33"/>
        <v>Complete</v>
      </c>
      <c r="H231" s="127"/>
      <c r="J231" s="150" t="str">
        <f t="shared" si="34"/>
        <v>Weekly reflection</v>
      </c>
      <c r="K231" s="141"/>
    </row>
    <row r="232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150" t="str">
        <f t="shared" si="34"/>
        <v>Search and Sort Techniques - start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3"/>
        <v>Not Started</v>
      </c>
      <c r="H235" s="127"/>
      <c r="J235" s="150">
        <f t="shared" si="34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3"/>
        <v>Not Started</v>
      </c>
      <c r="H236" s="133"/>
      <c r="J236" s="150">
        <f t="shared" si="34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 t="str">
        <f t="shared" si="34"/>
        <v>Bank Account part 2 - oswell.ndhlovu@umuzi.org - review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45702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>
        <f t="shared" ref="J247:K251" si="36">C219</f>
        <v>0</v>
      </c>
      <c r="K247" s="139">
        <f t="shared" ref="K247:K248" si="37">D219</f>
        <v>0</v>
      </c>
    </row>
    <row r="248" spans="2:11">
      <c r="B248" s="43">
        <f t="shared" ref="B248:B249" si="38">C71</f>
        <v>0</v>
      </c>
      <c r="C248" s="208">
        <f t="shared" ref="C248:C249" si="39">D71</f>
        <v>0</v>
      </c>
      <c r="D248" s="197"/>
      <c r="E248" s="197"/>
      <c r="F248" s="197"/>
      <c r="G248" s="197"/>
      <c r="H248" s="210"/>
      <c r="J248" s="140">
        <f t="shared" si="36"/>
        <v>0</v>
      </c>
      <c r="K248" s="141">
        <f t="shared" si="37"/>
        <v>0</v>
      </c>
    </row>
    <row r="249" spans="2:11">
      <c r="B249" s="45">
        <f t="shared" si="38"/>
        <v>0</v>
      </c>
      <c r="C249" s="209">
        <f t="shared" si="39"/>
        <v>0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spans="2:11">
      <c r="B250" s="45">
        <f t="shared" ref="B250:B251" si="40">C108</f>
        <v>0</v>
      </c>
      <c r="C250" s="209">
        <f t="shared" ref="C250:C251" si="41">D108</f>
        <v>0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ht="15.15" spans="2:11">
      <c r="B251" s="45">
        <f t="shared" si="40"/>
        <v>0</v>
      </c>
      <c r="C251" s="209">
        <f t="shared" si="41"/>
        <v>0</v>
      </c>
      <c r="D251" s="197"/>
      <c r="E251" s="197"/>
      <c r="F251" s="197"/>
      <c r="G251" s="197"/>
      <c r="H251" s="210"/>
      <c r="J251" s="142">
        <f t="shared" si="36"/>
        <v>0</v>
      </c>
      <c r="K251" s="143">
        <f t="shared" si="36"/>
        <v>0</v>
      </c>
    </row>
    <row r="252" spans="2:11">
      <c r="B252" s="45">
        <f t="shared" ref="B252:B253" si="42">C145</f>
        <v>0</v>
      </c>
      <c r="C252" s="209">
        <f t="shared" ref="C252:C253" si="43">D145</f>
        <v>0</v>
      </c>
      <c r="J252" s="149" t="str">
        <f t="shared" ref="J252:J261" si="44">C227</f>
        <v>consume github add some test - make changes if requested</v>
      </c>
      <c r="K252" s="139"/>
    </row>
    <row r="253" spans="2:11">
      <c r="B253" s="45">
        <f t="shared" si="42"/>
        <v>0</v>
      </c>
      <c r="C253" s="209">
        <f t="shared" si="43"/>
        <v>0</v>
      </c>
      <c r="J253" s="150" t="str">
        <f t="shared" si="44"/>
        <v>create a REST api to interact with actual database - make changes if requested</v>
      </c>
      <c r="K253" s="141"/>
    </row>
    <row r="254" spans="2:11">
      <c r="B254" s="45">
        <f t="shared" ref="B254:B255" si="45">C182</f>
        <v>0</v>
      </c>
      <c r="C254" s="209">
        <f t="shared" ref="C254:C255" si="46">D182</f>
        <v>0</v>
      </c>
      <c r="J254" s="150">
        <f t="shared" si="44"/>
        <v>0</v>
      </c>
      <c r="K254" s="141"/>
    </row>
    <row r="255" spans="2:11">
      <c r="B255" s="45">
        <f t="shared" si="45"/>
        <v>0</v>
      </c>
      <c r="C255" s="209">
        <f t="shared" si="46"/>
        <v>0</v>
      </c>
      <c r="J255" s="150" t="str">
        <f t="shared" si="44"/>
        <v>Python and MongoDB - continue</v>
      </c>
      <c r="K255" s="141"/>
    </row>
    <row r="256" spans="2:11">
      <c r="B256" s="45">
        <f t="shared" ref="B256:B257" si="47">C219</f>
        <v>0</v>
      </c>
      <c r="C256" s="209">
        <f t="shared" ref="C256:C257" si="48">D219</f>
        <v>0</v>
      </c>
      <c r="J256" s="150" t="str">
        <f t="shared" si="44"/>
        <v>Business and Technology - start</v>
      </c>
      <c r="K256" s="141"/>
    </row>
    <row r="257" ht="15.15" spans="2:11">
      <c r="B257" s="211">
        <f t="shared" si="47"/>
        <v>0</v>
      </c>
      <c r="C257" s="212">
        <f t="shared" si="48"/>
        <v>0</v>
      </c>
      <c r="J257" s="150">
        <f t="shared" si="44"/>
        <v>0</v>
      </c>
      <c r="K257" s="141"/>
    </row>
    <row r="258" ht="15.15" spans="2:11">
      <c r="B258" s="213" t="s">
        <v>82</v>
      </c>
      <c r="C258" s="214"/>
      <c r="J258" s="150">
        <f t="shared" si="44"/>
        <v>0</v>
      </c>
      <c r="K258" s="141"/>
    </row>
    <row r="259" spans="2:11">
      <c r="B259" s="215"/>
      <c r="C259" s="216"/>
      <c r="J259" s="150">
        <f t="shared" si="44"/>
        <v>0</v>
      </c>
      <c r="K259" s="141"/>
    </row>
    <row r="260" spans="2:11">
      <c r="B260" s="215" t="s">
        <v>83</v>
      </c>
      <c r="C260" s="216"/>
      <c r="J260" s="150">
        <f t="shared" si="44"/>
        <v>0</v>
      </c>
      <c r="K260" s="141"/>
    </row>
    <row r="261" ht="15.15" spans="2:11">
      <c r="B261" s="204"/>
      <c r="C261" s="205"/>
      <c r="J261" s="150">
        <f t="shared" si="44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 t="str">
        <f t="shared" ref="J264:J268" si="49">C212</f>
        <v>Bank Account part 2 - oswell.ndhlovu@umuzi.org - review</v>
      </c>
      <c r="K264" s="139"/>
    </row>
    <row r="265" spans="2:11">
      <c r="B265" s="221"/>
      <c r="C265" s="222"/>
      <c r="J265" s="150">
        <f t="shared" si="49"/>
        <v>0</v>
      </c>
      <c r="K265" s="141"/>
    </row>
    <row r="266" spans="2:11">
      <c r="B266" s="221" t="str">
        <f t="shared" ref="B266:B272" si="50">C230</f>
        <v>Python and MongoDB - continue</v>
      </c>
      <c r="C266" s="222"/>
      <c r="J266" s="150">
        <f t="shared" si="49"/>
        <v>0</v>
      </c>
      <c r="K266" s="141"/>
    </row>
    <row r="267" spans="2:11">
      <c r="B267" s="221" t="str">
        <f t="shared" si="50"/>
        <v>Business and Technology - start</v>
      </c>
      <c r="C267" s="222"/>
      <c r="J267" s="150">
        <f t="shared" si="49"/>
        <v>0</v>
      </c>
      <c r="K267" s="141"/>
    </row>
    <row r="268" spans="2:11">
      <c r="B268" s="221">
        <f t="shared" si="50"/>
        <v>0</v>
      </c>
      <c r="C268" s="222"/>
      <c r="J268" s="150">
        <f t="shared" si="49"/>
        <v>0</v>
      </c>
      <c r="K268" s="141"/>
    </row>
    <row r="269" spans="2:11">
      <c r="B269" s="221">
        <f t="shared" si="50"/>
        <v>0</v>
      </c>
      <c r="C269" s="222"/>
      <c r="J269" s="140" t="s">
        <v>76</v>
      </c>
      <c r="K269" s="144"/>
    </row>
    <row r="270" spans="2:11">
      <c r="B270" s="221">
        <f t="shared" si="50"/>
        <v>0</v>
      </c>
      <c r="C270" s="222"/>
      <c r="J270" s="157" t="s">
        <v>77</v>
      </c>
      <c r="K270" s="158"/>
    </row>
    <row r="271" ht="15.15" spans="2:11">
      <c r="B271" s="221">
        <f t="shared" si="50"/>
        <v>0</v>
      </c>
      <c r="C271" s="222"/>
      <c r="J271" s="145"/>
      <c r="K271" s="146"/>
    </row>
    <row r="272" spans="2:3">
      <c r="B272" s="221">
        <f t="shared" si="50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:E24"/>
    <mergeCell ref="D57:E61"/>
    <mergeCell ref="D131:E135"/>
    <mergeCell ref="D94:E98"/>
    <mergeCell ref="D168:E172"/>
    <mergeCell ref="D205:E209"/>
  </mergeCells>
  <conditionalFormatting sqref="F20">
    <cfRule type="dataBar" priority="14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{41ee65c6-e6d6-4c1a-9c55-d47b9d558f11}</x14:id>
        </ext>
      </extLst>
    </cfRule>
    <cfRule type="dataBar" priority="14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{8d5f443a-c264-480f-9208-be143703f218}</x14:id>
        </ext>
      </extLst>
    </cfRule>
    <cfRule type="dataBar" priority="15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{d2ec9747-8fca-44d9-979c-251e98841a1a}</x14:id>
        </ext>
      </extLst>
    </cfRule>
    <cfRule type="dataBar" priority="15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{9ac8af4a-ff67-4369-96fc-69b93200643a}</x14:id>
        </ext>
      </extLst>
    </cfRule>
    <cfRule type="dataBar" priority="15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{2fa142c4-6434-46f9-bb12-d4a85df56cbd}</x14:id>
        </ext>
      </extLst>
    </cfRule>
    <cfRule type="dataBar" priority="1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{46580c82-9616-4d23-b9dd-f56c5130ab91}</x14:id>
        </ext>
      </extLst>
    </cfRule>
    <cfRule type="dataBar" priority="1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{25766596-38c7-401a-a1e1-865a402c0646}</x14:id>
        </ext>
      </extLst>
    </cfRule>
    <cfRule type="dataBar" priority="1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{7f29c940-70b4-40e9-9f53-04817e58a26a}</x14:id>
        </ext>
      </extLst>
    </cfRule>
    <cfRule type="dataBar" priority="1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{5a5e4bb5-0488-4df2-bce1-c90f96332a16}</x14:id>
        </ext>
      </extLst>
    </cfRule>
  </conditionalFormatting>
  <conditionalFormatting sqref="F57">
    <cfRule type="dataBar" priority="12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{3bb9b14e-76d8-4c9f-8522-3ab482730e69}</x14:id>
        </ext>
      </extLst>
    </cfRule>
    <cfRule type="dataBar" priority="12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{f3e0e3f2-9b87-4406-b677-ba3b8d0816dc}</x14:id>
        </ext>
      </extLst>
    </cfRule>
    <cfRule type="dataBar" priority="1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{690878ab-37f0-4904-bf3f-8d8370b36244}</x14:id>
        </ext>
      </extLst>
    </cfRule>
    <cfRule type="dataBar" priority="13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{2320e846-78a6-4ddd-90f8-27f0a0a765aa}</x14:id>
        </ext>
      </extLst>
    </cfRule>
    <cfRule type="dataBar" priority="13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{c37a5799-ec1a-4999-84d9-6e386be677cc}</x14:id>
        </ext>
      </extLst>
    </cfRule>
    <cfRule type="dataBar" priority="1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{d7fe203d-d1be-4acb-a4c5-07c5f872cd81}</x14:id>
        </ext>
      </extLst>
    </cfRule>
    <cfRule type="dataBar" priority="1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{030ff4ae-1141-422c-8b7f-3c1e01d56a4d}</x14:id>
        </ext>
      </extLst>
    </cfRule>
    <cfRule type="dataBar" priority="1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{65a6af16-45f6-4027-b578-53285a8f8c6f}</x14:id>
        </ext>
      </extLst>
    </cfRule>
    <cfRule type="dataBar" priority="1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{59a15989-888c-4659-930e-4b88450deb38}</x14:id>
        </ext>
      </extLst>
    </cfRule>
  </conditionalFormatting>
  <conditionalFormatting sqref="F94">
    <cfRule type="dataBar" priority="10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{2990024d-327f-4988-a99d-e3b6f6a4058d}</x14:id>
        </ext>
      </extLst>
    </cfRule>
    <cfRule type="dataBar" priority="10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{e462e10a-4a97-406a-807a-8921a02e7e2e}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{5c1a5fd6-2f54-46e7-83f4-22090453d42e}</x14:id>
        </ext>
      </extLst>
    </cfRule>
    <cfRule type="dataBar" priority="11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{d778f3f5-11f7-4013-aab9-4d7025240283}</x14:id>
        </ext>
      </extLst>
    </cfRule>
    <cfRule type="dataBar" priority="11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{0df126c0-c8c5-451d-bdff-9384b6262e3b}</x14:id>
        </ext>
      </extLst>
    </cfRule>
    <cfRule type="dataBar" priority="1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{f3dcab37-d1ca-4108-aee4-e24222c4a37d}</x14:id>
        </ext>
      </extLst>
    </cfRule>
    <cfRule type="dataBar" priority="1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{4e2d57ac-0458-4a1a-b0d5-d82a6b68f1da}</x14:id>
        </ext>
      </extLst>
    </cfRule>
    <cfRule type="dataBar" priority="1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{399e5e98-2a7c-496c-97b6-5485df4c7edb}</x14:id>
        </ext>
      </extLst>
    </cfRule>
    <cfRule type="dataBar" priority="1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{488814d5-cabb-4978-b9e4-88f2d7a27bb8}</x14:id>
        </ext>
      </extLst>
    </cfRule>
  </conditionalFormatting>
  <conditionalFormatting sqref="F131">
    <cfRule type="dataBar" priority="8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{4329d622-41f0-45a8-8bd2-b54dd903a975}</x14:id>
        </ext>
      </extLst>
    </cfRule>
    <cfRule type="dataBar" priority="8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{581047e5-49f0-4828-ac8f-9232361e723a}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{56e2d0e1-3a23-4cc2-a6a9-134ca5ea9514}</x14:id>
        </ext>
      </extLst>
    </cfRule>
    <cfRule type="dataBar" priority="9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{00700e20-fc0f-4135-a878-1d5fb9b09c6d}</x14:id>
        </ext>
      </extLst>
    </cfRule>
    <cfRule type="dataBar" priority="9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{7323c1dd-d85d-4747-9a72-10fc13f1da76}</x14:id>
        </ext>
      </extLst>
    </cfRule>
    <cfRule type="dataBar" priority="9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{beb2c038-2433-46f3-99fc-fa4a4ad60fd9}</x14:id>
        </ext>
      </extLst>
    </cfRule>
    <cfRule type="dataBar" priority="10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{5ad52cad-549f-4a0d-b634-98305c2537f5}</x14:id>
        </ext>
      </extLst>
    </cfRule>
    <cfRule type="dataBar" priority="10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{2068a9d0-ef07-471e-8beb-011817378b79}</x14:id>
        </ext>
      </extLst>
    </cfRule>
    <cfRule type="dataBar" priority="10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{eed87dab-4790-46c8-8b3b-258ad52fd3ca}</x14:id>
        </ext>
      </extLst>
    </cfRule>
  </conditionalFormatting>
  <conditionalFormatting sqref="F168">
    <cfRule type="dataBar" priority="6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{0c200f08-905b-4282-b19e-d25b9bcfef24}</x14:id>
        </ext>
      </extLst>
    </cfRule>
    <cfRule type="dataBar" priority="6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{baf41403-0f48-4071-b224-e40ddcb3ba02}</x14:id>
        </ext>
      </extLst>
    </cfRule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{d29c2e7f-7210-4f0a-9290-abb03f2400ef}</x14:id>
        </ext>
      </extLst>
    </cfRule>
    <cfRule type="dataBar" priority="7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{a8516688-9c70-486e-8400-95772d9dd715}</x14:id>
        </ext>
      </extLst>
    </cfRule>
    <cfRule type="dataBar" priority="7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{3fed05d6-7ee2-4e38-b656-9b3c0486f715}</x14:id>
        </ext>
      </extLst>
    </cfRule>
    <cfRule type="dataBar" priority="7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{b20638b0-3e65-4ec0-b672-d9580c4234c7}</x14:id>
        </ext>
      </extLst>
    </cfRule>
    <cfRule type="dataBar" priority="8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{a1c698b0-99e4-421b-a790-22b57a01b7eb}</x14:id>
        </ext>
      </extLst>
    </cfRule>
    <cfRule type="dataBar" priority="8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{f12d58d4-65b9-4571-98a6-9795909570ee}</x14:id>
        </ext>
      </extLst>
    </cfRule>
    <cfRule type="dataBar" priority="8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{c63d39e3-8e56-4523-aac5-e844477be2b8}</x14:id>
        </ext>
      </extLst>
    </cfRule>
  </conditionalFormatting>
  <conditionalFormatting sqref="F205">
    <cfRule type="dataBar" priority="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{1ac3b4f3-264a-42fe-9eef-05777cb6346c}</x14:id>
        </ext>
      </extLst>
    </cfRule>
    <cfRule type="dataBar" priority="4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{337e40a6-ee7c-4f0c-9d3e-2a9dd66fb269}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{adc94434-5eea-44bc-b2c2-76341b5bf540}</x14:id>
        </ext>
      </extLst>
    </cfRule>
    <cfRule type="dataBar" priority="5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{4c0b24ae-7738-4698-8a9f-6ad85e5e69bc}</x14:id>
        </ext>
      </extLst>
    </cfRule>
    <cfRule type="dataBar" priority="5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{1489cf5a-a93e-402f-9d78-a6522273e4b4}</x14:id>
        </ext>
      </extLst>
    </cfRule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{59147bd1-2c32-4f31-88b1-c7c4591a9f9b}</x14:id>
        </ext>
      </extLst>
    </cfRule>
    <cfRule type="dataBar" priority="6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{09dfcc38-6b87-4f15-9171-ce5e878ad86c}</x14:id>
        </ext>
      </extLst>
    </cfRule>
    <cfRule type="dataBar" priority="6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{ebf98275-e56c-400e-9a7b-7c3ec945837c}</x14:id>
        </ext>
      </extLst>
    </cfRule>
    <cfRule type="dataBar" priority="6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{2d9fa60c-3485-47b4-bbb1-758dd70898ce}</x14:id>
        </ext>
      </extLst>
    </cfRule>
  </conditionalFormatting>
  <conditionalFormatting sqref="F27:F31">
    <cfRule type="dataBar" priority="1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{b3282996-c307-4db2-9785-4649abbbfe56}</x14:id>
        </ext>
      </extLst>
    </cfRule>
    <cfRule type="dataBar" priority="14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{406f17a2-54a9-4202-8bf0-75a356acbdae}</x14:id>
        </ext>
      </extLst>
    </cfRule>
    <cfRule type="dataBar" priority="15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{b0ecb774-b824-4116-a6da-c758089ccf4c}</x14:id>
        </ext>
      </extLst>
    </cfRule>
    <cfRule type="dataBar" priority="1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{3023852e-c314-4ea1-b4f1-2e5dcb6c4023}</x14:id>
        </ext>
      </extLst>
    </cfRule>
  </conditionalFormatting>
  <conditionalFormatting sqref="F34:F38">
    <cfRule type="dataBar" priority="14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{131a8f42-0125-4aaa-a18d-1436bdb9f72a}</x14:id>
        </ext>
      </extLst>
    </cfRule>
    <cfRule type="dataBar" priority="15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{d36711f7-4f30-4681-a474-4dc6cb98bc7b}</x14:id>
        </ext>
      </extLst>
    </cfRule>
  </conditionalFormatting>
  <conditionalFormatting sqref="F42:F51">
    <cfRule type="dataBar" priority="1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{aa23c2a3-e9f5-4e8b-ae4f-b25c4c5effc0}</x14:id>
        </ext>
      </extLst>
    </cfRule>
    <cfRule type="dataBar" priority="15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{be24a918-2d38-4539-9e78-aee5f8394dfa}</x14:id>
        </ext>
      </extLst>
    </cfRule>
    <cfRule type="dataBar" priority="15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{97cbc399-720e-4724-992c-4aa2692f7bf1}</x14:id>
        </ext>
      </extLst>
    </cfRule>
    <cfRule type="dataBar" priority="16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{3649173b-8dee-4845-97d1-c111b3936f21}</x14:id>
        </ext>
      </extLst>
    </cfRule>
  </conditionalFormatting>
  <conditionalFormatting sqref="F64:F68">
    <cfRule type="dataBar" priority="12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{80c39d4a-481b-43fa-92b2-e5940467a4bc}</x14:id>
        </ext>
      </extLst>
    </cfRule>
    <cfRule type="dataBar" priority="12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{dde065f0-b518-4d40-954f-c1b9c0eb31f2}</x14:id>
        </ext>
      </extLst>
    </cfRule>
    <cfRule type="dataBar" priority="13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{60c0c946-eab7-4d8c-9d96-fe2f8a89e5ba}</x14:id>
        </ext>
      </extLst>
    </cfRule>
    <cfRule type="dataBar" priority="1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{880c16de-c4a5-46e2-ad53-f92fa8540e81}</x14:id>
        </ext>
      </extLst>
    </cfRule>
  </conditionalFormatting>
  <conditionalFormatting sqref="F71:F75">
    <cfRule type="dataBar" priority="12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{a7b6f662-6e0b-40b8-9954-c72ecef04d8f}</x14:id>
        </ext>
      </extLst>
    </cfRule>
    <cfRule type="dataBar" priority="13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{36db804c-da1c-42a5-9239-0e0723b6cfc2}</x14:id>
        </ext>
      </extLst>
    </cfRule>
  </conditionalFormatting>
  <conditionalFormatting sqref="F79:F88">
    <cfRule type="dataBar" priority="12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{9b2b4955-443a-4366-a069-eb9fb6d833fb}</x14:id>
        </ext>
      </extLst>
    </cfRule>
    <cfRule type="dataBar" priority="12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{7325cac0-70d0-4b2e-a0a9-fc4052837b56}</x14:id>
        </ext>
      </extLst>
    </cfRule>
    <cfRule type="dataBar" priority="13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{da78e389-cc30-4500-9d31-eae4a2af3d7e}</x14:id>
        </ext>
      </extLst>
    </cfRule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{7e4741d5-91c8-4a9d-9ad4-46fbdd0615df}</x14:id>
        </ext>
      </extLst>
    </cfRule>
  </conditionalFormatting>
  <conditionalFormatting sqref="F89:F90"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{3ee77cdd-d513-43ca-a12b-5dfd2eaa57d7}</x14:id>
        </ext>
      </extLst>
    </cfRule>
  </conditionalFormatting>
  <conditionalFormatting sqref="F101:F105">
    <cfRule type="dataBar" priority="10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{1325957f-311c-4eb8-b187-77472f1534ee}</x14:id>
        </ext>
      </extLst>
    </cfRule>
    <cfRule type="dataBar" priority="10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{1a2e5787-86e4-4de3-b1fe-01fa8aa8962f}</x14:id>
        </ext>
      </extLst>
    </cfRule>
    <cfRule type="dataBar" priority="11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{583d930f-f2f9-4f97-9773-b07cd61a9ffa}</x14:id>
        </ext>
      </extLst>
    </cfRule>
    <cfRule type="dataBar" priority="1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{b6d37f7a-884c-45fc-af5a-f44a6c2d7ea6}</x14:id>
        </ext>
      </extLst>
    </cfRule>
  </conditionalFormatting>
  <conditionalFormatting sqref="F108:F112">
    <cfRule type="dataBar" priority="10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{4dbcf205-a596-47ca-acac-818322130c8b}</x14:id>
        </ext>
      </extLst>
    </cfRule>
    <cfRule type="dataBar" priority="11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{8c6007fa-6bf6-4600-b878-be86b02c0c5d}</x14:id>
        </ext>
      </extLst>
    </cfRule>
  </conditionalFormatting>
  <conditionalFormatting sqref="F116:F125">
    <cfRule type="dataBar" priority="10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{cad93d5c-6f8b-45a7-a712-2dab32b4e551}</x14:id>
        </ext>
      </extLst>
    </cfRule>
    <cfRule type="dataBar" priority="10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{4d8ee8c3-571d-42d0-b1f7-808267215020}</x14:id>
        </ext>
      </extLst>
    </cfRule>
    <cfRule type="dataBar" priority="11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{b6d3d48f-6fc4-43ba-8077-8b53426ea34e}</x14:id>
        </ext>
      </extLst>
    </cfRule>
    <cfRule type="dataBar" priority="11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{1d6a84e1-abb5-43ea-88ae-5c6933fa5ce8}</x14:id>
        </ext>
      </extLst>
    </cfRule>
  </conditionalFormatting>
  <conditionalFormatting sqref="F126:F127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{109eb07b-e8f7-400c-9795-cf81731a2f4f}</x14:id>
        </ext>
      </extLst>
    </cfRule>
  </conditionalFormatting>
  <conditionalFormatting sqref="F138:F142">
    <cfRule type="dataBar" priority="8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{ec228811-8824-4f6d-9d79-1c8686d6f0a5}</x14:id>
        </ext>
      </extLst>
    </cfRule>
    <cfRule type="dataBar" priority="8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{1fad6fbf-50d6-4122-a7d8-ad606430271c}</x14:id>
        </ext>
      </extLst>
    </cfRule>
    <cfRule type="dataBar" priority="9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{37d79a1f-a4cd-42f8-9862-118e24d53f9c}</x14:id>
        </ext>
      </extLst>
    </cfRule>
    <cfRule type="dataBar" priority="9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{a95cb6cd-c9d5-4c5f-8472-9ea854972e50}</x14:id>
        </ext>
      </extLst>
    </cfRule>
  </conditionalFormatting>
  <conditionalFormatting sqref="F145:F149">
    <cfRule type="dataBar" priority="8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{691796bb-c680-4486-bf59-3e62697d5cac}</x14:id>
        </ext>
      </extLst>
    </cfRule>
    <cfRule type="dataBar" priority="9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{1bacb483-2c6f-4c65-9a03-20bc531f4764}</x14:id>
        </ext>
      </extLst>
    </cfRule>
  </conditionalFormatting>
  <conditionalFormatting sqref="F153:F162">
    <cfRule type="dataBar" priority="8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{d9918eb6-8483-4d9e-9964-2ea6edd63878}</x14:id>
        </ext>
      </extLst>
    </cfRule>
    <cfRule type="dataBar" priority="8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{24513e06-cc23-4bcb-b613-dc292a37e9bf}</x14:id>
        </ext>
      </extLst>
    </cfRule>
    <cfRule type="dataBar" priority="9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{b52119f1-8304-4287-b49a-4a90d24ca209}</x14:id>
        </ext>
      </extLst>
    </cfRule>
    <cfRule type="dataBar" priority="9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{978297e4-9289-4163-88e1-76cb997a9419}</x14:id>
        </ext>
      </extLst>
    </cfRule>
  </conditionalFormatting>
  <conditionalFormatting sqref="F163:F164">
    <cfRule type="dataBar" priority="1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{ddea6d21-5d90-44a7-ae1d-4dd4a73caf62}</x14:id>
        </ext>
      </extLst>
    </cfRule>
  </conditionalFormatting>
  <conditionalFormatting sqref="F175:F179">
    <cfRule type="dataBar" priority="6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{661635d6-e2bd-4967-9933-2e1c5fc3d3a9}</x14:id>
        </ext>
      </extLst>
    </cfRule>
    <cfRule type="dataBar" priority="6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{236b979a-f4bc-4cba-a5a7-153e4e7d3cfb}</x14:id>
        </ext>
      </extLst>
    </cfRule>
    <cfRule type="dataBar" priority="7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{2408c9d3-15ee-46e9-9700-e29ab024a637}</x14:id>
        </ext>
      </extLst>
    </cfRule>
    <cfRule type="dataBar" priority="7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{38775c84-4d0a-4268-b5db-70065307cfc2}</x14:id>
        </ext>
      </extLst>
    </cfRule>
  </conditionalFormatting>
  <conditionalFormatting sqref="F182:F186">
    <cfRule type="dataBar" priority="6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{46cad389-d4f3-44f3-885e-316b977901f0}</x14:id>
        </ext>
      </extLst>
    </cfRule>
    <cfRule type="dataBar" priority="7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{44366572-c3a1-42b3-94a1-d3af20018066}</x14:id>
        </ext>
      </extLst>
    </cfRule>
  </conditionalFormatting>
  <conditionalFormatting sqref="F190:F199">
    <cfRule type="dataBar" priority="6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{4eebec76-4c07-4e66-874f-13e6aaa7dafb}</x14:id>
        </ext>
      </extLst>
    </cfRule>
    <cfRule type="dataBar" priority="6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{4613072c-d7ef-4c46-99f4-ea9bd350fc18}</x14:id>
        </ext>
      </extLst>
    </cfRule>
    <cfRule type="dataBar" priority="7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{36f78458-f0c6-42f5-bd99-b0851720887e}</x14:id>
        </ext>
      </extLst>
    </cfRule>
    <cfRule type="dataBar" priority="7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{d56d4e87-d46f-475f-8628-062df943dfd3}</x14:id>
        </ext>
      </extLst>
    </cfRule>
  </conditionalFormatting>
  <conditionalFormatting sqref="F200:F201">
    <cfRule type="dataBar" priority="1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{cd7a63aa-5701-4e5e-b8a4-1214df646f71}</x14:id>
        </ext>
      </extLst>
    </cfRule>
  </conditionalFormatting>
  <conditionalFormatting sqref="F212:F216">
    <cfRule type="dataBar" priority="4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{654abc60-3e87-4a34-8611-0f7960552376}</x14:id>
        </ext>
      </extLst>
    </cfRule>
    <cfRule type="dataBar" priority="4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{e9e5f0f7-40eb-4977-a75a-8098d68c6f15}</x14:id>
        </ext>
      </extLst>
    </cfRule>
    <cfRule type="dataBar" priority="5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{ac8546c1-e75b-49e9-bc30-a865a62e5f37}</x14:id>
        </ext>
      </extLst>
    </cfRule>
    <cfRule type="dataBar" priority="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{047ee7a9-6968-4b06-99e4-8d189dfc61dc}</x14:id>
        </ext>
      </extLst>
    </cfRule>
  </conditionalFormatting>
  <conditionalFormatting sqref="F219:F223">
    <cfRule type="dataBar" priority="4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{57bf0de6-77ab-4ac4-9f5d-8ad94ae43afa}</x14:id>
        </ext>
      </extLst>
    </cfRule>
    <cfRule type="dataBar" priority="5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{0fde8c38-cc4d-4e11-b68c-b7ea2585d355}</x14:id>
        </ext>
      </extLst>
    </cfRule>
  </conditionalFormatting>
  <conditionalFormatting sqref="F227:F236">
    <cfRule type="dataBar" priority="4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{bc788efd-6365-4b90-8954-94e78bfceabe}</x14:id>
        </ext>
      </extLst>
    </cfRule>
    <cfRule type="dataBar" priority="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{f261e8c8-07f8-4912-9be4-1e2d3e6a0e7b}</x14:id>
        </ext>
      </extLst>
    </cfRule>
    <cfRule type="dataBar" priority="5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{f5c55d7d-cd0b-4212-a785-050b22ee6478}</x14:id>
        </ext>
      </extLst>
    </cfRule>
    <cfRule type="dataBar" priority="5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{23deab06-0a12-4938-b2a0-6234a9e989db}</x14:id>
        </ext>
      </extLst>
    </cfRule>
  </conditionalFormatting>
  <conditionalFormatting sqref="F237:F238">
    <cfRule type="dataBar" priority="16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{92a3cbf6-bdc1-4454-b479-59939d7aaae9}</x14:id>
        </ext>
      </extLst>
    </cfRule>
  </conditionalFormatting>
  <conditionalFormatting sqref="G27:G31">
    <cfRule type="containsText" dxfId="3" priority="41" operator="between" text="Complete">
      <formula>NOT(ISERROR(SEARCH("Complete",G27)))</formula>
    </cfRule>
    <cfRule type="containsText" dxfId="4" priority="42" operator="between" text="In Progress">
      <formula>NOT(ISERROR(SEARCH("In Progress",G27)))</formula>
    </cfRule>
  </conditionalFormatting>
  <conditionalFormatting sqref="G34:G38">
    <cfRule type="containsText" dxfId="3" priority="29" operator="between" text="Complete">
      <formula>NOT(ISERROR(SEARCH("Complete",G34)))</formula>
    </cfRule>
    <cfRule type="containsText" dxfId="4" priority="30" operator="between" text="In Progress">
      <formula>NOT(ISERROR(SEARCH("In Progress",G34)))</formula>
    </cfRule>
  </conditionalFormatting>
  <conditionalFormatting sqref="G42:G51">
    <cfRule type="containsText" dxfId="4" priority="1" operator="between" text="In Progress">
      <formula>NOT(ISERROR(SEARCH("In Progress",G42)))</formula>
    </cfRule>
    <cfRule type="containsText" dxfId="3" priority="2" operator="between" text="Complete">
      <formula>NOT(ISERROR(SEARCH("Complete",G42)))</formula>
    </cfRule>
    <cfRule type="containsText" dxfId="5" priority="3" operator="between" text="In Progress">
      <formula>NOT(ISERROR(SEARCH("In Progress",G42)))</formula>
    </cfRule>
  </conditionalFormatting>
  <conditionalFormatting sqref="G64:G68">
    <cfRule type="containsText" dxfId="3" priority="39" operator="between" text="Complete">
      <formula>NOT(ISERROR(SEARCH("Complete",G64)))</formula>
    </cfRule>
    <cfRule type="containsText" dxfId="4" priority="40" operator="between" text="In Progress">
      <formula>NOT(ISERROR(SEARCH("In Progress",G64)))</formula>
    </cfRule>
  </conditionalFormatting>
  <conditionalFormatting sqref="G71:G75">
    <cfRule type="containsText" dxfId="3" priority="27" operator="between" text="Complete">
      <formula>NOT(ISERROR(SEARCH("Complete",G71)))</formula>
    </cfRule>
    <cfRule type="containsText" dxfId="4" priority="28" operator="between" text="In Progress">
      <formula>NOT(ISERROR(SEARCH("In Progress",G71)))</formula>
    </cfRule>
  </conditionalFormatting>
  <conditionalFormatting sqref="G79:G88">
    <cfRule type="containsText" dxfId="4" priority="4" operator="between" text="In Progress">
      <formula>NOT(ISERROR(SEARCH("In Progress",G79)))</formula>
    </cfRule>
    <cfRule type="containsText" dxfId="3" priority="5" operator="between" text="Complete">
      <formula>NOT(ISERROR(SEARCH("Complete",G79)))</formula>
    </cfRule>
    <cfRule type="containsText" dxfId="5" priority="6" operator="between" text="In Progress">
      <formula>NOT(ISERROR(SEARCH("In Progress",G79)))</formula>
    </cfRule>
  </conditionalFormatting>
  <conditionalFormatting sqref="G101:G105">
    <cfRule type="containsText" dxfId="3" priority="37" operator="between" text="Complete">
      <formula>NOT(ISERROR(SEARCH("Complete",G101)))</formula>
    </cfRule>
    <cfRule type="containsText" dxfId="4" priority="38" operator="between" text="In Progress">
      <formula>NOT(ISERROR(SEARCH("In Progress",G101)))</formula>
    </cfRule>
  </conditionalFormatting>
  <conditionalFormatting sqref="G108:G112">
    <cfRule type="containsText" dxfId="3" priority="25" operator="between" text="Complete">
      <formula>NOT(ISERROR(SEARCH("Complete",G108)))</formula>
    </cfRule>
    <cfRule type="containsText" dxfId="4" priority="26" operator="between" text="In Progress">
      <formula>NOT(ISERROR(SEARCH("In Progress",G108)))</formula>
    </cfRule>
  </conditionalFormatting>
  <conditionalFormatting sqref="G116:G125">
    <cfRule type="containsText" dxfId="4" priority="7" operator="between" text="In Progress">
      <formula>NOT(ISERROR(SEARCH("In Progress",G116)))</formula>
    </cfRule>
    <cfRule type="containsText" dxfId="3" priority="8" operator="between" text="Complete">
      <formula>NOT(ISERROR(SEARCH("Complete",G116)))</formula>
    </cfRule>
    <cfRule type="containsText" dxfId="5" priority="9" operator="between" text="In Progress">
      <formula>NOT(ISERROR(SEARCH("In Progress",G116)))</formula>
    </cfRule>
  </conditionalFormatting>
  <conditionalFormatting sqref="G138:G142">
    <cfRule type="containsText" dxfId="3" priority="35" operator="between" text="Complete">
      <formula>NOT(ISERROR(SEARCH("Complete",G138)))</formula>
    </cfRule>
    <cfRule type="containsText" dxfId="4" priority="36" operator="between" text="In Progress">
      <formula>NOT(ISERROR(SEARCH("In Progress",G138)))</formula>
    </cfRule>
  </conditionalFormatting>
  <conditionalFormatting sqref="G145:G149">
    <cfRule type="containsText" dxfId="3" priority="23" operator="between" text="Complete">
      <formula>NOT(ISERROR(SEARCH("Complete",G145)))</formula>
    </cfRule>
    <cfRule type="containsText" dxfId="4" priority="24" operator="between" text="In Progress">
      <formula>NOT(ISERROR(SEARCH("In Progress",G145)))</formula>
    </cfRule>
  </conditionalFormatting>
  <conditionalFormatting sqref="G153:G162">
    <cfRule type="containsText" dxfId="4" priority="10" operator="between" text="In Progress">
      <formula>NOT(ISERROR(SEARCH("In Progress",G153)))</formula>
    </cfRule>
    <cfRule type="containsText" dxfId="3" priority="11" operator="between" text="Complete">
      <formula>NOT(ISERROR(SEARCH("Complete",G153)))</formula>
    </cfRule>
    <cfRule type="containsText" dxfId="5" priority="12" operator="between" text="In Progress">
      <formula>NOT(ISERROR(SEARCH("In Progress",G153)))</formula>
    </cfRule>
  </conditionalFormatting>
  <conditionalFormatting sqref="G175:G179">
    <cfRule type="containsText" dxfId="3" priority="33" operator="between" text="Complete">
      <formula>NOT(ISERROR(SEARCH("Complete",G175)))</formula>
    </cfRule>
    <cfRule type="containsText" dxfId="4" priority="34" operator="between" text="In Progress">
      <formula>NOT(ISERROR(SEARCH("In Progress",G175)))</formula>
    </cfRule>
  </conditionalFormatting>
  <conditionalFormatting sqref="G182:G186">
    <cfRule type="containsText" dxfId="3" priority="21" operator="between" text="Complete">
      <formula>NOT(ISERROR(SEARCH("Complete",G182)))</formula>
    </cfRule>
    <cfRule type="containsText" dxfId="4" priority="22" operator="between" text="In Progress">
      <formula>NOT(ISERROR(SEARCH("In Progress",G182)))</formula>
    </cfRule>
  </conditionalFormatting>
  <conditionalFormatting sqref="G190:G199">
    <cfRule type="containsText" dxfId="4" priority="13" operator="between" text="In Progress">
      <formula>NOT(ISERROR(SEARCH("In Progress",G190)))</formula>
    </cfRule>
    <cfRule type="containsText" dxfId="3" priority="14" operator="between" text="Complete">
      <formula>NOT(ISERROR(SEARCH("Complete",G190)))</formula>
    </cfRule>
    <cfRule type="containsText" dxfId="5" priority="15" operator="between" text="In Progress">
      <formula>NOT(ISERROR(SEARCH("In Progress",G190)))</formula>
    </cfRule>
  </conditionalFormatting>
  <conditionalFormatting sqref="G212:G216">
    <cfRule type="containsText" dxfId="3" priority="31" operator="between" text="Complete">
      <formula>NOT(ISERROR(SEARCH("Complete",G212)))</formula>
    </cfRule>
    <cfRule type="containsText" dxfId="4" priority="32" operator="between" text="In Progress">
      <formula>NOT(ISERROR(SEARCH("In Progress",G212)))</formula>
    </cfRule>
  </conditionalFormatting>
  <conditionalFormatting sqref="G219:G223">
    <cfRule type="containsText" dxfId="3" priority="19" operator="between" text="Complete">
      <formula>NOT(ISERROR(SEARCH("Complete",G219)))</formula>
    </cfRule>
    <cfRule type="containsText" dxfId="4" priority="20" operator="between" text="In Progress">
      <formula>NOT(ISERROR(SEARCH("In Progress",G219)))</formula>
    </cfRule>
  </conditionalFormatting>
  <conditionalFormatting sqref="G227:G236">
    <cfRule type="containsText" dxfId="4" priority="16" operator="between" text="In Progress">
      <formula>NOT(ISERROR(SEARCH("In Progress",G227)))</formula>
    </cfRule>
    <cfRule type="containsText" dxfId="3" priority="17" operator="between" text="Complete">
      <formula>NOT(ISERROR(SEARCH("Complete",G227)))</formula>
    </cfRule>
    <cfRule type="containsText" dxfId="5" priority="18" operator="between" text="In Progress">
      <formula>NOT(ISERROR(SEARCH("In Progress",G227)))</formula>
    </cfRule>
  </conditionalFormatting>
  <conditionalFormatting sqref="H242:H251">
    <cfRule type="dataBar" priority="15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{75b0c289-b8f4-4f49-99ad-86b23919894e}</x14:id>
        </ext>
      </extLst>
    </cfRule>
  </conditionalFormatting>
  <conditionalFormatting sqref="D5:E14;D4;E3:E4">
    <cfRule type="dataBar" priority="16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{25799603-027e-42aa-bb11-011661cd1b43}</x14:id>
        </ext>
      </extLst>
    </cfRule>
  </conditionalFormatting>
  <conditionalFormatting sqref="F34:F38;F52:F53;F27:F31;F20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{ee07705e-fb6f-4f6d-924a-ba05a4f6a7f4}</x14:id>
        </ext>
      </extLst>
    </cfRule>
  </conditionalFormatting>
  <conditionalFormatting sqref="F71:F75;F64:F68;F57">
    <cfRule type="dataBar" priority="13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{60706e5c-1c35-491f-881f-50ce238bb797}</x14:id>
        </ext>
      </extLst>
    </cfRule>
  </conditionalFormatting>
  <conditionalFormatting sqref="F108:F112;F101:F105;F94">
    <cfRule type="dataBar" priority="11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{fd1a1c8f-8c5e-4148-beb5-3d67d057da26}</x14:id>
        </ext>
      </extLst>
    </cfRule>
  </conditionalFormatting>
  <conditionalFormatting sqref="F145:F149;F138:F142;F131">
    <cfRule type="dataBar" priority="9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{f7b5ce84-bc8d-4802-9729-310020ab9c9f}</x14:id>
        </ext>
      </extLst>
    </cfRule>
  </conditionalFormatting>
  <conditionalFormatting sqref="F182:F186;F175:F179;F168">
    <cfRule type="dataBar" priority="7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{2f9c4968-d1be-454d-9ca4-f193ba449ae5}</x14:id>
        </ext>
      </extLst>
    </cfRule>
  </conditionalFormatting>
  <conditionalFormatting sqref="F219:F223;F212:F216;F205">
    <cfRule type="dataBar" priority="5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{7a094458-b953-492e-8b13-22e35227712f}</x14:id>
        </ext>
      </extLst>
    </cfRule>
  </conditionalFormatting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ee65c6-e6d6-4c1a-9c55-d47b9d558f1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d5f443a-c264-480f-9208-be143703f21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2ec9747-8fca-44d9-979c-251e98841a1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c8af4a-ff67-4369-96fc-69b93200643a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2fa142c4-6434-46f9-bb12-d4a85df56cb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6580c82-9616-4d23-b9dd-f56c5130ab9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766596-38c7-401a-a1e1-865a402c064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f29c940-70b4-40e9-9f53-04817e58a26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a5e4bb5-0488-4df2-bce1-c90f96332a1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3bb9b14e-76d8-4c9f-8522-3ab482730e6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3e0e3f2-9b87-4406-b677-ba3b8d0816d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90878ab-37f0-4904-bf3f-8d8370b3624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320e846-78a6-4ddd-90f8-27f0a0a765aa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37a5799-ec1a-4999-84d9-6e386be677c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7fe203d-d1be-4acb-a4c5-07c5f872cd8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30ff4ae-1141-422c-8b7f-3c1e01d56a4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5a6af16-45f6-4027-b578-53285a8f8c6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9a15989-888c-4659-930e-4b88450deb3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2990024d-327f-4988-a99d-e3b6f6a4058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462e10a-4a97-406a-807a-8921a02e7e2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c1a5fd6-2f54-46e7-83f4-22090453d42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778f3f5-11f7-4013-aab9-4d702524028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0df126c0-c8c5-451d-bdff-9384b6262e3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3dcab37-d1ca-4108-aee4-e24222c4a37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e2d57ac-0458-4a1a-b0d5-d82a6b68f1d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99e5e98-2a7c-496c-97b6-5485df4c7ed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88814d5-cabb-4978-b9e4-88f2d7a27b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4329d622-41f0-45a8-8bd2-b54dd903a9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81047e5-49f0-4828-ac8f-9232361e723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6e2d0e1-3a23-4cc2-a6a9-134ca5ea951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0700e20-fc0f-4135-a878-1d5fb9b09c6d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7323c1dd-d85d-4747-9a72-10fc13f1da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eb2c038-2433-46f3-99fc-fa4a4ad60fd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ad52cad-549f-4a0d-b634-98305c2537f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068a9d0-ef07-471e-8beb-011817378b7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ed87dab-4790-46c8-8b3b-258ad52fd3c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0c200f08-905b-4282-b19e-d25b9bcfef2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af41403-0f48-4071-b224-e40ddcb3ba0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29c2e7f-7210-4f0a-9290-abb03f2400e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8516688-9c70-486e-8400-95772d9dd71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fed05d6-7ee2-4e38-b656-9b3c0486f71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0638b0-3e65-4ec0-b672-d9580c4234c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1c698b0-99e4-421b-a790-22b57a01b7e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12d58d4-65b9-4571-98a6-9795909570e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63d39e3-8e56-4523-aac5-e844477be2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1ac3b4f3-264a-42fe-9eef-05777cb6346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37e40a6-ee7c-4f0c-9d3e-2a9dd66fb26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c94434-5eea-44bc-b2c2-76341b5bf54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0b24ae-7738-4698-8a9f-6ad85e5e69bc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489cf5a-a93e-402f-9d78-a6522273e4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9147bd1-2c32-4f31-88b1-c7c4591a9f9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9dfcc38-6b87-4f15-9171-ce5e878ad86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bf98275-e56c-400e-9a7b-7c3ec945837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d9fa60c-3485-47b4-bbb1-758dd70898c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b3282996-c307-4db2-9785-4649abbbfe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6f17a2-54a9-4202-8bf0-75a356acbda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0ecb774-b824-4116-a6da-c758089ccf4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023852e-c314-4ea1-b4f1-2e5dcb6c402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131a8f42-0125-4aaa-a18d-1436bdb9f72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36711f7-4f30-4681-a474-4dc6cb98bc7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aa23c2a3-e9f5-4e8b-ae4f-b25c4c5effc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e24a918-2d38-4539-9e78-aee5f8394df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7cbc399-720e-4724-992c-4aa2692f7bf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49173b-8dee-4845-97d1-c111b3936f2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80c39d4a-481b-43fa-92b2-e5940467a4b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e065f0-b518-4d40-954f-c1b9c0eb31f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0c0c946-eab7-4d8c-9d96-fe2f8a89e5b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80c16de-c4a5-46e2-ad53-f92fa8540e8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a7b6f662-6e0b-40b8-9954-c72ecef04d8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db804c-da1c-42a5-9239-0e0723b6cfc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9b2b4955-443a-4366-a069-eb9fb6d833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325cac0-70d0-4b2e-a0a9-fc4052837b5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a78e389-cc30-4500-9d31-eae4a2af3d7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e4741d5-91c8-4a9d-9ad4-46fbdd0615d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3ee77cdd-d513-43ca-a12b-5dfd2eaa57d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1325957f-311c-4eb8-b187-77472f1534e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a2e5787-86e4-4de3-b1fe-01fa8aa8962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83d930f-f2f9-4f97-9773-b07cd61a9ff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6d37f7a-884c-45fc-af5a-f44a6c2d7ea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4dbcf205-a596-47ca-acac-818322130c8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6007fa-6bf6-4600-b878-be86b02c0c5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cad93d5c-6f8b-45a7-a712-2dab32b4e55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d8ee8c3-571d-42d0-b1f7-80826721502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6d3d48f-6fc4-43ba-8077-8b53426ea34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d6a84e1-abb5-43ea-88ae-5c6933fa5ce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109eb07b-e8f7-400c-9795-cf81731a2f4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ec228811-8824-4f6d-9d79-1c8686d6f0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fad6fbf-50d6-4122-a7d8-ad606430271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7d79a1f-a4cd-42f8-9862-118e24d53f9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5cb6cd-c9d5-4c5f-8472-9ea854972e5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691796bb-c680-4486-bf59-3e62697d5ca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bacb483-2c6f-4c65-9a03-20bc531f476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d9918eb6-8483-4d9e-9964-2ea6edd638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4513e06-cc23-4bcb-b613-dc292a37e9b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52119f1-8304-4287-b49a-4a90d24ca20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78297e4-9289-4163-88e1-76cb997a941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ddea6d21-5d90-44a7-ae1d-4dd4a73caf6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661635d6-e2bd-4967-9933-2e1c5fc3d3a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36b979a-f4bc-4cba-a5a7-153e4e7d3c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408c9d3-15ee-46e9-9700-e29ab024a63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775c84-4d0a-4268-b5db-70065307cfc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46cad389-d4f3-44f3-885e-316b977901f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4366572-c3a1-42b3-94a1-d3af2001806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4eebec76-4c07-4e66-874f-13e6aaa7da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613072c-d7ef-4c46-99f4-ea9bd350fc1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f78458-f0c6-42f5-bd99-b0851720887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56d4e87-d46f-475f-8628-062df943dfd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cd7a63aa-5701-4e5e-b8a4-1214df646f7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654abc60-3e87-4a34-8611-0f79605523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9e5f0f7-40eb-4977-a75a-8098d68c6f1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c8546c1-e75b-49e9-bc30-a865a62e5f3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47ee7a9-6968-4b06-99e4-8d189dfc61d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57bf0de6-77ab-4ac4-9f5d-8ad94ae43af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fde8c38-cc4d-4e11-b68c-b7ea2585d35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bc788efd-6365-4b90-8954-94e78bfceab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261e8c8-07f8-4912-9be4-1e2d3e6a0e7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c55d7d-cd0b-4212-a785-050b22ee64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3deab06-0a12-4938-b2a0-6234a9e989d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92a3cbf6-bdc1-4454-b479-59939d7aaae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75b0c289-b8f4-4f49-99ad-86b23919894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25799603-027e-42aa-bb11-011661cd1b4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D5:E14;D4;E3:E4</xm:sqref>
        </x14:conditionalFormatting>
        <x14:conditionalFormatting xmlns:xm="http://schemas.microsoft.com/office/excel/2006/main">
          <x14:cfRule type="dataBar" id="{ee07705e-fb6f-4f6d-924a-ba05a4f6a7f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F34:F38;F52:F53;F27:F31;F20</xm:sqref>
        </x14:conditionalFormatting>
        <x14:conditionalFormatting xmlns:xm="http://schemas.microsoft.com/office/excel/2006/main">
          <x14:cfRule type="dataBar" id="{60706e5c-1c35-491f-881f-50ce238bb79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fd1a1c8f-8c5e-4148-beb5-3d67d057da2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f7b5ce84-bc8d-4802-9729-310020ab9c9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2f9c4968-d1be-454d-9ca4-f193ba449ae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7a094458-b953-492e-8b13-22e35227712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40" zoomScaleNormal="40" workbookViewId="0">
      <selection activeCell="C210" sqref="C210:H210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72">
        <v>1</v>
      </c>
    </row>
    <row r="4" ht="30" customHeight="1" spans="2:11">
      <c r="B4" s="8" t="s">
        <v>46</v>
      </c>
      <c r="C4" s="9"/>
      <c r="D4" s="10"/>
      <c r="E4" s="72">
        <v>1</v>
      </c>
      <c r="G4" s="73" t="s">
        <v>20</v>
      </c>
      <c r="H4" s="74"/>
      <c r="J4" s="135" t="s">
        <v>47</v>
      </c>
      <c r="K4" s="136">
        <f>B20</f>
        <v>45688</v>
      </c>
    </row>
    <row r="5" ht="30" customHeight="1" spans="2:11">
      <c r="B5" s="8" t="s">
        <v>48</v>
      </c>
      <c r="C5" s="9"/>
      <c r="D5" s="10"/>
      <c r="E5" s="72"/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>
        <f t="shared" ref="J6:K10" si="0">C34</f>
        <v>0</v>
      </c>
      <c r="K6" s="139">
        <f t="shared" si="0"/>
        <v>0</v>
      </c>
    </row>
    <row r="7" ht="30" customHeight="1" spans="2:11">
      <c r="B7" s="11" t="s">
        <v>50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/>
      <c r="J11" s="137" t="str">
        <f t="shared" ref="J11:J20" si="1">C42</f>
        <v>Consume GitHub Add Tests - requested review</v>
      </c>
      <c r="K11" s="138"/>
    </row>
    <row r="12" ht="30" customHeight="1" spans="2:11">
      <c r="B12" s="13" t="s">
        <v>55</v>
      </c>
      <c r="C12" s="14"/>
      <c r="D12" s="10"/>
      <c r="E12" s="72"/>
      <c r="J12" s="140" t="str">
        <f t="shared" si="1"/>
        <v>Create a Rest API - made changes </v>
      </c>
      <c r="K12" s="144"/>
    </row>
    <row r="13" ht="30" customHeight="1" spans="2:11">
      <c r="B13" s="13" t="s">
        <v>56</v>
      </c>
      <c r="C13" s="14"/>
      <c r="D13" s="10"/>
      <c r="E13" s="72"/>
      <c r="J13" s="140">
        <f t="shared" si="1"/>
        <v>0</v>
      </c>
      <c r="K13" s="144"/>
    </row>
    <row r="14" ht="30" customHeight="1" spans="2:11">
      <c r="B14" s="8" t="s">
        <v>57</v>
      </c>
      <c r="C14" s="9"/>
      <c r="D14" s="15"/>
      <c r="E14" s="77"/>
      <c r="J14" s="140">
        <f t="shared" si="1"/>
        <v>0</v>
      </c>
      <c r="K14" s="144"/>
    </row>
    <row r="15" ht="30" customHeight="1" spans="2:11">
      <c r="B15" s="16" t="s">
        <v>21</v>
      </c>
      <c r="C15" s="17"/>
      <c r="D15" s="17"/>
      <c r="E15" s="78"/>
      <c r="J15" s="140" t="str">
        <f t="shared" si="1"/>
        <v>Database Comparison - start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>
        <f t="shared" si="1"/>
        <v>0</v>
      </c>
      <c r="K16" s="144"/>
    </row>
    <row r="17" spans="10:11">
      <c r="J17" s="140">
        <f t="shared" si="1"/>
        <v>0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45688</v>
      </c>
      <c r="C20" s="23">
        <v>0.208333333333333</v>
      </c>
      <c r="D20" s="24" t="s">
        <v>63</v>
      </c>
      <c r="E20" s="82"/>
      <c r="F20" s="83">
        <v>1</v>
      </c>
      <c r="G20" s="84" t="str">
        <f>IF(F20=100%,"Complete",IF(AND(F20&lt;100%,F20&gt;0%),"In Progress","Not Started"))</f>
        <v>Complete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2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3">IF(F27=100%,"Complete",IF(AND(F27&lt;100%,F27&gt;0%),"In Progress","Not Started"))</f>
        <v>Not Started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45691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3"/>
        <v>Not Started</v>
      </c>
      <c r="H31" s="98"/>
      <c r="J31" s="137" t="str">
        <f t="shared" ref="J31:K35" si="4">C71</f>
        <v>Geeksforgeeks - Power Using Recursion -
</v>
      </c>
      <c r="K31" s="139" t="str">
        <f t="shared" si="4"/>
        <v>https://www.geeksforgeeks.org/problems/power-using-recursion/1?page=1&amp;category=Recursion&amp;sortBy=difficulty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/>
      <c r="D34" s="43"/>
      <c r="E34" s="105"/>
      <c r="F34" s="106"/>
      <c r="G34" s="107" t="str">
        <f t="shared" ref="G34:G57" si="5">IF(F34=100%,"Complete",IF(AND(F34&lt;100%,F34&gt;0%),"In Progress","Not Started"))</f>
        <v>Not Started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 t="str">
        <f t="shared" ref="J36:J45" si="6">C79</f>
        <v>Create a Rest API - no changes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>
        <f t="shared" si="6"/>
        <v>0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>
        <f t="shared" si="6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>
        <f t="shared" si="6"/>
        <v>0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 t="str">
        <f t="shared" si="6"/>
        <v>MongoDB and Python - start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 t="str">
        <f t="shared" si="6"/>
        <v>Database Comparison - complete</v>
      </c>
      <c r="K41" s="141"/>
      <c r="M41" s="171"/>
      <c r="N41" s="171"/>
    </row>
    <row r="42" ht="15.95" customHeight="1" spans="2:14">
      <c r="B42" s="22"/>
      <c r="C42" s="54" t="s">
        <v>138</v>
      </c>
      <c r="D42" s="55"/>
      <c r="E42" s="121" t="s">
        <v>73</v>
      </c>
      <c r="F42" s="122">
        <v>1</v>
      </c>
      <c r="G42" s="123" t="str">
        <f t="shared" si="5"/>
        <v>Complete</v>
      </c>
      <c r="H42" s="124"/>
      <c r="J42" s="150">
        <f t="shared" si="6"/>
        <v>0</v>
      </c>
      <c r="K42" s="141"/>
      <c r="M42" s="171"/>
      <c r="N42" s="171"/>
    </row>
    <row r="43" ht="15.95" customHeight="1" spans="2:14">
      <c r="B43" s="22"/>
      <c r="C43" s="56" t="s">
        <v>139</v>
      </c>
      <c r="D43" s="57"/>
      <c r="E43" s="125"/>
      <c r="F43" s="126">
        <v>1</v>
      </c>
      <c r="G43" s="123" t="str">
        <f t="shared" si="5"/>
        <v>Complete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0"/>
      <c r="D45" s="61"/>
      <c r="E45" s="128" t="s">
        <v>74</v>
      </c>
      <c r="F45" s="126"/>
      <c r="G45" s="123" t="str">
        <f t="shared" si="5"/>
        <v>Not Started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2" t="s">
        <v>140</v>
      </c>
      <c r="D46" s="63"/>
      <c r="E46" s="129" t="s">
        <v>75</v>
      </c>
      <c r="F46" s="126">
        <v>1</v>
      </c>
      <c r="G46" s="123" t="str">
        <f t="shared" si="5"/>
        <v>Complete</v>
      </c>
      <c r="H46" s="127"/>
      <c r="J46" s="145"/>
      <c r="K46" s="146"/>
      <c r="M46" s="159"/>
      <c r="N46" s="159"/>
    </row>
    <row r="47" ht="15.95" customHeight="1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149">
        <f t="shared" ref="J48:J52" si="7">C64</f>
        <v>0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45691</v>
      </c>
      <c r="C57" s="23">
        <v>0.208333333333333</v>
      </c>
      <c r="D57" s="24" t="s">
        <v>63</v>
      </c>
      <c r="E57" s="82"/>
      <c r="F57" s="83">
        <v>1</v>
      </c>
      <c r="G57" s="84" t="str">
        <f t="shared" si="5"/>
        <v>Complete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45691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ht="43.2" spans="2:14">
      <c r="B60" s="22"/>
      <c r="C60" s="25">
        <v>0.333333333333333</v>
      </c>
      <c r="D60" s="26"/>
      <c r="E60" s="85"/>
      <c r="F60" s="86"/>
      <c r="G60" s="87"/>
      <c r="H60" s="85"/>
      <c r="J60" s="162" t="str">
        <f t="shared" ref="J60:K81" si="8">J31</f>
        <v>Geeksforgeeks - Power Using Recursion -
</v>
      </c>
      <c r="K60" s="164" t="str">
        <f t="shared" ref="K60:K61" si="9">K31</f>
        <v>https://www.geeksforgeeks.org/problems/power-using-recursion/1?page=1&amp;category=Recursion&amp;sortBy=difficulty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9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15.15" spans="2:14">
      <c r="B64" s="22"/>
      <c r="C64" s="33"/>
      <c r="D64" s="34"/>
      <c r="E64" s="34"/>
      <c r="F64" s="94"/>
      <c r="G64" s="95" t="str">
        <f t="shared" ref="G64:G68" si="10">IF(F64=100%,"Complete",IF(AND(F64&lt;100%,F64&gt;0%),"In Progress","Not Started"))</f>
        <v>Not Started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4" t="str">
        <f t="shared" si="8"/>
        <v>Create a Rest API - no changes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>
        <f t="shared" si="8"/>
        <v>0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0"/>
        <v>Not Started</v>
      </c>
      <c r="H67" s="98"/>
      <c r="J67" s="175">
        <f t="shared" si="8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0"/>
        <v>Not Started</v>
      </c>
      <c r="H68" s="98"/>
      <c r="J68" s="175">
        <f t="shared" si="8"/>
        <v>0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 t="str">
        <f t="shared" si="8"/>
        <v>MongoDB and Python - start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 t="str">
        <f t="shared" si="8"/>
        <v>Database Comparison - complete</v>
      </c>
      <c r="K70" s="166"/>
      <c r="M70" s="173"/>
      <c r="N70" s="173"/>
    </row>
    <row r="71" ht="43.2" spans="2:11">
      <c r="B71" s="22"/>
      <c r="C71" s="42" t="s">
        <v>141</v>
      </c>
      <c r="D71" s="619" t="s">
        <v>142</v>
      </c>
      <c r="E71" s="648"/>
      <c r="F71" s="106">
        <v>1</v>
      </c>
      <c r="G71" s="107" t="str">
        <f t="shared" ref="G71:G94" si="11">IF(F71=100%,"Complete",IF(AND(F71&lt;100%,F71&gt;0%),"In Progress","Not Started"))</f>
        <v>Complete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1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1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>
        <f t="shared" si="8"/>
        <v>0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8"/>
        <v>0</v>
      </c>
      <c r="K78" s="166"/>
    </row>
    <row r="79" ht="15" customHeight="1" spans="2:11">
      <c r="B79" s="22"/>
      <c r="C79" s="54" t="s">
        <v>143</v>
      </c>
      <c r="D79" s="55"/>
      <c r="E79" s="121" t="s">
        <v>73</v>
      </c>
      <c r="F79" s="122">
        <v>1</v>
      </c>
      <c r="G79" s="123" t="str">
        <f t="shared" si="11"/>
        <v>Complete</v>
      </c>
      <c r="H79" s="124"/>
      <c r="J79" s="175">
        <f t="shared" si="8"/>
        <v>0</v>
      </c>
      <c r="K79" s="166"/>
    </row>
    <row r="80" spans="2:11">
      <c r="B80" s="22"/>
      <c r="C80" s="56"/>
      <c r="D80" s="57"/>
      <c r="E80" s="125"/>
      <c r="F80" s="126"/>
      <c r="G80" s="123" t="str">
        <f t="shared" si="11"/>
        <v>Not Started</v>
      </c>
      <c r="H80" s="127"/>
      <c r="J80" s="175">
        <f t="shared" si="8"/>
        <v>0</v>
      </c>
      <c r="K80" s="166"/>
    </row>
    <row r="81" ht="15.75" customHeight="1" spans="2:11">
      <c r="B81" s="22"/>
      <c r="C81" s="58"/>
      <c r="D81" s="59"/>
      <c r="E81" s="125"/>
      <c r="F81" s="126"/>
      <c r="G81" s="123" t="str">
        <f t="shared" si="11"/>
        <v>Not Started</v>
      </c>
      <c r="H81" s="127"/>
      <c r="J81" s="175">
        <f t="shared" si="8"/>
        <v>0</v>
      </c>
      <c r="K81" s="166"/>
    </row>
    <row r="82" ht="15.15" spans="2:11">
      <c r="B82" s="22"/>
      <c r="C82" s="60"/>
      <c r="D82" s="61"/>
      <c r="E82" s="128" t="s">
        <v>74</v>
      </c>
      <c r="F82" s="126"/>
      <c r="G82" s="123" t="str">
        <f t="shared" si="11"/>
        <v>Not Started</v>
      </c>
      <c r="H82" s="127"/>
      <c r="J82" s="180"/>
      <c r="K82" s="181"/>
    </row>
    <row r="83" ht="15" customHeight="1" spans="2:11">
      <c r="B83" s="22"/>
      <c r="C83" s="62" t="s">
        <v>144</v>
      </c>
      <c r="D83" s="63"/>
      <c r="E83" s="129" t="s">
        <v>75</v>
      </c>
      <c r="F83" s="126">
        <v>1</v>
      </c>
      <c r="G83" s="123" t="str">
        <f t="shared" si="11"/>
        <v>Complete</v>
      </c>
      <c r="H83" s="127"/>
      <c r="J83" s="182" t="s">
        <v>67</v>
      </c>
      <c r="K83" s="183">
        <f>B94</f>
        <v>45692</v>
      </c>
    </row>
    <row r="84" ht="15.15" spans="2:11">
      <c r="B84" s="22"/>
      <c r="C84" s="64" t="s">
        <v>145</v>
      </c>
      <c r="D84" s="65"/>
      <c r="E84" s="130"/>
      <c r="F84" s="126">
        <v>1</v>
      </c>
      <c r="G84" s="123" t="str">
        <f t="shared" si="11"/>
        <v>Complete</v>
      </c>
      <c r="H84" s="127"/>
      <c r="J84" s="178"/>
      <c r="K84" s="179"/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62">
        <f t="shared" ref="J85:K89" si="12">C108</f>
        <v>0</v>
      </c>
      <c r="K85" s="164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126"/>
      <c r="G87" s="123" t="str">
        <f t="shared" si="11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132"/>
      <c r="G88" s="123" t="str">
        <f t="shared" si="11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3">C116</f>
        <v>create a REST api to interact with actual database - no changes</v>
      </c>
      <c r="K90" s="164"/>
    </row>
    <row r="91" spans="10:11">
      <c r="J91" s="175">
        <f t="shared" si="13"/>
        <v>0</v>
      </c>
      <c r="K91" s="166"/>
    </row>
    <row r="92" ht="15.15" spans="10:11">
      <c r="J92" s="175">
        <f t="shared" si="13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 t="str">
        <f t="shared" si="13"/>
        <v>Python and MongoDB - start</v>
      </c>
      <c r="K93" s="166"/>
    </row>
    <row r="94" spans="2:11">
      <c r="B94" s="22">
        <v>45692</v>
      </c>
      <c r="C94" s="23">
        <v>0.208333333333333</v>
      </c>
      <c r="D94" s="24" t="s">
        <v>63</v>
      </c>
      <c r="E94" s="82"/>
      <c r="F94" s="83"/>
      <c r="G94" s="84" t="str">
        <f t="shared" si="11"/>
        <v>Not Started</v>
      </c>
      <c r="H94" s="82"/>
      <c r="J94" s="175" t="str">
        <f t="shared" si="13"/>
        <v>MongoDB and Python - continue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>
        <f t="shared" si="13"/>
        <v>0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15.15" spans="2:11">
      <c r="B101" s="22"/>
      <c r="C101" s="33"/>
      <c r="D101" s="34"/>
      <c r="E101" s="34"/>
      <c r="F101" s="94"/>
      <c r="G101" s="95" t="str">
        <f t="shared" ref="G101:G105" si="14">IF(F101=100%,"Complete",IF(AND(F101&lt;100%,F101&gt;0%),"In Progress","Not Started"))</f>
        <v>Not Started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>
        <f t="shared" ref="J102:J106" si="15">C101</f>
        <v>0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/>
      <c r="D108" s="43"/>
      <c r="E108" s="105"/>
      <c r="F108" s="106"/>
      <c r="G108" s="107" t="str">
        <f t="shared" ref="G108:G131" si="16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45692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7">J85</f>
        <v>0</v>
      </c>
      <c r="K114" s="139">
        <f t="shared" ref="K114:K115" si="18">K85</f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8"/>
        <v>0</v>
      </c>
    </row>
    <row r="116" ht="30" customHeight="1" spans="2:11">
      <c r="B116" s="22"/>
      <c r="C116" s="54" t="s">
        <v>146</v>
      </c>
      <c r="D116" s="55"/>
      <c r="E116" s="121" t="s">
        <v>73</v>
      </c>
      <c r="F116" s="122">
        <v>1</v>
      </c>
      <c r="G116" s="123" t="str">
        <f t="shared" si="16"/>
        <v>Complete</v>
      </c>
      <c r="H116" s="124"/>
      <c r="J116" s="140">
        <f t="shared" si="17"/>
        <v>0</v>
      </c>
      <c r="K116" s="141">
        <f t="shared" si="17"/>
        <v>0</v>
      </c>
    </row>
    <row r="117" spans="2:11">
      <c r="B117" s="22"/>
      <c r="C117" s="56"/>
      <c r="D117" s="57"/>
      <c r="E117" s="125"/>
      <c r="F117" s="126"/>
      <c r="G117" s="123" t="str">
        <f t="shared" si="16"/>
        <v>Not Started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 t="s">
        <v>147</v>
      </c>
      <c r="D119" s="61"/>
      <c r="E119" s="128" t="s">
        <v>74</v>
      </c>
      <c r="F119" s="126">
        <v>1</v>
      </c>
      <c r="G119" s="123" t="str">
        <f t="shared" si="16"/>
        <v>Complete</v>
      </c>
      <c r="H119" s="127"/>
      <c r="J119" s="149" t="str">
        <f t="shared" si="17"/>
        <v>create a REST api to interact with actual database - no changes</v>
      </c>
      <c r="K119" s="139"/>
    </row>
    <row r="120" ht="15" customHeight="1" spans="2:11">
      <c r="B120" s="22"/>
      <c r="C120" s="62" t="s">
        <v>148</v>
      </c>
      <c r="D120" s="63"/>
      <c r="E120" s="129" t="s">
        <v>75</v>
      </c>
      <c r="F120" s="126">
        <v>1</v>
      </c>
      <c r="G120" s="123" t="str">
        <f t="shared" si="16"/>
        <v>Complete</v>
      </c>
      <c r="H120" s="127"/>
      <c r="J120" s="150">
        <f t="shared" si="17"/>
        <v>0</v>
      </c>
      <c r="K120" s="141"/>
    </row>
    <row r="121" ht="15" customHeight="1" spans="2:11">
      <c r="B121" s="22"/>
      <c r="C121" s="64"/>
      <c r="D121" s="65"/>
      <c r="E121" s="130"/>
      <c r="F121" s="126"/>
      <c r="G121" s="123" t="str">
        <f t="shared" si="16"/>
        <v>Not Started</v>
      </c>
      <c r="H121" s="127"/>
      <c r="J121" s="150">
        <f t="shared" si="17"/>
        <v>0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 t="str">
        <f t="shared" si="17"/>
        <v>Python and MongoDB - start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 t="str">
        <f t="shared" si="17"/>
        <v>MongoDB and Python - continue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>
        <f t="shared" si="17"/>
        <v>0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>
        <f t="shared" si="17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45693</v>
      </c>
      <c r="C131" s="23">
        <v>0.208333333333333</v>
      </c>
      <c r="D131" s="24" t="s">
        <v>63</v>
      </c>
      <c r="E131" s="82"/>
      <c r="F131" s="83">
        <v>1</v>
      </c>
      <c r="G131" s="84" t="str">
        <f t="shared" si="16"/>
        <v>Complete</v>
      </c>
      <c r="H131" s="82"/>
      <c r="J131" s="150">
        <f t="shared" ref="J131:J135" si="19">J102</f>
        <v>0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9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9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45693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20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37">
        <f t="shared" ref="J139:K143" si="21">C145</f>
        <v>0</v>
      </c>
      <c r="K139" s="13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spans="2:11">
      <c r="B141" s="22"/>
      <c r="C141" s="35"/>
      <c r="D141" s="36"/>
      <c r="E141" s="36"/>
      <c r="F141" s="97"/>
      <c r="G141" s="95" t="str">
        <f t="shared" si="20"/>
        <v>Not Started</v>
      </c>
      <c r="H141" s="98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0"/>
        <v>Not Started</v>
      </c>
      <c r="H142" s="98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1"/>
        <v>0</v>
      </c>
      <c r="K143" s="143">
        <f t="shared" si="21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2">C153</f>
        <v>create a REST api to interact with actual database - make changes if requested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3">IF(F145=100%,"Complete",IF(AND(F145&lt;100%,F145&gt;0%),"In Progress","Not Started"))</f>
        <v>Not Started</v>
      </c>
      <c r="H145" s="108"/>
      <c r="J145" s="150">
        <f t="shared" si="22"/>
        <v>0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3"/>
        <v>Not Started</v>
      </c>
      <c r="H146" s="111"/>
      <c r="J146" s="150">
        <f t="shared" si="22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3"/>
        <v>Not Started</v>
      </c>
      <c r="H147" s="111"/>
      <c r="J147" s="150" t="str">
        <f t="shared" si="22"/>
        <v>Python and MongoDB - continue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3"/>
        <v>Not Started</v>
      </c>
      <c r="H148" s="111"/>
      <c r="J148" s="150" t="str">
        <f t="shared" si="22"/>
        <v>Database Development - complete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3"/>
        <v>Not Started</v>
      </c>
      <c r="H149" s="103"/>
      <c r="J149" s="150">
        <f t="shared" si="22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2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2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2"/>
        <v>0</v>
      </c>
      <c r="K152" s="141"/>
    </row>
    <row r="153" ht="15" customHeight="1" spans="2:11">
      <c r="B153" s="22"/>
      <c r="C153" s="54" t="s">
        <v>88</v>
      </c>
      <c r="D153" s="55"/>
      <c r="E153" s="121" t="s">
        <v>73</v>
      </c>
      <c r="F153" s="122">
        <v>1</v>
      </c>
      <c r="G153" s="123" t="str">
        <f t="shared" si="23"/>
        <v>Complete</v>
      </c>
      <c r="H153" s="124"/>
      <c r="J153" s="150">
        <f t="shared" si="22"/>
        <v>0</v>
      </c>
      <c r="K153" s="141"/>
    </row>
    <row r="154" ht="15.75" customHeight="1" spans="2:11">
      <c r="B154" s="22"/>
      <c r="C154" s="56"/>
      <c r="D154" s="57"/>
      <c r="E154" s="125"/>
      <c r="F154" s="126"/>
      <c r="G154" s="123" t="str">
        <f t="shared" si="23"/>
        <v>Not Started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3"/>
        <v>Not Started</v>
      </c>
      <c r="H155" s="127"/>
      <c r="J155" s="155" t="s">
        <v>64</v>
      </c>
      <c r="K155" s="156"/>
    </row>
    <row r="156" ht="15.15" spans="2:11">
      <c r="B156" s="22"/>
      <c r="C156" s="60" t="s">
        <v>112</v>
      </c>
      <c r="D156" s="61"/>
      <c r="E156" s="128" t="s">
        <v>74</v>
      </c>
      <c r="F156" s="126">
        <v>1</v>
      </c>
      <c r="G156" s="123" t="str">
        <f t="shared" si="23"/>
        <v>Complete</v>
      </c>
      <c r="H156" s="127"/>
      <c r="J156" s="149">
        <f t="shared" ref="J156:J160" si="24">C138</f>
        <v>0</v>
      </c>
      <c r="K156" s="139"/>
    </row>
    <row r="157" ht="15" customHeight="1" spans="2:11">
      <c r="B157" s="22"/>
      <c r="C157" s="62" t="s">
        <v>149</v>
      </c>
      <c r="D157" s="63"/>
      <c r="E157" s="129" t="s">
        <v>75</v>
      </c>
      <c r="F157" s="126">
        <v>1</v>
      </c>
      <c r="G157" s="123" t="str">
        <f t="shared" si="23"/>
        <v>Complete</v>
      </c>
      <c r="H157" s="127"/>
      <c r="J157" s="150">
        <f t="shared" si="24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3"/>
        <v>Not Started</v>
      </c>
      <c r="H158" s="127"/>
      <c r="J158" s="150">
        <f t="shared" si="24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3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3"/>
        <v>Not Started</v>
      </c>
      <c r="H160" s="127"/>
      <c r="J160" s="150">
        <f t="shared" si="24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3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3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45693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>
        <v>45694</v>
      </c>
      <c r="C168" s="23">
        <v>0.208333333333333</v>
      </c>
      <c r="D168" s="24" t="s">
        <v>63</v>
      </c>
      <c r="E168" s="82"/>
      <c r="F168" s="83">
        <v>1</v>
      </c>
      <c r="G168" s="84" t="str">
        <f t="shared" si="23"/>
        <v>Complete</v>
      </c>
      <c r="H168" s="82"/>
      <c r="J168" s="162">
        <f t="shared" ref="J168:K189" si="25">J139</f>
        <v>0</v>
      </c>
      <c r="K168" s="164">
        <f t="shared" ref="K168:K169" si="26">K139</f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6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5"/>
        <v>0</v>
      </c>
      <c r="K172" s="168">
        <f t="shared" si="25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5"/>
        <v>create a REST api to interact with actual database - make changes if requested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>
        <f t="shared" si="25"/>
        <v>0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7">IF(F175=100%,"Complete",IF(AND(F175&lt;100%,F175&gt;0%),"In Progress","Not Started"))</f>
        <v>Not Started</v>
      </c>
      <c r="H175" s="96"/>
      <c r="J175" s="175">
        <f t="shared" si="25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5"/>
        <v>Python and MongoDB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 t="str">
        <f t="shared" si="25"/>
        <v>Database Development - complete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7"/>
        <v>Not Started</v>
      </c>
      <c r="H178" s="98"/>
      <c r="J178" s="175">
        <f t="shared" si="25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7"/>
        <v>Not Started</v>
      </c>
      <c r="H179" s="98"/>
      <c r="J179" s="175">
        <f t="shared" si="25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5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5"/>
        <v>0</v>
      </c>
      <c r="K181" s="166"/>
    </row>
    <row r="182" spans="2:11">
      <c r="B182" s="22"/>
      <c r="C182" s="42"/>
      <c r="D182" s="43"/>
      <c r="E182" s="105"/>
      <c r="F182" s="106"/>
      <c r="G182" s="107" t="str">
        <f t="shared" ref="G182:G205" si="28">IF(F182=100%,"Complete",IF(AND(F182&lt;100%,F182&gt;0%),"In Progress","Not Started"))</f>
        <v>Not Started</v>
      </c>
      <c r="H182" s="108"/>
      <c r="J182" s="175">
        <f t="shared" si="25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8"/>
        <v>Not Started</v>
      </c>
      <c r="H185" s="111"/>
      <c r="J185" s="175">
        <f t="shared" si="25"/>
        <v>0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8"/>
        <v>Not Started</v>
      </c>
      <c r="H186" s="103"/>
      <c r="J186" s="175">
        <f t="shared" si="25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5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5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5"/>
        <v>0</v>
      </c>
      <c r="K189" s="166"/>
    </row>
    <row r="190" ht="15.75" customHeight="1" spans="2:11">
      <c r="B190" s="22"/>
      <c r="C190" s="54" t="s">
        <v>150</v>
      </c>
      <c r="D190" s="55"/>
      <c r="E190" s="121" t="s">
        <v>73</v>
      </c>
      <c r="F190" s="122">
        <v>1</v>
      </c>
      <c r="G190" s="123" t="str">
        <f t="shared" si="28"/>
        <v>Complete</v>
      </c>
      <c r="H190" s="124"/>
      <c r="J190" s="180"/>
      <c r="K190" s="181"/>
    </row>
    <row r="191" ht="15.75" customHeight="1" spans="2:11">
      <c r="B191" s="22"/>
      <c r="C191" s="56" t="s">
        <v>130</v>
      </c>
      <c r="D191" s="57"/>
      <c r="E191" s="125"/>
      <c r="F191" s="126">
        <v>1</v>
      </c>
      <c r="G191" s="123" t="str">
        <f t="shared" si="28"/>
        <v>Complete</v>
      </c>
      <c r="H191" s="127"/>
      <c r="J191" s="182" t="s">
        <v>67</v>
      </c>
      <c r="K191" s="183">
        <f>B168</f>
        <v>45694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8"/>
        <v>Not Started</v>
      </c>
      <c r="H192" s="127"/>
      <c r="J192" s="178"/>
      <c r="K192" s="179"/>
    </row>
    <row r="193" ht="15.15" spans="2:11">
      <c r="B193" s="22"/>
      <c r="C193" s="60" t="s">
        <v>112</v>
      </c>
      <c r="D193" s="61"/>
      <c r="E193" s="128" t="s">
        <v>74</v>
      </c>
      <c r="F193" s="126">
        <v>1</v>
      </c>
      <c r="G193" s="123" t="str">
        <f t="shared" si="28"/>
        <v>Complete</v>
      </c>
      <c r="H193" s="127"/>
      <c r="J193" s="162">
        <f t="shared" ref="J193:K197" si="29">C182</f>
        <v>0</v>
      </c>
      <c r="K193" s="164">
        <f t="shared" si="29"/>
        <v>0</v>
      </c>
    </row>
    <row r="194" ht="15" customHeight="1" spans="2:11">
      <c r="B194" s="22"/>
      <c r="C194" s="62" t="s">
        <v>151</v>
      </c>
      <c r="D194" s="63"/>
      <c r="E194" s="129" t="s">
        <v>75</v>
      </c>
      <c r="F194" s="126">
        <v>1</v>
      </c>
      <c r="G194" s="123" t="str">
        <f t="shared" si="28"/>
        <v>Complete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 t="s">
        <v>152</v>
      </c>
      <c r="D195" s="65"/>
      <c r="E195" s="130"/>
      <c r="F195" s="126">
        <v>1</v>
      </c>
      <c r="G195" s="123" t="str">
        <f t="shared" si="28"/>
        <v>Complete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67">
        <f t="shared" si="29"/>
        <v>0</v>
      </c>
      <c r="K197" s="168">
        <f t="shared" si="29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8"/>
        <v>Not Started</v>
      </c>
      <c r="H198" s="127"/>
      <c r="J198" s="174" t="str">
        <f t="shared" ref="J198:J207" si="30">C190</f>
        <v>Consume github add some test - make changes</v>
      </c>
      <c r="K198" s="164"/>
    </row>
    <row r="199" ht="15.75" customHeight="1" spans="2:11">
      <c r="B199" s="66"/>
      <c r="C199" s="67"/>
      <c r="D199" s="68"/>
      <c r="E199" s="131"/>
      <c r="F199" s="132"/>
      <c r="G199" s="123" t="str">
        <f t="shared" si="28"/>
        <v>Not Started</v>
      </c>
      <c r="H199" s="133"/>
      <c r="J199" s="175" t="str">
        <f t="shared" si="30"/>
        <v>create a REST api to interact with actual database - requested a review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0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 t="str">
        <f t="shared" si="30"/>
        <v>Python and MongoDB - continue</v>
      </c>
      <c r="K201" s="166"/>
    </row>
    <row r="202" spans="10:11">
      <c r="J202" s="175" t="str">
        <f t="shared" si="30"/>
        <v>Web Design for Business - start</v>
      </c>
      <c r="K202" s="166"/>
    </row>
    <row r="203" ht="15.15" spans="10:11">
      <c r="J203" s="175" t="str">
        <f t="shared" si="30"/>
        <v>Installed Ubuntu Linux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0"/>
        <v>0</v>
      </c>
      <c r="K204" s="166"/>
    </row>
    <row r="205" ht="23.25" customHeight="1" spans="2:11">
      <c r="B205" s="22"/>
      <c r="C205" s="23">
        <v>0.208333333333333</v>
      </c>
      <c r="D205" s="24" t="s">
        <v>63</v>
      </c>
      <c r="E205" s="82"/>
      <c r="F205" s="83">
        <v>1</v>
      </c>
      <c r="G205" s="84" t="str">
        <f t="shared" si="28"/>
        <v>Complete</v>
      </c>
      <c r="H205" s="82"/>
      <c r="J205" s="175">
        <f t="shared" si="30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30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1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1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2">IF(F212=100%,"Complete",IF(AND(F212&lt;100%,F212&gt;0%),"In Progress","Not Started"))</f>
        <v>Not Started</v>
      </c>
      <c r="H212" s="96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75">
        <f t="shared" si="31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2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2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/>
      <c r="D219" s="43"/>
      <c r="E219" s="105"/>
      <c r="F219" s="106"/>
      <c r="G219" s="107" t="str">
        <f t="shared" ref="G219:G236" si="33">IF(F219=100%,"Complete",IF(AND(F219&lt;100%,F219&gt;0%),"In Progress","Not Started"))</f>
        <v>Not Started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135" t="s">
        <v>47</v>
      </c>
      <c r="K220" s="136">
        <f>K191</f>
        <v>45694</v>
      </c>
    </row>
    <row r="221" ht="15.15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3"/>
        <v>Not Started</v>
      </c>
      <c r="H222" s="111"/>
      <c r="J222" s="137">
        <f t="shared" ref="J222:K243" si="34">J193</f>
        <v>0</v>
      </c>
      <c r="K222" s="139">
        <f t="shared" ref="K222:K223" si="35">K193</f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3"/>
        <v>Not Started</v>
      </c>
      <c r="H223" s="103"/>
      <c r="J223" s="140">
        <f t="shared" si="34"/>
        <v>0</v>
      </c>
      <c r="K223" s="141">
        <f t="shared" si="35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4"/>
        <v>0</v>
      </c>
      <c r="K225" s="141">
        <f t="shared" si="34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4"/>
        <v>0</v>
      </c>
      <c r="K226" s="141">
        <f t="shared" si="34"/>
        <v>0</v>
      </c>
    </row>
    <row r="227" ht="15" customHeight="1" spans="2:11">
      <c r="B227" s="22"/>
      <c r="C227" s="54"/>
      <c r="D227" s="55"/>
      <c r="E227" s="121" t="s">
        <v>73</v>
      </c>
      <c r="F227" s="122"/>
      <c r="G227" s="123" t="str">
        <f t="shared" si="33"/>
        <v>Not Started</v>
      </c>
      <c r="H227" s="124"/>
      <c r="J227" s="149" t="str">
        <f t="shared" si="34"/>
        <v>Consume github add some test - make changes</v>
      </c>
      <c r="K227" s="139"/>
    </row>
    <row r="228" spans="2:11">
      <c r="B228" s="22"/>
      <c r="C228" s="56"/>
      <c r="D228" s="57"/>
      <c r="E228" s="125"/>
      <c r="F228" s="126"/>
      <c r="G228" s="123" t="str">
        <f t="shared" si="33"/>
        <v>Not Started</v>
      </c>
      <c r="H228" s="127"/>
      <c r="J228" s="150" t="str">
        <f t="shared" si="34"/>
        <v>create a REST api to interact with actual database - requested a review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3"/>
        <v>Not Started</v>
      </c>
      <c r="H229" s="127"/>
      <c r="J229" s="150">
        <f t="shared" si="34"/>
        <v>0</v>
      </c>
      <c r="K229" s="141"/>
    </row>
    <row r="230" ht="15.15" spans="2:11">
      <c r="B230" s="22"/>
      <c r="C230" s="60"/>
      <c r="D230" s="61"/>
      <c r="E230" s="128" t="s">
        <v>74</v>
      </c>
      <c r="F230" s="126"/>
      <c r="G230" s="123" t="str">
        <f t="shared" si="33"/>
        <v>Not Started</v>
      </c>
      <c r="H230" s="127"/>
      <c r="J230" s="150" t="str">
        <f t="shared" si="34"/>
        <v>Python and MongoDB - continue</v>
      </c>
      <c r="K230" s="141"/>
    </row>
    <row r="231" ht="15.75" customHeight="1" spans="2:11">
      <c r="B231" s="22"/>
      <c r="C231" s="62"/>
      <c r="D231" s="63"/>
      <c r="E231" s="129" t="s">
        <v>75</v>
      </c>
      <c r="F231" s="126"/>
      <c r="G231" s="123" t="str">
        <f t="shared" si="33"/>
        <v>Not Started</v>
      </c>
      <c r="H231" s="127"/>
      <c r="J231" s="150" t="str">
        <f t="shared" si="34"/>
        <v>Web Design for Business - start</v>
      </c>
      <c r="K231" s="141"/>
    </row>
    <row r="232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150" t="str">
        <f t="shared" si="34"/>
        <v>Installed Ubuntu Linux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3"/>
        <v>Not Started</v>
      </c>
      <c r="H235" s="127"/>
      <c r="J235" s="150">
        <f t="shared" si="34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3"/>
        <v>Not Started</v>
      </c>
      <c r="H236" s="133"/>
      <c r="J236" s="150">
        <f t="shared" si="34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si="34"/>
        <v>0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0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>
        <f t="shared" ref="J247:K251" si="36">C219</f>
        <v>0</v>
      </c>
      <c r="K247" s="139">
        <f t="shared" ref="K247:K248" si="37">D219</f>
        <v>0</v>
      </c>
    </row>
    <row r="248" ht="57.6" spans="2:11">
      <c r="B248" s="43" t="str">
        <f t="shared" ref="B248:B249" si="38">C71</f>
        <v>Geeksforgeeks - Power Using Recursion -
</v>
      </c>
      <c r="C248" s="208" t="str">
        <f t="shared" ref="C248:C249" si="39">D71</f>
        <v>https://www.geeksforgeeks.org/problems/power-using-recursion/1?page=1&amp;category=Recursion&amp;sortBy=difficulty</v>
      </c>
      <c r="D248" s="197"/>
      <c r="E248" s="197"/>
      <c r="F248" s="197"/>
      <c r="G248" s="197"/>
      <c r="H248" s="210"/>
      <c r="J248" s="140">
        <f t="shared" si="36"/>
        <v>0</v>
      </c>
      <c r="K248" s="141">
        <f t="shared" si="37"/>
        <v>0</v>
      </c>
    </row>
    <row r="249" spans="2:11">
      <c r="B249" s="45">
        <f t="shared" si="38"/>
        <v>0</v>
      </c>
      <c r="C249" s="209">
        <f t="shared" si="39"/>
        <v>0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spans="2:11">
      <c r="B250" s="45">
        <f t="shared" ref="B250:B251" si="40">C108</f>
        <v>0</v>
      </c>
      <c r="C250" s="209">
        <f t="shared" ref="C250:C251" si="41">D108</f>
        <v>0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ht="15.15" spans="2:11">
      <c r="B251" s="45">
        <f t="shared" si="40"/>
        <v>0</v>
      </c>
      <c r="C251" s="209">
        <f t="shared" si="41"/>
        <v>0</v>
      </c>
      <c r="D251" s="197"/>
      <c r="E251" s="197"/>
      <c r="F251" s="197"/>
      <c r="G251" s="197"/>
      <c r="H251" s="210"/>
      <c r="J251" s="142">
        <f t="shared" si="36"/>
        <v>0</v>
      </c>
      <c r="K251" s="143">
        <f t="shared" si="36"/>
        <v>0</v>
      </c>
    </row>
    <row r="252" spans="2:11">
      <c r="B252" s="45">
        <f t="shared" ref="B252:B253" si="42">C145</f>
        <v>0</v>
      </c>
      <c r="C252" s="209">
        <f t="shared" ref="C252:C253" si="43">D145</f>
        <v>0</v>
      </c>
      <c r="J252" s="149">
        <f t="shared" ref="J252:J261" si="44">C227</f>
        <v>0</v>
      </c>
      <c r="K252" s="139"/>
    </row>
    <row r="253" spans="2:11">
      <c r="B253" s="45">
        <f t="shared" si="42"/>
        <v>0</v>
      </c>
      <c r="C253" s="209">
        <f t="shared" si="43"/>
        <v>0</v>
      </c>
      <c r="J253" s="150">
        <f t="shared" si="44"/>
        <v>0</v>
      </c>
      <c r="K253" s="141"/>
    </row>
    <row r="254" spans="2:11">
      <c r="B254" s="45">
        <f t="shared" ref="B254:B255" si="45">C182</f>
        <v>0</v>
      </c>
      <c r="C254" s="209">
        <f t="shared" ref="C254:C255" si="46">D182</f>
        <v>0</v>
      </c>
      <c r="J254" s="150">
        <f t="shared" si="44"/>
        <v>0</v>
      </c>
      <c r="K254" s="141"/>
    </row>
    <row r="255" spans="2:11">
      <c r="B255" s="45">
        <f t="shared" si="45"/>
        <v>0</v>
      </c>
      <c r="C255" s="209">
        <f t="shared" si="46"/>
        <v>0</v>
      </c>
      <c r="J255" s="150">
        <f t="shared" si="44"/>
        <v>0</v>
      </c>
      <c r="K255" s="141"/>
    </row>
    <row r="256" spans="2:11">
      <c r="B256" s="45">
        <f t="shared" ref="B256:B257" si="47">C219</f>
        <v>0</v>
      </c>
      <c r="C256" s="209">
        <f t="shared" ref="C256:C257" si="48">D219</f>
        <v>0</v>
      </c>
      <c r="J256" s="150">
        <f t="shared" si="44"/>
        <v>0</v>
      </c>
      <c r="K256" s="141"/>
    </row>
    <row r="257" ht="15.15" spans="2:11">
      <c r="B257" s="211">
        <f t="shared" si="47"/>
        <v>0</v>
      </c>
      <c r="C257" s="212">
        <f t="shared" si="48"/>
        <v>0</v>
      </c>
      <c r="J257" s="150">
        <f t="shared" si="44"/>
        <v>0</v>
      </c>
      <c r="K257" s="141"/>
    </row>
    <row r="258" ht="15.15" spans="2:11">
      <c r="B258" s="213" t="s">
        <v>82</v>
      </c>
      <c r="C258" s="214"/>
      <c r="J258" s="150">
        <f t="shared" si="44"/>
        <v>0</v>
      </c>
      <c r="K258" s="141"/>
    </row>
    <row r="259" spans="2:11">
      <c r="B259" s="215"/>
      <c r="C259" s="216"/>
      <c r="J259" s="150">
        <f t="shared" si="44"/>
        <v>0</v>
      </c>
      <c r="K259" s="141"/>
    </row>
    <row r="260" spans="2:11">
      <c r="B260" s="215" t="s">
        <v>83</v>
      </c>
      <c r="C260" s="216"/>
      <c r="J260" s="150">
        <f t="shared" si="44"/>
        <v>0</v>
      </c>
      <c r="K260" s="141"/>
    </row>
    <row r="261" ht="15.15" spans="2:11">
      <c r="B261" s="204"/>
      <c r="C261" s="205"/>
      <c r="J261" s="150">
        <f t="shared" si="44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9">C212</f>
        <v>0</v>
      </c>
      <c r="K264" s="139"/>
    </row>
    <row r="265" spans="2:11">
      <c r="B265" s="221"/>
      <c r="C265" s="222"/>
      <c r="J265" s="150">
        <f t="shared" si="49"/>
        <v>0</v>
      </c>
      <c r="K265" s="141"/>
    </row>
    <row r="266" spans="2:11">
      <c r="B266" s="221">
        <f t="shared" ref="B266:B272" si="50">C230</f>
        <v>0</v>
      </c>
      <c r="C266" s="222"/>
      <c r="J266" s="150">
        <f t="shared" si="49"/>
        <v>0</v>
      </c>
      <c r="K266" s="141"/>
    </row>
    <row r="267" spans="2:11">
      <c r="B267" s="221">
        <f t="shared" si="50"/>
        <v>0</v>
      </c>
      <c r="C267" s="222"/>
      <c r="J267" s="150">
        <f t="shared" si="49"/>
        <v>0</v>
      </c>
      <c r="K267" s="141"/>
    </row>
    <row r="268" spans="2:11">
      <c r="B268" s="221">
        <f t="shared" si="50"/>
        <v>0</v>
      </c>
      <c r="C268" s="222"/>
      <c r="J268" s="150">
        <f t="shared" si="49"/>
        <v>0</v>
      </c>
      <c r="K268" s="141"/>
    </row>
    <row r="269" spans="2:11">
      <c r="B269" s="221">
        <f t="shared" si="50"/>
        <v>0</v>
      </c>
      <c r="C269" s="222"/>
      <c r="J269" s="140" t="s">
        <v>76</v>
      </c>
      <c r="K269" s="144"/>
    </row>
    <row r="270" spans="2:11">
      <c r="B270" s="221">
        <f t="shared" si="50"/>
        <v>0</v>
      </c>
      <c r="C270" s="222"/>
      <c r="J270" s="157" t="s">
        <v>77</v>
      </c>
      <c r="K270" s="158"/>
    </row>
    <row r="271" ht="15.15" spans="2:11">
      <c r="B271" s="221">
        <f t="shared" si="50"/>
        <v>0</v>
      </c>
      <c r="C271" s="222"/>
      <c r="J271" s="145"/>
      <c r="K271" s="146"/>
    </row>
    <row r="272" spans="2:3">
      <c r="B272" s="221">
        <f t="shared" si="50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5:E209"/>
    <mergeCell ref="D168:E172"/>
    <mergeCell ref="D131:E135"/>
    <mergeCell ref="D94:E98"/>
    <mergeCell ref="D57:E61"/>
    <mergeCell ref="D20:E24"/>
  </mergeCells>
  <conditionalFormatting sqref="F20">
    <cfRule type="dataBar" priority="14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{b1df1793-9d13-4884-918d-100c6ac0d54c}</x14:id>
        </ext>
      </extLst>
    </cfRule>
    <cfRule type="dataBar" priority="14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{ae7eca32-4433-4065-b87c-6558bc76ff9a}</x14:id>
        </ext>
      </extLst>
    </cfRule>
    <cfRule type="dataBar" priority="15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{f47c0186-02a5-4db8-9265-5d5de2cd5c0b}</x14:id>
        </ext>
      </extLst>
    </cfRule>
    <cfRule type="dataBar" priority="15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{580af26c-0e95-4d17-ab7e-c7368fe35290}</x14:id>
        </ext>
      </extLst>
    </cfRule>
    <cfRule type="dataBar" priority="15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{c160f103-9385-4a67-b523-0c176fa69c3a}</x14:id>
        </ext>
      </extLst>
    </cfRule>
    <cfRule type="dataBar" priority="1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{07d67251-f3f8-4661-b1f3-6e51ce3999b1}</x14:id>
        </ext>
      </extLst>
    </cfRule>
    <cfRule type="dataBar" priority="1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{3bb989fd-e9fd-49b1-af1c-170ee1a58506}</x14:id>
        </ext>
      </extLst>
    </cfRule>
    <cfRule type="dataBar" priority="1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{d62d1b2b-f983-4ac5-b986-5c02dcd6978e}</x14:id>
        </ext>
      </extLst>
    </cfRule>
    <cfRule type="dataBar" priority="1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{a91192bb-dc44-401f-a4d8-f471ef463ff4}</x14:id>
        </ext>
      </extLst>
    </cfRule>
  </conditionalFormatting>
  <conditionalFormatting sqref="F57">
    <cfRule type="dataBar" priority="12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{2e39f290-d98d-4b5d-ba32-103dc09ca1ea}</x14:id>
        </ext>
      </extLst>
    </cfRule>
    <cfRule type="dataBar" priority="12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{6ce072a2-680c-46da-ac06-beb2a046ad0b}</x14:id>
        </ext>
      </extLst>
    </cfRule>
    <cfRule type="dataBar" priority="1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{c8093fbc-a7ef-4a86-878b-9c6877aea4d0}</x14:id>
        </ext>
      </extLst>
    </cfRule>
    <cfRule type="dataBar" priority="13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{15898f8a-31fc-43e8-9859-cd0f4cb21f9b}</x14:id>
        </ext>
      </extLst>
    </cfRule>
    <cfRule type="dataBar" priority="13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{faa000bc-8c20-41b2-8296-e3b1fb6dd861}</x14:id>
        </ext>
      </extLst>
    </cfRule>
    <cfRule type="dataBar" priority="1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{b0e42f99-547e-464b-99ac-0580bc715339}</x14:id>
        </ext>
      </extLst>
    </cfRule>
    <cfRule type="dataBar" priority="1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{0d77ca68-092e-44d2-b9ef-93fb0ce6aa58}</x14:id>
        </ext>
      </extLst>
    </cfRule>
    <cfRule type="dataBar" priority="1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{9d663a1b-9b72-4850-95d7-0e50e62e0d07}</x14:id>
        </ext>
      </extLst>
    </cfRule>
    <cfRule type="dataBar" priority="1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{1c7d6f4a-5760-4ea9-9983-3500da834e17}</x14:id>
        </ext>
      </extLst>
    </cfRule>
  </conditionalFormatting>
  <conditionalFormatting sqref="F94">
    <cfRule type="dataBar" priority="10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{73ad68f0-e2ef-419a-be2a-d5d8b8b61a6b}</x14:id>
        </ext>
      </extLst>
    </cfRule>
    <cfRule type="dataBar" priority="10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{9cbbb7aa-b082-4f4c-8590-75a4414175f3}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{ed22ef3f-4482-452b-b23a-7f9d1ee92b18}</x14:id>
        </ext>
      </extLst>
    </cfRule>
    <cfRule type="dataBar" priority="11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{59f391df-09df-419c-9dd6-bf5255f20e55}</x14:id>
        </ext>
      </extLst>
    </cfRule>
    <cfRule type="dataBar" priority="11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{38e32a84-10bc-4585-925d-0c0a14c219f4}</x14:id>
        </ext>
      </extLst>
    </cfRule>
    <cfRule type="dataBar" priority="1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{9c1bd8d7-c658-4c81-960d-cf80f5dc151e}</x14:id>
        </ext>
      </extLst>
    </cfRule>
    <cfRule type="dataBar" priority="1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{f2f10dbe-82ef-4e6f-80ba-e30aa3b5bfa3}</x14:id>
        </ext>
      </extLst>
    </cfRule>
    <cfRule type="dataBar" priority="1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{42fbf7d1-132d-46cb-b523-6c819d64f6ab}</x14:id>
        </ext>
      </extLst>
    </cfRule>
    <cfRule type="dataBar" priority="1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{6c198df4-0108-471d-902d-2c648ca0a206}</x14:id>
        </ext>
      </extLst>
    </cfRule>
  </conditionalFormatting>
  <conditionalFormatting sqref="F131">
    <cfRule type="dataBar" priority="8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{d48b366e-4e51-499c-baf1-1e183903c90f}</x14:id>
        </ext>
      </extLst>
    </cfRule>
    <cfRule type="dataBar" priority="8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{b3429dc5-ba57-47d7-91ac-b051daa549a1}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{7a3e4acf-304a-4e85-a049-03ad120a223b}</x14:id>
        </ext>
      </extLst>
    </cfRule>
    <cfRule type="dataBar" priority="9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{9d49982a-b1c4-493b-9b9e-4087306cbd79}</x14:id>
        </ext>
      </extLst>
    </cfRule>
    <cfRule type="dataBar" priority="9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{572fcf5d-cc2d-42fc-ac6d-d87dc2d02e91}</x14:id>
        </ext>
      </extLst>
    </cfRule>
    <cfRule type="dataBar" priority="9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{32fd1ac1-5f58-4ed2-ad2d-3bc0459366ca}</x14:id>
        </ext>
      </extLst>
    </cfRule>
    <cfRule type="dataBar" priority="10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{6e165620-f3c4-4efe-8d19-6f0dd1a6b620}</x14:id>
        </ext>
      </extLst>
    </cfRule>
    <cfRule type="dataBar" priority="10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{7e090855-8b48-46a0-a6e3-395b865bebb9}</x14:id>
        </ext>
      </extLst>
    </cfRule>
    <cfRule type="dataBar" priority="10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{8b2b2c15-b6d8-4ddd-ac75-b1a13e387646}</x14:id>
        </ext>
      </extLst>
    </cfRule>
  </conditionalFormatting>
  <conditionalFormatting sqref="F168">
    <cfRule type="dataBar" priority="6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{4b35f65f-953c-48eb-ac20-f25e6bde769a}</x14:id>
        </ext>
      </extLst>
    </cfRule>
    <cfRule type="dataBar" priority="6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{06fa837d-e591-45a2-8b67-5b2c6b71130f}</x14:id>
        </ext>
      </extLst>
    </cfRule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{461c81ae-c666-4bd1-ab59-e7b34ce51c32}</x14:id>
        </ext>
      </extLst>
    </cfRule>
    <cfRule type="dataBar" priority="7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{e140f37b-03bc-4c01-aa82-4afba49285c7}</x14:id>
        </ext>
      </extLst>
    </cfRule>
    <cfRule type="dataBar" priority="7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{88b43746-3735-4c8b-8b73-5ad1098583f5}</x14:id>
        </ext>
      </extLst>
    </cfRule>
    <cfRule type="dataBar" priority="7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{bc013cca-3f28-4e0d-a525-f66b7c474dfa}</x14:id>
        </ext>
      </extLst>
    </cfRule>
    <cfRule type="dataBar" priority="8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{0ebc263d-1471-426e-96f0-cb8f91c5329a}</x14:id>
        </ext>
      </extLst>
    </cfRule>
    <cfRule type="dataBar" priority="8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{f9760196-0d11-4087-9f4e-b816506acb4e}</x14:id>
        </ext>
      </extLst>
    </cfRule>
    <cfRule type="dataBar" priority="8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{5e6790fe-d170-41c5-ab0f-639005afc638}</x14:id>
        </ext>
      </extLst>
    </cfRule>
  </conditionalFormatting>
  <conditionalFormatting sqref="F205">
    <cfRule type="dataBar" priority="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{88ac6806-7e89-4cfa-b2a7-fc36af81a566}</x14:id>
        </ext>
      </extLst>
    </cfRule>
    <cfRule type="dataBar" priority="4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{a1f7499e-9aa8-43eb-837a-05673df9040d}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{f541ff6c-e369-459c-b117-edca22756866}</x14:id>
        </ext>
      </extLst>
    </cfRule>
    <cfRule type="dataBar" priority="5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{c7052410-0bd7-4aad-ac40-777a077e8716}</x14:id>
        </ext>
      </extLst>
    </cfRule>
    <cfRule type="dataBar" priority="5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{c98c7ec6-aa22-457a-b230-afae3219cc2f}</x14:id>
        </ext>
      </extLst>
    </cfRule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{ad229140-b23b-4cfa-a38d-432cb27a8cd3}</x14:id>
        </ext>
      </extLst>
    </cfRule>
    <cfRule type="dataBar" priority="6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{9fa9f299-06fc-4fbc-8b7a-d2d6b67335d7}</x14:id>
        </ext>
      </extLst>
    </cfRule>
    <cfRule type="dataBar" priority="6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{21cf75f9-ce2d-4883-a26a-f03a1510f9ae}</x14:id>
        </ext>
      </extLst>
    </cfRule>
    <cfRule type="dataBar" priority="6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{0a948c08-2e75-4591-8081-716fb3a5bf1c}</x14:id>
        </ext>
      </extLst>
    </cfRule>
  </conditionalFormatting>
  <conditionalFormatting sqref="F27:F31">
    <cfRule type="dataBar" priority="1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{2952386b-7072-4ec8-aa4f-fd65afa998b9}</x14:id>
        </ext>
      </extLst>
    </cfRule>
    <cfRule type="dataBar" priority="14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{6564fdc3-1781-41b6-bb71-070aad626bd3}</x14:id>
        </ext>
      </extLst>
    </cfRule>
    <cfRule type="dataBar" priority="15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{cbde33e0-e8ab-4c59-83e9-ff56902af079}</x14:id>
        </ext>
      </extLst>
    </cfRule>
    <cfRule type="dataBar" priority="1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{77dcb3df-e174-4973-8266-fc2774695f5a}</x14:id>
        </ext>
      </extLst>
    </cfRule>
  </conditionalFormatting>
  <conditionalFormatting sqref="F34:F38">
    <cfRule type="dataBar" priority="14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{c6e5e529-4f19-402b-9211-2ac8bbcf52f7}</x14:id>
        </ext>
      </extLst>
    </cfRule>
    <cfRule type="dataBar" priority="15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{f7699f4d-728f-4d98-831b-9c27fede448f}</x14:id>
        </ext>
      </extLst>
    </cfRule>
  </conditionalFormatting>
  <conditionalFormatting sqref="F42:F51">
    <cfRule type="dataBar" priority="1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{390bbebe-b460-4419-acc2-06a111991d44}</x14:id>
        </ext>
      </extLst>
    </cfRule>
    <cfRule type="dataBar" priority="15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{9aeafbb1-5d63-41ad-9aaa-db151ff7905a}</x14:id>
        </ext>
      </extLst>
    </cfRule>
    <cfRule type="dataBar" priority="15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{6728e73c-1da7-4d6b-b2e3-8ca4446d633f}</x14:id>
        </ext>
      </extLst>
    </cfRule>
    <cfRule type="dataBar" priority="16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{c11f495a-4480-4f88-92a2-410538351340}</x14:id>
        </ext>
      </extLst>
    </cfRule>
  </conditionalFormatting>
  <conditionalFormatting sqref="F64:F68">
    <cfRule type="dataBar" priority="12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{dfc1c193-fb92-425b-add2-4bcb2fda77e4}</x14:id>
        </ext>
      </extLst>
    </cfRule>
    <cfRule type="dataBar" priority="12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{9484cf6c-f754-4fe6-915b-649ae4376734}</x14:id>
        </ext>
      </extLst>
    </cfRule>
    <cfRule type="dataBar" priority="13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{4e22a2b6-82c4-4756-8ea8-cdcb48530fcf}</x14:id>
        </ext>
      </extLst>
    </cfRule>
    <cfRule type="dataBar" priority="1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{5826cb70-e674-4fd4-bb77-80dc229bec6a}</x14:id>
        </ext>
      </extLst>
    </cfRule>
  </conditionalFormatting>
  <conditionalFormatting sqref="F71:F75">
    <cfRule type="dataBar" priority="12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{aa01ffed-1a89-456e-8456-981f99fea918}</x14:id>
        </ext>
      </extLst>
    </cfRule>
    <cfRule type="dataBar" priority="13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{351de7b2-158e-454f-9d9f-72da2ddcf54b}</x14:id>
        </ext>
      </extLst>
    </cfRule>
  </conditionalFormatting>
  <conditionalFormatting sqref="F79:F88">
    <cfRule type="dataBar" priority="12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{10a892c8-33c3-4adb-aa06-ac06cd6e7460}</x14:id>
        </ext>
      </extLst>
    </cfRule>
    <cfRule type="dataBar" priority="12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{e98217ff-be49-4476-b4d7-44966b58087c}</x14:id>
        </ext>
      </extLst>
    </cfRule>
    <cfRule type="dataBar" priority="13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{d1d096b7-59d0-495f-b8cf-921840345712}</x14:id>
        </ext>
      </extLst>
    </cfRule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{9f75bb45-a96f-4f05-8ed2-c7182d56b43b}</x14:id>
        </ext>
      </extLst>
    </cfRule>
  </conditionalFormatting>
  <conditionalFormatting sqref="F89:F90"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{13c1ab3e-0cb2-4098-8088-c7448c21feb8}</x14:id>
        </ext>
      </extLst>
    </cfRule>
  </conditionalFormatting>
  <conditionalFormatting sqref="F101:F105">
    <cfRule type="dataBar" priority="10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{06ce552a-91e1-4563-a28a-34c3d1ffb0e4}</x14:id>
        </ext>
      </extLst>
    </cfRule>
    <cfRule type="dataBar" priority="10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{85de42a4-358a-4462-9d8a-ac016cc52885}</x14:id>
        </ext>
      </extLst>
    </cfRule>
    <cfRule type="dataBar" priority="11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{30b7f498-323e-4267-b170-e1350aa74b24}</x14:id>
        </ext>
      </extLst>
    </cfRule>
    <cfRule type="dataBar" priority="1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{d983df00-7796-44d9-9ef9-8c6dabece772}</x14:id>
        </ext>
      </extLst>
    </cfRule>
  </conditionalFormatting>
  <conditionalFormatting sqref="F108:F112">
    <cfRule type="dataBar" priority="10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{b8bfb31f-35ee-44fc-bc7c-c34a517aff6e}</x14:id>
        </ext>
      </extLst>
    </cfRule>
    <cfRule type="dataBar" priority="11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{99f1cb11-dc68-4031-b536-ad7b888b20df}</x14:id>
        </ext>
      </extLst>
    </cfRule>
  </conditionalFormatting>
  <conditionalFormatting sqref="F116:F125">
    <cfRule type="dataBar" priority="10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{f92969c8-564b-4298-a975-90a5aec28ac9}</x14:id>
        </ext>
      </extLst>
    </cfRule>
    <cfRule type="dataBar" priority="10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{95e737ef-99b4-4bc6-ba2d-28ee85f72e26}</x14:id>
        </ext>
      </extLst>
    </cfRule>
    <cfRule type="dataBar" priority="11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{5200841f-6ffa-4c47-bc39-31325bc94954}</x14:id>
        </ext>
      </extLst>
    </cfRule>
    <cfRule type="dataBar" priority="11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{972f6c72-57d1-4207-8bfc-2567150b0e27}</x14:id>
        </ext>
      </extLst>
    </cfRule>
  </conditionalFormatting>
  <conditionalFormatting sqref="F126:F127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{83e37efc-9b5d-428d-97d0-23fbec428480}</x14:id>
        </ext>
      </extLst>
    </cfRule>
  </conditionalFormatting>
  <conditionalFormatting sqref="F138:F142">
    <cfRule type="dataBar" priority="8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{5aac6273-cbd9-4b09-a438-f018511db131}</x14:id>
        </ext>
      </extLst>
    </cfRule>
    <cfRule type="dataBar" priority="8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{c62c7716-7ef6-4066-849b-92f87070ab44}</x14:id>
        </ext>
      </extLst>
    </cfRule>
    <cfRule type="dataBar" priority="9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{638d749b-6f79-4edb-ac77-3078b0c31bae}</x14:id>
        </ext>
      </extLst>
    </cfRule>
    <cfRule type="dataBar" priority="9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{67006e48-8a29-4f35-8738-e6850884a0e9}</x14:id>
        </ext>
      </extLst>
    </cfRule>
  </conditionalFormatting>
  <conditionalFormatting sqref="F145:F149">
    <cfRule type="dataBar" priority="8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{6df53fd2-e137-4c64-9e3f-3fd16f5aac0f}</x14:id>
        </ext>
      </extLst>
    </cfRule>
    <cfRule type="dataBar" priority="9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{1fbe1adf-b9a1-4dac-b167-2286406e2cb4}</x14:id>
        </ext>
      </extLst>
    </cfRule>
  </conditionalFormatting>
  <conditionalFormatting sqref="F153:F162">
    <cfRule type="dataBar" priority="8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{1386519e-69ea-4a4a-a5f2-738c05335c67}</x14:id>
        </ext>
      </extLst>
    </cfRule>
    <cfRule type="dataBar" priority="8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{4849de82-df55-4ddc-a3a3-e0e2cd403f07}</x14:id>
        </ext>
      </extLst>
    </cfRule>
    <cfRule type="dataBar" priority="9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{5be2e1db-e09b-41af-a183-5183f91ef18b}</x14:id>
        </ext>
      </extLst>
    </cfRule>
    <cfRule type="dataBar" priority="9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{a08514a3-2d57-4eb3-b0ef-2643f3055bed}</x14:id>
        </ext>
      </extLst>
    </cfRule>
  </conditionalFormatting>
  <conditionalFormatting sqref="F163:F164">
    <cfRule type="dataBar" priority="1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{bb71c0fa-0115-4426-ad15-f605ee6fc96e}</x14:id>
        </ext>
      </extLst>
    </cfRule>
  </conditionalFormatting>
  <conditionalFormatting sqref="F175:F179">
    <cfRule type="dataBar" priority="6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{92339164-e451-4b21-b44c-636c1e46aeda}</x14:id>
        </ext>
      </extLst>
    </cfRule>
    <cfRule type="dataBar" priority="6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{bed47e5e-88cd-45c9-9e85-7bd534694a88}</x14:id>
        </ext>
      </extLst>
    </cfRule>
    <cfRule type="dataBar" priority="7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{39fb808c-d203-4fe1-9c3d-71b03507d639}</x14:id>
        </ext>
      </extLst>
    </cfRule>
    <cfRule type="dataBar" priority="7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{2836305d-b8fc-4884-b3ae-3a1f3abc23af}</x14:id>
        </ext>
      </extLst>
    </cfRule>
  </conditionalFormatting>
  <conditionalFormatting sqref="F182:F186">
    <cfRule type="dataBar" priority="6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{afe0c08f-ccf7-46c0-85f4-399175a35e59}</x14:id>
        </ext>
      </extLst>
    </cfRule>
    <cfRule type="dataBar" priority="7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{cfc73b4d-bd6d-4c4f-a91c-23be94852790}</x14:id>
        </ext>
      </extLst>
    </cfRule>
  </conditionalFormatting>
  <conditionalFormatting sqref="F190:F199">
    <cfRule type="dataBar" priority="6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{7b3c81fc-2853-4758-9b29-767e0687829e}</x14:id>
        </ext>
      </extLst>
    </cfRule>
    <cfRule type="dataBar" priority="6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{0af74c99-5805-4b43-9c02-fb4ca0f58e66}</x14:id>
        </ext>
      </extLst>
    </cfRule>
    <cfRule type="dataBar" priority="7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{4cc44d27-d872-44bc-ae43-5ceb30300bde}</x14:id>
        </ext>
      </extLst>
    </cfRule>
    <cfRule type="dataBar" priority="7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{2afd5157-e9ea-4a81-ac57-fe72f6ce5905}</x14:id>
        </ext>
      </extLst>
    </cfRule>
  </conditionalFormatting>
  <conditionalFormatting sqref="F200:F201">
    <cfRule type="dataBar" priority="1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{8b57e850-ef6c-43d2-98a6-728a4056a691}</x14:id>
        </ext>
      </extLst>
    </cfRule>
  </conditionalFormatting>
  <conditionalFormatting sqref="F212:F216">
    <cfRule type="dataBar" priority="4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{1d8e4dc5-44db-4569-ab8f-e857a98d535e}</x14:id>
        </ext>
      </extLst>
    </cfRule>
    <cfRule type="dataBar" priority="4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{b0da5cac-4eae-4323-9d5e-f01d060e882e}</x14:id>
        </ext>
      </extLst>
    </cfRule>
    <cfRule type="dataBar" priority="5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{de169950-23c1-4b8c-9d10-d84b11add088}</x14:id>
        </ext>
      </extLst>
    </cfRule>
    <cfRule type="dataBar" priority="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{99298716-7c36-4644-a355-3baadfde4842}</x14:id>
        </ext>
      </extLst>
    </cfRule>
  </conditionalFormatting>
  <conditionalFormatting sqref="F219:F223">
    <cfRule type="dataBar" priority="4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{b3e98095-d186-4cb5-88a7-c241c737888d}</x14:id>
        </ext>
      </extLst>
    </cfRule>
    <cfRule type="dataBar" priority="5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{9ec2c9d9-4c6d-4e87-9581-e0b9a3e597bf}</x14:id>
        </ext>
      </extLst>
    </cfRule>
  </conditionalFormatting>
  <conditionalFormatting sqref="F227:F236">
    <cfRule type="dataBar" priority="4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{62e35604-4d2a-48e7-bb33-4ad836ce0535}</x14:id>
        </ext>
      </extLst>
    </cfRule>
    <cfRule type="dataBar" priority="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{45791e08-2211-4bac-8036-94c896a4a22b}</x14:id>
        </ext>
      </extLst>
    </cfRule>
    <cfRule type="dataBar" priority="5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{67cfa6ef-89f4-45a6-8fee-0dd856cf882a}</x14:id>
        </ext>
      </extLst>
    </cfRule>
    <cfRule type="dataBar" priority="5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{2ab03c04-2c7b-4397-8420-345efb5b5cc6}</x14:id>
        </ext>
      </extLst>
    </cfRule>
  </conditionalFormatting>
  <conditionalFormatting sqref="F237:F238">
    <cfRule type="dataBar" priority="16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{7c796d5f-3dcc-47c2-a4a5-ce32b674a4ed}</x14:id>
        </ext>
      </extLst>
    </cfRule>
  </conditionalFormatting>
  <conditionalFormatting sqref="G27:G31">
    <cfRule type="containsText" dxfId="3" priority="41" operator="between" text="Complete">
      <formula>NOT(ISERROR(SEARCH("Complete",G27)))</formula>
    </cfRule>
    <cfRule type="containsText" dxfId="4" priority="42" operator="between" text="In Progress">
      <formula>NOT(ISERROR(SEARCH("In Progress",G27)))</formula>
    </cfRule>
  </conditionalFormatting>
  <conditionalFormatting sqref="G34:G38">
    <cfRule type="containsText" dxfId="3" priority="29" operator="between" text="Complete">
      <formula>NOT(ISERROR(SEARCH("Complete",G34)))</formula>
    </cfRule>
    <cfRule type="containsText" dxfId="4" priority="30" operator="between" text="In Progress">
      <formula>NOT(ISERROR(SEARCH("In Progress",G34)))</formula>
    </cfRule>
  </conditionalFormatting>
  <conditionalFormatting sqref="G42:G51">
    <cfRule type="containsText" dxfId="4" priority="1" operator="between" text="In Progress">
      <formula>NOT(ISERROR(SEARCH("In Progress",G42)))</formula>
    </cfRule>
    <cfRule type="containsText" dxfId="3" priority="2" operator="between" text="Complete">
      <formula>NOT(ISERROR(SEARCH("Complete",G42)))</formula>
    </cfRule>
    <cfRule type="containsText" dxfId="5" priority="3" operator="between" text="In Progress">
      <formula>NOT(ISERROR(SEARCH("In Progress",G42)))</formula>
    </cfRule>
  </conditionalFormatting>
  <conditionalFormatting sqref="G64:G68">
    <cfRule type="containsText" dxfId="3" priority="39" operator="between" text="Complete">
      <formula>NOT(ISERROR(SEARCH("Complete",G64)))</formula>
    </cfRule>
    <cfRule type="containsText" dxfId="4" priority="40" operator="between" text="In Progress">
      <formula>NOT(ISERROR(SEARCH("In Progress",G64)))</formula>
    </cfRule>
  </conditionalFormatting>
  <conditionalFormatting sqref="G71:G75">
    <cfRule type="containsText" dxfId="3" priority="27" operator="between" text="Complete">
      <formula>NOT(ISERROR(SEARCH("Complete",G71)))</formula>
    </cfRule>
    <cfRule type="containsText" dxfId="4" priority="28" operator="between" text="In Progress">
      <formula>NOT(ISERROR(SEARCH("In Progress",G71)))</formula>
    </cfRule>
  </conditionalFormatting>
  <conditionalFormatting sqref="G79:G88">
    <cfRule type="containsText" dxfId="4" priority="4" operator="between" text="In Progress">
      <formula>NOT(ISERROR(SEARCH("In Progress",G79)))</formula>
    </cfRule>
    <cfRule type="containsText" dxfId="3" priority="5" operator="between" text="Complete">
      <formula>NOT(ISERROR(SEARCH("Complete",G79)))</formula>
    </cfRule>
    <cfRule type="containsText" dxfId="5" priority="6" operator="between" text="In Progress">
      <formula>NOT(ISERROR(SEARCH("In Progress",G79)))</formula>
    </cfRule>
  </conditionalFormatting>
  <conditionalFormatting sqref="G101:G105">
    <cfRule type="containsText" dxfId="3" priority="37" operator="between" text="Complete">
      <formula>NOT(ISERROR(SEARCH("Complete",G101)))</formula>
    </cfRule>
    <cfRule type="containsText" dxfId="4" priority="38" operator="between" text="In Progress">
      <formula>NOT(ISERROR(SEARCH("In Progress",G101)))</formula>
    </cfRule>
  </conditionalFormatting>
  <conditionalFormatting sqref="G108:G112">
    <cfRule type="containsText" dxfId="3" priority="25" operator="between" text="Complete">
      <formula>NOT(ISERROR(SEARCH("Complete",G108)))</formula>
    </cfRule>
    <cfRule type="containsText" dxfId="4" priority="26" operator="between" text="In Progress">
      <formula>NOT(ISERROR(SEARCH("In Progress",G108)))</formula>
    </cfRule>
  </conditionalFormatting>
  <conditionalFormatting sqref="G116:G125">
    <cfRule type="containsText" dxfId="4" priority="7" operator="between" text="In Progress">
      <formula>NOT(ISERROR(SEARCH("In Progress",G116)))</formula>
    </cfRule>
    <cfRule type="containsText" dxfId="3" priority="8" operator="between" text="Complete">
      <formula>NOT(ISERROR(SEARCH("Complete",G116)))</formula>
    </cfRule>
    <cfRule type="containsText" dxfId="5" priority="9" operator="between" text="In Progress">
      <formula>NOT(ISERROR(SEARCH("In Progress",G116)))</formula>
    </cfRule>
  </conditionalFormatting>
  <conditionalFormatting sqref="G138:G142">
    <cfRule type="containsText" dxfId="3" priority="35" operator="between" text="Complete">
      <formula>NOT(ISERROR(SEARCH("Complete",G138)))</formula>
    </cfRule>
    <cfRule type="containsText" dxfId="4" priority="36" operator="between" text="In Progress">
      <formula>NOT(ISERROR(SEARCH("In Progress",G138)))</formula>
    </cfRule>
  </conditionalFormatting>
  <conditionalFormatting sqref="G145:G149">
    <cfRule type="containsText" dxfId="3" priority="23" operator="between" text="Complete">
      <formula>NOT(ISERROR(SEARCH("Complete",G145)))</formula>
    </cfRule>
    <cfRule type="containsText" dxfId="4" priority="24" operator="between" text="In Progress">
      <formula>NOT(ISERROR(SEARCH("In Progress",G145)))</formula>
    </cfRule>
  </conditionalFormatting>
  <conditionalFormatting sqref="G153:G162">
    <cfRule type="containsText" dxfId="4" priority="10" operator="between" text="In Progress">
      <formula>NOT(ISERROR(SEARCH("In Progress",G153)))</formula>
    </cfRule>
    <cfRule type="containsText" dxfId="3" priority="11" operator="between" text="Complete">
      <formula>NOT(ISERROR(SEARCH("Complete",G153)))</formula>
    </cfRule>
    <cfRule type="containsText" dxfId="5" priority="12" operator="between" text="In Progress">
      <formula>NOT(ISERROR(SEARCH("In Progress",G153)))</formula>
    </cfRule>
  </conditionalFormatting>
  <conditionalFormatting sqref="G175:G179">
    <cfRule type="containsText" dxfId="3" priority="33" operator="between" text="Complete">
      <formula>NOT(ISERROR(SEARCH("Complete",G175)))</formula>
    </cfRule>
    <cfRule type="containsText" dxfId="4" priority="34" operator="between" text="In Progress">
      <formula>NOT(ISERROR(SEARCH("In Progress",G175)))</formula>
    </cfRule>
  </conditionalFormatting>
  <conditionalFormatting sqref="G182:G186">
    <cfRule type="containsText" dxfId="3" priority="21" operator="between" text="Complete">
      <formula>NOT(ISERROR(SEARCH("Complete",G182)))</formula>
    </cfRule>
    <cfRule type="containsText" dxfId="4" priority="22" operator="between" text="In Progress">
      <formula>NOT(ISERROR(SEARCH("In Progress",G182)))</formula>
    </cfRule>
  </conditionalFormatting>
  <conditionalFormatting sqref="G190:G199">
    <cfRule type="containsText" dxfId="4" priority="13" operator="between" text="In Progress">
      <formula>NOT(ISERROR(SEARCH("In Progress",G190)))</formula>
    </cfRule>
    <cfRule type="containsText" dxfId="3" priority="14" operator="between" text="Complete">
      <formula>NOT(ISERROR(SEARCH("Complete",G190)))</formula>
    </cfRule>
    <cfRule type="containsText" dxfId="5" priority="15" operator="between" text="In Progress">
      <formula>NOT(ISERROR(SEARCH("In Progress",G190)))</formula>
    </cfRule>
  </conditionalFormatting>
  <conditionalFormatting sqref="G212:G216">
    <cfRule type="containsText" dxfId="3" priority="31" operator="between" text="Complete">
      <formula>NOT(ISERROR(SEARCH("Complete",G212)))</formula>
    </cfRule>
    <cfRule type="containsText" dxfId="4" priority="32" operator="between" text="In Progress">
      <formula>NOT(ISERROR(SEARCH("In Progress",G212)))</formula>
    </cfRule>
  </conditionalFormatting>
  <conditionalFormatting sqref="G219:G223">
    <cfRule type="containsText" dxfId="3" priority="19" operator="between" text="Complete">
      <formula>NOT(ISERROR(SEARCH("Complete",G219)))</formula>
    </cfRule>
    <cfRule type="containsText" dxfId="4" priority="20" operator="between" text="In Progress">
      <formula>NOT(ISERROR(SEARCH("In Progress",G219)))</formula>
    </cfRule>
  </conditionalFormatting>
  <conditionalFormatting sqref="G227:G236">
    <cfRule type="containsText" dxfId="4" priority="16" operator="between" text="In Progress">
      <formula>NOT(ISERROR(SEARCH("In Progress",G227)))</formula>
    </cfRule>
    <cfRule type="containsText" dxfId="3" priority="17" operator="between" text="Complete">
      <formula>NOT(ISERROR(SEARCH("Complete",G227)))</formula>
    </cfRule>
    <cfRule type="containsText" dxfId="5" priority="18" operator="between" text="In Progress">
      <formula>NOT(ISERROR(SEARCH("In Progress",G227)))</formula>
    </cfRule>
  </conditionalFormatting>
  <conditionalFormatting sqref="H242:H251">
    <cfRule type="dataBar" priority="15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{f3426774-31dc-418c-b204-82402efd02f6}</x14:id>
        </ext>
      </extLst>
    </cfRule>
  </conditionalFormatting>
  <conditionalFormatting sqref="D5:E14;D4;E3:E4">
    <cfRule type="dataBar" priority="16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{506eb5d3-2d17-458a-aa8f-c7e2f5933fca}</x14:id>
        </ext>
      </extLst>
    </cfRule>
  </conditionalFormatting>
  <conditionalFormatting sqref="F34:F38;F52:F53;F27:F31;F20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{590840be-381f-4124-a851-70ac906a85d8}</x14:id>
        </ext>
      </extLst>
    </cfRule>
  </conditionalFormatting>
  <conditionalFormatting sqref="F71:F75;F64:F68;F57">
    <cfRule type="dataBar" priority="13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{cca76d60-d016-49e0-95ad-cdb583b2d4c4}</x14:id>
        </ext>
      </extLst>
    </cfRule>
  </conditionalFormatting>
  <conditionalFormatting sqref="F108:F112;F101:F105;F94">
    <cfRule type="dataBar" priority="11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{4c160871-b8bd-4a82-a251-f9d51b5833ca}</x14:id>
        </ext>
      </extLst>
    </cfRule>
  </conditionalFormatting>
  <conditionalFormatting sqref="F145:F149;F138:F142;F131">
    <cfRule type="dataBar" priority="9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{c6640b32-3060-427e-9562-55bd1bb1c544}</x14:id>
        </ext>
      </extLst>
    </cfRule>
  </conditionalFormatting>
  <conditionalFormatting sqref="F182:F186;F175:F179;F168">
    <cfRule type="dataBar" priority="7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{d31ef011-c962-456d-9945-eec6efc4a52c}</x14:id>
        </ext>
      </extLst>
    </cfRule>
  </conditionalFormatting>
  <conditionalFormatting sqref="F219:F223;F212:F216;F205">
    <cfRule type="dataBar" priority="5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{c3effa78-7c3a-4105-b856-201b8c8db6c9}</x14:id>
        </ext>
      </extLst>
    </cfRule>
  </conditionalFormatting>
  <hyperlinks>
    <hyperlink ref="D71:E71" r:id="rId2" display="https://www.geeksforgeeks.org/problems/power-using-recursion/1?page=1&amp;category=Recursion&amp;sortBy=difficulty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df1793-9d13-4884-918d-100c6ac0d54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e7eca32-4433-4065-b87c-6558bc76ff9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47c0186-02a5-4db8-9265-5d5de2cd5c0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80af26c-0e95-4d17-ab7e-c7368fe35290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160f103-9385-4a67-b523-0c176fa69c3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7d67251-f3f8-4661-b1f3-6e51ce3999b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bb989fd-e9fd-49b1-af1c-170ee1a5850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62d1b2b-f983-4ac5-b986-5c02dcd6978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1192bb-dc44-401f-a4d8-f471ef463ff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2e39f290-d98d-4b5d-ba32-103dc09ca1e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ce072a2-680c-46da-ac06-beb2a046ad0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8093fbc-a7ef-4a86-878b-9c6877aea4d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5898f8a-31fc-43e8-9859-cd0f4cb21f9b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aa000bc-8c20-41b2-8296-e3b1fb6dd86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0e42f99-547e-464b-99ac-0580bc71533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d77ca68-092e-44d2-b9ef-93fb0ce6aa5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d663a1b-9b72-4850-95d7-0e50e62e0d0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c7d6f4a-5760-4ea9-9983-3500da834e1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73ad68f0-e2ef-419a-be2a-d5d8b8b61a6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cbbb7aa-b082-4f4c-8590-75a4414175f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d22ef3f-4482-452b-b23a-7f9d1ee92b1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9f391df-09df-419c-9dd6-bf5255f20e5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8e32a84-10bc-4585-925d-0c0a14c219f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c1bd8d7-c658-4c81-960d-cf80f5dc151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2f10dbe-82ef-4e6f-80ba-e30aa3b5bfa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2fbf7d1-132d-46cb-b523-6c819d64f6a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c198df4-0108-471d-902d-2c648ca0a20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d48b366e-4e51-499c-baf1-1e183903c90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3429dc5-ba57-47d7-91ac-b051daa549a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a3e4acf-304a-4e85-a049-03ad120a223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49982a-b1c4-493b-9b9e-4087306cbd79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572fcf5d-cc2d-42fc-ac6d-d87dc2d02e9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2fd1ac1-5f58-4ed2-ad2d-3bc0459366c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e165620-f3c4-4efe-8d19-6f0dd1a6b62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e090855-8b48-46a0-a6e3-395b865bebb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b2b2c15-b6d8-4ddd-ac75-b1a13e38764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4b35f65f-953c-48eb-ac20-f25e6bde769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6fa837d-e591-45a2-8b67-5b2c6b71130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61c81ae-c666-4bd1-ab59-e7b34ce51c3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140f37b-03bc-4c01-aa82-4afba49285c7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88b43746-3735-4c8b-8b73-5ad1098583f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c013cca-3f28-4e0d-a525-f66b7c474df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ebc263d-1471-426e-96f0-cb8f91c5329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9760196-0d11-4087-9f4e-b816506acb4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e6790fe-d170-41c5-ab0f-639005afc63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88ac6806-7e89-4cfa-b2a7-fc36af81a56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1f7499e-9aa8-43eb-837a-05673df9040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41ff6c-e369-459c-b117-edca2275686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7052410-0bd7-4aad-ac40-777a077e8716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98c7ec6-aa22-457a-b230-afae3219cc2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229140-b23b-4cfa-a38d-432cb27a8cd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fa9f299-06fc-4fbc-8b7a-d2d6b67335d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1cf75f9-ce2d-4883-a26a-f03a1510f9a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a948c08-2e75-4591-8081-716fb3a5bf1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2952386b-7072-4ec8-aa4f-fd65afa998b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564fdc3-1781-41b6-bb71-070aad626bd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bde33e0-e8ab-4c59-83e9-ff56902af0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7dcb3df-e174-4973-8266-fc2774695f5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c6e5e529-4f19-402b-9211-2ac8bbcf52f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7699f4d-728f-4d98-831b-9c27fede448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390bbebe-b460-4419-acc2-06a111991d4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eafbb1-5d63-41ad-9aaa-db151ff7905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728e73c-1da7-4d6b-b2e3-8ca4446d633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1f495a-4480-4f88-92a2-41053835134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dfc1c193-fb92-425b-add2-4bcb2fda77e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484cf6c-f754-4fe6-915b-649ae437673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e22a2b6-82c4-4756-8ea8-cdcb48530fc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826cb70-e674-4fd4-bb77-80dc229bec6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aa01ffed-1a89-456e-8456-981f99fea91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51de7b2-158e-454f-9d9f-72da2ddcf54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10a892c8-33c3-4adb-aa06-ac06cd6e746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98217ff-be49-4476-b4d7-44966b58087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1d096b7-59d0-495f-b8cf-92184034571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f75bb45-a96f-4f05-8ed2-c7182d56b43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13c1ab3e-0cb2-4098-8088-c7448c21fe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06ce552a-91e1-4563-a28a-34c3d1ffb0e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5de42a4-358a-4462-9d8a-ac016cc5288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0b7f498-323e-4267-b170-e1350aa74b2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983df00-7796-44d9-9ef9-8c6dabece77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b8bfb31f-35ee-44fc-bc7c-c34a517aff6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9f1cb11-dc68-4031-b536-ad7b888b20d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f92969c8-564b-4298-a975-90a5aec28a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e737ef-99b4-4bc6-ba2d-28ee85f72e2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200841f-6ffa-4c47-bc39-31325bc9495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72f6c72-57d1-4207-8bfc-2567150b0e2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83e37efc-9b5d-428d-97d0-23fbec42848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5aac6273-cbd9-4b09-a438-f018511db13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62c7716-7ef6-4066-849b-92f87070ab4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38d749b-6f79-4edb-ac77-3078b0c31ba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7006e48-8a29-4f35-8738-e6850884a0e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6df53fd2-e137-4c64-9e3f-3fd16f5aac0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fbe1adf-b9a1-4dac-b167-2286406e2c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1386519e-69ea-4a4a-a5f2-738c05335c6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849de82-df55-4ddc-a3a3-e0e2cd403f0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be2e1db-e09b-41af-a183-5183f91ef18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08514a3-2d57-4eb3-b0ef-2643f3055be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bb71c0fa-0115-4426-ad15-f605ee6fc96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92339164-e451-4b21-b44c-636c1e46aed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ed47e5e-88cd-45c9-9e85-7bd534694a8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fb808c-d203-4fe1-9c3d-71b03507d63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836305d-b8fc-4884-b3ae-3a1f3abc23a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afe0c08f-ccf7-46c0-85f4-399175a35e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fc73b4d-bd6d-4c4f-a91c-23be9485279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7b3c81fc-2853-4758-9b29-767e0687829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af74c99-5805-4b43-9c02-fb4ca0f58e6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c44d27-d872-44bc-ae43-5ceb30300bd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afd5157-e9ea-4a81-ac57-fe72f6ce590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8b57e850-ef6c-43d2-98a6-728a4056a69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1d8e4dc5-44db-4569-ab8f-e857a98d535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0da5cac-4eae-4323-9d5e-f01d060e882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e169950-23c1-4b8c-9d10-d84b11add08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9298716-7c36-4644-a355-3baadfde484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b3e98095-d186-4cb5-88a7-c241c737888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ec2c9d9-4c6d-4e87-9581-e0b9a3e597b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62e35604-4d2a-48e7-bb33-4ad836ce053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5791e08-2211-4bac-8036-94c896a4a22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7cfa6ef-89f4-45a6-8fee-0dd856cf882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ab03c04-2c7b-4397-8420-345efb5b5cc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7c796d5f-3dcc-47c2-a4a5-ce32b674a4e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f3426774-31dc-418c-b204-82402efd02f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506eb5d3-2d17-458a-aa8f-c7e2f5933fc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D5:E14;D4;E3:E4</xm:sqref>
        </x14:conditionalFormatting>
        <x14:conditionalFormatting xmlns:xm="http://schemas.microsoft.com/office/excel/2006/main">
          <x14:cfRule type="dataBar" id="{590840be-381f-4124-a851-70ac906a85d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F34:F38;F52:F53;F27:F31;F20</xm:sqref>
        </x14:conditionalFormatting>
        <x14:conditionalFormatting xmlns:xm="http://schemas.microsoft.com/office/excel/2006/main">
          <x14:cfRule type="dataBar" id="{cca76d60-d016-49e0-95ad-cdb583b2d4c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4c160871-b8bd-4a82-a251-f9d51b5833c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c6640b32-3060-427e-9562-55bd1bb1c54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d31ef011-c962-456d-9945-eec6efc4a52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c3effa78-7c3a-4105-b856-201b8c8db6c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60" zoomScaleNormal="60" topLeftCell="A98" workbookViewId="0">
      <selection activeCell="D3" sqref="D3:D14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7"/>
      <c r="E3" s="72">
        <v>1</v>
      </c>
    </row>
    <row r="4" ht="30" customHeight="1" spans="2:11">
      <c r="B4" s="8" t="s">
        <v>46</v>
      </c>
      <c r="C4" s="9"/>
      <c r="D4" s="10"/>
      <c r="E4" s="72">
        <v>1</v>
      </c>
      <c r="G4" s="73" t="s">
        <v>20</v>
      </c>
      <c r="H4" s="74"/>
      <c r="J4" s="135" t="s">
        <v>47</v>
      </c>
      <c r="K4" s="136">
        <f>B20</f>
        <v>45681</v>
      </c>
    </row>
    <row r="5" ht="30" customHeight="1" spans="2:11">
      <c r="B5" s="8" t="s">
        <v>48</v>
      </c>
      <c r="C5" s="9"/>
      <c r="D5" s="10"/>
      <c r="E5" s="72">
        <v>0.5</v>
      </c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 t="str">
        <f t="shared" ref="J6:K10" si="0">C34</f>
        <v>Saturday - Coderbyte assessment</v>
      </c>
      <c r="K6" s="139" t="str">
        <f t="shared" si="0"/>
        <v>http://url9090.coderbyte.com/ls/click?upn=u001.lj3TCiZxNU7jdbrh9WbrWc0TYooxWyNG7iblBrnUkY1dZbk53wTdsxFlySTVgXVYyXypC3DZrP4WhGuzctjQGw-3D-3DdLC2_0uW3xirGmLjaxDxe8V-2Bwmt8Dx4Ob8Wr9iaeT5yuPIW9I-2BvPS1shwnwUBRknEKj6I5l9bNFKVZBOTJfPrh2egel-2Fc3R6WYtjXP44dGpZOV6lT0imP80EKyNg2QTHAY6-2Bb8eE-2BeGJKaXZZeaQkf4GiB4qVu4MX6ea3wDMr5hCrpp7trdS8-2FXngJZd8B6Ou4z7yuK8613RODe7p23OX-2Fq4c5A-3D-3D</v>
      </c>
    </row>
    <row r="7" ht="30" customHeight="1" spans="2:11">
      <c r="B7" s="11" t="s">
        <v>50</v>
      </c>
      <c r="C7" s="12"/>
      <c r="D7" s="10"/>
      <c r="E7" s="72"/>
      <c r="J7" s="140" t="str">
        <f t="shared" si="0"/>
        <v>Geek 4 Geeks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>
        <v>0.5</v>
      </c>
      <c r="J11" s="137" t="str">
        <f t="shared" ref="J11:J20" si="1">C42</f>
        <v>Create a Rest API - made changed</v>
      </c>
      <c r="K11" s="138"/>
    </row>
    <row r="12" ht="30" customHeight="1" spans="2:11">
      <c r="B12" s="13" t="s">
        <v>55</v>
      </c>
      <c r="C12" s="14"/>
      <c r="D12" s="10"/>
      <c r="E12" s="72"/>
      <c r="J12" s="140" t="str">
        <f t="shared" si="1"/>
        <v>Bank accounts part 2 - no changes</v>
      </c>
      <c r="K12" s="144"/>
    </row>
    <row r="13" ht="30" customHeight="1" spans="2:11">
      <c r="B13" s="13" t="s">
        <v>56</v>
      </c>
      <c r="C13" s="14"/>
      <c r="D13" s="10"/>
      <c r="E13" s="72"/>
      <c r="J13" s="140">
        <f t="shared" si="1"/>
        <v>0</v>
      </c>
      <c r="K13" s="144"/>
    </row>
    <row r="14" ht="30" customHeight="1" spans="2:11">
      <c r="B14" s="8" t="s">
        <v>57</v>
      </c>
      <c r="C14" s="9"/>
      <c r="D14" s="15"/>
      <c r="E14" s="77"/>
      <c r="J14" s="140" t="str">
        <f t="shared" si="1"/>
        <v>Consume GitHub Add Tests - opened pr</v>
      </c>
      <c r="K14" s="144"/>
    </row>
    <row r="15" ht="30" customHeight="1" spans="2:11">
      <c r="B15" s="16" t="s">
        <v>21</v>
      </c>
      <c r="C15" s="17"/>
      <c r="D15" s="17"/>
      <c r="E15" s="78"/>
      <c r="J15" s="140" t="str">
        <f t="shared" si="1"/>
        <v>Building an online business - continued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 t="str">
        <f t="shared" si="1"/>
        <v>optimizations and big-O - continued</v>
      </c>
      <c r="K16" s="144"/>
    </row>
    <row r="17" spans="10:11">
      <c r="J17" s="140">
        <f t="shared" si="1"/>
        <v>0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45681</v>
      </c>
      <c r="C20" s="23">
        <v>0.208333333333333</v>
      </c>
      <c r="D20" s="24" t="s">
        <v>63</v>
      </c>
      <c r="E20" s="82"/>
      <c r="F20" s="83">
        <v>1</v>
      </c>
      <c r="G20" s="84" t="str">
        <f>IF(F20=100%,"Complete",IF(AND(F20&lt;100%,F20&gt;0%),"In Progress","Not Started"))</f>
        <v>Complete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2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3">IF(F27=100%,"Complete",IF(AND(F27&lt;100%,F27&gt;0%),"In Progress","Not Started"))</f>
        <v>Not Started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45684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3"/>
        <v>Not Started</v>
      </c>
      <c r="H31" s="98"/>
      <c r="J31" s="137">
        <f t="shared" ref="J31:K35" si="4">C71</f>
        <v>0</v>
      </c>
      <c r="K31" s="139">
        <f t="shared" si="4"/>
        <v>0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 t="s">
        <v>153</v>
      </c>
      <c r="D34" s="619" t="s">
        <v>154</v>
      </c>
      <c r="E34" s="648"/>
      <c r="F34" s="106"/>
      <c r="G34" s="107" t="str">
        <f t="shared" ref="G34:G57" si="5">IF(F34=100%,"Complete",IF(AND(F34&lt;100%,F34&gt;0%),"In Progress","Not Started"))</f>
        <v>Not Started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 t="s">
        <v>155</v>
      </c>
      <c r="D35" s="45"/>
      <c r="E35" s="109"/>
      <c r="F35" s="110"/>
      <c r="G35" s="107" t="str">
        <f t="shared" si="5"/>
        <v>Not Started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 t="str">
        <f t="shared" ref="J36:J45" si="6">C79</f>
        <v>Create a Rest API - make changes if requested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 t="str">
        <f t="shared" si="6"/>
        <v>Bank accounts part 2 - make changes if requested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 t="str">
        <f t="shared" si="6"/>
        <v>Consume GitHub Add Tests - make changes if requested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>
        <f t="shared" si="6"/>
        <v>0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 t="str">
        <f t="shared" si="6"/>
        <v>Building an online business - continue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 t="str">
        <f t="shared" si="6"/>
        <v>optimizations and big-O - continue</v>
      </c>
      <c r="K41" s="141"/>
      <c r="M41" s="171"/>
      <c r="N41" s="171"/>
    </row>
    <row r="42" ht="15.95" customHeight="1" spans="2:14">
      <c r="B42" s="22"/>
      <c r="C42" s="54" t="s">
        <v>156</v>
      </c>
      <c r="D42" s="55"/>
      <c r="E42" s="121" t="s">
        <v>73</v>
      </c>
      <c r="F42" s="122">
        <v>1</v>
      </c>
      <c r="G42" s="123" t="str">
        <f t="shared" si="5"/>
        <v>Complete</v>
      </c>
      <c r="H42" s="124"/>
      <c r="J42" s="150">
        <f t="shared" si="6"/>
        <v>0</v>
      </c>
      <c r="K42" s="141"/>
      <c r="M42" s="171"/>
      <c r="N42" s="171"/>
    </row>
    <row r="43" ht="15.95" customHeight="1" spans="2:14">
      <c r="B43" s="22"/>
      <c r="C43" s="56" t="s">
        <v>157</v>
      </c>
      <c r="D43" s="57"/>
      <c r="E43" s="125"/>
      <c r="F43" s="126">
        <v>1</v>
      </c>
      <c r="G43" s="123" t="str">
        <f t="shared" si="5"/>
        <v>Complete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0" t="s">
        <v>158</v>
      </c>
      <c r="D45" s="61"/>
      <c r="E45" s="128" t="s">
        <v>74</v>
      </c>
      <c r="F45" s="126">
        <v>1</v>
      </c>
      <c r="G45" s="123" t="str">
        <f t="shared" si="5"/>
        <v>Complete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2" t="s">
        <v>159</v>
      </c>
      <c r="D46" s="63"/>
      <c r="E46" s="129" t="s">
        <v>75</v>
      </c>
      <c r="F46" s="126"/>
      <c r="G46" s="123" t="str">
        <f t="shared" si="5"/>
        <v>Not Started</v>
      </c>
      <c r="H46" s="127"/>
      <c r="J46" s="145"/>
      <c r="K46" s="146"/>
      <c r="M46" s="159"/>
      <c r="N46" s="159"/>
    </row>
    <row r="47" ht="15.95" customHeight="1" spans="2:14">
      <c r="B47" s="22"/>
      <c r="C47" s="64" t="s">
        <v>160</v>
      </c>
      <c r="D47" s="65"/>
      <c r="E47" s="130"/>
      <c r="F47" s="126"/>
      <c r="G47" s="123" t="str">
        <f t="shared" si="5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149" t="str">
        <f t="shared" ref="J48:J52" si="7">C64</f>
        <v>Simple Website - Build your first personal website - mokmelive@gmail.com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45684</v>
      </c>
      <c r="C57" s="23">
        <v>0.208333333333333</v>
      </c>
      <c r="D57" s="24" t="s">
        <v>63</v>
      </c>
      <c r="E57" s="82"/>
      <c r="F57" s="83"/>
      <c r="G57" s="84" t="str">
        <f t="shared" si="5"/>
        <v>Not Started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45684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spans="2:14">
      <c r="B60" s="22"/>
      <c r="C60" s="25">
        <v>0.333333333333333</v>
      </c>
      <c r="D60" s="26"/>
      <c r="E60" s="85"/>
      <c r="F60" s="86"/>
      <c r="G60" s="87"/>
      <c r="H60" s="85"/>
      <c r="J60" s="162">
        <f t="shared" ref="J60:K81" si="8">J31</f>
        <v>0</v>
      </c>
      <c r="K60" s="164">
        <f t="shared" ref="K60:K61" si="9">K31</f>
        <v>0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9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43.95" spans="2:14">
      <c r="B64" s="22"/>
      <c r="C64" s="33" t="s">
        <v>161</v>
      </c>
      <c r="D64" s="617" t="s">
        <v>162</v>
      </c>
      <c r="E64" s="617" t="s">
        <v>163</v>
      </c>
      <c r="F64" s="94">
        <v>1</v>
      </c>
      <c r="G64" s="95" t="str">
        <f t="shared" ref="G64:G68" si="10">IF(F64=100%,"Complete",IF(AND(F64&lt;100%,F64&gt;0%),"In Progress","Not Started"))</f>
        <v>Complete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4" t="str">
        <f t="shared" si="8"/>
        <v>Create a Rest API - make changes if requested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 t="str">
        <f t="shared" si="8"/>
        <v>Bank accounts part 2 - make changes if requested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0"/>
        <v>Not Started</v>
      </c>
      <c r="H67" s="98"/>
      <c r="J67" s="175" t="str">
        <f t="shared" si="8"/>
        <v>Consume GitHub Add Tests - make changes if requested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0"/>
        <v>Not Started</v>
      </c>
      <c r="H68" s="98"/>
      <c r="J68" s="175">
        <f t="shared" si="8"/>
        <v>0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 t="str">
        <f t="shared" si="8"/>
        <v>Building an online business - continue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 t="str">
        <f t="shared" si="8"/>
        <v>optimizations and big-O - continue</v>
      </c>
      <c r="K70" s="166"/>
      <c r="M70" s="173"/>
      <c r="N70" s="173"/>
    </row>
    <row r="71" spans="2:11">
      <c r="B71" s="22"/>
      <c r="C71" s="42"/>
      <c r="D71" s="43"/>
      <c r="E71" s="105"/>
      <c r="F71" s="106"/>
      <c r="G71" s="107" t="str">
        <f t="shared" ref="G71:G94" si="11">IF(F71=100%,"Complete",IF(AND(F71&lt;100%,F71&gt;0%),"In Progress","Not Started"))</f>
        <v>Not Started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1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1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 t="str">
        <f t="shared" si="8"/>
        <v>Simple Website - Build your first personal website - mokmelive@gmail.com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8"/>
        <v>0</v>
      </c>
      <c r="K78" s="166"/>
    </row>
    <row r="79" ht="15" customHeight="1" spans="2:11">
      <c r="B79" s="22"/>
      <c r="C79" s="54" t="s">
        <v>164</v>
      </c>
      <c r="D79" s="55"/>
      <c r="E79" s="121" t="s">
        <v>73</v>
      </c>
      <c r="F79" s="122"/>
      <c r="G79" s="123" t="str">
        <f t="shared" si="11"/>
        <v>Not Started</v>
      </c>
      <c r="H79" s="124"/>
      <c r="J79" s="175">
        <f t="shared" si="8"/>
        <v>0</v>
      </c>
      <c r="K79" s="166"/>
    </row>
    <row r="80" spans="2:11">
      <c r="B80" s="22"/>
      <c r="C80" s="56" t="s">
        <v>165</v>
      </c>
      <c r="D80" s="57"/>
      <c r="E80" s="125"/>
      <c r="F80" s="126"/>
      <c r="G80" s="123" t="str">
        <f t="shared" si="11"/>
        <v>Not Started</v>
      </c>
      <c r="H80" s="127"/>
      <c r="J80" s="175">
        <f t="shared" si="8"/>
        <v>0</v>
      </c>
      <c r="K80" s="166"/>
    </row>
    <row r="81" ht="15.75" customHeight="1" spans="2:11">
      <c r="B81" s="22"/>
      <c r="C81" s="58" t="s">
        <v>166</v>
      </c>
      <c r="D81" s="59"/>
      <c r="E81" s="125"/>
      <c r="F81" s="126"/>
      <c r="G81" s="123" t="str">
        <f t="shared" si="11"/>
        <v>Not Started</v>
      </c>
      <c r="H81" s="127"/>
      <c r="J81" s="175">
        <f t="shared" si="8"/>
        <v>0</v>
      </c>
      <c r="K81" s="166"/>
    </row>
    <row r="82" ht="15.15" spans="2:11">
      <c r="B82" s="22"/>
      <c r="C82" s="60"/>
      <c r="D82" s="61"/>
      <c r="E82" s="128" t="s">
        <v>74</v>
      </c>
      <c r="F82" s="126"/>
      <c r="G82" s="123" t="str">
        <f t="shared" si="11"/>
        <v>Not Started</v>
      </c>
      <c r="H82" s="127"/>
      <c r="J82" s="180"/>
      <c r="K82" s="181"/>
    </row>
    <row r="83" ht="15" customHeight="1" spans="2:11">
      <c r="B83" s="22"/>
      <c r="C83" s="62" t="s">
        <v>167</v>
      </c>
      <c r="D83" s="63"/>
      <c r="E83" s="129" t="s">
        <v>75</v>
      </c>
      <c r="F83" s="126">
        <v>1</v>
      </c>
      <c r="G83" s="123" t="str">
        <f t="shared" si="11"/>
        <v>Complete</v>
      </c>
      <c r="H83" s="127"/>
      <c r="J83" s="182" t="s">
        <v>67</v>
      </c>
      <c r="K83" s="183">
        <f>B94</f>
        <v>45685</v>
      </c>
    </row>
    <row r="84" ht="15" customHeight="1" spans="2:11">
      <c r="B84" s="22"/>
      <c r="C84" s="64" t="s">
        <v>168</v>
      </c>
      <c r="D84" s="65"/>
      <c r="E84" s="130"/>
      <c r="F84" s="126">
        <v>1</v>
      </c>
      <c r="G84" s="123" t="str">
        <f t="shared" si="11"/>
        <v>Complete</v>
      </c>
      <c r="H84" s="127"/>
      <c r="J84" s="178"/>
      <c r="K84" s="179"/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62">
        <f t="shared" ref="J85:K89" si="12">C108</f>
        <v>0</v>
      </c>
      <c r="K85" s="164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126"/>
      <c r="G87" s="123" t="str">
        <f t="shared" si="11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132"/>
      <c r="G88" s="123" t="str">
        <f t="shared" si="11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3">C116</f>
        <v>Create a Rest API - make changes if requested</v>
      </c>
      <c r="K90" s="164"/>
    </row>
    <row r="91" spans="10:11">
      <c r="J91" s="175" t="str">
        <f t="shared" si="13"/>
        <v>Bank accounts part 2 - moved to complete</v>
      </c>
      <c r="K91" s="166"/>
    </row>
    <row r="92" ht="15.15" spans="10:11">
      <c r="J92" s="175" t="str">
        <f t="shared" si="13"/>
        <v>Consume GitHub Add Tests - make changes if requested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>
        <f t="shared" si="13"/>
        <v>0</v>
      </c>
      <c r="K93" s="166"/>
    </row>
    <row r="94" spans="2:11">
      <c r="B94" s="22">
        <v>45685</v>
      </c>
      <c r="C94" s="23">
        <v>0.208333333333333</v>
      </c>
      <c r="D94" s="24" t="s">
        <v>63</v>
      </c>
      <c r="E94" s="82"/>
      <c r="F94" s="83"/>
      <c r="G94" s="84" t="str">
        <f t="shared" si="11"/>
        <v>Not Started</v>
      </c>
      <c r="H94" s="82"/>
      <c r="J94" s="175" t="str">
        <f t="shared" si="13"/>
        <v>Survey design - start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 t="str">
        <f t="shared" si="13"/>
        <v>Conducting Research and User Interviews - continue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43.95" spans="2:11">
      <c r="B101" s="22"/>
      <c r="C101" s="33" t="s">
        <v>169</v>
      </c>
      <c r="D101" s="34"/>
      <c r="E101" s="34"/>
      <c r="F101" s="94">
        <v>1</v>
      </c>
      <c r="G101" s="95" t="str">
        <f t="shared" ref="G101:G105" si="14">IF(F101=100%,"Complete",IF(AND(F101&lt;100%,F101&gt;0%),"In Progress","Not Started"))</f>
        <v>Complete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 t="str">
        <f t="shared" ref="J102:J106" si="15">C101</f>
        <v>Simple Website - Build your first personal website - mokmelive@gmail.com - review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/>
      <c r="D108" s="43"/>
      <c r="E108" s="105"/>
      <c r="F108" s="106"/>
      <c r="G108" s="107" t="str">
        <f t="shared" ref="G108:G131" si="16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45685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7">J85</f>
        <v>0</v>
      </c>
      <c r="K114" s="139">
        <f t="shared" ref="K114:K115" si="18">K85</f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8"/>
        <v>0</v>
      </c>
    </row>
    <row r="116" ht="15" customHeight="1" spans="2:11">
      <c r="B116" s="22"/>
      <c r="C116" s="54" t="s">
        <v>164</v>
      </c>
      <c r="D116" s="55"/>
      <c r="E116" s="121" t="s">
        <v>73</v>
      </c>
      <c r="F116" s="122"/>
      <c r="G116" s="123" t="str">
        <f t="shared" si="16"/>
        <v>Not Started</v>
      </c>
      <c r="H116" s="124"/>
      <c r="J116" s="140">
        <f t="shared" si="17"/>
        <v>0</v>
      </c>
      <c r="K116" s="141">
        <f t="shared" si="17"/>
        <v>0</v>
      </c>
    </row>
    <row r="117" spans="2:11">
      <c r="B117" s="22"/>
      <c r="C117" s="56" t="s">
        <v>170</v>
      </c>
      <c r="D117" s="57"/>
      <c r="E117" s="125"/>
      <c r="F117" s="126"/>
      <c r="G117" s="123" t="str">
        <f t="shared" si="16"/>
        <v>Not Started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 t="s">
        <v>166</v>
      </c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/>
      <c r="D119" s="61"/>
      <c r="E119" s="128" t="s">
        <v>74</v>
      </c>
      <c r="F119" s="126"/>
      <c r="G119" s="123" t="str">
        <f t="shared" si="16"/>
        <v>Not Started</v>
      </c>
      <c r="H119" s="127"/>
      <c r="J119" s="149" t="str">
        <f t="shared" si="17"/>
        <v>Create a Rest API - make changes if requested</v>
      </c>
      <c r="K119" s="139"/>
    </row>
    <row r="120" ht="15" customHeight="1" spans="2:11">
      <c r="B120" s="22"/>
      <c r="C120" s="62" t="s">
        <v>171</v>
      </c>
      <c r="D120" s="63"/>
      <c r="E120" s="129" t="s">
        <v>75</v>
      </c>
      <c r="F120" s="126"/>
      <c r="G120" s="123" t="str">
        <f t="shared" si="16"/>
        <v>Not Started</v>
      </c>
      <c r="H120" s="127"/>
      <c r="J120" s="150" t="str">
        <f t="shared" si="17"/>
        <v>Bank accounts part 2 - moved to complete</v>
      </c>
      <c r="K120" s="141"/>
    </row>
    <row r="121" ht="15" customHeight="1" spans="2:11">
      <c r="B121" s="22"/>
      <c r="C121" s="64" t="s">
        <v>172</v>
      </c>
      <c r="D121" s="65"/>
      <c r="E121" s="130"/>
      <c r="F121" s="126"/>
      <c r="G121" s="123" t="str">
        <f t="shared" si="16"/>
        <v>Not Started</v>
      </c>
      <c r="H121" s="127"/>
      <c r="J121" s="150" t="str">
        <f t="shared" si="17"/>
        <v>Consume GitHub Add Tests - make changes if requested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>
        <f t="shared" si="17"/>
        <v>0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 t="str">
        <f t="shared" si="17"/>
        <v>Survey design - start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 t="str">
        <f t="shared" si="17"/>
        <v>Conducting Research and User Interviews - continue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>
        <f t="shared" si="17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45687</v>
      </c>
      <c r="C131" s="23">
        <v>0.208333333333333</v>
      </c>
      <c r="D131" s="24" t="s">
        <v>63</v>
      </c>
      <c r="E131" s="82"/>
      <c r="F131" s="83">
        <v>1</v>
      </c>
      <c r="G131" s="84" t="str">
        <f t="shared" si="16"/>
        <v>Complete</v>
      </c>
      <c r="H131" s="82"/>
      <c r="J131" s="150" t="str">
        <f t="shared" ref="J131:J135" si="19">J102</f>
        <v>Simple Website - Build your first personal website - mokmelive@gmail.com - review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9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9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45687</v>
      </c>
    </row>
    <row r="138" ht="29.55" spans="2:11">
      <c r="B138" s="22"/>
      <c r="C138" s="33" t="s">
        <v>133</v>
      </c>
      <c r="D138" s="617" t="s">
        <v>173</v>
      </c>
      <c r="E138" s="617" t="s">
        <v>163</v>
      </c>
      <c r="F138" s="94">
        <v>1</v>
      </c>
      <c r="G138" s="95" t="str">
        <f t="shared" ref="G138:G142" si="20">IF(F138=100%,"Complete",IF(AND(F138&lt;100%,F138&gt;0%),"In Progress","Not Started"))</f>
        <v>Complete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37">
        <f t="shared" ref="J139:K143" si="21">C145</f>
        <v>0</v>
      </c>
      <c r="K139" s="13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spans="2:11">
      <c r="B141" s="22"/>
      <c r="C141" s="35"/>
      <c r="D141" s="36"/>
      <c r="E141" s="36"/>
      <c r="F141" s="97"/>
      <c r="G141" s="95" t="str">
        <f t="shared" si="20"/>
        <v>Not Started</v>
      </c>
      <c r="H141" s="98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0"/>
        <v>Not Started</v>
      </c>
      <c r="H142" s="98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1"/>
        <v>0</v>
      </c>
      <c r="K143" s="143">
        <f t="shared" si="21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2">C153</f>
        <v>Consume GitHub Add Tests - make changes if requested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3">IF(F145=100%,"Complete",IF(AND(F145&lt;100%,F145&gt;0%),"In Progress","Not Started"))</f>
        <v>Not Started</v>
      </c>
      <c r="H145" s="108"/>
      <c r="J145" s="150" t="str">
        <f t="shared" si="22"/>
        <v>Create a Rest API - make changes if requested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3"/>
        <v>Not Started</v>
      </c>
      <c r="H146" s="111"/>
      <c r="J146" s="150">
        <f t="shared" si="22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3"/>
        <v>Not Started</v>
      </c>
      <c r="H147" s="111"/>
      <c r="J147" s="150">
        <f t="shared" si="22"/>
        <v>0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3"/>
        <v>Not Started</v>
      </c>
      <c r="H148" s="111"/>
      <c r="J148" s="150" t="str">
        <f t="shared" si="22"/>
        <v>Conducting Research and User Interviews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3"/>
        <v>Not Started</v>
      </c>
      <c r="H149" s="103"/>
      <c r="J149" s="150" t="str">
        <f t="shared" si="22"/>
        <v>Survey design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2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2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 t="str">
        <f t="shared" si="22"/>
        <v>Entrepreneurs and Freelancers Club - https://meet.google.com/qsm-bmse-kud</v>
      </c>
      <c r="K152" s="141"/>
    </row>
    <row r="153" ht="15" customHeight="1" spans="2:11">
      <c r="B153" s="22"/>
      <c r="C153" s="54" t="s">
        <v>166</v>
      </c>
      <c r="D153" s="55"/>
      <c r="E153" s="121" t="s">
        <v>73</v>
      </c>
      <c r="F153" s="122"/>
      <c r="G153" s="123" t="str">
        <f t="shared" si="23"/>
        <v>Not Started</v>
      </c>
      <c r="H153" s="124"/>
      <c r="J153" s="150" t="str">
        <f t="shared" si="22"/>
        <v>Update CV</v>
      </c>
      <c r="K153" s="141"/>
    </row>
    <row r="154" ht="15.75" customHeight="1" spans="2:11">
      <c r="B154" s="22"/>
      <c r="C154" s="56" t="s">
        <v>164</v>
      </c>
      <c r="D154" s="57"/>
      <c r="E154" s="125"/>
      <c r="F154" s="126"/>
      <c r="G154" s="123" t="str">
        <f t="shared" si="23"/>
        <v>Not Started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3"/>
        <v>Not Started</v>
      </c>
      <c r="H155" s="127"/>
      <c r="J155" s="155" t="s">
        <v>64</v>
      </c>
      <c r="K155" s="156"/>
    </row>
    <row r="156" ht="15.15" spans="2:11">
      <c r="B156" s="22"/>
      <c r="C156" s="60"/>
      <c r="D156" s="61"/>
      <c r="E156" s="128" t="s">
        <v>74</v>
      </c>
      <c r="F156" s="126"/>
      <c r="G156" s="123" t="str">
        <f t="shared" si="23"/>
        <v>Not Started</v>
      </c>
      <c r="H156" s="127"/>
      <c r="J156" s="149" t="str">
        <f t="shared" ref="J156:J160" si="24">C138</f>
        <v>Simple Website - mokmelive@gmail.com - review</v>
      </c>
      <c r="K156" s="139"/>
    </row>
    <row r="157" ht="15" customHeight="1" spans="2:11">
      <c r="B157" s="22"/>
      <c r="C157" s="62" t="s">
        <v>174</v>
      </c>
      <c r="D157" s="63"/>
      <c r="E157" s="129" t="s">
        <v>75</v>
      </c>
      <c r="F157" s="126">
        <v>1</v>
      </c>
      <c r="G157" s="123" t="str">
        <f t="shared" si="23"/>
        <v>Complete</v>
      </c>
      <c r="H157" s="127"/>
      <c r="J157" s="150">
        <f t="shared" si="24"/>
        <v>0</v>
      </c>
      <c r="K157" s="141"/>
    </row>
    <row r="158" spans="2:11">
      <c r="B158" s="22"/>
      <c r="C158" s="64" t="s">
        <v>175</v>
      </c>
      <c r="D158" s="65"/>
      <c r="E158" s="130"/>
      <c r="F158" s="126">
        <v>1</v>
      </c>
      <c r="G158" s="123" t="str">
        <f t="shared" si="23"/>
        <v>Complete</v>
      </c>
      <c r="H158" s="127"/>
      <c r="J158" s="150">
        <f t="shared" si="24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3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3"/>
        <v>Not Started</v>
      </c>
      <c r="H160" s="127"/>
      <c r="J160" s="150">
        <f t="shared" si="24"/>
        <v>0</v>
      </c>
      <c r="K160" s="141"/>
    </row>
    <row r="161" ht="30" customHeight="1" spans="2:11">
      <c r="B161" s="22"/>
      <c r="C161" s="702" t="s">
        <v>176</v>
      </c>
      <c r="D161" s="703"/>
      <c r="E161" s="130"/>
      <c r="F161" s="126"/>
      <c r="G161" s="123" t="str">
        <f t="shared" si="23"/>
        <v>Not Started</v>
      </c>
      <c r="H161" s="127"/>
      <c r="J161" s="140" t="s">
        <v>76</v>
      </c>
      <c r="K161" s="144"/>
    </row>
    <row r="162" ht="15.75" customHeight="1" spans="2:11">
      <c r="B162" s="66"/>
      <c r="C162" s="704" t="s">
        <v>177</v>
      </c>
      <c r="D162" s="705"/>
      <c r="E162" s="131"/>
      <c r="F162" s="132"/>
      <c r="G162" s="123" t="str">
        <f t="shared" si="23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45687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>
        <v>45688</v>
      </c>
      <c r="C168" s="23">
        <v>0.208333333333333</v>
      </c>
      <c r="D168" s="24" t="s">
        <v>63</v>
      </c>
      <c r="E168" s="82"/>
      <c r="F168" s="83">
        <v>1</v>
      </c>
      <c r="G168" s="84" t="str">
        <f t="shared" si="23"/>
        <v>Complete</v>
      </c>
      <c r="H168" s="82"/>
      <c r="J168" s="162">
        <f t="shared" ref="J168:K189" si="25">J139</f>
        <v>0</v>
      </c>
      <c r="K168" s="164">
        <f t="shared" ref="K168:K169" si="26">K139</f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6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5"/>
        <v>0</v>
      </c>
      <c r="K172" s="168">
        <f t="shared" si="25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5"/>
        <v>Consume GitHub Add Tests - make changes if requested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 t="str">
        <f t="shared" si="25"/>
        <v>Create a Rest API - make changes if requested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7">IF(F175=100%,"Complete",IF(AND(F175&lt;100%,F175&gt;0%),"In Progress","Not Started"))</f>
        <v>Not Started</v>
      </c>
      <c r="H175" s="96"/>
      <c r="J175" s="175">
        <f t="shared" si="25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>
        <f t="shared" si="25"/>
        <v>0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 t="str">
        <f t="shared" si="25"/>
        <v>Conducting Research and User Interviews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7"/>
        <v>Not Started</v>
      </c>
      <c r="H178" s="98"/>
      <c r="J178" s="175" t="str">
        <f t="shared" si="25"/>
        <v>Survey design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7"/>
        <v>Not Started</v>
      </c>
      <c r="H179" s="98"/>
      <c r="J179" s="175">
        <f t="shared" si="25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5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 t="str">
        <f t="shared" si="25"/>
        <v>Entrepreneurs and Freelancers Club - https://meet.google.com/qsm-bmse-kud</v>
      </c>
      <c r="K181" s="166"/>
    </row>
    <row r="182" spans="2:11">
      <c r="B182" s="22"/>
      <c r="C182" s="42"/>
      <c r="D182" s="43"/>
      <c r="E182" s="105"/>
      <c r="F182" s="106"/>
      <c r="G182" s="107" t="str">
        <f t="shared" ref="G182:G205" si="28">IF(F182=100%,"Complete",IF(AND(F182&lt;100%,F182&gt;0%),"In Progress","Not Started"))</f>
        <v>Not Started</v>
      </c>
      <c r="H182" s="108"/>
      <c r="J182" s="175"/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8"/>
        <v>Not Started</v>
      </c>
      <c r="H185" s="111"/>
      <c r="J185" s="175" t="str">
        <f t="shared" si="25"/>
        <v>Simple Website - mokmelive@gmail.com - review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8"/>
        <v>Not Started</v>
      </c>
      <c r="H186" s="103"/>
      <c r="J186" s="175">
        <f t="shared" si="25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5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5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5"/>
        <v>0</v>
      </c>
      <c r="K189" s="166"/>
    </row>
    <row r="190" ht="15.75" customHeight="1" spans="2:11">
      <c r="B190" s="22"/>
      <c r="C190" s="54" t="s">
        <v>138</v>
      </c>
      <c r="D190" s="55"/>
      <c r="E190" s="121" t="s">
        <v>73</v>
      </c>
      <c r="F190" s="122">
        <v>1</v>
      </c>
      <c r="G190" s="123" t="str">
        <f t="shared" si="28"/>
        <v>Complete</v>
      </c>
      <c r="H190" s="124"/>
      <c r="J190" s="180"/>
      <c r="K190" s="181"/>
    </row>
    <row r="191" ht="15.75" customHeight="1" spans="2:11">
      <c r="B191" s="22"/>
      <c r="C191" s="56" t="s">
        <v>139</v>
      </c>
      <c r="D191" s="57"/>
      <c r="E191" s="125"/>
      <c r="F191" s="126">
        <v>1</v>
      </c>
      <c r="G191" s="123" t="str">
        <f t="shared" si="28"/>
        <v>Complete</v>
      </c>
      <c r="H191" s="127"/>
      <c r="J191" s="182" t="s">
        <v>67</v>
      </c>
      <c r="K191" s="183">
        <f>B168</f>
        <v>45688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8"/>
        <v>Not Started</v>
      </c>
      <c r="H192" s="127"/>
      <c r="J192" s="178"/>
      <c r="K192" s="179"/>
    </row>
    <row r="193" ht="15.15" spans="2:11">
      <c r="B193" s="22"/>
      <c r="C193" s="60"/>
      <c r="D193" s="61"/>
      <c r="E193" s="128" t="s">
        <v>74</v>
      </c>
      <c r="F193" s="126"/>
      <c r="G193" s="123" t="str">
        <f t="shared" si="28"/>
        <v>Not Started</v>
      </c>
      <c r="H193" s="127"/>
      <c r="J193" s="162">
        <f t="shared" ref="J193:K197" si="29">C182</f>
        <v>0</v>
      </c>
      <c r="K193" s="164">
        <f t="shared" si="29"/>
        <v>0</v>
      </c>
    </row>
    <row r="194" ht="15" customHeight="1" spans="2:11">
      <c r="B194" s="22"/>
      <c r="C194" s="62" t="s">
        <v>140</v>
      </c>
      <c r="D194" s="63"/>
      <c r="E194" s="129" t="s">
        <v>75</v>
      </c>
      <c r="F194" s="126">
        <v>1</v>
      </c>
      <c r="G194" s="123" t="str">
        <f t="shared" si="28"/>
        <v>Complete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67">
        <f t="shared" si="29"/>
        <v>0</v>
      </c>
      <c r="K197" s="168">
        <f t="shared" si="29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8"/>
        <v>Not Started</v>
      </c>
      <c r="H198" s="127"/>
      <c r="J198" s="174" t="str">
        <f t="shared" ref="J198:J207" si="30">C190</f>
        <v>Consume GitHub Add Tests - requested review</v>
      </c>
      <c r="K198" s="164"/>
    </row>
    <row r="199" ht="15.75" customHeight="1" spans="2:11">
      <c r="B199" s="66"/>
      <c r="C199" s="704" t="s">
        <v>177</v>
      </c>
      <c r="D199" s="705"/>
      <c r="E199" s="131"/>
      <c r="F199" s="132">
        <v>1</v>
      </c>
      <c r="G199" s="123" t="str">
        <f t="shared" si="28"/>
        <v>Complete</v>
      </c>
      <c r="H199" s="133"/>
      <c r="J199" s="175" t="str">
        <f t="shared" si="30"/>
        <v>Create a Rest API - made changes 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0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>
        <f t="shared" si="30"/>
        <v>0</v>
      </c>
      <c r="K201" s="166"/>
    </row>
    <row r="202" spans="10:11">
      <c r="J202" s="175" t="str">
        <f t="shared" si="30"/>
        <v>Database Comparison - start</v>
      </c>
      <c r="K202" s="166"/>
    </row>
    <row r="203" ht="15.15" spans="10:11">
      <c r="J203" s="175">
        <f t="shared" si="30"/>
        <v>0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0"/>
        <v>0</v>
      </c>
      <c r="K204" s="166"/>
    </row>
    <row r="205" ht="23.25" customHeight="1" spans="2:11">
      <c r="B205" s="22"/>
      <c r="C205" s="23">
        <v>0.208333333333333</v>
      </c>
      <c r="D205" s="24" t="s">
        <v>63</v>
      </c>
      <c r="E205" s="82"/>
      <c r="F205" s="83"/>
      <c r="G205" s="84" t="str">
        <f t="shared" si="28"/>
        <v>Not Started</v>
      </c>
      <c r="H205" s="82"/>
      <c r="J205" s="175">
        <f t="shared" si="30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 t="str">
        <f t="shared" si="30"/>
        <v>Update CV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1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1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2">IF(F212=100%,"Complete",IF(AND(F212&lt;100%,F212&gt;0%),"In Progress","Not Started"))</f>
        <v>Not Started</v>
      </c>
      <c r="H212" s="96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75">
        <f t="shared" si="31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2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2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/>
      <c r="D219" s="43"/>
      <c r="E219" s="105"/>
      <c r="F219" s="106"/>
      <c r="G219" s="107" t="str">
        <f t="shared" ref="G219:G236" si="33">IF(F219=100%,"Complete",IF(AND(F219&lt;100%,F219&gt;0%),"In Progress","Not Started"))</f>
        <v>Not Started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135" t="s">
        <v>47</v>
      </c>
      <c r="K220" s="136">
        <f>K191</f>
        <v>45688</v>
      </c>
    </row>
    <row r="221" ht="15.15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3"/>
        <v>Not Started</v>
      </c>
      <c r="H222" s="111"/>
      <c r="J222" s="137">
        <f t="shared" ref="J222:K243" si="34">J193</f>
        <v>0</v>
      </c>
      <c r="K222" s="139">
        <f t="shared" ref="K222:K223" si="35">K193</f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3"/>
        <v>Not Started</v>
      </c>
      <c r="H223" s="103"/>
      <c r="J223" s="140">
        <f t="shared" si="34"/>
        <v>0</v>
      </c>
      <c r="K223" s="141">
        <f t="shared" si="35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4"/>
        <v>0</v>
      </c>
      <c r="K225" s="141">
        <f t="shared" si="34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4"/>
        <v>0</v>
      </c>
      <c r="K226" s="141">
        <f t="shared" si="34"/>
        <v>0</v>
      </c>
    </row>
    <row r="227" ht="15" customHeight="1" spans="2:11">
      <c r="B227" s="22"/>
      <c r="C227" s="54"/>
      <c r="D227" s="55"/>
      <c r="E227" s="121" t="s">
        <v>73</v>
      </c>
      <c r="F227" s="122"/>
      <c r="G227" s="123" t="str">
        <f t="shared" si="33"/>
        <v>Not Started</v>
      </c>
      <c r="H227" s="124"/>
      <c r="J227" s="149" t="str">
        <f t="shared" si="34"/>
        <v>Consume GitHub Add Tests - requested review</v>
      </c>
      <c r="K227" s="139"/>
    </row>
    <row r="228" spans="2:11">
      <c r="B228" s="22"/>
      <c r="C228" s="56"/>
      <c r="D228" s="57"/>
      <c r="E228" s="125"/>
      <c r="F228" s="126"/>
      <c r="G228" s="123" t="str">
        <f t="shared" si="33"/>
        <v>Not Started</v>
      </c>
      <c r="H228" s="127"/>
      <c r="J228" s="150" t="str">
        <f t="shared" si="34"/>
        <v>Create a Rest API - made changes 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3"/>
        <v>Not Started</v>
      </c>
      <c r="H229" s="127"/>
      <c r="J229" s="150">
        <f t="shared" si="34"/>
        <v>0</v>
      </c>
      <c r="K229" s="141"/>
    </row>
    <row r="230" ht="15.15" spans="2:11">
      <c r="B230" s="22"/>
      <c r="C230" s="60"/>
      <c r="D230" s="61"/>
      <c r="E230" s="128" t="s">
        <v>74</v>
      </c>
      <c r="F230" s="126"/>
      <c r="G230" s="123" t="str">
        <f t="shared" si="33"/>
        <v>Not Started</v>
      </c>
      <c r="H230" s="127"/>
      <c r="J230" s="150">
        <f t="shared" si="34"/>
        <v>0</v>
      </c>
      <c r="K230" s="141"/>
    </row>
    <row r="231" ht="15.75" customHeight="1" spans="2:11">
      <c r="B231" s="22"/>
      <c r="C231" s="62"/>
      <c r="D231" s="63"/>
      <c r="E231" s="129" t="s">
        <v>75</v>
      </c>
      <c r="F231" s="126"/>
      <c r="G231" s="123" t="str">
        <f t="shared" si="33"/>
        <v>Not Started</v>
      </c>
      <c r="H231" s="127"/>
      <c r="J231" s="150" t="str">
        <f t="shared" si="34"/>
        <v>Database Comparison - start</v>
      </c>
      <c r="K231" s="141"/>
    </row>
    <row r="232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150">
        <f t="shared" si="34"/>
        <v>0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3"/>
        <v>Not Started</v>
      </c>
      <c r="H235" s="127"/>
      <c r="J235" s="150">
        <f t="shared" si="34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3"/>
        <v>Not Started</v>
      </c>
      <c r="H236" s="133"/>
      <c r="J236" s="150" t="str">
        <f t="shared" si="34"/>
        <v>Update CV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si="34"/>
        <v>0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0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>
        <f t="shared" ref="J247:K251" si="36">C219</f>
        <v>0</v>
      </c>
      <c r="K247" s="139">
        <f t="shared" ref="K247:K248" si="37">D219</f>
        <v>0</v>
      </c>
    </row>
    <row r="248" spans="2:11">
      <c r="B248" s="43">
        <f t="shared" ref="B248:B249" si="38">C71</f>
        <v>0</v>
      </c>
      <c r="C248" s="208">
        <f t="shared" ref="C248:C249" si="39">D71</f>
        <v>0</v>
      </c>
      <c r="D248" s="197"/>
      <c r="E248" s="197"/>
      <c r="F248" s="197"/>
      <c r="G248" s="197"/>
      <c r="H248" s="210"/>
      <c r="J248" s="140">
        <f t="shared" si="36"/>
        <v>0</v>
      </c>
      <c r="K248" s="141">
        <f t="shared" si="37"/>
        <v>0</v>
      </c>
    </row>
    <row r="249" spans="2:11">
      <c r="B249" s="45">
        <f t="shared" si="38"/>
        <v>0</v>
      </c>
      <c r="C249" s="209">
        <f t="shared" si="39"/>
        <v>0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spans="2:11">
      <c r="B250" s="45">
        <f t="shared" ref="B250:B251" si="40">C108</f>
        <v>0</v>
      </c>
      <c r="C250" s="209">
        <f t="shared" ref="C250:C251" si="41">D108</f>
        <v>0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ht="15.15" spans="2:11">
      <c r="B251" s="45">
        <f t="shared" si="40"/>
        <v>0</v>
      </c>
      <c r="C251" s="209">
        <f t="shared" si="41"/>
        <v>0</v>
      </c>
      <c r="D251" s="197"/>
      <c r="E251" s="197"/>
      <c r="F251" s="197"/>
      <c r="G251" s="197"/>
      <c r="H251" s="210"/>
      <c r="J251" s="142">
        <f t="shared" si="36"/>
        <v>0</v>
      </c>
      <c r="K251" s="143">
        <f t="shared" si="36"/>
        <v>0</v>
      </c>
    </row>
    <row r="252" spans="2:11">
      <c r="B252" s="45">
        <f t="shared" ref="B252:B253" si="42">C145</f>
        <v>0</v>
      </c>
      <c r="C252" s="209">
        <f t="shared" ref="C252:C253" si="43">D145</f>
        <v>0</v>
      </c>
      <c r="J252" s="149">
        <f t="shared" ref="J252:J261" si="44">C227</f>
        <v>0</v>
      </c>
      <c r="K252" s="139"/>
    </row>
    <row r="253" spans="2:11">
      <c r="B253" s="45">
        <f t="shared" si="42"/>
        <v>0</v>
      </c>
      <c r="C253" s="209">
        <f t="shared" si="43"/>
        <v>0</v>
      </c>
      <c r="J253" s="150">
        <f t="shared" si="44"/>
        <v>0</v>
      </c>
      <c r="K253" s="141"/>
    </row>
    <row r="254" spans="2:11">
      <c r="B254" s="45">
        <f t="shared" ref="B254:B255" si="45">C182</f>
        <v>0</v>
      </c>
      <c r="C254" s="209">
        <f t="shared" ref="C254:C255" si="46">D182</f>
        <v>0</v>
      </c>
      <c r="J254" s="150">
        <f t="shared" si="44"/>
        <v>0</v>
      </c>
      <c r="K254" s="141"/>
    </row>
    <row r="255" spans="2:11">
      <c r="B255" s="45">
        <f t="shared" si="45"/>
        <v>0</v>
      </c>
      <c r="C255" s="209">
        <f t="shared" si="46"/>
        <v>0</v>
      </c>
      <c r="J255" s="150">
        <f t="shared" si="44"/>
        <v>0</v>
      </c>
      <c r="K255" s="141"/>
    </row>
    <row r="256" spans="2:11">
      <c r="B256" s="45">
        <f t="shared" ref="B256:B257" si="47">C219</f>
        <v>0</v>
      </c>
      <c r="C256" s="209">
        <f t="shared" ref="C256:C257" si="48">D219</f>
        <v>0</v>
      </c>
      <c r="J256" s="150">
        <f t="shared" si="44"/>
        <v>0</v>
      </c>
      <c r="K256" s="141"/>
    </row>
    <row r="257" ht="15.15" spans="2:11">
      <c r="B257" s="211">
        <f t="shared" si="47"/>
        <v>0</v>
      </c>
      <c r="C257" s="212">
        <f t="shared" si="48"/>
        <v>0</v>
      </c>
      <c r="J257" s="150">
        <f t="shared" si="44"/>
        <v>0</v>
      </c>
      <c r="K257" s="141"/>
    </row>
    <row r="258" ht="15.15" spans="2:11">
      <c r="B258" s="213" t="s">
        <v>82</v>
      </c>
      <c r="C258" s="214"/>
      <c r="J258" s="150">
        <f t="shared" si="44"/>
        <v>0</v>
      </c>
      <c r="K258" s="141"/>
    </row>
    <row r="259" spans="2:11">
      <c r="B259" s="215"/>
      <c r="C259" s="216"/>
      <c r="J259" s="150">
        <f t="shared" si="44"/>
        <v>0</v>
      </c>
      <c r="K259" s="141"/>
    </row>
    <row r="260" spans="2:11">
      <c r="B260" s="215" t="s">
        <v>83</v>
      </c>
      <c r="C260" s="216"/>
      <c r="J260" s="150">
        <f t="shared" si="44"/>
        <v>0</v>
      </c>
      <c r="K260" s="141"/>
    </row>
    <row r="261" ht="15.15" spans="2:11">
      <c r="B261" s="204"/>
      <c r="C261" s="205"/>
      <c r="J261" s="150">
        <f t="shared" si="44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9">C212</f>
        <v>0</v>
      </c>
      <c r="K264" s="139"/>
    </row>
    <row r="265" spans="2:11">
      <c r="B265" s="221"/>
      <c r="C265" s="222"/>
      <c r="J265" s="150">
        <f t="shared" si="49"/>
        <v>0</v>
      </c>
      <c r="K265" s="141"/>
    </row>
    <row r="266" spans="2:11">
      <c r="B266" s="221">
        <f t="shared" ref="B266:B272" si="50">C230</f>
        <v>0</v>
      </c>
      <c r="C266" s="222"/>
      <c r="J266" s="150">
        <f t="shared" si="49"/>
        <v>0</v>
      </c>
      <c r="K266" s="141"/>
    </row>
    <row r="267" spans="2:11">
      <c r="B267" s="221">
        <f t="shared" si="50"/>
        <v>0</v>
      </c>
      <c r="C267" s="222"/>
      <c r="J267" s="150">
        <f t="shared" si="49"/>
        <v>0</v>
      </c>
      <c r="K267" s="141"/>
    </row>
    <row r="268" spans="2:11">
      <c r="B268" s="221">
        <f t="shared" si="50"/>
        <v>0</v>
      </c>
      <c r="C268" s="222"/>
      <c r="J268" s="150">
        <f t="shared" si="49"/>
        <v>0</v>
      </c>
      <c r="K268" s="141"/>
    </row>
    <row r="269" spans="2:11">
      <c r="B269" s="221">
        <f t="shared" si="50"/>
        <v>0</v>
      </c>
      <c r="C269" s="222"/>
      <c r="J269" s="140" t="s">
        <v>76</v>
      </c>
      <c r="K269" s="144"/>
    </row>
    <row r="270" spans="2:11">
      <c r="B270" s="221">
        <f t="shared" si="50"/>
        <v>0</v>
      </c>
      <c r="C270" s="222"/>
      <c r="J270" s="157" t="s">
        <v>77</v>
      </c>
      <c r="K270" s="158"/>
    </row>
    <row r="271" ht="15.15" spans="2:11">
      <c r="B271" s="221">
        <f t="shared" si="50"/>
        <v>0</v>
      </c>
      <c r="C271" s="222"/>
      <c r="J271" s="145"/>
      <c r="K271" s="146"/>
    </row>
    <row r="272" spans="2:3">
      <c r="B272" s="221">
        <f t="shared" si="50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:E24"/>
    <mergeCell ref="D57:E61"/>
    <mergeCell ref="D131:E135"/>
    <mergeCell ref="D94:E98"/>
    <mergeCell ref="D168:E172"/>
    <mergeCell ref="D205:E209"/>
  </mergeCells>
  <conditionalFormatting sqref="F20">
    <cfRule type="dataBar" priority="18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{ccd8db62-da82-4170-afaf-24e6de2af7b2}</x14:id>
        </ext>
      </extLst>
    </cfRule>
    <cfRule type="dataBar" priority="1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{b8df4697-2dc2-4204-9e5d-d5665b4ab527}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{f2e4eb55-8f21-467c-976f-517198355285}</x14:id>
        </ext>
      </extLst>
    </cfRule>
    <cfRule type="dataBar" priority="2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{522931c2-680e-424f-92fe-9efdab0973a3}</x14:id>
        </ext>
      </extLst>
    </cfRule>
    <cfRule type="dataBar" priority="2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{41b60d90-00e6-4965-bcae-8d6f4aa85360}</x14:id>
        </ext>
      </extLst>
    </cfRule>
    <cfRule type="dataBar" priority="2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{a963e000-21f8-4cb1-89f5-0263ecdeac49}</x14:id>
        </ext>
      </extLst>
    </cfRule>
    <cfRule type="dataBar" priority="1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{b5787cab-0acc-4ac0-9614-4aee9e499f4b}</x14:id>
        </ext>
      </extLst>
    </cfRule>
    <cfRule type="dataBar" priority="9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{c07b5c5d-bbe9-4370-9298-d1a8009c4e78}</x14:id>
        </ext>
      </extLst>
    </cfRule>
    <cfRule type="dataBar" priority="10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{1381be1a-b77c-4f80-9d80-2b1a352cf323}</x14:id>
        </ext>
      </extLst>
    </cfRule>
  </conditionalFormatting>
  <conditionalFormatting sqref="F57">
    <cfRule type="dataBar" priority="16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{1c292e6c-bafe-4ed8-bfbb-21ebf558cc8f}</x14:id>
        </ext>
      </extLst>
    </cfRule>
    <cfRule type="dataBar" priority="16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{2aabae0d-e8b9-4923-81b4-d3b95feb0a6d}</x14:id>
        </ext>
      </extLst>
    </cfRule>
    <cfRule type="dataBar" priority="16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{fab210bb-09f5-41fd-9b03-ef3166c017bc}</x14:id>
        </ext>
      </extLst>
    </cfRule>
    <cfRule type="dataBar" priority="15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{15ec1ba8-81e0-478f-9217-f8bd0c9e20be}</x14:id>
        </ext>
      </extLst>
    </cfRule>
    <cfRule type="dataBar" priority="15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{05c5f2b4-a3ce-435e-bab6-bba5014e8608}</x14:id>
        </ext>
      </extLst>
    </cfRule>
    <cfRule type="dataBar" priority="15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{1ef4c363-fda4-4606-a4ee-833512099608}</x14:id>
        </ext>
      </extLst>
    </cfRule>
    <cfRule type="dataBar" priority="1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{9eb7000d-7349-4e18-aca1-2554d28df6d9}</x14:id>
        </ext>
      </extLst>
    </cfRule>
    <cfRule type="dataBar" priority="1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{0667de4b-ef06-43f3-95a0-aa78c6e2ee1a}</x14:id>
        </ext>
      </extLst>
    </cfRule>
    <cfRule type="dataBar" priority="1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{c201945b-484e-407d-99b3-a6e4b5bfcd5c}</x14:id>
        </ext>
      </extLst>
    </cfRule>
  </conditionalFormatting>
  <conditionalFormatting sqref="F94">
    <cfRule type="dataBar" priority="14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{6bd42223-640a-430e-84b1-76b79e556716}</x14:id>
        </ext>
      </extLst>
    </cfRule>
    <cfRule type="dataBar" priority="14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{875ae0dc-db69-47dc-a6b3-904099fbc404}</x14:id>
        </ext>
      </extLst>
    </cfRule>
    <cfRule type="dataBar" priority="13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{633d08e8-1bda-4ee0-bcb6-4d1f9aae114a}</x14:id>
        </ext>
      </extLst>
    </cfRule>
    <cfRule type="dataBar" priority="1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{74eb5ab1-beb4-4bd1-b1fd-8171e71d9fd8}</x14:id>
        </ext>
      </extLst>
    </cfRule>
    <cfRule type="dataBar" priority="13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{ad89d487-8288-41be-8ec7-d4c794671ce5}</x14:id>
        </ext>
      </extLst>
    </cfRule>
    <cfRule type="dataBar" priority="13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{b39be353-2470-49dd-90c5-ab64cef52be7}</x14:id>
        </ext>
      </extLst>
    </cfRule>
    <cfRule type="dataBar" priority="14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{71ba22af-493d-49e6-b67d-dd34af1aedc1}</x14:id>
        </ext>
      </extLst>
    </cfRule>
    <cfRule type="dataBar" priority="1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{79a22f01-a02e-4b03-931e-e2f9ba9cb452}</x14:id>
        </ext>
      </extLst>
    </cfRule>
    <cfRule type="dataBar" priority="1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{c3b9fe50-aa00-4ccc-a53d-51ac60254351}</x14:id>
        </ext>
      </extLst>
    </cfRule>
  </conditionalFormatting>
  <conditionalFormatting sqref="F131">
    <cfRule type="dataBar" priority="12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{e635521c-69ac-4bf0-ae16-3b3a0420ab96}</x14:id>
        </ext>
      </extLst>
    </cfRule>
    <cfRule type="dataBar" priority="12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{d3920a35-4477-456a-bb7f-6316aa1b8f54}</x14:id>
        </ext>
      </extLst>
    </cfRule>
    <cfRule type="dataBar" priority="11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{ff36f3f3-ba82-42b1-826c-c5dc9fac5a3f}</x14:id>
        </ext>
      </extLst>
    </cfRule>
    <cfRule type="dataBar" priority="12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{c5a9d8a3-4c42-4a7b-a0e0-0b5c79d149d8}</x14:id>
        </ext>
      </extLst>
    </cfRule>
    <cfRule type="dataBar" priority="11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{cfc4de39-9daa-4636-a4b1-3416c3f76378}</x14:id>
        </ext>
      </extLst>
    </cfRule>
    <cfRule type="dataBar" priority="11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{3a70a71b-6d95-4912-88a4-67938d173346}</x14:id>
        </ext>
      </extLst>
    </cfRule>
    <cfRule type="dataBar" priority="12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{3885a360-3344-408f-842e-97420fdbd7f8}</x14:id>
        </ext>
      </extLst>
    </cfRule>
    <cfRule type="dataBar" priority="12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{f51fa70d-92ea-44be-9a59-c74aa5c4426a}</x14:id>
        </ext>
      </extLst>
    </cfRule>
    <cfRule type="dataBar" priority="12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{4711b4b7-d64c-4bb5-93b1-0347ec93fa50}</x14:id>
        </ext>
      </extLst>
    </cfRule>
  </conditionalFormatting>
  <conditionalFormatting sqref="F168">
    <cfRule type="dataBar" priority="10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{99c74592-a860-4954-a610-784f34698da9}</x14:id>
        </ext>
      </extLst>
    </cfRule>
    <cfRule type="dataBar" priority="10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{6d0eb31d-7ea0-4387-93c8-845d58b80cd8}</x14:id>
        </ext>
      </extLst>
    </cfRule>
    <cfRule type="dataBar" priority="10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{b52ec1b9-95aa-478c-806a-830f4f713432}</x14:id>
        </ext>
      </extLst>
    </cfRule>
    <cfRule type="dataBar" priority="10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{3b94e2ca-f780-4044-932e-cf9baea413fa}</x14:id>
        </ext>
      </extLst>
    </cfRule>
    <cfRule type="dataBar" priority="10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{2ea016cd-cd04-4918-8d7f-fc625e63c2d3}</x14:id>
        </ext>
      </extLst>
    </cfRule>
    <cfRule type="dataBar" priority="10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{63546d37-991b-453d-b238-0a6545856825}</x14:id>
        </ext>
      </extLst>
    </cfRule>
    <cfRule type="dataBar" priority="9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{4b8d41d5-e431-4ab5-9f45-8e10ef65f3e9}</x14:id>
        </ext>
      </extLst>
    </cfRule>
    <cfRule type="dataBar" priority="9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{0454612a-690a-40a7-8900-3640a270ce1d}</x14:id>
        </ext>
      </extLst>
    </cfRule>
    <cfRule type="dataBar" priority="9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{4d5c645c-135d-4de6-b4b6-a649b927171c}</x14:id>
        </ext>
      </extLst>
    </cfRule>
  </conditionalFormatting>
  <conditionalFormatting sqref="F205">
    <cfRule type="dataBar" priority="8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{ed9bb834-513f-4b5c-a218-30bec8822f59}</x14:id>
        </ext>
      </extLst>
    </cfRule>
    <cfRule type="dataBar" priority="8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{71b5c901-9c63-4109-b211-c1e18c4907ca}</x14:id>
        </ext>
      </extLst>
    </cfRule>
    <cfRule type="dataBar" priority="8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{1c33b2f5-f797-425b-86c2-017e462a6cd2}</x14:id>
        </ext>
      </extLst>
    </cfRule>
    <cfRule type="dataBar" priority="7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{e4b598d2-658e-4c6c-b068-079ce159ae51}</x14:id>
        </ext>
      </extLst>
    </cfRule>
    <cfRule type="dataBar" priority="7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{8b66e3dd-49dc-4f8c-a1a7-a2fcd58cbaf5}</x14:id>
        </ext>
      </extLst>
    </cfRule>
    <cfRule type="dataBar" priority="8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{0d5549ad-e429-491b-9e51-41530d949eca}</x14:id>
        </ext>
      </extLst>
    </cfRule>
    <cfRule type="dataBar" priority="7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{fe867aec-1c65-414e-ac1e-d7bdf671a9ee}</x14:id>
        </ext>
      </extLst>
    </cfRule>
    <cfRule type="dataBar" priority="8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{0e285f44-92b0-4546-9312-593a70cdae12}</x14:id>
        </ext>
      </extLst>
    </cfRule>
    <cfRule type="dataBar" priority="8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{582a4b3e-4985-4353-b97f-b3383c0de5bd}</x14:id>
        </ext>
      </extLst>
    </cfRule>
  </conditionalFormatting>
  <conditionalFormatting sqref="F27:F31">
    <cfRule type="dataBar" priority="8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{75b3235d-6b4d-44c5-ab95-3d674fb4ebba}</x14:id>
        </ext>
      </extLst>
    </cfRule>
    <cfRule type="dataBar" priority="11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{feb5d2d4-c7a7-403a-af08-85c51801d7b5}</x14:id>
        </ext>
      </extLst>
    </cfRule>
    <cfRule type="dataBar" priority="21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{6763832a-fcef-4da6-b75b-a02f3895ed46}</x14:id>
        </ext>
      </extLst>
    </cfRule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{e8dd5f44-4121-4cca-9014-dbca2a5e2678}</x14:id>
        </ext>
      </extLst>
    </cfRule>
  </conditionalFormatting>
  <conditionalFormatting sqref="F34:F38">
    <cfRule type="dataBar" priority="12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{896160ec-e08c-4ece-8a7e-3cdea712ede8}</x14:id>
        </ext>
      </extLst>
    </cfRule>
    <cfRule type="dataBar" priority="16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{59bd605c-1cc0-4e5a-b863-8ae2c836a81f}</x14:id>
        </ext>
      </extLst>
    </cfRule>
  </conditionalFormatting>
  <conditionalFormatting sqref="F42:F51">
    <cfRule type="dataBar" priority="13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{00168e10-7702-40e9-be68-b6da9237dd04}</x14:id>
        </ext>
      </extLst>
    </cfRule>
    <cfRule type="dataBar" priority="14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{64ef86c4-3765-451e-9002-aa90c33bd2ed}</x14:id>
        </ext>
      </extLst>
    </cfRule>
    <cfRule type="dataBar" priority="15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{bd81870a-fd34-4703-a03e-adf8e6d32b73}</x14:id>
        </ext>
      </extLst>
    </cfRule>
    <cfRule type="dataBar" priority="2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{0b3fb38b-8b47-464a-a5bd-08c39d83217e}</x14:id>
        </ext>
      </extLst>
    </cfRule>
  </conditionalFormatting>
  <conditionalFormatting sqref="F52:F53">
    <cfRule type="dataBar" priority="19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{f4ea5d13-8d1f-46b8-a121-73ad39a5696b}</x14:id>
        </ext>
      </extLst>
    </cfRule>
  </conditionalFormatting>
  <conditionalFormatting sqref="F64:F68">
    <cfRule type="dataBar" priority="16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{c05990ed-8da0-4806-ba6b-e4ee3c547ddd}</x14:id>
        </ext>
      </extLst>
    </cfRule>
    <cfRule type="dataBar" priority="16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{0413e6e2-8dd5-4497-9842-aeb2fe9fc278}</x14:id>
        </ext>
      </extLst>
    </cfRule>
    <cfRule type="dataBar" priority="15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{80ea60db-dda4-435d-a60f-fbc3c543a43d}</x14:id>
        </ext>
      </extLst>
    </cfRule>
    <cfRule type="dataBar" priority="15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{d5825d23-a1dd-411a-ab0e-9400c8b1b1ea}</x14:id>
        </ext>
      </extLst>
    </cfRule>
  </conditionalFormatting>
  <conditionalFormatting sqref="F71:F75">
    <cfRule type="dataBar" priority="15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{6e0b6265-111e-484d-9f7c-72322499b95d}</x14:id>
        </ext>
      </extLst>
    </cfRule>
    <cfRule type="dataBar" priority="15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{f008eea5-96ed-4187-acc1-da122fdd6df2}</x14:id>
        </ext>
      </extLst>
    </cfRule>
  </conditionalFormatting>
  <conditionalFormatting sqref="F79:F88">
    <cfRule type="dataBar" priority="15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{b03d6810-158c-4781-9ede-bf054fd4f681}</x14:id>
        </ext>
      </extLst>
    </cfRule>
    <cfRule type="dataBar" priority="15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{5cab2aeb-6b46-4c33-aae1-65b7c1ea447a}</x14:id>
        </ext>
      </extLst>
    </cfRule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{3ecb68b3-e1ee-4836-904a-648918a1f114}</x14:id>
        </ext>
      </extLst>
    </cfRule>
    <cfRule type="dataBar" priority="15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{6387b0b7-7f6d-4b18-afa6-dc6c67228867}</x14:id>
        </ext>
      </extLst>
    </cfRule>
  </conditionalFormatting>
  <conditionalFormatting sqref="F89:F90">
    <cfRule type="dataBar" priority="19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{17c2d28e-f4c2-432a-a310-c08713a3bdb6}</x14:id>
        </ext>
      </extLst>
    </cfRule>
  </conditionalFormatting>
  <conditionalFormatting sqref="F101:F105">
    <cfRule type="dataBar" priority="13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{625ae6e5-6682-44ff-8fdc-cb09b1791c43}</x14:id>
        </ext>
      </extLst>
    </cfRule>
    <cfRule type="dataBar" priority="14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{6ad2abf0-f431-4d1f-9ba0-ce6d089496bd}</x14:id>
        </ext>
      </extLst>
    </cfRule>
    <cfRule type="dataBar" priority="14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{f727fba6-e7ed-4444-863a-2323ab6c9038}</x14:id>
        </ext>
      </extLst>
    </cfRule>
    <cfRule type="dataBar" priority="13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{6c5e4efd-438e-450c-b39a-a55420e6cffc}</x14:id>
        </ext>
      </extLst>
    </cfRule>
  </conditionalFormatting>
  <conditionalFormatting sqref="F108:F112">
    <cfRule type="dataBar" priority="13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{33de0f25-185a-4482-b3b9-ac3247614e94}</x14:id>
        </ext>
      </extLst>
    </cfRule>
    <cfRule type="dataBar" priority="13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{4091c6aa-26e0-4d84-b337-3d24b5fa8d18}</x14:id>
        </ext>
      </extLst>
    </cfRule>
  </conditionalFormatting>
  <conditionalFormatting sqref="F116:F125">
    <cfRule type="dataBar" priority="13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{52c894e7-97ec-486d-9f3b-c82cbe3a8b57}</x14:id>
        </ext>
      </extLst>
    </cfRule>
    <cfRule type="dataBar" priority="14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{1c518a0d-58c1-451b-a414-46c07d89787b}</x14:id>
        </ext>
      </extLst>
    </cfRule>
    <cfRule type="dataBar" priority="13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{c1f3ea39-f356-45ec-a52e-ae8c67c8430b}</x14:id>
        </ext>
      </extLst>
    </cfRule>
    <cfRule type="dataBar" priority="13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{7b47ddf0-fb3c-42d7-8f15-793fe3a3ee3a}</x14:id>
        </ext>
      </extLst>
    </cfRule>
  </conditionalFormatting>
  <conditionalFormatting sqref="F126:F127">
    <cfRule type="dataBar" priority="17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{e168bbef-bc67-486f-8162-a67ce2f7029d}</x14:id>
        </ext>
      </extLst>
    </cfRule>
  </conditionalFormatting>
  <conditionalFormatting sqref="F138:F142">
    <cfRule type="dataBar" priority="11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{c729518b-7fa9-43f1-bf46-6547dfd4b1d9}</x14:id>
        </ext>
      </extLst>
    </cfRule>
    <cfRule type="dataBar" priority="11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{23782c58-9dca-4f03-bb20-5e4ccc65bbb6}</x14:id>
        </ext>
      </extLst>
    </cfRule>
    <cfRule type="dataBar" priority="1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{b26970dd-653e-40b1-855c-2bdfa9cc3692}</x14:id>
        </ext>
      </extLst>
    </cfRule>
    <cfRule type="dataBar" priority="12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{ccb482fb-41f4-4057-adcd-39a8f3635f57}</x14:id>
        </ext>
      </extLst>
    </cfRule>
  </conditionalFormatting>
  <conditionalFormatting sqref="F145:F149">
    <cfRule type="dataBar" priority="11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{14a1beb7-00e7-4219-82c4-cd833064fff7}</x14:id>
        </ext>
      </extLst>
    </cfRule>
    <cfRule type="dataBar" priority="11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{b6710e1a-cdce-4779-ab4f-d55a9b902cf0}</x14:id>
        </ext>
      </extLst>
    </cfRule>
  </conditionalFormatting>
  <conditionalFormatting sqref="F153:F162">
    <cfRule type="dataBar" priority="11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{107d1292-2fd5-4665-9d3e-369b1ee40d47}</x14:id>
        </ext>
      </extLst>
    </cfRule>
    <cfRule type="dataBar" priority="11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{7ccb7842-b2d9-4697-9afd-f27077482b77}</x14:id>
        </ext>
      </extLst>
    </cfRule>
    <cfRule type="dataBar" priority="11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{f4f762f9-3b4c-425f-b1ea-9001dc0b230d}</x14:id>
        </ext>
      </extLst>
    </cfRule>
    <cfRule type="dataBar" priority="12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{145d4010-7d2b-4992-a3e2-ae2673b3a559}</x14:id>
        </ext>
      </extLst>
    </cfRule>
  </conditionalFormatting>
  <conditionalFormatting sqref="F163:F164">
    <cfRule type="dataBar" priority="19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{081deb82-82b9-4b1f-bc30-4dc88ead973a}</x14:id>
        </ext>
      </extLst>
    </cfRule>
  </conditionalFormatting>
  <conditionalFormatting sqref="F175:F179">
    <cfRule type="dataBar" priority="10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{3a3e4fc0-420c-4618-92bd-57595b00cf2e}</x14:id>
        </ext>
      </extLst>
    </cfRule>
    <cfRule type="dataBar" priority="10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{17f223de-de82-4c6c-96fc-03b5efde938e}</x14:id>
        </ext>
      </extLst>
    </cfRule>
    <cfRule type="dataBar" priority="9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{34d65cd2-9b03-4f9f-90df-a4a70c0b6c56}</x14:id>
        </ext>
      </extLst>
    </cfRule>
    <cfRule type="dataBar" priority="9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{d7b9da83-4da8-4571-a47c-b734d78e2ffc}</x14:id>
        </ext>
      </extLst>
    </cfRule>
  </conditionalFormatting>
  <conditionalFormatting sqref="F182:F186">
    <cfRule type="dataBar" priority="9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{5316e649-9867-48ad-a00f-4e8ace5a249d}</x14:id>
        </ext>
      </extLst>
    </cfRule>
    <cfRule type="dataBar" priority="9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{3bba3e5e-0558-425e-8149-d0ae4a24f414}</x14:id>
        </ext>
      </extLst>
    </cfRule>
  </conditionalFormatting>
  <conditionalFormatting sqref="F190:F199">
    <cfRule type="dataBar" priority="9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{e7f9529f-bd23-4716-bfad-576c98c9529d}</x14:id>
        </ext>
      </extLst>
    </cfRule>
    <cfRule type="dataBar" priority="9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{7bcec9a4-2dab-4389-9560-9a225563278e}</x14:id>
        </ext>
      </extLst>
    </cfRule>
    <cfRule type="dataBar" priority="10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{3860b267-0806-4173-8128-434e4a8741d3}</x14:id>
        </ext>
      </extLst>
    </cfRule>
    <cfRule type="dataBar" priority="9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{ea177bd2-3ff7-418e-ac03-8c759c2818e4}</x14:id>
        </ext>
      </extLst>
    </cfRule>
  </conditionalFormatting>
  <conditionalFormatting sqref="F200:F201">
    <cfRule type="dataBar" priority="19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{ab968e02-fbde-4014-9e2a-e1e34896a2db}</x14:id>
        </ext>
      </extLst>
    </cfRule>
  </conditionalFormatting>
  <conditionalFormatting sqref="F212:F216">
    <cfRule type="dataBar" priority="8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{c45338c9-cfe9-44b2-a92c-0973e7e44458}</x14:id>
        </ext>
      </extLst>
    </cfRule>
    <cfRule type="dataBar" priority="8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{450d60a4-17ef-4b9e-a9f9-d5c97ac0bf87}</x14:id>
        </ext>
      </extLst>
    </cfRule>
    <cfRule type="dataBar" priority="7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{95b73d62-b8ab-4f43-bf9b-e2b826b1e346}</x14:id>
        </ext>
      </extLst>
    </cfRule>
    <cfRule type="dataBar" priority="7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{73ce4251-0fde-4e0c-8913-39abbf2491b6}</x14:id>
        </ext>
      </extLst>
    </cfRule>
  </conditionalFormatting>
  <conditionalFormatting sqref="F219:F223">
    <cfRule type="dataBar" priority="7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{04c65c83-af9a-4ee7-8f83-160cdad77a6c}</x14:id>
        </ext>
      </extLst>
    </cfRule>
    <cfRule type="dataBar" priority="7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{4459cb22-f646-4f6c-b22a-f80b2ff96bf7}</x14:id>
        </ext>
      </extLst>
    </cfRule>
  </conditionalFormatting>
  <conditionalFormatting sqref="F227:F236">
    <cfRule type="dataBar" priority="8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{b82427f5-5c9b-4871-b1db-940570f9798e}</x14:id>
        </ext>
      </extLst>
    </cfRule>
    <cfRule type="dataBar" priority="7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{312a0f69-5186-46e7-84b7-f218be34c102}</x14:id>
        </ext>
      </extLst>
    </cfRule>
    <cfRule type="dataBar" priority="7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{27ce930f-3f40-4f09-b42f-3a60dac93ecf}</x14:id>
        </ext>
      </extLst>
    </cfRule>
    <cfRule type="dataBar" priority="7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{299d7f0d-d175-4888-b120-860fe375a1d1}</x14:id>
        </ext>
      </extLst>
    </cfRule>
  </conditionalFormatting>
  <conditionalFormatting sqref="F237:F238">
    <cfRule type="dataBar" priority="18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{39506315-7004-4339-a2b3-11a7904d1c7f}</x14:id>
        </ext>
      </extLst>
    </cfRule>
  </conditionalFormatting>
  <conditionalFormatting sqref="G27:G31">
    <cfRule type="containsText" dxfId="4" priority="7" operator="between" text="In Progress">
      <formula>NOT(ISERROR(SEARCH("In Progress",G27)))</formula>
    </cfRule>
    <cfRule type="containsText" dxfId="3" priority="6" operator="between" text="Complete">
      <formula>NOT(ISERROR(SEARCH("Complete",G27)))</formula>
    </cfRule>
  </conditionalFormatting>
  <conditionalFormatting sqref="G34:G38">
    <cfRule type="containsText" dxfId="3" priority="4" operator="between" text="Complete">
      <formula>NOT(ISERROR(SEARCH("Complete",G34)))</formula>
    </cfRule>
    <cfRule type="containsText" dxfId="4" priority="5" operator="between" text="In Progress">
      <formula>NOT(ISERROR(SEARCH("In Progress",G34)))</formula>
    </cfRule>
  </conditionalFormatting>
  <conditionalFormatting sqref="G42:G51">
    <cfRule type="containsText" dxfId="3" priority="2" operator="between" text="Complete">
      <formula>NOT(ISERROR(SEARCH("Complete",G42)))</formula>
    </cfRule>
    <cfRule type="containsText" dxfId="5" priority="3" operator="between" text="In Progress">
      <formula>NOT(ISERROR(SEARCH("In Progress",G42)))</formula>
    </cfRule>
    <cfRule type="containsText" dxfId="4" priority="1" operator="between" text="In Progress">
      <formula>NOT(ISERROR(SEARCH("In Progress",G42)))</formula>
    </cfRule>
  </conditionalFormatting>
  <conditionalFormatting sqref="G64:G68">
    <cfRule type="containsText" dxfId="4" priority="67" operator="between" text="In Progress">
      <formula>NOT(ISERROR(SEARCH("In Progress",G64)))</formula>
    </cfRule>
    <cfRule type="containsText" dxfId="3" priority="66" operator="between" text="Complete">
      <formula>NOT(ISERROR(SEARCH("Complete",G64)))</formula>
    </cfRule>
  </conditionalFormatting>
  <conditionalFormatting sqref="G71:G75">
    <cfRule type="containsText" dxfId="3" priority="54" operator="between" text="Complete">
      <formula>NOT(ISERROR(SEARCH("Complete",G71)))</formula>
    </cfRule>
    <cfRule type="containsText" dxfId="4" priority="55" operator="between" text="In Progress">
      <formula>NOT(ISERROR(SEARCH("In Progress",G71)))</formula>
    </cfRule>
  </conditionalFormatting>
  <conditionalFormatting sqref="G79:G88">
    <cfRule type="containsText" dxfId="4" priority="31" operator="between" text="In Progress">
      <formula>NOT(ISERROR(SEARCH("In Progress",G79)))</formula>
    </cfRule>
    <cfRule type="containsText" dxfId="3" priority="32" operator="between" text="Complete">
      <formula>NOT(ISERROR(SEARCH("Complete",G79)))</formula>
    </cfRule>
    <cfRule type="containsText" dxfId="5" priority="33" operator="between" text="In Progress">
      <formula>NOT(ISERROR(SEARCH("In Progress",G79)))</formula>
    </cfRule>
  </conditionalFormatting>
  <conditionalFormatting sqref="G101:G105">
    <cfRule type="containsText" dxfId="4" priority="65" operator="between" text="In Progress">
      <formula>NOT(ISERROR(SEARCH("In Progress",G101)))</formula>
    </cfRule>
    <cfRule type="containsText" dxfId="3" priority="64" operator="between" text="Complete">
      <formula>NOT(ISERROR(SEARCH("Complete",G101)))</formula>
    </cfRule>
  </conditionalFormatting>
  <conditionalFormatting sqref="G108:G112">
    <cfRule type="containsText" dxfId="4" priority="53" operator="between" text="In Progress">
      <formula>NOT(ISERROR(SEARCH("In Progress",G108)))</formula>
    </cfRule>
    <cfRule type="containsText" dxfId="3" priority="52" operator="between" text="Complete">
      <formula>NOT(ISERROR(SEARCH("Complete",G108)))</formula>
    </cfRule>
  </conditionalFormatting>
  <conditionalFormatting sqref="G116:G125">
    <cfRule type="containsText" dxfId="3" priority="35" operator="between" text="Complete">
      <formula>NOT(ISERROR(SEARCH("Complete",G116)))</formula>
    </cfRule>
    <cfRule type="containsText" dxfId="4" priority="34" operator="between" text="In Progress">
      <formula>NOT(ISERROR(SEARCH("In Progress",G116)))</formula>
    </cfRule>
    <cfRule type="containsText" dxfId="5" priority="36" operator="between" text="In Progress">
      <formula>NOT(ISERROR(SEARCH("In Progress",G116)))</formula>
    </cfRule>
  </conditionalFormatting>
  <conditionalFormatting sqref="G138:G142">
    <cfRule type="containsText" dxfId="3" priority="62" operator="between" text="Complete">
      <formula>NOT(ISERROR(SEARCH("Complete",G138)))</formula>
    </cfRule>
    <cfRule type="containsText" dxfId="4" priority="63" operator="between" text="In Progress">
      <formula>NOT(ISERROR(SEARCH("In Progress",G138)))</formula>
    </cfRule>
  </conditionalFormatting>
  <conditionalFormatting sqref="G145:G149">
    <cfRule type="containsText" dxfId="3" priority="50" operator="between" text="Complete">
      <formula>NOT(ISERROR(SEARCH("Complete",G145)))</formula>
    </cfRule>
    <cfRule type="containsText" dxfId="4" priority="51" operator="between" text="In Progress">
      <formula>NOT(ISERROR(SEARCH("In Progress",G145)))</formula>
    </cfRule>
  </conditionalFormatting>
  <conditionalFormatting sqref="G153:G162">
    <cfRule type="containsText" dxfId="3" priority="38" operator="between" text="Complete">
      <formula>NOT(ISERROR(SEARCH("Complete",G153)))</formula>
    </cfRule>
    <cfRule type="containsText" dxfId="5" priority="39" operator="between" text="In Progress">
      <formula>NOT(ISERROR(SEARCH("In Progress",G153)))</formula>
    </cfRule>
    <cfRule type="containsText" dxfId="4" priority="37" operator="between" text="In Progress">
      <formula>NOT(ISERROR(SEARCH("In Progress",G153)))</formula>
    </cfRule>
  </conditionalFormatting>
  <conditionalFormatting sqref="G175:G179">
    <cfRule type="containsText" dxfId="3" priority="60" operator="between" text="Complete">
      <formula>NOT(ISERROR(SEARCH("Complete",G175)))</formula>
    </cfRule>
    <cfRule type="containsText" dxfId="4" priority="61" operator="between" text="In Progress">
      <formula>NOT(ISERROR(SEARCH("In Progress",G175)))</formula>
    </cfRule>
  </conditionalFormatting>
  <conditionalFormatting sqref="G182:G186">
    <cfRule type="containsText" dxfId="4" priority="49" operator="between" text="In Progress">
      <formula>NOT(ISERROR(SEARCH("In Progress",G182)))</formula>
    </cfRule>
    <cfRule type="containsText" dxfId="3" priority="48" operator="between" text="Complete">
      <formula>NOT(ISERROR(SEARCH("Complete",G182)))</formula>
    </cfRule>
  </conditionalFormatting>
  <conditionalFormatting sqref="G190:G199">
    <cfRule type="containsText" dxfId="3" priority="41" operator="between" text="Complete">
      <formula>NOT(ISERROR(SEARCH("Complete",G190)))</formula>
    </cfRule>
    <cfRule type="containsText" dxfId="4" priority="40" operator="between" text="In Progress">
      <formula>NOT(ISERROR(SEARCH("In Progress",G190)))</formula>
    </cfRule>
    <cfRule type="containsText" dxfId="5" priority="42" operator="between" text="In Progress">
      <formula>NOT(ISERROR(SEARCH("In Progress",G190)))</formula>
    </cfRule>
  </conditionalFormatting>
  <conditionalFormatting sqref="G212:G216">
    <cfRule type="containsText" dxfId="4" priority="59" operator="between" text="In Progress">
      <formula>NOT(ISERROR(SEARCH("In Progress",G212)))</formula>
    </cfRule>
    <cfRule type="containsText" dxfId="3" priority="58" operator="between" text="Complete">
      <formula>NOT(ISERROR(SEARCH("Complete",G212)))</formula>
    </cfRule>
  </conditionalFormatting>
  <conditionalFormatting sqref="G219:G223">
    <cfRule type="containsText" dxfId="4" priority="47" operator="between" text="In Progress">
      <formula>NOT(ISERROR(SEARCH("In Progress",G219)))</formula>
    </cfRule>
    <cfRule type="containsText" dxfId="3" priority="46" operator="between" text="Complete">
      <formula>NOT(ISERROR(SEARCH("Complete",G219)))</formula>
    </cfRule>
  </conditionalFormatting>
  <conditionalFormatting sqref="G227:G236">
    <cfRule type="containsText" dxfId="4" priority="43" operator="between" text="In Progress">
      <formula>NOT(ISERROR(SEARCH("In Progress",G227)))</formula>
    </cfRule>
    <cfRule type="containsText" dxfId="3" priority="44" operator="between" text="Complete">
      <formula>NOT(ISERROR(SEARCH("Complete",G227)))</formula>
    </cfRule>
    <cfRule type="containsText" dxfId="5" priority="45" operator="between" text="In Progress">
      <formula>NOT(ISERROR(SEARCH("In Progress",G227)))</formula>
    </cfRule>
  </conditionalFormatting>
  <conditionalFormatting sqref="H242:H251">
    <cfRule type="dataBar" priority="186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{dd63db59-a46e-4139-8e66-5d24e2b1a200}</x14:id>
        </ext>
      </extLst>
    </cfRule>
  </conditionalFormatting>
  <conditionalFormatting sqref="D5:E14;D4;E3:E4">
    <cfRule type="dataBar" priority="18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{e80e75d4-45f5-4af9-a7ad-3846f766bdb7}</x14:id>
        </ext>
      </extLst>
    </cfRule>
  </conditionalFormatting>
  <conditionalFormatting sqref="F34:F38;F27:F31;F20">
    <cfRule type="dataBar" priority="2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{f1a7ec9f-5b02-4207-a555-5568b2ddc940}</x14:id>
        </ext>
      </extLst>
    </cfRule>
  </conditionalFormatting>
  <conditionalFormatting sqref="F71:F75;F64:F68;F57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{0c1fcb7e-3192-457f-8822-c6d8225805e1}</x14:id>
        </ext>
      </extLst>
    </cfRule>
  </conditionalFormatting>
  <conditionalFormatting sqref="F108:F112;F101:F105;F94">
    <cfRule type="dataBar" priority="14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{37aa98d7-1edb-4426-a76d-7290ed4e1050}</x14:id>
        </ext>
      </extLst>
    </cfRule>
  </conditionalFormatting>
  <conditionalFormatting sqref="F145:F149;F138:F142;F131">
    <cfRule type="dataBar" priority="12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{7fb391e8-83cc-4ad7-95c5-eea8337b6340}</x14:id>
        </ext>
      </extLst>
    </cfRule>
  </conditionalFormatting>
  <conditionalFormatting sqref="F182:F186;F175:F179;F168">
    <cfRule type="dataBar" priority="10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{3210d2de-ddb7-41c6-9922-174317d27e63}</x14:id>
        </ext>
      </extLst>
    </cfRule>
  </conditionalFormatting>
  <conditionalFormatting sqref="F219:F223;F212:F216;F205">
    <cfRule type="dataBar" priority="8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{989c291a-a209-43ed-b58b-07883c694cda}</x14:id>
        </ext>
      </extLst>
    </cfRule>
  </conditionalFormatting>
  <hyperlinks>
    <hyperlink ref="D34:E34" r:id="rId2" display="http://url9090.coderbyte.com/ls/click?upn=u001.lj3TCiZxNU7jdbrh9WbrWc0TYooxWyNG7iblBrnUkY1dZbk53wTdsxFlySTVgXVYyXypC3DZrP4WhGuzctjQGw-3D-3DdLC2_0uW3xirGmLjaxDxe8V-2Bwmt8Dx4Ob8Wr9iaeT5yuPIW9I-2BvPS1shwnwUBRknEKj6I5l9bNFKVZBOTJfPrh2egel-2Fc3R6WYtjXP44dGpZOV6lT0imP80EKyNg2QTHAY6-2Bb8eE-2BeGJKaXZZeaQkf4GiB4qVu4MX6ea3wDMr5hCrpp7trdS8-2FXngJZd8B6Ou4z7yuK8613RODe7p23OX-2Fq4c5A-3D-3D"/>
    <hyperlink ref="D64" r:id="rId3" display="https://morre12-debug.github.io/mphowebsite/"/>
    <hyperlink ref="E64" r:id="rId4" display="http://syllabus.africacode.net/projects/simple-website/"/>
    <hyperlink ref="D138" r:id="rId5" display="https://morre12-debug.github.io/MphoMokomiri/"/>
    <hyperlink ref="E138" r:id="rId4" display="http://syllabus.africacode.net/projects/simple-website/"/>
    <hyperlink ref="C161:D161" r:id="rId6" display="Entrepreneurs and Freelancers Club - https://meet.google.com/qsm-bmse-ku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d8db62-da82-4170-afaf-24e6de2af7b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b8df4697-2dc2-4204-9e5d-d5665b4ab52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2e4eb55-8f21-467c-976f-51719835528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22931c2-680e-424f-92fe-9efdab0973a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1b60d90-00e6-4965-bcae-8d6f4aa8536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63e000-21f8-4cb1-89f5-0263ecdeac4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5787cab-0acc-4ac0-9614-4aee9e499f4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07b5c5d-bbe9-4370-9298-d1a8009c4e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81be1a-b77c-4f80-9d80-2b1a352cf32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1c292e6c-bafe-4ed8-bfbb-21ebf558cc8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aabae0d-e8b9-4923-81b4-d3b95feb0a6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ab210bb-09f5-41fd-9b03-ef3166c017bc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5ec1ba8-81e0-478f-9217-f8bd0c9e20b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5c5f2b4-a3ce-435e-bab6-bba5014e860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ef4c363-fda4-4606-a4ee-83351209960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eb7000d-7349-4e18-aca1-2554d28df6d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667de4b-ef06-43f3-95a0-aa78c6e2ee1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201945b-484e-407d-99b3-a6e4b5bfcd5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6bd42223-640a-430e-84b1-76b79e55671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75ae0dc-db69-47dc-a6b3-904099fbc40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33d08e8-1bda-4ee0-bcb6-4d1f9aae11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4eb5ab1-beb4-4bd1-b1fd-8171e71d9fd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d89d487-8288-41be-8ec7-d4c794671ce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39be353-2470-49dd-90c5-ab64cef52be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ba22af-493d-49e6-b67d-dd34af1aedc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79a22f01-a02e-4b03-931e-e2f9ba9cb45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3b9fe50-aa00-4ccc-a53d-51ac6025435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e635521c-69ac-4bf0-ae16-3b3a0420ab9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3920a35-4477-456a-bb7f-6316aa1b8f54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f36f3f3-ba82-42b1-826c-c5dc9fac5a3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5a9d8a3-4c42-4a7b-a0e0-0b5c79d149d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fc4de39-9daa-4636-a4b1-3416c3f763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a70a71b-6d95-4912-88a4-67938d17334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85a360-3344-408f-842e-97420fdbd7f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1fa70d-92ea-44be-9a59-c74aa5c4426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711b4b7-d64c-4bb5-93b1-0347ec93fa5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99c74592-a860-4954-a610-784f34698d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d0eb31d-7ea0-4387-93c8-845d58b80cd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52ec1b9-95aa-478c-806a-830f4f71343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b94e2ca-f780-4044-932e-cf9baea413f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ea016cd-cd04-4918-8d7f-fc625e63c2d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3546d37-991b-453d-b238-0a654585682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4b8d41d5-e431-4ab5-9f45-8e10ef65f3e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454612a-690a-40a7-8900-3640a270ce1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d5c645c-135d-4de6-b4b6-a649b927171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ed9bb834-513f-4b5c-a218-30bec8822f5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b5c901-9c63-4109-b211-c1e18c4907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c33b2f5-f797-425b-86c2-017e462a6cd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e4b598d2-658e-4c6c-b068-079ce159ae5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b66e3dd-49dc-4f8c-a1a7-a2fcd58cbaf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d5549ad-e429-491b-9e51-41530d949ec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e867aec-1c65-414e-ac1e-d7bdf671a9e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e285f44-92b0-4546-9312-593a70cdae1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82a4b3e-4985-4353-b97f-b3383c0de5b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75b3235d-6b4d-44c5-ab95-3d674fb4ebb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eb5d2d4-c7a7-403a-af08-85c51801d7b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763832a-fcef-4da6-b75b-a02f3895ed4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8dd5f44-4121-4cca-9014-dbca2a5e267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896160ec-e08c-4ece-8a7e-3cdea712ede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9bd605c-1cc0-4e5a-b863-8ae2c836a81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00168e10-7702-40e9-be68-b6da9237dd0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4ef86c4-3765-451e-9002-aa90c33bd2e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d81870a-fd34-4703-a03e-adf8e6d32b7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b3fb38b-8b47-464a-a5bd-08c39d83217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f4ea5d13-8d1f-46b8-a121-73ad39a5696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F52:F53</xm:sqref>
        </x14:conditionalFormatting>
        <x14:conditionalFormatting xmlns:xm="http://schemas.microsoft.com/office/excel/2006/main">
          <x14:cfRule type="dataBar" id="{c05990ed-8da0-4806-ba6b-e4ee3c547dd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0413e6e2-8dd5-4497-9842-aeb2fe9fc2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0ea60db-dda4-435d-a60f-fbc3c543a43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5825d23-a1dd-411a-ab0e-9400c8b1b1e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6e0b6265-111e-484d-9f7c-72322499b95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008eea5-96ed-4187-acc1-da122fdd6df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b03d6810-158c-4781-9ede-bf054fd4f68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cab2aeb-6b46-4c33-aae1-65b7c1ea447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ecb68b3-e1ee-4836-904a-648918a1f11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6387b0b7-7f6d-4b18-afa6-dc6c6722886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17c2d28e-f4c2-432a-a310-c08713a3bdb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625ae6e5-6682-44ff-8fdc-cb09b1791c4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ad2abf0-f431-4d1f-9ba0-ce6d089496b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f727fba6-e7ed-4444-863a-2323ab6c903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c5e4efd-438e-450c-b39a-a55420e6cff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33de0f25-185a-4482-b3b9-ac3247614e9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91c6aa-26e0-4d84-b337-3d24b5fa8d1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52c894e7-97ec-486d-9f3b-c82cbe3a8b5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c518a0d-58c1-451b-a414-46c07d89787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c1f3ea39-f356-45ec-a52e-ae8c67c8430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b47ddf0-fb3c-42d7-8f15-793fe3a3ee3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e168bbef-bc67-486f-8162-a67ce2f7029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c729518b-7fa9-43f1-bf46-6547dfd4b1d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3782c58-9dca-4f03-bb20-5e4ccc65bbb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6970dd-653e-40b1-855c-2bdfa9cc369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ccb482fb-41f4-4057-adcd-39a8f3635f5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14a1beb7-00e7-4219-82c4-cd833064fff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6710e1a-cdce-4779-ab4f-d55a9b902cf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107d1292-2fd5-4665-9d3e-369b1ee40d4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ccb7842-b2d9-4697-9afd-f27077482b7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4f762f9-3b4c-425f-b1ea-9001dc0b230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45d4010-7d2b-4992-a3e2-ae2673b3a55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081deb82-82b9-4b1f-bc30-4dc88ead973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3a3e4fc0-420c-4618-92bd-57595b00cf2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7f223de-de82-4c6c-96fc-03b5efde938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34d65cd2-9b03-4f9f-90df-a4a70c0b6c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7b9da83-4da8-4571-a47c-b734d78e2ff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5316e649-9867-48ad-a00f-4e8ace5a249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bba3e5e-0558-425e-8149-d0ae4a24f41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e7f9529f-bd23-4716-bfad-576c98c9529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bcec9a4-2dab-4389-9560-9a225563278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60b267-0806-4173-8128-434e4a8741d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ea177bd2-3ff7-418e-ac03-8c759c2818e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ab968e02-fbde-4014-9e2a-e1e34896a2d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c45338c9-cfe9-44b2-a92c-0973e7e4445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50d60a4-17ef-4b9e-a9f9-d5c97ac0bf8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b73d62-b8ab-4f43-bf9b-e2b826b1e34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3ce4251-0fde-4e0c-8913-39abbf2491b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04c65c83-af9a-4ee7-8f83-160cdad77a6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459cb22-f646-4f6c-b22a-f80b2ff96bf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b82427f5-5c9b-4871-b1db-940570f9798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312a0f69-5186-46e7-84b7-f218be34c10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7ce930f-3f40-4f09-b42f-3a60dac93ec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9d7f0d-d175-4888-b120-860fe375a1d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39506315-7004-4339-a2b3-11a7904d1c7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dd63db59-a46e-4139-8e66-5d24e2b1a20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e80e75d4-45f5-4af9-a7ad-3846f766bdb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D5:E14;D4;E3:E4</xm:sqref>
        </x14:conditionalFormatting>
        <x14:conditionalFormatting xmlns:xm="http://schemas.microsoft.com/office/excel/2006/main">
          <x14:cfRule type="dataBar" id="{f1a7ec9f-5b02-4207-a555-5568b2ddc94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F34:F38;F27:F31;F20</xm:sqref>
        </x14:conditionalFormatting>
        <x14:conditionalFormatting xmlns:xm="http://schemas.microsoft.com/office/excel/2006/main">
          <x14:cfRule type="dataBar" id="{0c1fcb7e-3192-457f-8822-c6d8225805e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37aa98d7-1edb-4426-a76d-7290ed4e105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7fb391e8-83cc-4ad7-95c5-eea8337b634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3210d2de-ddb7-41c6-9922-174317d27e6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989c291a-a209-43ed-b58b-07883c694cd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90" zoomScaleNormal="90" workbookViewId="0">
      <selection activeCell="D3" sqref="D3:D14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696">
        <v>1</v>
      </c>
    </row>
    <row r="4" ht="30" customHeight="1" spans="2:11">
      <c r="B4" s="8" t="s">
        <v>46</v>
      </c>
      <c r="C4" s="9"/>
      <c r="D4" s="10"/>
      <c r="E4" s="697"/>
      <c r="G4" s="73" t="s">
        <v>20</v>
      </c>
      <c r="H4" s="74"/>
      <c r="J4" s="135" t="s">
        <v>47</v>
      </c>
      <c r="K4" s="136">
        <f>B20</f>
        <v>45674</v>
      </c>
    </row>
    <row r="5" ht="30" customHeight="1" spans="2:11">
      <c r="B5" s="8" t="s">
        <v>48</v>
      </c>
      <c r="C5" s="9"/>
      <c r="D5" s="10"/>
      <c r="E5" s="698"/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698"/>
      <c r="J6" s="137" t="str">
        <f t="shared" ref="J6:K10" si="0">C34</f>
        <v>Recamans sequence - geeks 4 geeks</v>
      </c>
      <c r="K6" s="139" t="str">
        <f t="shared" si="0"/>
        <v>https://www.geeksforgeeks.org/problems/recamans-sequence4856/1?page=1&amp;category=Recursion&amp;sortBy=difficulty</v>
      </c>
    </row>
    <row r="7" ht="30" customHeight="1" spans="2:11">
      <c r="B7" s="11" t="s">
        <v>50</v>
      </c>
      <c r="C7" s="12"/>
      <c r="D7" s="10"/>
      <c r="E7" s="698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698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698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698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698"/>
      <c r="J11" s="137" t="str">
        <f t="shared" ref="J11:J20" si="1">C42</f>
        <v>create a REST api to interact with actual database - no changes</v>
      </c>
      <c r="K11" s="138"/>
    </row>
    <row r="12" ht="30" customHeight="1" spans="2:11">
      <c r="B12" s="13" t="s">
        <v>55</v>
      </c>
      <c r="C12" s="14"/>
      <c r="D12" s="10"/>
      <c r="E12" s="698"/>
      <c r="J12" s="140" t="str">
        <f t="shared" si="1"/>
        <v>bank accounts - part 2 - no changes</v>
      </c>
      <c r="K12" s="144"/>
    </row>
    <row r="13" ht="30" customHeight="1" spans="2:11">
      <c r="B13" s="13" t="s">
        <v>56</v>
      </c>
      <c r="C13" s="14"/>
      <c r="D13" s="10"/>
      <c r="E13" s="698"/>
      <c r="J13" s="140">
        <f t="shared" si="1"/>
        <v>0</v>
      </c>
      <c r="K13" s="144"/>
    </row>
    <row r="14" ht="30" customHeight="1" spans="2:11">
      <c r="B14" s="8" t="s">
        <v>57</v>
      </c>
      <c r="C14" s="9"/>
      <c r="D14" s="15"/>
      <c r="E14" s="699"/>
      <c r="J14" s="140">
        <f t="shared" si="1"/>
        <v>0</v>
      </c>
      <c r="K14" s="144"/>
    </row>
    <row r="15" ht="30" customHeight="1" spans="2:11">
      <c r="B15" s="16" t="s">
        <v>21</v>
      </c>
      <c r="C15" s="17"/>
      <c r="D15" s="17"/>
      <c r="E15" s="78"/>
      <c r="J15" s="140">
        <f t="shared" si="1"/>
        <v>0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>
        <f t="shared" si="1"/>
        <v>0</v>
      </c>
      <c r="K16" s="144"/>
    </row>
    <row r="17" spans="10:11">
      <c r="J17" s="140">
        <f t="shared" si="1"/>
        <v>0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45674</v>
      </c>
      <c r="C20" s="23">
        <v>0.208333333333333</v>
      </c>
      <c r="D20" s="24" t="s">
        <v>63</v>
      </c>
      <c r="E20" s="82"/>
      <c r="F20" s="83"/>
      <c r="G20" s="84" t="str">
        <f>IF(F20=100%,"Complete",IF(AND(F20&lt;100%,F20&gt;0%),"In Progress","Not Started"))</f>
        <v>Not Started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2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3">IF(F27=100%,"Complete",IF(AND(F27&lt;100%,F27&gt;0%),"In Progress","Not Started"))</f>
        <v>Not Started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45677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3"/>
        <v>Not Started</v>
      </c>
      <c r="H31" s="98"/>
      <c r="J31" s="137" t="str">
        <f t="shared" ref="J31:K35" si="4">C71</f>
        <v>geek 4 geeks - upskilling</v>
      </c>
      <c r="K31" s="139">
        <f t="shared" si="4"/>
        <v>0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 t="s">
        <v>178</v>
      </c>
      <c r="D34" s="619" t="s">
        <v>179</v>
      </c>
      <c r="E34" s="648"/>
      <c r="F34" s="106">
        <v>1</v>
      </c>
      <c r="G34" s="107" t="str">
        <f t="shared" ref="G34:G57" si="5">IF(F34=100%,"Complete",IF(AND(F34&lt;100%,F34&gt;0%),"In Progress","Not Started"))</f>
        <v>Complete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 t="str">
        <f t="shared" ref="J36:J45" si="6">C79</f>
        <v>create a REST api to interact with actual database - make changes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 t="str">
        <f t="shared" si="6"/>
        <v>bank accounts - part 2 - make changes if requested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>
        <f t="shared" si="6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 t="str">
        <f t="shared" si="6"/>
        <v>Consume Github API - add some tests - start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 t="str">
        <f t="shared" si="6"/>
        <v>Test-driven development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>
        <f t="shared" si="6"/>
        <v>0</v>
      </c>
      <c r="K41" s="141"/>
      <c r="M41" s="171"/>
      <c r="N41" s="171"/>
    </row>
    <row r="42" ht="15.95" customHeight="1" spans="2:14">
      <c r="B42" s="22"/>
      <c r="C42" s="694" t="s">
        <v>146</v>
      </c>
      <c r="D42" s="695"/>
      <c r="E42" s="121" t="s">
        <v>73</v>
      </c>
      <c r="F42" s="122"/>
      <c r="G42" s="123" t="str">
        <f t="shared" si="5"/>
        <v>Not Started</v>
      </c>
      <c r="H42" s="124"/>
      <c r="J42" s="150">
        <f t="shared" si="6"/>
        <v>0</v>
      </c>
      <c r="K42" s="141"/>
      <c r="M42" s="171"/>
      <c r="N42" s="171"/>
    </row>
    <row r="43" ht="15.95" customHeight="1" spans="2:14">
      <c r="B43" s="22"/>
      <c r="C43" s="56" t="s">
        <v>180</v>
      </c>
      <c r="D43" s="57"/>
      <c r="E43" s="125"/>
      <c r="F43" s="126"/>
      <c r="G43" s="123" t="str">
        <f t="shared" si="5"/>
        <v>Not Started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0"/>
      <c r="D45" s="61"/>
      <c r="E45" s="128" t="s">
        <v>74</v>
      </c>
      <c r="F45" s="126"/>
      <c r="G45" s="123" t="str">
        <f t="shared" si="5"/>
        <v>Not Started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2"/>
      <c r="D46" s="63"/>
      <c r="E46" s="129" t="s">
        <v>75</v>
      </c>
      <c r="F46" s="126"/>
      <c r="G46" s="123" t="str">
        <f t="shared" si="5"/>
        <v>Not Started</v>
      </c>
      <c r="H46" s="127"/>
      <c r="J46" s="145"/>
      <c r="K46" s="146"/>
      <c r="M46" s="159"/>
      <c r="N46" s="159"/>
    </row>
    <row r="47" ht="15.95" customHeight="1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149">
        <f t="shared" ref="J48:J52" si="7">C64</f>
        <v>0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45677</v>
      </c>
      <c r="C57" s="23">
        <v>0.208333333333333</v>
      </c>
      <c r="D57" s="24" t="s">
        <v>63</v>
      </c>
      <c r="E57" s="82"/>
      <c r="F57" s="83"/>
      <c r="G57" s="84" t="str">
        <f t="shared" si="5"/>
        <v>Not Started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45677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spans="2:14">
      <c r="B60" s="22"/>
      <c r="C60" s="25">
        <v>0.333333333333333</v>
      </c>
      <c r="D60" s="26"/>
      <c r="E60" s="85"/>
      <c r="F60" s="86"/>
      <c r="G60" s="87"/>
      <c r="H60" s="85"/>
      <c r="J60" s="162" t="str">
        <f t="shared" ref="J60:K81" si="8">J31</f>
        <v>geek 4 geeks - upskilling</v>
      </c>
      <c r="K60" s="164">
        <f t="shared" ref="K60:K61" si="9">K31</f>
        <v>0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9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15.15" spans="2:14">
      <c r="B64" s="22"/>
      <c r="C64" s="33"/>
      <c r="D64" s="34"/>
      <c r="E64" s="34"/>
      <c r="F64" s="94"/>
      <c r="G64" s="95" t="str">
        <f t="shared" ref="G64:G68" si="10">IF(F64=100%,"Complete",IF(AND(F64&lt;100%,F64&gt;0%),"In Progress","Not Started"))</f>
        <v>Not Started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4" t="str">
        <f t="shared" si="8"/>
        <v>create a REST api to interact with actual database - make changes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 t="str">
        <f t="shared" si="8"/>
        <v>bank accounts - part 2 - make changes if requested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0"/>
        <v>Not Started</v>
      </c>
      <c r="H67" s="98"/>
      <c r="J67" s="175">
        <f t="shared" si="8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0"/>
        <v>Not Started</v>
      </c>
      <c r="H68" s="98"/>
      <c r="J68" s="175" t="str">
        <f t="shared" si="8"/>
        <v>Consume Github API - add some tests - start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 t="str">
        <f t="shared" si="8"/>
        <v>Test-driven development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>
        <f t="shared" si="8"/>
        <v>0</v>
      </c>
      <c r="K70" s="166"/>
      <c r="M70" s="173"/>
      <c r="N70" s="173"/>
    </row>
    <row r="71" spans="2:11">
      <c r="B71" s="22"/>
      <c r="C71" s="42" t="s">
        <v>181</v>
      </c>
      <c r="D71" s="43"/>
      <c r="E71" s="105"/>
      <c r="F71" s="106">
        <v>1</v>
      </c>
      <c r="G71" s="107" t="str">
        <f t="shared" ref="G71:G94" si="11">IF(F71=100%,"Complete",IF(AND(F71&lt;100%,F71&gt;0%),"In Progress","Not Started"))</f>
        <v>Complete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1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1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>
        <f t="shared" si="8"/>
        <v>0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8"/>
        <v>0</v>
      </c>
      <c r="K78" s="166"/>
    </row>
    <row r="79" ht="15" customHeight="1" spans="2:11">
      <c r="B79" s="22"/>
      <c r="C79" s="54" t="s">
        <v>134</v>
      </c>
      <c r="D79" s="55"/>
      <c r="E79" s="121" t="s">
        <v>73</v>
      </c>
      <c r="F79" s="122">
        <v>1</v>
      </c>
      <c r="G79" s="123" t="str">
        <f t="shared" si="11"/>
        <v>Complete</v>
      </c>
      <c r="H79" s="124"/>
      <c r="J79" s="175">
        <f t="shared" si="8"/>
        <v>0</v>
      </c>
      <c r="K79" s="166"/>
    </row>
    <row r="80" spans="2:11">
      <c r="B80" s="22"/>
      <c r="C80" s="56" t="s">
        <v>182</v>
      </c>
      <c r="D80" s="57"/>
      <c r="E80" s="125"/>
      <c r="F80" s="126">
        <v>1</v>
      </c>
      <c r="G80" s="123" t="str">
        <f t="shared" si="11"/>
        <v>Complete</v>
      </c>
      <c r="H80" s="127"/>
      <c r="J80" s="175">
        <f t="shared" si="8"/>
        <v>0</v>
      </c>
      <c r="K80" s="166"/>
    </row>
    <row r="81" ht="15.75" customHeight="1" spans="2:11">
      <c r="B81" s="22"/>
      <c r="C81" s="58"/>
      <c r="D81" s="59"/>
      <c r="E81" s="125"/>
      <c r="F81" s="126"/>
      <c r="G81" s="123" t="str">
        <f t="shared" si="11"/>
        <v>Not Started</v>
      </c>
      <c r="H81" s="127"/>
      <c r="J81" s="175">
        <f t="shared" si="8"/>
        <v>0</v>
      </c>
      <c r="K81" s="166"/>
    </row>
    <row r="82" ht="15.15" spans="2:11">
      <c r="B82" s="22"/>
      <c r="C82" s="60" t="s">
        <v>183</v>
      </c>
      <c r="D82" s="61"/>
      <c r="E82" s="128" t="s">
        <v>74</v>
      </c>
      <c r="F82" s="126">
        <v>1</v>
      </c>
      <c r="G82" s="123" t="str">
        <f t="shared" si="11"/>
        <v>Complete</v>
      </c>
      <c r="H82" s="127"/>
      <c r="J82" s="180"/>
      <c r="K82" s="181"/>
    </row>
    <row r="83" ht="15" customHeight="1" spans="2:11">
      <c r="B83" s="22"/>
      <c r="C83" s="62" t="s">
        <v>184</v>
      </c>
      <c r="D83" s="63"/>
      <c r="E83" s="129" t="s">
        <v>75</v>
      </c>
      <c r="F83" s="126">
        <v>1</v>
      </c>
      <c r="G83" s="123" t="str">
        <f t="shared" si="11"/>
        <v>Complete</v>
      </c>
      <c r="H83" s="127"/>
      <c r="J83" s="182" t="s">
        <v>67</v>
      </c>
      <c r="K83" s="183">
        <f>B94</f>
        <v>45678</v>
      </c>
    </row>
    <row r="84" ht="15.15" spans="2:11">
      <c r="B84" s="22"/>
      <c r="C84" s="64"/>
      <c r="D84" s="65"/>
      <c r="E84" s="130"/>
      <c r="F84" s="126"/>
      <c r="G84" s="123" t="str">
        <f t="shared" si="11"/>
        <v>Not Started</v>
      </c>
      <c r="H84" s="127"/>
      <c r="J84" s="178"/>
      <c r="K84" s="179"/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62" t="str">
        <f t="shared" ref="J85:K89" si="12">C108</f>
        <v>geek 4 geeks - upskilling</v>
      </c>
      <c r="K85" s="164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126"/>
      <c r="G87" s="123" t="str">
        <f t="shared" si="11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132"/>
      <c r="G88" s="123" t="str">
        <f t="shared" si="11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3">C116</f>
        <v>create a REST api to interact with actual database - no changes made</v>
      </c>
      <c r="K90" s="164"/>
    </row>
    <row r="91" spans="10:11">
      <c r="J91" s="175" t="str">
        <f t="shared" si="13"/>
        <v>bank accounts - part 2 - no changes made</v>
      </c>
      <c r="K91" s="166"/>
    </row>
    <row r="92" ht="15.15" spans="10:11">
      <c r="J92" s="175">
        <f t="shared" si="13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 t="str">
        <f t="shared" si="13"/>
        <v>Consume Github API Add Tests - continue</v>
      </c>
      <c r="K93" s="166"/>
    </row>
    <row r="94" spans="2:11">
      <c r="B94" s="22">
        <v>45678</v>
      </c>
      <c r="C94" s="23">
        <v>0.208333333333333</v>
      </c>
      <c r="D94" s="24" t="s">
        <v>63</v>
      </c>
      <c r="E94" s="82"/>
      <c r="F94" s="83">
        <v>1</v>
      </c>
      <c r="G94" s="84" t="str">
        <f t="shared" si="11"/>
        <v>Complete</v>
      </c>
      <c r="H94" s="82"/>
      <c r="J94" s="175" t="str">
        <f t="shared" si="13"/>
        <v>Constructive Feedback - start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>
        <f t="shared" si="13"/>
        <v>0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15.15" spans="2:11">
      <c r="B101" s="22"/>
      <c r="C101" s="33"/>
      <c r="D101" s="34"/>
      <c r="E101" s="34"/>
      <c r="F101" s="94"/>
      <c r="G101" s="95" t="str">
        <f t="shared" ref="G101:G105" si="14">IF(F101=100%,"Complete",IF(AND(F101&lt;100%,F101&gt;0%),"In Progress","Not Started"))</f>
        <v>Not Started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>
        <f t="shared" ref="J102:J106" si="15">C101</f>
        <v>0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 t="s">
        <v>181</v>
      </c>
      <c r="D108" s="43"/>
      <c r="E108" s="105"/>
      <c r="F108" s="106">
        <v>1</v>
      </c>
      <c r="G108" s="107" t="str">
        <f t="shared" ref="G108:G131" si="16">IF(F108=100%,"Complete",IF(AND(F108&lt;100%,F108&gt;0%),"In Progress","Not Started"))</f>
        <v>Complete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45678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 t="str">
        <f t="shared" ref="J114:K128" si="17">J85</f>
        <v>geek 4 geeks - upskilling</v>
      </c>
      <c r="K114" s="139">
        <f t="shared" ref="K114:K115" si="18">K85</f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8"/>
        <v>0</v>
      </c>
    </row>
    <row r="116" ht="15" customHeight="1" spans="2:11">
      <c r="B116" s="22"/>
      <c r="C116" s="54" t="s">
        <v>185</v>
      </c>
      <c r="D116" s="55"/>
      <c r="E116" s="121" t="s">
        <v>73</v>
      </c>
      <c r="F116" s="122">
        <v>1</v>
      </c>
      <c r="G116" s="123" t="str">
        <f t="shared" si="16"/>
        <v>Complete</v>
      </c>
      <c r="H116" s="124"/>
      <c r="J116" s="140">
        <f t="shared" si="17"/>
        <v>0</v>
      </c>
      <c r="K116" s="141">
        <f t="shared" si="17"/>
        <v>0</v>
      </c>
    </row>
    <row r="117" spans="2:11">
      <c r="B117" s="22"/>
      <c r="C117" s="56" t="s">
        <v>186</v>
      </c>
      <c r="D117" s="57"/>
      <c r="E117" s="125"/>
      <c r="F117" s="126">
        <v>1</v>
      </c>
      <c r="G117" s="123" t="str">
        <f t="shared" si="16"/>
        <v>Complete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 t="s">
        <v>187</v>
      </c>
      <c r="D119" s="61"/>
      <c r="E119" s="128" t="s">
        <v>74</v>
      </c>
      <c r="F119" s="126">
        <v>1</v>
      </c>
      <c r="G119" s="123" t="str">
        <f t="shared" si="16"/>
        <v>Complete</v>
      </c>
      <c r="H119" s="127"/>
      <c r="J119" s="149" t="str">
        <f t="shared" si="17"/>
        <v>create a REST api to interact with actual database - no changes made</v>
      </c>
      <c r="K119" s="139"/>
    </row>
    <row r="120" ht="15" customHeight="1" spans="2:11">
      <c r="B120" s="22"/>
      <c r="C120" s="62" t="s">
        <v>188</v>
      </c>
      <c r="D120" s="63"/>
      <c r="E120" s="129" t="s">
        <v>75</v>
      </c>
      <c r="F120" s="126">
        <v>1</v>
      </c>
      <c r="G120" s="123" t="str">
        <f t="shared" si="16"/>
        <v>Complete</v>
      </c>
      <c r="H120" s="127"/>
      <c r="J120" s="150" t="str">
        <f t="shared" si="17"/>
        <v>bank accounts - part 2 - no changes made</v>
      </c>
      <c r="K120" s="141"/>
    </row>
    <row r="121" ht="15" customHeight="1" spans="2:11">
      <c r="B121" s="22"/>
      <c r="C121" s="64"/>
      <c r="D121" s="65"/>
      <c r="E121" s="130"/>
      <c r="F121" s="126"/>
      <c r="G121" s="123" t="str">
        <f t="shared" si="16"/>
        <v>Not Started</v>
      </c>
      <c r="H121" s="127"/>
      <c r="J121" s="150">
        <f t="shared" si="17"/>
        <v>0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 t="str">
        <f t="shared" si="17"/>
        <v>Consume Github API Add Tests - continue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 t="str">
        <f t="shared" si="17"/>
        <v>Constructive Feedback - start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>
        <f t="shared" si="17"/>
        <v>0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>
        <f t="shared" si="17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45679</v>
      </c>
      <c r="C131" s="23">
        <v>0.208333333333333</v>
      </c>
      <c r="D131" s="24" t="s">
        <v>63</v>
      </c>
      <c r="E131" s="82"/>
      <c r="F131" s="83"/>
      <c r="G131" s="84" t="str">
        <f t="shared" si="16"/>
        <v>Not Started</v>
      </c>
      <c r="H131" s="82"/>
      <c r="J131" s="150">
        <f t="shared" ref="J131:J135" si="19">J102</f>
        <v>0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9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9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45679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20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37" t="str">
        <f t="shared" ref="J139:K143" si="21">C145</f>
        <v>Profesional Python Testing with Mocks</v>
      </c>
      <c r="K139" s="139" t="str">
        <f t="shared" si="21"/>
        <v>https://www.youtube.com/watch?v=-F6wVOlsEAM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spans="2:11">
      <c r="B141" s="22"/>
      <c r="C141" s="35"/>
      <c r="D141" s="36"/>
      <c r="E141" s="36"/>
      <c r="F141" s="97"/>
      <c r="G141" s="95" t="str">
        <f t="shared" si="20"/>
        <v>Not Started</v>
      </c>
      <c r="H141" s="98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0"/>
        <v>Not Started</v>
      </c>
      <c r="H142" s="98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1"/>
        <v>0</v>
      </c>
      <c r="K143" s="143">
        <f t="shared" si="21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2">C153</f>
        <v>create a REST api to interact with actual database - make changes if requested</v>
      </c>
      <c r="K144" s="139"/>
    </row>
    <row r="145" ht="28.8" spans="2:11">
      <c r="B145" s="22"/>
      <c r="C145" s="42" t="s">
        <v>189</v>
      </c>
      <c r="D145" s="619" t="s">
        <v>190</v>
      </c>
      <c r="E145" s="648"/>
      <c r="F145" s="106">
        <v>1</v>
      </c>
      <c r="G145" s="107" t="str">
        <f t="shared" ref="G145:G168" si="23">IF(F145=100%,"Complete",IF(AND(F145&lt;100%,F145&gt;0%),"In Progress","Not Started"))</f>
        <v>Complete</v>
      </c>
      <c r="H145" s="108"/>
      <c r="J145" s="150" t="str">
        <f t="shared" si="22"/>
        <v>Bank accounts - part 2 - make changes if requested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3"/>
        <v>Not Started</v>
      </c>
      <c r="H146" s="111"/>
      <c r="J146" s="150">
        <f t="shared" si="22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3"/>
        <v>Not Started</v>
      </c>
      <c r="H147" s="111"/>
      <c r="J147" s="150" t="str">
        <f t="shared" si="22"/>
        <v>Consume Github API Add Tests - continue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3"/>
        <v>Not Started</v>
      </c>
      <c r="H148" s="111"/>
      <c r="J148" s="150" t="str">
        <f t="shared" si="22"/>
        <v>The Tech Landscape Terminology - start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3"/>
        <v>Not Started</v>
      </c>
      <c r="H149" s="103"/>
      <c r="J149" s="150">
        <f t="shared" si="22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2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2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2"/>
        <v>0</v>
      </c>
      <c r="K152" s="141"/>
    </row>
    <row r="153" ht="30" customHeight="1" spans="2:11">
      <c r="B153" s="22"/>
      <c r="C153" s="54" t="s">
        <v>88</v>
      </c>
      <c r="D153" s="55"/>
      <c r="E153" s="121" t="s">
        <v>73</v>
      </c>
      <c r="F153" s="122"/>
      <c r="G153" s="123" t="str">
        <f t="shared" si="23"/>
        <v>Not Started</v>
      </c>
      <c r="H153" s="124"/>
      <c r="J153" s="150">
        <f t="shared" si="22"/>
        <v>0</v>
      </c>
      <c r="K153" s="141"/>
    </row>
    <row r="154" ht="15.75" customHeight="1" spans="2:11">
      <c r="B154" s="22"/>
      <c r="C154" s="56" t="s">
        <v>191</v>
      </c>
      <c r="D154" s="57"/>
      <c r="E154" s="125"/>
      <c r="F154" s="126"/>
      <c r="G154" s="123" t="str">
        <f t="shared" si="23"/>
        <v>Not Started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3"/>
        <v>Not Started</v>
      </c>
      <c r="H155" s="127"/>
      <c r="J155" s="155" t="s">
        <v>64</v>
      </c>
      <c r="K155" s="156"/>
    </row>
    <row r="156" ht="15.15" spans="2:11">
      <c r="B156" s="22"/>
      <c r="C156" s="60" t="s">
        <v>187</v>
      </c>
      <c r="D156" s="61"/>
      <c r="E156" s="128" t="s">
        <v>74</v>
      </c>
      <c r="F156" s="126">
        <v>1</v>
      </c>
      <c r="G156" s="123" t="str">
        <f t="shared" si="23"/>
        <v>Complete</v>
      </c>
      <c r="H156" s="127"/>
      <c r="J156" s="149">
        <f t="shared" ref="J156:J160" si="24">C138</f>
        <v>0</v>
      </c>
      <c r="K156" s="139"/>
    </row>
    <row r="157" ht="15" customHeight="1" spans="2:11">
      <c r="B157" s="22"/>
      <c r="C157" s="62" t="s">
        <v>192</v>
      </c>
      <c r="D157" s="63"/>
      <c r="E157" s="129" t="s">
        <v>75</v>
      </c>
      <c r="F157" s="126">
        <v>1</v>
      </c>
      <c r="G157" s="123" t="str">
        <f t="shared" si="23"/>
        <v>Complete</v>
      </c>
      <c r="H157" s="127"/>
      <c r="J157" s="150">
        <f t="shared" si="24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3"/>
        <v>Not Started</v>
      </c>
      <c r="H158" s="127"/>
      <c r="J158" s="150">
        <f t="shared" si="24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3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3"/>
        <v>Not Started</v>
      </c>
      <c r="H160" s="127"/>
      <c r="J160" s="150">
        <f t="shared" si="24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3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3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45679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>
        <v>45680</v>
      </c>
      <c r="C168" s="23">
        <v>0.208333333333333</v>
      </c>
      <c r="D168" s="24" t="s">
        <v>63</v>
      </c>
      <c r="E168" s="82"/>
      <c r="F168" s="83">
        <v>1</v>
      </c>
      <c r="G168" s="84" t="str">
        <f t="shared" si="23"/>
        <v>Complete</v>
      </c>
      <c r="H168" s="82"/>
      <c r="J168" s="162" t="str">
        <f t="shared" ref="J168:K189" si="25">J139</f>
        <v>Profesional Python Testing with Mocks</v>
      </c>
      <c r="K168" s="164" t="str">
        <f t="shared" ref="K168:K169" si="26">K139</f>
        <v>https://www.youtube.com/watch?v=-F6wVOlsEAM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6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5"/>
        <v>0</v>
      </c>
      <c r="K172" s="168">
        <f t="shared" si="25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5"/>
        <v>create a REST api to interact with actual database - make changes if requested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 t="str">
        <f t="shared" si="25"/>
        <v>Bank accounts - part 2 - make changes if requested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7">IF(F175=100%,"Complete",IF(AND(F175&lt;100%,F175&gt;0%),"In Progress","Not Started"))</f>
        <v>Not Started</v>
      </c>
      <c r="H175" s="96"/>
      <c r="J175" s="175">
        <f t="shared" si="25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5"/>
        <v>Consume Github API Add Tests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 t="str">
        <f t="shared" si="25"/>
        <v>The Tech Landscape Terminology - start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7"/>
        <v>Not Started</v>
      </c>
      <c r="H178" s="98"/>
      <c r="J178" s="175">
        <f t="shared" si="25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7"/>
        <v>Not Started</v>
      </c>
      <c r="H179" s="98"/>
      <c r="J179" s="175">
        <f t="shared" si="25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5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5"/>
        <v>0</v>
      </c>
      <c r="K181" s="166"/>
    </row>
    <row r="182" spans="2:11">
      <c r="B182" s="22"/>
      <c r="C182" s="42"/>
      <c r="D182" s="43"/>
      <c r="E182" s="105"/>
      <c r="F182" s="106"/>
      <c r="G182" s="107" t="str">
        <f t="shared" ref="G182:G205" si="28">IF(F182=100%,"Complete",IF(AND(F182&lt;100%,F182&gt;0%),"In Progress","Not Started"))</f>
        <v>Not Started</v>
      </c>
      <c r="H182" s="108"/>
      <c r="J182" s="175">
        <f t="shared" si="25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8"/>
        <v>Not Started</v>
      </c>
      <c r="H185" s="111"/>
      <c r="J185" s="175">
        <f t="shared" si="25"/>
        <v>0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8"/>
        <v>Not Started</v>
      </c>
      <c r="H186" s="103"/>
      <c r="J186" s="175">
        <f t="shared" si="25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5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5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5"/>
        <v>0</v>
      </c>
      <c r="K189" s="166"/>
    </row>
    <row r="190" ht="15.75" customHeight="1" spans="2:11">
      <c r="B190" s="22"/>
      <c r="C190" s="54" t="s">
        <v>164</v>
      </c>
      <c r="D190" s="55"/>
      <c r="E190" s="121" t="s">
        <v>73</v>
      </c>
      <c r="F190" s="122"/>
      <c r="G190" s="123" t="str">
        <f t="shared" si="28"/>
        <v>Not Started</v>
      </c>
      <c r="H190" s="124"/>
      <c r="J190" s="180"/>
      <c r="K190" s="181"/>
    </row>
    <row r="191" ht="15.75" customHeight="1" spans="2:11">
      <c r="B191" s="22"/>
      <c r="C191" s="56" t="s">
        <v>165</v>
      </c>
      <c r="D191" s="57"/>
      <c r="E191" s="125"/>
      <c r="F191" s="126"/>
      <c r="G191" s="123" t="str">
        <f t="shared" si="28"/>
        <v>Not Started</v>
      </c>
      <c r="H191" s="127"/>
      <c r="J191" s="182" t="s">
        <v>67</v>
      </c>
      <c r="K191" s="183">
        <f>B168</f>
        <v>45680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8"/>
        <v>Not Started</v>
      </c>
      <c r="H192" s="127"/>
      <c r="J192" s="178"/>
      <c r="K192" s="179"/>
    </row>
    <row r="193" ht="15.15" spans="2:11">
      <c r="B193" s="22"/>
      <c r="C193" s="60" t="s">
        <v>193</v>
      </c>
      <c r="D193" s="61"/>
      <c r="E193" s="128" t="s">
        <v>74</v>
      </c>
      <c r="F193" s="126">
        <v>1</v>
      </c>
      <c r="G193" s="123" t="str">
        <f t="shared" si="28"/>
        <v>Complete</v>
      </c>
      <c r="H193" s="127"/>
      <c r="J193" s="162">
        <f t="shared" ref="J193:K197" si="29">C182</f>
        <v>0</v>
      </c>
      <c r="K193" s="164">
        <f t="shared" si="29"/>
        <v>0</v>
      </c>
    </row>
    <row r="194" ht="15" customHeight="1" spans="2:11">
      <c r="B194" s="22"/>
      <c r="C194" s="62" t="s">
        <v>194</v>
      </c>
      <c r="D194" s="63"/>
      <c r="E194" s="129" t="s">
        <v>75</v>
      </c>
      <c r="F194" s="126">
        <v>1</v>
      </c>
      <c r="G194" s="123" t="str">
        <f t="shared" si="28"/>
        <v>Complete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67">
        <f t="shared" si="29"/>
        <v>0</v>
      </c>
      <c r="K197" s="168">
        <f t="shared" si="29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8"/>
        <v>Not Started</v>
      </c>
      <c r="H198" s="127"/>
      <c r="J198" s="174" t="str">
        <f t="shared" ref="J198:J207" si="30">C190</f>
        <v>Create a Rest API - make changes if requested</v>
      </c>
      <c r="K198" s="164"/>
    </row>
    <row r="199" ht="15.75" customHeight="1" spans="2:11">
      <c r="B199" s="66"/>
      <c r="C199" s="700" t="s">
        <v>195</v>
      </c>
      <c r="D199" s="701"/>
      <c r="E199" s="131"/>
      <c r="F199" s="132">
        <v>1</v>
      </c>
      <c r="G199" s="123" t="str">
        <f t="shared" si="28"/>
        <v>Complete</v>
      </c>
      <c r="H199" s="133"/>
      <c r="J199" s="175" t="str">
        <f t="shared" si="30"/>
        <v>Bank accounts part 2 - make changes if requested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0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 t="str">
        <f t="shared" si="30"/>
        <v>Consume GitHub Add Tests - continue</v>
      </c>
      <c r="K201" s="166"/>
    </row>
    <row r="202" spans="10:11">
      <c r="J202" s="175" t="str">
        <f t="shared" si="30"/>
        <v>Building an online business - start</v>
      </c>
      <c r="K202" s="166"/>
    </row>
    <row r="203" ht="15.15" spans="10:11">
      <c r="J203" s="175">
        <f t="shared" si="30"/>
        <v>0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0"/>
        <v>0</v>
      </c>
      <c r="K204" s="166"/>
    </row>
    <row r="205" ht="23.25" customHeight="1" spans="2:11">
      <c r="B205" s="22">
        <v>45681</v>
      </c>
      <c r="C205" s="23">
        <v>0.208333333333333</v>
      </c>
      <c r="D205" s="24" t="s">
        <v>63</v>
      </c>
      <c r="E205" s="82"/>
      <c r="F205" s="83">
        <v>1</v>
      </c>
      <c r="G205" s="84" t="str">
        <f t="shared" si="28"/>
        <v>Complete</v>
      </c>
      <c r="H205" s="82"/>
      <c r="J205" s="175">
        <f t="shared" si="30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 t="str">
        <f t="shared" si="30"/>
        <v>Unsubscribe microsoft 360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1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1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2">IF(F212=100%,"Complete",IF(AND(F212&lt;100%,F212&gt;0%),"In Progress","Not Started"))</f>
        <v>Not Started</v>
      </c>
      <c r="H212" s="96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75">
        <f t="shared" si="31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2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2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 t="s">
        <v>153</v>
      </c>
      <c r="D219" s="619" t="s">
        <v>154</v>
      </c>
      <c r="E219" s="648"/>
      <c r="F219" s="106"/>
      <c r="G219" s="107" t="str">
        <f t="shared" ref="G219:G236" si="33">IF(F219=100%,"Complete",IF(AND(F219&lt;100%,F219&gt;0%),"In Progress","Not Started"))</f>
        <v>Not Started</v>
      </c>
      <c r="H219" s="108"/>
    </row>
    <row r="220" ht="15.15" spans="2:11">
      <c r="B220" s="22"/>
      <c r="C220" s="44" t="s">
        <v>155</v>
      </c>
      <c r="D220" s="45"/>
      <c r="E220" s="109"/>
      <c r="F220" s="110"/>
      <c r="G220" s="107" t="str">
        <f t="shared" si="33"/>
        <v>Not Started</v>
      </c>
      <c r="H220" s="111"/>
      <c r="J220" s="135" t="s">
        <v>47</v>
      </c>
      <c r="K220" s="136">
        <f>K191</f>
        <v>45680</v>
      </c>
    </row>
    <row r="221" ht="15.15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3"/>
        <v>Not Started</v>
      </c>
      <c r="H222" s="111"/>
      <c r="J222" s="137">
        <f t="shared" ref="J222:K243" si="34">J193</f>
        <v>0</v>
      </c>
      <c r="K222" s="139">
        <f t="shared" ref="K222:K223" si="35">K193</f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3"/>
        <v>Not Started</v>
      </c>
      <c r="H223" s="103"/>
      <c r="J223" s="140">
        <f t="shared" si="34"/>
        <v>0</v>
      </c>
      <c r="K223" s="141">
        <f t="shared" si="35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4"/>
        <v>0</v>
      </c>
      <c r="K225" s="141">
        <f t="shared" si="34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4"/>
        <v>0</v>
      </c>
      <c r="K226" s="141">
        <f t="shared" si="34"/>
        <v>0</v>
      </c>
    </row>
    <row r="227" ht="15" customHeight="1" spans="2:11">
      <c r="B227" s="22"/>
      <c r="C227" s="54" t="s">
        <v>164</v>
      </c>
      <c r="D227" s="55"/>
      <c r="E227" s="121" t="s">
        <v>73</v>
      </c>
      <c r="F227" s="122">
        <v>1</v>
      </c>
      <c r="G227" s="123" t="str">
        <f t="shared" si="33"/>
        <v>Complete</v>
      </c>
      <c r="H227" s="124"/>
      <c r="J227" s="149" t="str">
        <f t="shared" si="34"/>
        <v>Create a Rest API - make changes if requested</v>
      </c>
      <c r="K227" s="139"/>
    </row>
    <row r="228" ht="14.45" customHeight="1" spans="2:11">
      <c r="B228" s="22"/>
      <c r="C228" s="56" t="s">
        <v>157</v>
      </c>
      <c r="D228" s="57"/>
      <c r="E228" s="125"/>
      <c r="F228" s="126">
        <v>1</v>
      </c>
      <c r="G228" s="123" t="str">
        <f t="shared" si="33"/>
        <v>Complete</v>
      </c>
      <c r="H228" s="127"/>
      <c r="J228" s="150" t="str">
        <f t="shared" si="34"/>
        <v>Bank accounts part 2 - make changes if requested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3"/>
        <v>Not Started</v>
      </c>
      <c r="H229" s="127"/>
      <c r="J229" s="150">
        <f t="shared" si="34"/>
        <v>0</v>
      </c>
      <c r="K229" s="141"/>
    </row>
    <row r="230" ht="14.45" customHeight="1" spans="2:11">
      <c r="B230" s="22"/>
      <c r="C230" s="60" t="s">
        <v>158</v>
      </c>
      <c r="D230" s="61"/>
      <c r="E230" s="128" t="s">
        <v>74</v>
      </c>
      <c r="F230" s="126">
        <v>1</v>
      </c>
      <c r="G230" s="123" t="str">
        <f t="shared" si="33"/>
        <v>Complete</v>
      </c>
      <c r="H230" s="127"/>
      <c r="J230" s="150" t="str">
        <f t="shared" si="34"/>
        <v>Consume GitHub Add Tests - continue</v>
      </c>
      <c r="K230" s="141"/>
    </row>
    <row r="231" ht="15.75" customHeight="1" spans="2:11">
      <c r="B231" s="22"/>
      <c r="C231" s="62" t="s">
        <v>167</v>
      </c>
      <c r="D231" s="63"/>
      <c r="E231" s="129" t="s">
        <v>75</v>
      </c>
      <c r="F231" s="126"/>
      <c r="G231" s="123" t="str">
        <f t="shared" si="33"/>
        <v>Not Started</v>
      </c>
      <c r="H231" s="127"/>
      <c r="J231" s="150" t="str">
        <f t="shared" si="34"/>
        <v>Building an online business - start</v>
      </c>
      <c r="K231" s="141"/>
    </row>
    <row r="232" spans="2:11">
      <c r="B232" s="22"/>
      <c r="C232" s="64" t="s">
        <v>168</v>
      </c>
      <c r="D232" s="65"/>
      <c r="E232" s="130"/>
      <c r="F232" s="126"/>
      <c r="G232" s="123" t="str">
        <f t="shared" si="33"/>
        <v>Not Started</v>
      </c>
      <c r="H232" s="127"/>
      <c r="J232" s="150">
        <f t="shared" si="34"/>
        <v>0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3"/>
        <v>Not Started</v>
      </c>
      <c r="H235" s="127"/>
      <c r="J235" s="150">
        <f t="shared" si="34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3"/>
        <v>Not Started</v>
      </c>
      <c r="H236" s="133"/>
      <c r="J236" s="150" t="str">
        <f t="shared" si="34"/>
        <v>Unsubscribe microsoft 360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si="34"/>
        <v>0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45681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9.15" spans="2:11">
      <c r="B247" s="206" t="s">
        <v>81</v>
      </c>
      <c r="C247" s="207"/>
      <c r="D247" s="197"/>
      <c r="E247" s="197"/>
      <c r="F247" s="197"/>
      <c r="G247" s="197"/>
      <c r="H247" s="210"/>
      <c r="J247" s="137" t="str">
        <f t="shared" ref="J247:K251" si="36">C219</f>
        <v>Saturday - Coderbyte assessment</v>
      </c>
      <c r="K247" s="139" t="str">
        <f t="shared" ref="K247:K248" si="37">D219</f>
        <v>http://url9090.coderbyte.com/ls/click?upn=u001.lj3TCiZxNU7jdbrh9WbrWc0TYooxWyNG7iblBrnUkY1dZbk53wTdsxFlySTVgXVYyXypC3DZrP4WhGuzctjQGw-3D-3DdLC2_0uW3xirGmLjaxDxe8V-2Bwmt8Dx4Ob8Wr9iaeT5yuPIW9I-2BvPS1shwnwUBRknEKj6I5l9bNFKVZBOTJfPrh2egel-2Fc3R6WYtjXP44dGpZOV6lT0imP80EKyNg2QTHAY6-2Bb8eE-2BeGJKaXZZeaQkf4GiB4qVu4MX6ea3wDMr5hCrpp7trdS8-2FXngJZd8B6Ou4z7yuK8613RODe7p23OX-2Fq4c5A-3D-3D</v>
      </c>
    </row>
    <row r="248" spans="2:11">
      <c r="B248" s="43" t="str">
        <f t="shared" ref="B248:B249" si="38">C71</f>
        <v>geek 4 geeks - upskilling</v>
      </c>
      <c r="C248" s="208">
        <f t="shared" ref="C248:C249" si="39">D71</f>
        <v>0</v>
      </c>
      <c r="D248" s="197"/>
      <c r="E248" s="197"/>
      <c r="F248" s="197"/>
      <c r="G248" s="197"/>
      <c r="H248" s="210"/>
      <c r="J248" s="140" t="str">
        <f t="shared" si="36"/>
        <v>Geek 4 Geeks</v>
      </c>
      <c r="K248" s="141">
        <f t="shared" si="37"/>
        <v>0</v>
      </c>
    </row>
    <row r="249" spans="2:11">
      <c r="B249" s="45">
        <f t="shared" si="38"/>
        <v>0</v>
      </c>
      <c r="C249" s="209">
        <f t="shared" si="39"/>
        <v>0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spans="2:11">
      <c r="B250" s="45" t="str">
        <f t="shared" ref="B250:B251" si="40">C108</f>
        <v>geek 4 geeks - upskilling</v>
      </c>
      <c r="C250" s="209">
        <f t="shared" ref="C250:C251" si="41">D108</f>
        <v>0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ht="15.15" spans="2:11">
      <c r="B251" s="45">
        <f t="shared" si="40"/>
        <v>0</v>
      </c>
      <c r="C251" s="209">
        <f t="shared" si="41"/>
        <v>0</v>
      </c>
      <c r="D251" s="197"/>
      <c r="E251" s="197"/>
      <c r="F251" s="197"/>
      <c r="G251" s="197"/>
      <c r="H251" s="210"/>
      <c r="J251" s="142">
        <f t="shared" si="36"/>
        <v>0</v>
      </c>
      <c r="K251" s="143">
        <f t="shared" si="36"/>
        <v>0</v>
      </c>
    </row>
    <row r="252" ht="28.8" spans="2:11">
      <c r="B252" s="45" t="str">
        <f t="shared" ref="B252:B253" si="42">C145</f>
        <v>Profesional Python Testing with Mocks</v>
      </c>
      <c r="C252" s="209" t="str">
        <f t="shared" ref="C252:C253" si="43">D145</f>
        <v>https://www.youtube.com/watch?v=-F6wVOlsEAM</v>
      </c>
      <c r="J252" s="149" t="str">
        <f t="shared" ref="J252:J261" si="44">C227</f>
        <v>Create a Rest API - make changes if requested</v>
      </c>
      <c r="K252" s="139"/>
    </row>
    <row r="253" spans="2:11">
      <c r="B253" s="45">
        <f t="shared" si="42"/>
        <v>0</v>
      </c>
      <c r="C253" s="209">
        <f t="shared" si="43"/>
        <v>0</v>
      </c>
      <c r="J253" s="150" t="str">
        <f t="shared" si="44"/>
        <v>Bank accounts part 2 - no changes</v>
      </c>
      <c r="K253" s="141"/>
    </row>
    <row r="254" spans="2:11">
      <c r="B254" s="45">
        <f t="shared" ref="B254:B255" si="45">C182</f>
        <v>0</v>
      </c>
      <c r="C254" s="209">
        <f t="shared" ref="C254:C255" si="46">D182</f>
        <v>0</v>
      </c>
      <c r="J254" s="150">
        <f t="shared" si="44"/>
        <v>0</v>
      </c>
      <c r="K254" s="141"/>
    </row>
    <row r="255" spans="2:11">
      <c r="B255" s="45">
        <f t="shared" si="45"/>
        <v>0</v>
      </c>
      <c r="C255" s="209">
        <f t="shared" si="46"/>
        <v>0</v>
      </c>
      <c r="J255" s="150" t="str">
        <f t="shared" si="44"/>
        <v>Consume GitHub Add Tests - opened pr</v>
      </c>
      <c r="K255" s="141"/>
    </row>
    <row r="256" ht="216" spans="2:11">
      <c r="B256" s="45" t="str">
        <f t="shared" ref="B256:B257" si="47">C219</f>
        <v>Saturday - Coderbyte assessment</v>
      </c>
      <c r="C256" s="209" t="str">
        <f t="shared" ref="C256:C257" si="48">D219</f>
        <v>http://url9090.coderbyte.com/ls/click?upn=u001.lj3TCiZxNU7jdbrh9WbrWc0TYooxWyNG7iblBrnUkY1dZbk53wTdsxFlySTVgXVYyXypC3DZrP4WhGuzctjQGw-3D-3DdLC2_0uW3xirGmLjaxDxe8V-2Bwmt8Dx4Ob8Wr9iaeT5yuPIW9I-2BvPS1shwnwUBRknEKj6I5l9bNFKVZBOTJfPrh2egel-2Fc3R6WYtjXP44dGpZOV6lT0imP80EKyNg2QTHAY6-2Bb8eE-2BeGJKaXZZeaQkf4GiB4qVu4MX6ea3wDMr5hCrpp7trdS8-2FXngJZd8B6Ou4z7yuK8613RODe7p23OX-2Fq4c5A-3D-3D</v>
      </c>
      <c r="J256" s="150" t="str">
        <f t="shared" si="44"/>
        <v>Building an online business - continue</v>
      </c>
      <c r="K256" s="141"/>
    </row>
    <row r="257" ht="15.15" spans="2:11">
      <c r="B257" s="211" t="str">
        <f t="shared" si="47"/>
        <v>Geek 4 Geeks</v>
      </c>
      <c r="C257" s="212">
        <f t="shared" si="48"/>
        <v>0</v>
      </c>
      <c r="J257" s="150" t="str">
        <f t="shared" si="44"/>
        <v>optimizations and big-O - continue</v>
      </c>
      <c r="K257" s="141"/>
    </row>
    <row r="258" ht="15.15" spans="2:11">
      <c r="B258" s="213" t="s">
        <v>82</v>
      </c>
      <c r="C258" s="214"/>
      <c r="J258" s="150">
        <f t="shared" si="44"/>
        <v>0</v>
      </c>
      <c r="K258" s="141"/>
    </row>
    <row r="259" spans="2:11">
      <c r="B259" s="215"/>
      <c r="C259" s="216"/>
      <c r="J259" s="150">
        <f t="shared" si="44"/>
        <v>0</v>
      </c>
      <c r="K259" s="141"/>
    </row>
    <row r="260" spans="2:11">
      <c r="B260" s="215" t="s">
        <v>83</v>
      </c>
      <c r="C260" s="216"/>
      <c r="J260" s="150">
        <f t="shared" si="44"/>
        <v>0</v>
      </c>
      <c r="K260" s="141"/>
    </row>
    <row r="261" ht="15.15" spans="2:11">
      <c r="B261" s="204"/>
      <c r="C261" s="205"/>
      <c r="J261" s="150">
        <f t="shared" si="44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9">C212</f>
        <v>0</v>
      </c>
      <c r="K264" s="139"/>
    </row>
    <row r="265" spans="2:11">
      <c r="B265" s="221"/>
      <c r="C265" s="222"/>
      <c r="J265" s="150">
        <f t="shared" si="49"/>
        <v>0</v>
      </c>
      <c r="K265" s="141"/>
    </row>
    <row r="266" spans="2:11">
      <c r="B266" s="221" t="str">
        <f t="shared" ref="B266:B272" si="50">C230</f>
        <v>Consume GitHub Add Tests - opened pr</v>
      </c>
      <c r="C266" s="222"/>
      <c r="J266" s="150">
        <f t="shared" si="49"/>
        <v>0</v>
      </c>
      <c r="K266" s="141"/>
    </row>
    <row r="267" spans="2:11">
      <c r="B267" s="221" t="str">
        <f t="shared" si="50"/>
        <v>Building an online business - continue</v>
      </c>
      <c r="C267" s="222"/>
      <c r="J267" s="150">
        <f t="shared" si="49"/>
        <v>0</v>
      </c>
      <c r="K267" s="141"/>
    </row>
    <row r="268" spans="2:11">
      <c r="B268" s="221" t="str">
        <f t="shared" si="50"/>
        <v>optimizations and big-O - continue</v>
      </c>
      <c r="C268" s="222"/>
      <c r="J268" s="150">
        <f t="shared" si="49"/>
        <v>0</v>
      </c>
      <c r="K268" s="141"/>
    </row>
    <row r="269" spans="2:11">
      <c r="B269" s="221">
        <f t="shared" si="50"/>
        <v>0</v>
      </c>
      <c r="C269" s="222"/>
      <c r="J269" s="140" t="s">
        <v>76</v>
      </c>
      <c r="K269" s="144"/>
    </row>
    <row r="270" spans="2:11">
      <c r="B270" s="221">
        <f t="shared" si="50"/>
        <v>0</v>
      </c>
      <c r="C270" s="222"/>
      <c r="J270" s="157" t="s">
        <v>77</v>
      </c>
      <c r="K270" s="158"/>
    </row>
    <row r="271" ht="15.15" spans="2:11">
      <c r="B271" s="221">
        <f t="shared" si="50"/>
        <v>0</v>
      </c>
      <c r="C271" s="222"/>
      <c r="J271" s="145"/>
      <c r="K271" s="146"/>
    </row>
    <row r="272" spans="2:3">
      <c r="B272" s="221">
        <f t="shared" si="50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:E24"/>
    <mergeCell ref="D57:E61"/>
    <mergeCell ref="D131:E135"/>
    <mergeCell ref="D94:E98"/>
    <mergeCell ref="D168:E172"/>
    <mergeCell ref="D205:E209"/>
  </mergeCells>
  <conditionalFormatting sqref="F20">
    <cfRule type="dataBar" priority="17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{92da598e-e519-4c92-8795-5d557a256177}</x14:id>
        </ext>
      </extLst>
    </cfRule>
    <cfRule type="dataBar" priority="155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{45b882b0-b96c-41a4-a40b-2de14279369f}</x14:id>
        </ext>
      </extLst>
    </cfRule>
    <cfRule type="dataBar" priority="16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{3e455e92-e990-432f-b033-b96dd4167148}</x14:id>
        </ext>
      </extLst>
    </cfRule>
    <cfRule type="dataBar" priority="156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{28af0cec-eeb9-4740-a87b-8dae569b9918}</x14:id>
        </ext>
      </extLst>
    </cfRule>
    <cfRule type="dataBar" priority="16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{2d6561aa-57da-439e-bdce-ca068fa270a5}</x14:id>
        </ext>
      </extLst>
    </cfRule>
    <cfRule type="dataBar" priority="15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{5b3e47d1-8046-4cb3-b744-595a9fe8dd55}</x14:id>
        </ext>
      </extLst>
    </cfRule>
    <cfRule type="dataBar" priority="146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{50f465e8-2ac7-4084-b50d-bd75eb2d3fd5}</x14:id>
        </ext>
      </extLst>
    </cfRule>
    <cfRule type="dataBar" priority="147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{46c7deb6-98e4-458f-b41f-97de56ec71b0}</x14:id>
        </ext>
      </extLst>
    </cfRule>
    <cfRule type="dataBar" priority="15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{07222d9b-b3a9-4926-890a-23658104bc7e}</x14:id>
        </ext>
      </extLst>
    </cfRule>
  </conditionalFormatting>
  <conditionalFormatting sqref="F57">
    <cfRule type="dataBar" priority="14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{c1a1615d-d5b1-4c0a-85c8-1e99c7c28daf}</x14:id>
        </ext>
      </extLst>
    </cfRule>
    <cfRule type="dataBar" priority="13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{0e97701c-c5fb-49bf-b248-18912c831e3f}</x14:id>
        </ext>
      </extLst>
    </cfRule>
    <cfRule type="dataBar" priority="13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{499cfe39-27fd-485e-8afd-49e9c0370296}</x14:id>
        </ext>
      </extLst>
    </cfRule>
    <cfRule type="dataBar" priority="14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{6263396d-3677-452b-a06e-c80db3f4459b}</x14:id>
        </ext>
      </extLst>
    </cfRule>
    <cfRule type="dataBar" priority="13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{e0609039-edae-4bce-aaac-b97861287255}</x14:id>
        </ext>
      </extLst>
    </cfRule>
    <cfRule type="dataBar" priority="13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{929004c7-5460-41d0-bf7a-9969ee72c1d9}</x14:id>
        </ext>
      </extLst>
    </cfRule>
    <cfRule type="dataBar" priority="14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{8c0979fc-c6c3-4ebf-a5bf-0f9b2d8edb07}</x14:id>
        </ext>
      </extLst>
    </cfRule>
    <cfRule type="dataBar" priority="12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{35e494ea-7383-48dc-a76a-91e9c8a5b6cd}</x14:id>
        </ext>
      </extLst>
    </cfRule>
    <cfRule type="dataBar" priority="12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{76cf22e8-fbb6-4705-929f-6bb72b696e76}</x14:id>
        </ext>
      </extLst>
    </cfRule>
  </conditionalFormatting>
  <conditionalFormatting sqref="F94">
    <cfRule type="dataBar" priority="10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{9b73ac89-6d8e-49e0-9858-354719f39bc1}</x14:id>
        </ext>
      </extLst>
    </cfRule>
    <cfRule type="dataBar" priority="10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{56f0aea1-e184-4430-b7cf-48b30d7ea494}</x14:id>
        </ext>
      </extLst>
    </cfRule>
    <cfRule type="dataBar" priority="11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{a96c8fcb-9550-4cd7-8af0-9a02e65e68c0}</x14:id>
        </ext>
      </extLst>
    </cfRule>
    <cfRule type="dataBar" priority="11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{1c9169cb-a6ef-4369-8fd1-e2d0575f10e6}</x14:id>
        </ext>
      </extLst>
    </cfRule>
    <cfRule type="dataBar" priority="11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{58a963f3-c5d9-46ef-ab78-616423c11c46}</x14:id>
        </ext>
      </extLst>
    </cfRule>
    <cfRule type="dataBar" priority="1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{aa0e7c75-e901-4afc-af3b-3b08c4b0e986}</x14:id>
        </ext>
      </extLst>
    </cfRule>
    <cfRule type="dataBar" priority="12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{9cbe8b9e-d71f-4f5b-ab46-23f65b6916b4}</x14:id>
        </ext>
      </extLst>
    </cfRule>
    <cfRule type="dataBar" priority="12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{678f5249-1be8-4e8d-b6e7-80d81c45a280}</x14:id>
        </ext>
      </extLst>
    </cfRule>
    <cfRule type="dataBar" priority="12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{3d683c3a-3460-45e8-8542-fc2875b184f7}</x14:id>
        </ext>
      </extLst>
    </cfRule>
  </conditionalFormatting>
  <conditionalFormatting sqref="F131">
    <cfRule type="dataBar" priority="10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{7bee630f-5f9d-41b2-8db6-f8934e5e2963}</x14:id>
        </ext>
      </extLst>
    </cfRule>
    <cfRule type="dataBar" priority="10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{5a2202d6-3f48-42be-8a48-db2065860d05}</x14:id>
        </ext>
      </extLst>
    </cfRule>
    <cfRule type="dataBar" priority="8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{f7c94b82-ab14-4009-86e9-79c066d61a56}</x14:id>
        </ext>
      </extLst>
    </cfRule>
    <cfRule type="dataBar" priority="8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{1ba6b1e8-9fc8-4338-93bf-277a35c8d44c}</x14:id>
        </ext>
      </extLst>
    </cfRule>
    <cfRule type="dataBar" priority="9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{f789c012-9117-4893-95a9-8dbea6ac3cc6}</x14:id>
        </ext>
      </extLst>
    </cfRule>
    <cfRule type="dataBar" priority="9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{2659791f-11de-4492-bbbc-41287d6f62f9}</x14:id>
        </ext>
      </extLst>
    </cfRule>
    <cfRule type="dataBar" priority="9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{089455ba-e3ee-4522-a9e7-e4ac9ca4f31c}</x14:id>
        </ext>
      </extLst>
    </cfRule>
    <cfRule type="dataBar" priority="9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{a5e699d9-c8a2-417d-8223-2f18ce974673}</x14:id>
        </ext>
      </extLst>
    </cfRule>
    <cfRule type="dataBar" priority="10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{657db2c5-9e03-4c61-acc6-2c0eda5d0ea7}</x14:id>
        </ext>
      </extLst>
    </cfRule>
  </conditionalFormatting>
  <conditionalFormatting sqref="F168">
    <cfRule type="dataBar" priority="8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{4436ee77-b58e-426f-a4cf-58d56666b87b}</x14:id>
        </ext>
      </extLst>
    </cfRule>
    <cfRule type="dataBar" priority="6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{293aa783-5430-4e24-a49e-f46e916a8c5c}</x14:id>
        </ext>
      </extLst>
    </cfRule>
    <cfRule type="dataBar" priority="8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{c7dc8390-0083-4ec3-9cce-079840f24e04}</x14:id>
        </ext>
      </extLst>
    </cfRule>
    <cfRule type="dataBar" priority="7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{16050b15-2370-4433-a36b-416471cb2820}</x14:id>
        </ext>
      </extLst>
    </cfRule>
    <cfRule type="dataBar" priority="7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{0f667167-b17a-4f09-bc75-246d463e6358}</x14:id>
        </ext>
      </extLst>
    </cfRule>
    <cfRule type="dataBar" priority="7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{ba1910d1-e7f8-4ecb-9537-e52c74515393}</x14:id>
        </ext>
      </extLst>
    </cfRule>
    <cfRule type="dataBar" priority="6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{b85dd9bf-f58e-4e96-a138-434bfa0c85f7}</x14:id>
        </ext>
      </extLst>
    </cfRule>
    <cfRule type="dataBar" priority="7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{a9bd0fc2-c541-46c2-9cf2-c98c395e9844}</x14:id>
        </ext>
      </extLst>
    </cfRule>
    <cfRule type="dataBar" priority="8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{ff69fa70-4102-4533-bc4a-08e29cc0e78f}</x14:id>
        </ext>
      </extLst>
    </cfRule>
  </conditionalFormatting>
  <conditionalFormatting sqref="F205">
    <cfRule type="dataBar" priority="4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{c620251d-4bfd-431d-a538-837cb0ee2b87}</x14:id>
        </ext>
      </extLst>
    </cfRule>
    <cfRule type="dataBar" priority="5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{2a5dba09-4843-4572-85d5-aaf4d0414b1d}</x14:id>
        </ext>
      </extLst>
    </cfRule>
    <cfRule type="dataBar" priority="5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{3d590993-f3c5-4381-9a0b-3219b4f0b041}</x14:id>
        </ext>
      </extLst>
    </cfRule>
    <cfRule type="dataBar" priority="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{6a6ad79f-4db4-48f4-b478-0f428b5ce93c}</x14:id>
        </ext>
      </extLst>
    </cfRule>
    <cfRule type="dataBar" priority="6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{0c9c3701-79a0-402f-b1fb-a819866ea436}</x14:id>
        </ext>
      </extLst>
    </cfRule>
    <cfRule type="dataBar" priority="4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{5423d8ef-f35d-450d-8855-b0e2551e76b2}</x14:id>
        </ext>
      </extLst>
    </cfRule>
    <cfRule type="dataBar" priority="6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{6c8f3268-1c67-4b31-84e0-eb265bede21a}</x14:id>
        </ext>
      </extLst>
    </cfRule>
    <cfRule type="dataBar" priority="6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{6638d1ac-79cb-40cf-a24b-fde607d3a9c6}</x14:id>
        </ext>
      </extLst>
    </cfRule>
    <cfRule type="dataBar" priority="5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{9d3eca4c-40c2-4be7-b282-d8abd21a72f9}</x14:id>
        </ext>
      </extLst>
    </cfRule>
  </conditionalFormatting>
  <conditionalFormatting sqref="E3:E14">
    <cfRule type="dataBar" priority="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{1151c4de-f5e5-44f1-98a1-843ad860f978}</x14:id>
        </ext>
      </extLst>
    </cfRule>
  </conditionalFormatting>
  <conditionalFormatting sqref="F27:F31">
    <cfRule type="dataBar" priority="158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{db92c2b5-bf4a-459e-994e-fec3ed3b6504}</x14:id>
        </ext>
      </extLst>
    </cfRule>
    <cfRule type="dataBar" priority="15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{700aedaa-2f7e-46df-aca0-4152b56e2961}</x14:id>
        </ext>
      </extLst>
    </cfRule>
    <cfRule type="dataBar" priority="14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{0099a798-54e0-4b20-bfcf-d6794186ced1}</x14:id>
        </ext>
      </extLst>
    </cfRule>
    <cfRule type="dataBar" priority="148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{4bf849e5-bf98-4c89-901e-a5857c553d5d}</x14:id>
        </ext>
      </extLst>
    </cfRule>
  </conditionalFormatting>
  <conditionalFormatting sqref="F34:F38">
    <cfRule type="dataBar" priority="149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{3dd7bb5e-9e96-4740-ba18-55e33347de31}</x14:id>
        </ext>
      </extLst>
    </cfRule>
    <cfRule type="dataBar" priority="153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{b265fb9e-379a-4b19-8163-2875c1c2d6f6}</x14:id>
        </ext>
      </extLst>
    </cfRule>
  </conditionalFormatting>
  <conditionalFormatting sqref="F42:F51">
    <cfRule type="dataBar" priority="151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{757da9b1-c55b-4f04-94f7-18e54c8866c8}</x14:id>
        </ext>
      </extLst>
    </cfRule>
    <cfRule type="dataBar" priority="152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{7351d3d2-3d33-45ca-9ae9-7f10da837ba7}</x14:id>
        </ext>
      </extLst>
    </cfRule>
    <cfRule type="dataBar" priority="16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{b412b590-be9f-464f-8dd9-acbb6db0b9c2}</x14:id>
        </ext>
      </extLst>
    </cfRule>
    <cfRule type="dataBar" priority="15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{4049407e-8702-4d27-9c46-ec9b8bf98128}</x14:id>
        </ext>
      </extLst>
    </cfRule>
  </conditionalFormatting>
  <conditionalFormatting sqref="F64:F68">
    <cfRule type="dataBar" priority="12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{f6d60eda-4570-4e55-bf4d-7f0173ef420c}</x14:id>
        </ext>
      </extLst>
    </cfRule>
    <cfRule type="dataBar" priority="1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{c5248f8b-c031-40f4-b1cf-32c4f0f55a7b}</x14:id>
        </ext>
      </extLst>
    </cfRule>
    <cfRule type="dataBar" priority="13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{4aee72ea-59e7-41d9-bee8-1c96b9b340cb}</x14:id>
        </ext>
      </extLst>
    </cfRule>
    <cfRule type="dataBar" priority="12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{42bea5e6-aa5a-49fd-a9db-2c5143d6c863}</x14:id>
        </ext>
      </extLst>
    </cfRule>
  </conditionalFormatting>
  <conditionalFormatting sqref="F71:F75">
    <cfRule type="dataBar" priority="12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{f332b969-0bfe-48a4-bf26-8425288dfb71}</x14:id>
        </ext>
      </extLst>
    </cfRule>
    <cfRule type="dataBar" priority="13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{44ba3a45-7108-4657-8b20-1c15190ee5de}</x14:id>
        </ext>
      </extLst>
    </cfRule>
  </conditionalFormatting>
  <conditionalFormatting sqref="F79:F88">
    <cfRule type="dataBar" priority="13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{f8aa4f58-1c05-42ed-ab63-51490689fb3e}</x14:id>
        </ext>
      </extLst>
    </cfRule>
    <cfRule type="dataBar" priority="13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{4c53eadf-4e11-4294-98a4-7238e03755c3}</x14:id>
        </ext>
      </extLst>
    </cfRule>
    <cfRule type="dataBar" priority="13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{a15266f9-16c9-42dd-a3f3-0f2ec17f6d2d}</x14:id>
        </ext>
      </extLst>
    </cfRule>
    <cfRule type="dataBar" priority="12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{e91aa9bb-523a-42a6-b26a-dcdaf10a2064}</x14:id>
        </ext>
      </extLst>
    </cfRule>
  </conditionalFormatting>
  <conditionalFormatting sqref="F89:F90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{f4ae656b-6fcf-4228-a833-9f9a4b0788b8}</x14:id>
        </ext>
      </extLst>
    </cfRule>
  </conditionalFormatting>
  <conditionalFormatting sqref="F101:F105">
    <cfRule type="dataBar" priority="11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{87208981-589b-4014-8ae6-242eb675dbe5}</x14:id>
        </ext>
      </extLst>
    </cfRule>
    <cfRule type="dataBar" priority="11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{271cf588-1ec9-4dc6-bb8c-71f97bebda9e}</x14:id>
        </ext>
      </extLst>
    </cfRule>
    <cfRule type="dataBar" priority="10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{94db0e47-111a-41ed-a2bd-efc8d8840478}</x14:id>
        </ext>
      </extLst>
    </cfRule>
    <cfRule type="dataBar" priority="10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{5004e37e-806e-4c16-8be3-301c0e3fae36}</x14:id>
        </ext>
      </extLst>
    </cfRule>
  </conditionalFormatting>
  <conditionalFormatting sqref="F108:F112">
    <cfRule type="dataBar" priority="10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{a81c6a8e-1cef-4e75-b74c-7b9ca598c43f}</x14:id>
        </ext>
      </extLst>
    </cfRule>
    <cfRule type="dataBar" priority="11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{dd6d6770-f322-4ddd-9301-8a5e32f3fa85}</x14:id>
        </ext>
      </extLst>
    </cfRule>
  </conditionalFormatting>
  <conditionalFormatting sqref="F116:F125">
    <cfRule type="dataBar" priority="10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{c7f492a5-cb27-42f5-84f9-48a48c3332a8}</x14:id>
        </ext>
      </extLst>
    </cfRule>
    <cfRule type="dataBar" priority="11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{4c802cf5-00b7-4143-8887-93b8860c1252}</x14:id>
        </ext>
      </extLst>
    </cfRule>
    <cfRule type="dataBar" priority="11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{3f56a153-0b14-4be3-b195-7b2e7f677de4}</x14:id>
        </ext>
      </extLst>
    </cfRule>
    <cfRule type="dataBar" priority="11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{dec6089c-91fd-490c-8945-e39d4fad2d39}</x14:id>
        </ext>
      </extLst>
    </cfRule>
  </conditionalFormatting>
  <conditionalFormatting sqref="F126:F127">
    <cfRule type="dataBar" priority="1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{c6c7fddd-d0be-414f-8f89-ecd1ac5aaed0}</x14:id>
        </ext>
      </extLst>
    </cfRule>
  </conditionalFormatting>
  <conditionalFormatting sqref="F138:F142">
    <cfRule type="dataBar" priority="9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{2aff4191-3d00-4b16-a60f-380371db1726}</x14:id>
        </ext>
      </extLst>
    </cfRule>
    <cfRule type="dataBar" priority="9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{125affb3-d397-4267-9b84-f0290c802f90}</x14:id>
        </ext>
      </extLst>
    </cfRule>
    <cfRule type="dataBar" priority="8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{f6682e7c-9be8-495d-8c94-07c4c82fc9e0}</x14:id>
        </ext>
      </extLst>
    </cfRule>
    <cfRule type="dataBar" priority="8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{8a8acf7e-fcc5-4648-b0ce-72d5865f6cc0}</x14:id>
        </ext>
      </extLst>
    </cfRule>
  </conditionalFormatting>
  <conditionalFormatting sqref="F145:F149">
    <cfRule type="dataBar" priority="8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{2f062eb7-2d0a-4c99-ac05-134b90208efc}</x14:id>
        </ext>
      </extLst>
    </cfRule>
    <cfRule type="dataBar" priority="9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{e132cc2e-42d8-49ba-b824-0917261905bd}</x14:id>
        </ext>
      </extLst>
    </cfRule>
  </conditionalFormatting>
  <conditionalFormatting sqref="F153:F162">
    <cfRule type="dataBar" priority="9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{8ca67887-0fc0-4401-b34d-43bb31d9502e}</x14:id>
        </ext>
      </extLst>
    </cfRule>
    <cfRule type="dataBar" priority="9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{3a419d93-3305-4bed-a46a-b1ad7618d534}</x14:id>
        </ext>
      </extLst>
    </cfRule>
    <cfRule type="dataBar" priority="9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{27bea7df-8996-4f17-b7f8-2d993d3bd63d}</x14:id>
        </ext>
      </extLst>
    </cfRule>
    <cfRule type="dataBar" priority="8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{742b838d-ea6c-407a-8d17-f678d85513ac}</x14:id>
        </ext>
      </extLst>
    </cfRule>
  </conditionalFormatting>
  <conditionalFormatting sqref="F163:F164"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{ba37fffb-c4c4-4a47-b737-6d07d7eaa8e5}</x14:id>
        </ext>
      </extLst>
    </cfRule>
  </conditionalFormatting>
  <conditionalFormatting sqref="F175:F179">
    <cfRule type="dataBar" priority="7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{7c59deb9-bbfc-43db-9ae4-8c672f29f740}</x14:id>
        </ext>
      </extLst>
    </cfRule>
    <cfRule type="dataBar" priority="6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{05b30f68-dd80-428c-8d0b-4db48b8641a7}</x14:id>
        </ext>
      </extLst>
    </cfRule>
    <cfRule type="dataBar" priority="7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{ef58f60a-685c-4ff9-b3e4-60987bd23179}</x14:id>
        </ext>
      </extLst>
    </cfRule>
    <cfRule type="dataBar" priority="6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{81e9e076-d123-4b70-99cc-698347ac8da5}</x14:id>
        </ext>
      </extLst>
    </cfRule>
  </conditionalFormatting>
  <conditionalFormatting sqref="F182:F186">
    <cfRule type="dataBar" priority="6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{67621d80-562f-4354-9c6a-2cc961fb4b75}</x14:id>
        </ext>
      </extLst>
    </cfRule>
    <cfRule type="dataBar" priority="7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{df305885-985a-4766-928e-6510c796d5a6}</x14:id>
        </ext>
      </extLst>
    </cfRule>
  </conditionalFormatting>
  <conditionalFormatting sqref="F190:F199">
    <cfRule type="dataBar" priority="6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{b8aea755-2e6c-4202-9354-417ab3919f44}</x14:id>
        </ext>
      </extLst>
    </cfRule>
    <cfRule type="dataBar" priority="7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{f5df0fb1-f316-4585-8e8a-d72cfd300882}</x14:id>
        </ext>
      </extLst>
    </cfRule>
    <cfRule type="dataBar" priority="7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{eec6ab7c-3059-47c2-8ffb-1567299cb46b}</x14:id>
        </ext>
      </extLst>
    </cfRule>
    <cfRule type="dataBar" priority="7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{55328abf-4c1d-4aca-b461-746af6ec0994}</x14:id>
        </ext>
      </extLst>
    </cfRule>
  </conditionalFormatting>
  <conditionalFormatting sqref="F200:F201">
    <cfRule type="dataBar" priority="1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{5b7cd03a-b896-4568-a629-875d73fe6577}</x14:id>
        </ext>
      </extLst>
    </cfRule>
  </conditionalFormatting>
  <conditionalFormatting sqref="F212:F216">
    <cfRule type="dataBar" priority="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{f755d0ca-4964-4c96-8a1b-9dd3a51b187e}</x14:id>
        </ext>
      </extLst>
    </cfRule>
    <cfRule type="dataBar" priority="5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{cb1f7cdb-3d91-4794-a22a-7e0a1337532f}</x14:id>
        </ext>
      </extLst>
    </cfRule>
    <cfRule type="dataBar" priority="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{473848f9-7e47-4da6-8772-dbe08e44c70a}</x14:id>
        </ext>
      </extLst>
    </cfRule>
    <cfRule type="dataBar" priority="4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{e742b203-3efe-4be6-9beb-e943fdb8776a}</x14:id>
        </ext>
      </extLst>
    </cfRule>
  </conditionalFormatting>
  <conditionalFormatting sqref="F219:F223">
    <cfRule type="dataBar" priority="4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{44849a88-20a9-458f-bb0f-467338ad7882}</x14:id>
        </ext>
      </extLst>
    </cfRule>
    <cfRule type="dataBar" priority="5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{ac698f09-8190-4ce5-a96e-18d36b1d66b8}</x14:id>
        </ext>
      </extLst>
    </cfRule>
  </conditionalFormatting>
  <conditionalFormatting sqref="F227:F236">
    <cfRule type="dataBar" priority="5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{a9a0b914-ae65-4c30-a9ff-557c940685e8}</x14:id>
        </ext>
      </extLst>
    </cfRule>
    <cfRule type="dataBar" priority="5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{11baf76b-36db-4bc4-bbe9-169454d46caf}</x14:id>
        </ext>
      </extLst>
    </cfRule>
    <cfRule type="dataBar" priority="5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{643d61df-b2b8-42af-85ce-b4a21e364997}</x14:id>
        </ext>
      </extLst>
    </cfRule>
    <cfRule type="dataBar" priority="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{f676c85c-3520-43a5-8d6d-8e2ed07c8259}</x14:id>
        </ext>
      </extLst>
    </cfRule>
  </conditionalFormatting>
  <conditionalFormatting sqref="F237:F238">
    <cfRule type="dataBar" priority="16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{65ef9674-70d6-45e4-a444-5f7f982f6ba9}</x14:id>
        </ext>
      </extLst>
    </cfRule>
  </conditionalFormatting>
  <conditionalFormatting sqref="G27:G31">
    <cfRule type="containsText" dxfId="3" priority="42" operator="between" text="Complete">
      <formula>NOT(ISERROR(SEARCH("Complete",G27)))</formula>
    </cfRule>
    <cfRule type="containsText" dxfId="4" priority="43" operator="between" text="In Progress">
      <formula>NOT(ISERROR(SEARCH("In Progress",G27)))</formula>
    </cfRule>
  </conditionalFormatting>
  <conditionalFormatting sqref="G34:G38">
    <cfRule type="containsText" dxfId="3" priority="30" operator="between" text="Complete">
      <formula>NOT(ISERROR(SEARCH("Complete",G34)))</formula>
    </cfRule>
    <cfRule type="containsText" dxfId="4" priority="31" operator="between" text="In Progress">
      <formula>NOT(ISERROR(SEARCH("In Progress",G34)))</formula>
    </cfRule>
  </conditionalFormatting>
  <conditionalFormatting sqref="G42:G51">
    <cfRule type="containsText" dxfId="5" priority="4" operator="between" text="In Progress">
      <formula>NOT(ISERROR(SEARCH("In Progress",G42)))</formula>
    </cfRule>
    <cfRule type="containsText" dxfId="3" priority="3" operator="between" text="Complete">
      <formula>NOT(ISERROR(SEARCH("Complete",G42)))</formula>
    </cfRule>
    <cfRule type="containsText" dxfId="4" priority="2" operator="between" text="In Progress">
      <formula>NOT(ISERROR(SEARCH("In Progress",G42)))</formula>
    </cfRule>
  </conditionalFormatting>
  <conditionalFormatting sqref="G64:G68">
    <cfRule type="containsText" dxfId="4" priority="41" operator="between" text="In Progress">
      <formula>NOT(ISERROR(SEARCH("In Progress",G64)))</formula>
    </cfRule>
    <cfRule type="containsText" dxfId="3" priority="40" operator="between" text="Complete">
      <formula>NOT(ISERROR(SEARCH("Complete",G64)))</formula>
    </cfRule>
  </conditionalFormatting>
  <conditionalFormatting sqref="G71:G75">
    <cfRule type="containsText" dxfId="3" priority="28" operator="between" text="Complete">
      <formula>NOT(ISERROR(SEARCH("Complete",G71)))</formula>
    </cfRule>
    <cfRule type="containsText" dxfId="4" priority="29" operator="between" text="In Progress">
      <formula>NOT(ISERROR(SEARCH("In Progress",G71)))</formula>
    </cfRule>
  </conditionalFormatting>
  <conditionalFormatting sqref="G79:G88">
    <cfRule type="containsText" dxfId="5" priority="7" operator="between" text="In Progress">
      <formula>NOT(ISERROR(SEARCH("In Progress",G79)))</formula>
    </cfRule>
    <cfRule type="containsText" dxfId="3" priority="6" operator="between" text="Complete">
      <formula>NOT(ISERROR(SEARCH("Complete",G79)))</formula>
    </cfRule>
    <cfRule type="containsText" dxfId="4" priority="5" operator="between" text="In Progress">
      <formula>NOT(ISERROR(SEARCH("In Progress",G79)))</formula>
    </cfRule>
  </conditionalFormatting>
  <conditionalFormatting sqref="G101:G105">
    <cfRule type="containsText" dxfId="3" priority="38" operator="between" text="Complete">
      <formula>NOT(ISERROR(SEARCH("Complete",G101)))</formula>
    </cfRule>
    <cfRule type="containsText" dxfId="4" priority="39" operator="between" text="In Progress">
      <formula>NOT(ISERROR(SEARCH("In Progress",G101)))</formula>
    </cfRule>
  </conditionalFormatting>
  <conditionalFormatting sqref="G108:G112">
    <cfRule type="containsText" dxfId="4" priority="27" operator="between" text="In Progress">
      <formula>NOT(ISERROR(SEARCH("In Progress",G108)))</formula>
    </cfRule>
    <cfRule type="containsText" dxfId="3" priority="26" operator="between" text="Complete">
      <formula>NOT(ISERROR(SEARCH("Complete",G108)))</formula>
    </cfRule>
  </conditionalFormatting>
  <conditionalFormatting sqref="G116:G125">
    <cfRule type="containsText" dxfId="5" priority="10" operator="between" text="In Progress">
      <formula>NOT(ISERROR(SEARCH("In Progress",G116)))</formula>
    </cfRule>
    <cfRule type="containsText" dxfId="3" priority="9" operator="between" text="Complete">
      <formula>NOT(ISERROR(SEARCH("Complete",G116)))</formula>
    </cfRule>
    <cfRule type="containsText" dxfId="4" priority="8" operator="between" text="In Progress">
      <formula>NOT(ISERROR(SEARCH("In Progress",G116)))</formula>
    </cfRule>
  </conditionalFormatting>
  <conditionalFormatting sqref="G138:G142">
    <cfRule type="containsText" dxfId="3" priority="36" operator="between" text="Complete">
      <formula>NOT(ISERROR(SEARCH("Complete",G138)))</formula>
    </cfRule>
    <cfRule type="containsText" dxfId="4" priority="37" operator="between" text="In Progress">
      <formula>NOT(ISERROR(SEARCH("In Progress",G138)))</formula>
    </cfRule>
  </conditionalFormatting>
  <conditionalFormatting sqref="G145:G149">
    <cfRule type="containsText" dxfId="4" priority="25" operator="between" text="In Progress">
      <formula>NOT(ISERROR(SEARCH("In Progress",G145)))</formula>
    </cfRule>
    <cfRule type="containsText" dxfId="3" priority="24" operator="between" text="Complete">
      <formula>NOT(ISERROR(SEARCH("Complete",G145)))</formula>
    </cfRule>
  </conditionalFormatting>
  <conditionalFormatting sqref="G153:G162">
    <cfRule type="containsText" dxfId="4" priority="11" operator="between" text="In Progress">
      <formula>NOT(ISERROR(SEARCH("In Progress",G153)))</formula>
    </cfRule>
    <cfRule type="containsText" dxfId="3" priority="12" operator="between" text="Complete">
      <formula>NOT(ISERROR(SEARCH("Complete",G153)))</formula>
    </cfRule>
    <cfRule type="containsText" dxfId="5" priority="13" operator="between" text="In Progress">
      <formula>NOT(ISERROR(SEARCH("In Progress",G153)))</formula>
    </cfRule>
  </conditionalFormatting>
  <conditionalFormatting sqref="G175:G179">
    <cfRule type="containsText" dxfId="4" priority="35" operator="between" text="In Progress">
      <formula>NOT(ISERROR(SEARCH("In Progress",G175)))</formula>
    </cfRule>
    <cfRule type="containsText" dxfId="3" priority="34" operator="between" text="Complete">
      <formula>NOT(ISERROR(SEARCH("Complete",G175)))</formula>
    </cfRule>
  </conditionalFormatting>
  <conditionalFormatting sqref="G182:G186">
    <cfRule type="containsText" dxfId="3" priority="22" operator="between" text="Complete">
      <formula>NOT(ISERROR(SEARCH("Complete",G182)))</formula>
    </cfRule>
    <cfRule type="containsText" dxfId="4" priority="23" operator="between" text="In Progress">
      <formula>NOT(ISERROR(SEARCH("In Progress",G182)))</formula>
    </cfRule>
  </conditionalFormatting>
  <conditionalFormatting sqref="G190:G199">
    <cfRule type="containsText" dxfId="5" priority="16" operator="between" text="In Progress">
      <formula>NOT(ISERROR(SEARCH("In Progress",G190)))</formula>
    </cfRule>
    <cfRule type="containsText" dxfId="3" priority="15" operator="between" text="Complete">
      <formula>NOT(ISERROR(SEARCH("Complete",G190)))</formula>
    </cfRule>
    <cfRule type="containsText" dxfId="4" priority="14" operator="between" text="In Progress">
      <formula>NOT(ISERROR(SEARCH("In Progress",G190)))</formula>
    </cfRule>
  </conditionalFormatting>
  <conditionalFormatting sqref="G212:G216">
    <cfRule type="containsText" dxfId="4" priority="33" operator="between" text="In Progress">
      <formula>NOT(ISERROR(SEARCH("In Progress",G212)))</formula>
    </cfRule>
    <cfRule type="containsText" dxfId="3" priority="32" operator="between" text="Complete">
      <formula>NOT(ISERROR(SEARCH("Complete",G212)))</formula>
    </cfRule>
  </conditionalFormatting>
  <conditionalFormatting sqref="G219:G223">
    <cfRule type="containsText" dxfId="3" priority="20" operator="between" text="Complete">
      <formula>NOT(ISERROR(SEARCH("Complete",G219)))</formula>
    </cfRule>
    <cfRule type="containsText" dxfId="4" priority="21" operator="between" text="In Progress">
      <formula>NOT(ISERROR(SEARCH("In Progress",G219)))</formula>
    </cfRule>
  </conditionalFormatting>
  <conditionalFormatting sqref="G227:G236">
    <cfRule type="containsText" dxfId="4" priority="17" operator="between" text="In Progress">
      <formula>NOT(ISERROR(SEARCH("In Progress",G227)))</formula>
    </cfRule>
    <cfRule type="containsText" dxfId="3" priority="18" operator="between" text="Complete">
      <formula>NOT(ISERROR(SEARCH("Complete",G227)))</formula>
    </cfRule>
    <cfRule type="containsText" dxfId="5" priority="19" operator="between" text="In Progress">
      <formula>NOT(ISERROR(SEARCH("In Progress",G227)))</formula>
    </cfRule>
  </conditionalFormatting>
  <conditionalFormatting sqref="H242:H251">
    <cfRule type="dataBar" priority="160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{fdda0c2b-5e99-4308-9fd9-ba3cb6ed6ae6}</x14:id>
        </ext>
      </extLst>
    </cfRule>
  </conditionalFormatting>
  <conditionalFormatting sqref="D4:E14">
    <cfRule type="dataBar" priority="1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{cbfce02a-d60b-4e4f-a715-d3a90d1c963b}</x14:id>
        </ext>
      </extLst>
    </cfRule>
  </conditionalFormatting>
  <conditionalFormatting sqref="F34:F38;F52:F53;F27:F31;F20">
    <cfRule type="dataBar" priority="16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{452bbaf8-c2a2-40cb-b4aa-879f7304fd0a}</x14:id>
        </ext>
      </extLst>
    </cfRule>
  </conditionalFormatting>
  <conditionalFormatting sqref="F71:F75;F64:F68;F57">
    <cfRule type="dataBar" priority="14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{eccb6e29-480b-435b-90c9-2245ab1a4637}</x14:id>
        </ext>
      </extLst>
    </cfRule>
  </conditionalFormatting>
  <conditionalFormatting sqref="F108:F112;F101:F105;F94">
    <cfRule type="dataBar" priority="12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{56683dfc-6037-4288-a301-79a6741027e6}</x14:id>
        </ext>
      </extLst>
    </cfRule>
  </conditionalFormatting>
  <conditionalFormatting sqref="F145:F149;F138:F142;F131">
    <cfRule type="dataBar" priority="10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{d545b277-4770-4dad-9e6a-657852c6a70b}</x14:id>
        </ext>
      </extLst>
    </cfRule>
  </conditionalFormatting>
  <conditionalFormatting sqref="F182:F186;F175:F179;F168">
    <cfRule type="dataBar" priority="8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{a75b8866-4e08-4455-9967-9cba3f97946c}</x14:id>
        </ext>
      </extLst>
    </cfRule>
  </conditionalFormatting>
  <conditionalFormatting sqref="F219:F223;F212:F216;F205">
    <cfRule type="dataBar" priority="6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{55ab4dc5-2342-4c54-9fca-e6cf99899c7a}</x14:id>
        </ext>
      </extLst>
    </cfRule>
  </conditionalFormatting>
  <hyperlinks>
    <hyperlink ref="D34:E34" r:id="rId2" display="https://www.geeksforgeeks.org/problems/recamans-sequence4856/1?page=1&amp;category=Recursion&amp;sortBy=difficulty"/>
    <hyperlink ref="D145:E145" r:id="rId3" display="https://www.youtube.com/watch?v=-F6wVOlsEAM"/>
    <hyperlink ref="D219:E219" r:id="rId4" display="http://url9090.coderbyte.com/ls/click?upn=u001.lj3TCiZxNU7jdbrh9WbrWc0TYooxWyNG7iblBrnUkY1dZbk53wTdsxFlySTVgXVYyXypC3DZrP4WhGuzctjQGw-3D-3DdLC2_0uW3xirGmLjaxDxe8V-2Bwmt8Dx4Ob8Wr9iaeT5yuPIW9I-2BvPS1shwnwUBRknEKj6I5l9bNFKVZBOTJfPrh2egel-2Fc3R6WYtjXP44dGpZOV6lT0imP80EKyNg2QTHAY6-2Bb8eE-2BeGJKaXZZeaQkf4GiB4qVu4MX6ea3wDMr5hCrpp7trdS8-2FXngJZd8B6Ou4z7yuK8613RODe7p23OX-2Fq4c5A-3D-3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2da598e-e519-4c92-8795-5d557a25617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5b882b0-b96c-41a4-a40b-2de14279369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e455e92-e990-432f-b033-b96dd416714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8af0cec-eeb9-4740-a87b-8dae569b991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d6561aa-57da-439e-bdce-ca068fa270a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b3e47d1-8046-4cb3-b744-595a9fe8dd5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f465e8-2ac7-4084-b50d-bd75eb2d3fd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6c7deb6-98e4-458f-b41f-97de56ec71b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7222d9b-b3a9-4926-890a-23658104bc7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c1a1615d-d5b1-4c0a-85c8-1e99c7c28da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e97701c-c5fb-49bf-b248-18912c831e3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99cfe39-27fd-485e-8afd-49e9c037029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263396d-3677-452b-a06e-c80db3f4459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0609039-edae-4bce-aaac-b9786128725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929004c7-5460-41d0-bf7a-9969ee72c1d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0979fc-c6c3-4ebf-a5bf-0f9b2d8edb0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5e494ea-7383-48dc-a76a-91e9c8a5b6c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6cf22e8-fbb6-4705-929f-6bb72b696e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9b73ac89-6d8e-49e0-9858-354719f39bc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6f0aea1-e184-4430-b7cf-48b30d7ea49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6c8fcb-9550-4cd7-8af0-9a02e65e68c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c9169cb-a6ef-4369-8fd1-e2d0575f10e6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58a963f3-c5d9-46ef-ab78-616423c11c4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a0e7c75-e901-4afc-af3b-3b08c4b0e98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cbe8b9e-d71f-4f5b-ab46-23f65b6916b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78f5249-1be8-4e8d-b6e7-80d81c45a28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683c3a-3460-45e8-8542-fc2875b184f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7bee630f-5f9d-41b2-8db6-f8934e5e296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a2202d6-3f48-42be-8a48-db2065860d0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7c94b82-ab14-4009-86e9-79c066d61a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ba6b1e8-9fc8-4338-93bf-277a35c8d44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789c012-9117-4893-95a9-8dbea6ac3cc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659791f-11de-4492-bbbc-41287d6f62f9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089455ba-e3ee-4522-a9e7-e4ac9ca4f31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5e699d9-c8a2-417d-8223-2f18ce97467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57db2c5-9e03-4c61-acc6-2c0eda5d0ea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4436ee77-b58e-426f-a4cf-58d56666b87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3aa783-5430-4e24-a49e-f46e916a8c5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7dc8390-0083-4ec3-9cce-079840f24e0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6050b15-2370-4433-a36b-416471cb282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f667167-b17a-4f09-bc75-246d463e635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a1910d1-e7f8-4ecb-9537-e52c7451539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85dd9bf-f58e-4e96-a138-434bfa0c85f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bd0fc2-c541-46c2-9cf2-c98c395e9844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f69fa70-4102-4533-bc4a-08e29cc0e78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c620251d-4bfd-431d-a538-837cb0ee2b8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a5dba09-4843-4572-85d5-aaf4d0414b1d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d590993-f3c5-4381-9a0b-3219b4f0b04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a6ad79f-4db4-48f4-b478-0f428b5ce93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c9c3701-79a0-402f-b1fb-a819866ea43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423d8ef-f35d-450d-8855-b0e2551e76b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c8f3268-1c67-4b31-84e0-eb265bede21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638d1ac-79cb-40cf-a24b-fde607d3a9c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3eca4c-40c2-4be7-b282-d8abd21a72f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1151c4de-f5e5-44f1-98a1-843ad860f97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E3:E14</xm:sqref>
        </x14:conditionalFormatting>
        <x14:conditionalFormatting xmlns:xm="http://schemas.microsoft.com/office/excel/2006/main">
          <x14:cfRule type="dataBar" id="{db92c2b5-bf4a-459e-994e-fec3ed3b650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0aedaa-2f7e-46df-aca0-4152b56e296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0099a798-54e0-4b20-bfcf-d6794186ced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bf849e5-bf98-4c89-901e-a5857c553d5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3dd7bb5e-9e96-4740-ba18-55e33347de3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65fb9e-379a-4b19-8163-2875c1c2d6f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757da9b1-c55b-4f04-94f7-18e54c8866c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351d3d2-3d33-45ca-9ae9-7f10da837ba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412b590-be9f-464f-8dd9-acbb6db0b9c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4049407e-8702-4d27-9c46-ec9b8bf9812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f6d60eda-4570-4e55-bf4d-7f0173ef420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5248f8b-c031-40f4-b1cf-32c4f0f55a7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aee72ea-59e7-41d9-bee8-1c96b9b340c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2bea5e6-aa5a-49fd-a9db-2c5143d6c86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f332b969-0bfe-48a4-bf26-8425288dfb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4ba3a45-7108-4657-8b20-1c15190ee5d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f8aa4f58-1c05-42ed-ab63-51490689fb3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4c53eadf-4e11-4294-98a4-7238e03755c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15266f9-16c9-42dd-a3f3-0f2ec17f6d2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91aa9bb-523a-42a6-b26a-dcdaf10a206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f4ae656b-6fcf-4228-a833-9f9a4b0788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87208981-589b-4014-8ae6-242eb675dbe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271cf588-1ec9-4dc6-bb8c-71f97bebda9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4db0e47-111a-41ed-a2bd-efc8d88404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04e37e-806e-4c16-8be3-301c0e3fae3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a81c6a8e-1cef-4e75-b74c-7b9ca598c43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6d6770-f322-4ddd-9301-8a5e32f3fa8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c7f492a5-cb27-42f5-84f9-48a48c3332a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802cf5-00b7-4143-8887-93b8860c125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f56a153-0b14-4be3-b195-7b2e7f677de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ec6089c-91fd-490c-8945-e39d4fad2d3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c6c7fddd-d0be-414f-8f89-ecd1ac5aaed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2aff4191-3d00-4b16-a60f-380371db172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125affb3-d397-4267-9b84-f0290c802f9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6682e7c-9be8-495d-8c94-07c4c82fc9e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a8acf7e-fcc5-4648-b0ce-72d5865f6cc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2f062eb7-2d0a-4c99-ac05-134b90208ef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132cc2e-42d8-49ba-b824-0917261905b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8ca67887-0fc0-4401-b34d-43bb31d9502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a419d93-3305-4bed-a46a-b1ad7618d53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7bea7df-8996-4f17-b7f8-2d993d3bd63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742b838d-ea6c-407a-8d17-f678d85513a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ba37fffb-c4c4-4a47-b737-6d07d7eaa8e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7c59deb9-bbfc-43db-9ae4-8c672f29f74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5b30f68-dd80-428c-8d0b-4db48b8641a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f58f60a-685c-4ff9-b3e4-60987bd2317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81e9e076-d123-4b70-99cc-698347ac8d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67621d80-562f-4354-9c6a-2cc961fb4b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f305885-985a-4766-928e-6510c796d5a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b8aea755-2e6c-4202-9354-417ab3919f4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df0fb1-f316-4585-8e8a-d72cfd30088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ec6ab7c-3059-47c2-8ffb-1567299cb46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5328abf-4c1d-4aca-b461-746af6ec099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5b7cd03a-b896-4568-a629-875d73fe657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f755d0ca-4964-4c96-8a1b-9dd3a51b187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cb1f7cdb-3d91-4794-a22a-7e0a1337532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3848f9-7e47-4da6-8772-dbe08e44c70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742b203-3efe-4be6-9beb-e943fdb8776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44849a88-20a9-458f-bb0f-467338ad788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c698f09-8190-4ce5-a96e-18d36b1d66b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a9a0b914-ae65-4c30-a9ff-557c940685e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1baf76b-36db-4bc4-bbe9-169454d46ca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43d61df-b2b8-42af-85ce-b4a21e36499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f676c85c-3520-43a5-8d6d-8e2ed07c82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65ef9674-70d6-45e4-a444-5f7f982f6b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fdda0c2b-5e99-4308-9fd9-ba3cb6ed6a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cbfce02a-d60b-4e4f-a715-d3a90d1c963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D4:E14</xm:sqref>
        </x14:conditionalFormatting>
        <x14:conditionalFormatting xmlns:xm="http://schemas.microsoft.com/office/excel/2006/main">
          <x14:cfRule type="dataBar" id="{452bbaf8-c2a2-40cb-b4aa-879f7304fd0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F34:F38;F52:F53;F27:F31;F20</xm:sqref>
        </x14:conditionalFormatting>
        <x14:conditionalFormatting xmlns:xm="http://schemas.microsoft.com/office/excel/2006/main">
          <x14:cfRule type="dataBar" id="{eccb6e29-480b-435b-90c9-2245ab1a463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56683dfc-6037-4288-a301-79a6741027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d545b277-4770-4dad-9e6a-657852c6a70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a75b8866-4e08-4455-9967-9cba3f97946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55ab4dc5-2342-4c54-9fca-e6cf99899c7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90" zoomScaleNormal="90" workbookViewId="0">
      <selection activeCell="D3" sqref="D3:D14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693"/>
    </row>
    <row r="4" ht="30" customHeight="1" spans="2:11">
      <c r="B4" s="8" t="s">
        <v>46</v>
      </c>
      <c r="C4" s="9"/>
      <c r="D4" s="10"/>
      <c r="E4" s="233"/>
      <c r="G4" s="73" t="s">
        <v>20</v>
      </c>
      <c r="H4" s="74"/>
      <c r="J4" s="135" t="s">
        <v>47</v>
      </c>
      <c r="K4" s="136">
        <f>B20</f>
        <v>45667</v>
      </c>
    </row>
    <row r="5" ht="30" customHeight="1" spans="2:11">
      <c r="B5" s="8" t="s">
        <v>48</v>
      </c>
      <c r="C5" s="9"/>
      <c r="D5" s="10"/>
      <c r="E5" s="72"/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>
        <f t="shared" ref="J6:K10" si="0">C34</f>
        <v>0</v>
      </c>
      <c r="K6" s="139">
        <f t="shared" si="0"/>
        <v>0</v>
      </c>
    </row>
    <row r="7" ht="30" customHeight="1" spans="2:11">
      <c r="B7" s="11" t="s">
        <v>50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/>
      <c r="J11" s="137" t="str">
        <f t="shared" ref="J11:J20" si="1">C42</f>
        <v>Data Wrangling - no changes made</v>
      </c>
      <c r="K11" s="138"/>
    </row>
    <row r="12" ht="30" customHeight="1" spans="2:11">
      <c r="B12" s="13" t="s">
        <v>55</v>
      </c>
      <c r="C12" s="14"/>
      <c r="D12" s="10"/>
      <c r="E12" s="72"/>
      <c r="J12" s="140" t="str">
        <f t="shared" si="1"/>
        <v>Bank accounts - part 2 - made changes</v>
      </c>
      <c r="K12" s="144"/>
    </row>
    <row r="13" ht="30" customHeight="1" spans="2:11">
      <c r="B13" s="13" t="s">
        <v>56</v>
      </c>
      <c r="C13" s="14"/>
      <c r="D13" s="10"/>
      <c r="E13" s="72"/>
      <c r="J13" s="140">
        <f t="shared" si="1"/>
        <v>0</v>
      </c>
      <c r="K13" s="144"/>
    </row>
    <row r="14" ht="30" customHeight="1" spans="2:11">
      <c r="B14" s="8" t="s">
        <v>57</v>
      </c>
      <c r="C14" s="9"/>
      <c r="D14" s="15"/>
      <c r="E14" s="77"/>
      <c r="J14" s="140" t="str">
        <f t="shared" si="1"/>
        <v>create a REST api to interact with actual database - continue</v>
      </c>
      <c r="K14" s="144"/>
    </row>
    <row r="15" ht="30" customHeight="1" spans="2:11">
      <c r="B15" s="16" t="s">
        <v>21</v>
      </c>
      <c r="C15" s="17"/>
      <c r="D15" s="17"/>
      <c r="E15" s="78"/>
      <c r="J15" s="140" t="str">
        <f t="shared" si="1"/>
        <v>Anatomy of a web app - part 3 - AJAX - complete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>
        <f t="shared" si="1"/>
        <v>0</v>
      </c>
      <c r="K16" s="144"/>
    </row>
    <row r="17" spans="10:11">
      <c r="J17" s="140">
        <f t="shared" si="1"/>
        <v>0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45667</v>
      </c>
      <c r="C20" s="23">
        <v>0.208333333333333</v>
      </c>
      <c r="D20" s="24" t="s">
        <v>63</v>
      </c>
      <c r="E20" s="82"/>
      <c r="F20" s="83"/>
      <c r="G20" s="84" t="str">
        <f>IF(F20=100%,"Complete",IF(AND(F20&lt;100%,F20&gt;0%),"In Progress","Not Started"))</f>
        <v>Not Started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2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3">IF(F27=100%,"Complete",IF(AND(F27&lt;100%,F27&gt;0%),"In Progress","Not Started"))</f>
        <v>Not Started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45670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3"/>
        <v>Not Started</v>
      </c>
      <c r="H31" s="98"/>
      <c r="J31" s="137" t="str">
        <f t="shared" ref="J31:K35" si="4">C71</f>
        <v>
Recamans sequence - geeks 4 geeks</v>
      </c>
      <c r="K31" s="139" t="str">
        <f t="shared" si="4"/>
        <v>https://www.geeksforgeeks.org/problems/recamans-sequence4856/1?page=1&amp;category=Recursion&amp;sortBy=difficulty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/>
      <c r="D34" s="43"/>
      <c r="E34" s="105"/>
      <c r="F34" s="106"/>
      <c r="G34" s="107" t="str">
        <f t="shared" ref="G34:G57" si="5">IF(F34=100%,"Complete",IF(AND(F34&lt;100%,F34&gt;0%),"In Progress","Not Started"))</f>
        <v>Not Started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 t="str">
        <f t="shared" ref="J36:J45" si="6">C79</f>
        <v>Data Wrangling - make changes if requested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 t="str">
        <f t="shared" si="6"/>
        <v>bank accounts - part 2 - make changes if requested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>
        <f t="shared" si="6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 t="str">
        <f t="shared" si="6"/>
        <v>create a REST api to interact with actual database - continue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 t="str">
        <f t="shared" si="6"/>
        <v>Anatomy of a web app - part 4 - Auth - start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>
        <f t="shared" si="6"/>
        <v>0</v>
      </c>
      <c r="K41" s="141"/>
      <c r="M41" s="171"/>
      <c r="N41" s="171"/>
    </row>
    <row r="42" ht="15.95" customHeight="1" spans="2:14">
      <c r="B42" s="22"/>
      <c r="C42" s="54" t="s">
        <v>196</v>
      </c>
      <c r="D42" s="55"/>
      <c r="E42" s="121" t="s">
        <v>73</v>
      </c>
      <c r="F42" s="122"/>
      <c r="G42" s="123" t="str">
        <f t="shared" si="5"/>
        <v>Not Started</v>
      </c>
      <c r="H42" s="124"/>
      <c r="J42" s="150">
        <f t="shared" si="6"/>
        <v>0</v>
      </c>
      <c r="K42" s="141"/>
      <c r="M42" s="171"/>
      <c r="N42" s="171"/>
    </row>
    <row r="43" ht="15.95" customHeight="1" spans="2:14">
      <c r="B43" s="22"/>
      <c r="C43" s="56" t="s">
        <v>197</v>
      </c>
      <c r="D43" s="57"/>
      <c r="E43" s="125"/>
      <c r="F43" s="126"/>
      <c r="G43" s="123" t="str">
        <f t="shared" si="5"/>
        <v>Not Started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8"/>
      <c r="D44" s="59"/>
      <c r="E44" s="12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0" t="s">
        <v>198</v>
      </c>
      <c r="D45" s="61"/>
      <c r="E45" s="128" t="s">
        <v>74</v>
      </c>
      <c r="F45" s="126"/>
      <c r="G45" s="123" t="str">
        <f t="shared" si="5"/>
        <v>Not Started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2" t="s">
        <v>199</v>
      </c>
      <c r="D46" s="63"/>
      <c r="E46" s="129" t="s">
        <v>75</v>
      </c>
      <c r="F46" s="126"/>
      <c r="G46" s="123" t="str">
        <f t="shared" si="5"/>
        <v>Not Started</v>
      </c>
      <c r="H46" s="127"/>
      <c r="J46" s="145"/>
      <c r="K46" s="146"/>
      <c r="M46" s="159"/>
      <c r="N46" s="159"/>
    </row>
    <row r="47" ht="15.95" customHeight="1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149">
        <f t="shared" ref="J48:J52" si="7">C64</f>
        <v>0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45670</v>
      </c>
      <c r="C57" s="23">
        <v>0.208333333333333</v>
      </c>
      <c r="D57" s="24" t="s">
        <v>63</v>
      </c>
      <c r="E57" s="82"/>
      <c r="F57" s="83"/>
      <c r="G57" s="84" t="str">
        <f t="shared" si="5"/>
        <v>Not Started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45670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ht="43.2" spans="2:14">
      <c r="B60" s="22"/>
      <c r="C60" s="25">
        <v>0.333333333333333</v>
      </c>
      <c r="D60" s="26"/>
      <c r="E60" s="85"/>
      <c r="F60" s="86"/>
      <c r="G60" s="87"/>
      <c r="H60" s="85"/>
      <c r="J60" s="162" t="str">
        <f t="shared" ref="J60:K81" si="8">J31</f>
        <v>
Recamans sequence - geeks 4 geeks</v>
      </c>
      <c r="K60" s="164" t="str">
        <f t="shared" ref="K60:K61" si="9">K31</f>
        <v>https://www.geeksforgeeks.org/problems/recamans-sequence4856/1?page=1&amp;category=Recursion&amp;sortBy=difficulty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9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15.15" spans="2:14">
      <c r="B64" s="22"/>
      <c r="C64" s="33"/>
      <c r="D64" s="34"/>
      <c r="E64" s="34"/>
      <c r="F64" s="94"/>
      <c r="G64" s="95" t="str">
        <f t="shared" ref="G64:G68" si="10">IF(F64=100%,"Complete",IF(AND(F64&lt;100%,F64&gt;0%),"In Progress","Not Started"))</f>
        <v>Not Started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4" t="str">
        <f t="shared" si="8"/>
        <v>Data Wrangling - make changes if requested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 t="str">
        <f t="shared" si="8"/>
        <v>bank accounts - part 2 - make changes if requested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0"/>
        <v>Not Started</v>
      </c>
      <c r="H67" s="98"/>
      <c r="J67" s="175">
        <f t="shared" si="8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0"/>
        <v>Not Started</v>
      </c>
      <c r="H68" s="98"/>
      <c r="J68" s="175" t="str">
        <f t="shared" si="8"/>
        <v>create a REST api to interact with actual database - continue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 t="str">
        <f t="shared" si="8"/>
        <v>Anatomy of a web app - part 4 - Auth - start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>
        <f t="shared" si="8"/>
        <v>0</v>
      </c>
      <c r="K70" s="166"/>
      <c r="M70" s="173"/>
      <c r="N70" s="173"/>
    </row>
    <row r="71" ht="43.2" spans="2:11">
      <c r="B71" s="22"/>
      <c r="C71" s="42" t="s">
        <v>200</v>
      </c>
      <c r="D71" s="619" t="s">
        <v>179</v>
      </c>
      <c r="E71" s="648"/>
      <c r="F71" s="106"/>
      <c r="G71" s="107" t="str">
        <f t="shared" ref="G71:G94" si="11">IF(F71=100%,"Complete",IF(AND(F71&lt;100%,F71&gt;0%),"In Progress","Not Started"))</f>
        <v>Not Started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1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1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>
        <f t="shared" si="8"/>
        <v>0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8"/>
        <v>0</v>
      </c>
      <c r="K78" s="166"/>
    </row>
    <row r="79" ht="15" customHeight="1" spans="2:11">
      <c r="B79" s="22"/>
      <c r="C79" s="54" t="s">
        <v>201</v>
      </c>
      <c r="D79" s="55"/>
      <c r="E79" s="121" t="s">
        <v>73</v>
      </c>
      <c r="F79" s="122"/>
      <c r="G79" s="123" t="str">
        <f t="shared" si="11"/>
        <v>Not Started</v>
      </c>
      <c r="H79" s="124"/>
      <c r="J79" s="175">
        <f t="shared" si="8"/>
        <v>0</v>
      </c>
      <c r="K79" s="166"/>
    </row>
    <row r="80" spans="2:11">
      <c r="B80" s="22"/>
      <c r="C80" s="56" t="s">
        <v>182</v>
      </c>
      <c r="D80" s="57"/>
      <c r="E80" s="125"/>
      <c r="F80" s="126"/>
      <c r="G80" s="123" t="str">
        <f t="shared" si="11"/>
        <v>Not Started</v>
      </c>
      <c r="H80" s="127"/>
      <c r="J80" s="175">
        <f t="shared" si="8"/>
        <v>0</v>
      </c>
      <c r="K80" s="166"/>
    </row>
    <row r="81" ht="15.75" customHeight="1" spans="2:11">
      <c r="B81" s="22"/>
      <c r="C81" s="58"/>
      <c r="D81" s="59"/>
      <c r="E81" s="125"/>
      <c r="F81" s="126"/>
      <c r="G81" s="123" t="str">
        <f t="shared" si="11"/>
        <v>Not Started</v>
      </c>
      <c r="H81" s="127"/>
      <c r="J81" s="175">
        <f t="shared" si="8"/>
        <v>0</v>
      </c>
      <c r="K81" s="166"/>
    </row>
    <row r="82" ht="15.15" spans="2:11">
      <c r="B82" s="22"/>
      <c r="C82" s="60" t="s">
        <v>198</v>
      </c>
      <c r="D82" s="61"/>
      <c r="E82" s="128" t="s">
        <v>74</v>
      </c>
      <c r="F82" s="126"/>
      <c r="G82" s="123" t="str">
        <f t="shared" si="11"/>
        <v>Not Started</v>
      </c>
      <c r="H82" s="127"/>
      <c r="J82" s="180"/>
      <c r="K82" s="181"/>
    </row>
    <row r="83" ht="15" customHeight="1" spans="2:11">
      <c r="B83" s="22"/>
      <c r="C83" s="62" t="s">
        <v>202</v>
      </c>
      <c r="D83" s="63"/>
      <c r="E83" s="129" t="s">
        <v>75</v>
      </c>
      <c r="F83" s="126"/>
      <c r="G83" s="123" t="str">
        <f t="shared" si="11"/>
        <v>Not Started</v>
      </c>
      <c r="H83" s="127"/>
      <c r="J83" s="182" t="s">
        <v>67</v>
      </c>
      <c r="K83" s="183">
        <f>B94</f>
        <v>45671</v>
      </c>
    </row>
    <row r="84" ht="15.15" spans="2:11">
      <c r="B84" s="22"/>
      <c r="C84" s="64"/>
      <c r="D84" s="65"/>
      <c r="E84" s="130"/>
      <c r="F84" s="126"/>
      <c r="G84" s="123" t="str">
        <f t="shared" si="11"/>
        <v>Not Started</v>
      </c>
      <c r="H84" s="127"/>
      <c r="J84" s="178"/>
      <c r="K84" s="179"/>
    </row>
    <row r="85" ht="43.2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62" t="str">
        <f t="shared" ref="J85:K89" si="12">C108</f>
        <v>Recamans sequence - geeks 4 geeks</v>
      </c>
      <c r="K85" s="164" t="str">
        <f t="shared" si="12"/>
        <v>https://www.geeksforgeeks.org/problems/recamans-sequence4856/1?page=1&amp;category=Recursion&amp;sortBy=difficulty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126"/>
      <c r="G87" s="123" t="str">
        <f t="shared" si="11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132"/>
      <c r="G88" s="123" t="str">
        <f t="shared" si="11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3">C116</f>
        <v>Data Wrangling - moved to the complete column</v>
      </c>
      <c r="K90" s="164"/>
    </row>
    <row r="91" spans="10:11">
      <c r="J91" s="175" t="str">
        <f t="shared" si="13"/>
        <v>bank accounts - part 2 - no changes</v>
      </c>
      <c r="K91" s="166"/>
    </row>
    <row r="92" ht="15.15" spans="10:11">
      <c r="J92" s="175">
        <f t="shared" si="13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 t="str">
        <f t="shared" si="13"/>
        <v>create a REST api to interact with actual database - continue</v>
      </c>
      <c r="K93" s="166"/>
    </row>
    <row r="94" spans="2:11">
      <c r="B94" s="22">
        <v>45671</v>
      </c>
      <c r="C94" s="23">
        <v>0.208333333333333</v>
      </c>
      <c r="D94" s="24" t="s">
        <v>63</v>
      </c>
      <c r="E94" s="82"/>
      <c r="F94" s="83"/>
      <c r="G94" s="84" t="str">
        <f t="shared" si="11"/>
        <v>Not Started</v>
      </c>
      <c r="H94" s="82"/>
      <c r="J94" s="175" t="str">
        <f t="shared" si="13"/>
        <v>Anatomy of a web app - part 4 - Auth - completed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 t="str">
        <f t="shared" si="13"/>
        <v>RSVP - 29 JAN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 t="str">
        <f t="shared" si="13"/>
        <v>Anatomy of a web app - part 5 - payment gateways - completed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15.15" spans="2:11">
      <c r="B101" s="22"/>
      <c r="C101" s="33"/>
      <c r="D101" s="34"/>
      <c r="E101" s="34"/>
      <c r="F101" s="94"/>
      <c r="G101" s="95" t="str">
        <f t="shared" ref="G101:G105" si="14">IF(F101=100%,"Complete",IF(AND(F101&lt;100%,F101&gt;0%),"In Progress","Not Started"))</f>
        <v>Not Started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>
        <f t="shared" ref="J102:J106" si="15">C101</f>
        <v>0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ht="28.8" spans="2:11">
      <c r="B108" s="22"/>
      <c r="C108" s="42" t="s">
        <v>178</v>
      </c>
      <c r="D108" s="619" t="s">
        <v>179</v>
      </c>
      <c r="E108" s="648"/>
      <c r="F108" s="106"/>
      <c r="G108" s="107" t="str">
        <f t="shared" ref="G108:G131" si="16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45671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 t="str">
        <f t="shared" ref="J114:K128" si="17">J85</f>
        <v>Recamans sequence - geeks 4 geeks</v>
      </c>
      <c r="K114" s="139" t="str">
        <f t="shared" ref="K114:K115" si="18">K85</f>
        <v>https://www.geeksforgeeks.org/problems/recamans-sequence4856/1?page=1&amp;category=Recursion&amp;sortBy=difficulty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8"/>
        <v>0</v>
      </c>
    </row>
    <row r="116" ht="15" customHeight="1" spans="2:11">
      <c r="B116" s="22"/>
      <c r="C116" s="54" t="s">
        <v>203</v>
      </c>
      <c r="D116" s="55"/>
      <c r="E116" s="121" t="s">
        <v>73</v>
      </c>
      <c r="F116" s="122">
        <v>1</v>
      </c>
      <c r="G116" s="123" t="str">
        <f t="shared" si="16"/>
        <v>Complete</v>
      </c>
      <c r="H116" s="124"/>
      <c r="J116" s="140">
        <f t="shared" si="17"/>
        <v>0</v>
      </c>
      <c r="K116" s="141">
        <f t="shared" si="17"/>
        <v>0</v>
      </c>
    </row>
    <row r="117" spans="2:11">
      <c r="B117" s="22"/>
      <c r="C117" s="56" t="s">
        <v>180</v>
      </c>
      <c r="D117" s="57"/>
      <c r="E117" s="125"/>
      <c r="F117" s="126">
        <v>1</v>
      </c>
      <c r="G117" s="123" t="str">
        <f t="shared" si="16"/>
        <v>Complete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 t="s">
        <v>198</v>
      </c>
      <c r="D119" s="61"/>
      <c r="E119" s="128" t="s">
        <v>74</v>
      </c>
      <c r="F119" s="126">
        <v>1</v>
      </c>
      <c r="G119" s="123" t="str">
        <f t="shared" si="16"/>
        <v>Complete</v>
      </c>
      <c r="H119" s="127"/>
      <c r="J119" s="149" t="str">
        <f t="shared" si="17"/>
        <v>Data Wrangling - moved to the complete column</v>
      </c>
      <c r="K119" s="139"/>
    </row>
    <row r="120" ht="15" customHeight="1" spans="2:11">
      <c r="B120" s="22"/>
      <c r="C120" s="62" t="s">
        <v>204</v>
      </c>
      <c r="D120" s="63"/>
      <c r="E120" s="129" t="s">
        <v>75</v>
      </c>
      <c r="F120" s="126">
        <v>1</v>
      </c>
      <c r="G120" s="123" t="str">
        <f t="shared" si="16"/>
        <v>Complete</v>
      </c>
      <c r="H120" s="127"/>
      <c r="J120" s="150" t="str">
        <f t="shared" si="17"/>
        <v>bank accounts - part 2 - no changes</v>
      </c>
      <c r="K120" s="141"/>
    </row>
    <row r="121" ht="15" customHeight="1" spans="2:11">
      <c r="B121" s="22"/>
      <c r="C121" s="64" t="s">
        <v>205</v>
      </c>
      <c r="D121" s="65"/>
      <c r="E121" s="130"/>
      <c r="F121" s="126">
        <v>1</v>
      </c>
      <c r="G121" s="123" t="str">
        <f t="shared" si="16"/>
        <v>Complete</v>
      </c>
      <c r="H121" s="127"/>
      <c r="J121" s="150">
        <f t="shared" si="17"/>
        <v>0</v>
      </c>
      <c r="K121" s="141"/>
    </row>
    <row r="122" ht="15" customHeight="1" spans="2:11">
      <c r="B122" s="22"/>
      <c r="C122" s="64" t="s">
        <v>206</v>
      </c>
      <c r="D122" s="65"/>
      <c r="E122" s="130"/>
      <c r="F122" s="126">
        <v>1</v>
      </c>
      <c r="G122" s="123" t="str">
        <f t="shared" si="16"/>
        <v>Complete</v>
      </c>
      <c r="H122" s="127"/>
      <c r="J122" s="150" t="str">
        <f t="shared" si="17"/>
        <v>create a REST api to interact with actual database - continue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 t="str">
        <f t="shared" si="17"/>
        <v>Anatomy of a web app - part 4 - Auth - completed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 t="str">
        <f t="shared" si="17"/>
        <v>RSVP - 29 JAN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 t="str">
        <f t="shared" si="17"/>
        <v>Anatomy of a web app - part 5 - payment gateways - completed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45672</v>
      </c>
      <c r="C131" s="23">
        <v>0.208333333333333</v>
      </c>
      <c r="D131" s="24" t="s">
        <v>63</v>
      </c>
      <c r="E131" s="82"/>
      <c r="F131" s="83"/>
      <c r="G131" s="84" t="str">
        <f t="shared" si="16"/>
        <v>Not Started</v>
      </c>
      <c r="H131" s="82"/>
      <c r="J131" s="150">
        <f t="shared" ref="J131:J135" si="19">J102</f>
        <v>0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9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9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45672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20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37">
        <f t="shared" ref="J139:K143" si="21">C145</f>
        <v>0</v>
      </c>
      <c r="K139" s="13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spans="2:11">
      <c r="B141" s="22"/>
      <c r="C141" s="35"/>
      <c r="D141" s="36"/>
      <c r="E141" s="36"/>
      <c r="F141" s="97"/>
      <c r="G141" s="95" t="str">
        <f t="shared" si="20"/>
        <v>Not Started</v>
      </c>
      <c r="H141" s="98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0"/>
        <v>Not Started</v>
      </c>
      <c r="H142" s="98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1"/>
        <v>0</v>
      </c>
      <c r="K143" s="143">
        <f t="shared" si="21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2">C153</f>
        <v>bank accounts - part 2 - make changes if requested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3">IF(F145=100%,"Complete",IF(AND(F145&lt;100%,F145&gt;0%),"In Progress","Not Started"))</f>
        <v>Not Started</v>
      </c>
      <c r="H145" s="108"/>
      <c r="J145" s="150">
        <f t="shared" si="22"/>
        <v>0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3"/>
        <v>Not Started</v>
      </c>
      <c r="H146" s="111"/>
      <c r="J146" s="150">
        <f t="shared" si="22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3"/>
        <v>Not Started</v>
      </c>
      <c r="H147" s="111"/>
      <c r="J147" s="150" t="str">
        <f t="shared" si="22"/>
        <v>create a REST api to interact with actual database - continue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3"/>
        <v>Not Started</v>
      </c>
      <c r="H148" s="111"/>
      <c r="J148" s="150" t="str">
        <f t="shared" si="22"/>
        <v>How the internet works - start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3"/>
        <v>Not Started</v>
      </c>
      <c r="H149" s="103"/>
      <c r="J149" s="150">
        <f t="shared" si="22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2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2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2"/>
        <v>0</v>
      </c>
      <c r="K152" s="141"/>
    </row>
    <row r="153" ht="15" customHeight="1" spans="2:11">
      <c r="B153" s="22"/>
      <c r="C153" s="54" t="s">
        <v>182</v>
      </c>
      <c r="D153" s="55"/>
      <c r="E153" s="121" t="s">
        <v>73</v>
      </c>
      <c r="F153" s="122">
        <v>1</v>
      </c>
      <c r="G153" s="123" t="str">
        <f t="shared" si="23"/>
        <v>Complete</v>
      </c>
      <c r="H153" s="124"/>
      <c r="J153" s="150">
        <f t="shared" si="22"/>
        <v>0</v>
      </c>
      <c r="K153" s="141"/>
    </row>
    <row r="154" ht="15.75" customHeight="1" spans="2:11">
      <c r="B154" s="22"/>
      <c r="C154" s="56"/>
      <c r="D154" s="57"/>
      <c r="E154" s="125"/>
      <c r="F154" s="126"/>
      <c r="G154" s="123" t="str">
        <f t="shared" si="23"/>
        <v>Not Started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3"/>
        <v>Not Started</v>
      </c>
      <c r="H155" s="127"/>
      <c r="J155" s="155" t="s">
        <v>64</v>
      </c>
      <c r="K155" s="156"/>
    </row>
    <row r="156" ht="15.15" spans="2:11">
      <c r="B156" s="22"/>
      <c r="C156" s="60" t="s">
        <v>198</v>
      </c>
      <c r="D156" s="61"/>
      <c r="E156" s="128" t="s">
        <v>74</v>
      </c>
      <c r="F156" s="126">
        <v>1</v>
      </c>
      <c r="G156" s="123" t="str">
        <f t="shared" si="23"/>
        <v>Complete</v>
      </c>
      <c r="H156" s="127"/>
      <c r="J156" s="149">
        <f t="shared" ref="J156:J160" si="24">C138</f>
        <v>0</v>
      </c>
      <c r="K156" s="139"/>
    </row>
    <row r="157" ht="15" customHeight="1" spans="2:11">
      <c r="B157" s="22"/>
      <c r="C157" s="62" t="s">
        <v>207</v>
      </c>
      <c r="D157" s="63"/>
      <c r="E157" s="129" t="s">
        <v>75</v>
      </c>
      <c r="F157" s="126">
        <v>1</v>
      </c>
      <c r="G157" s="123" t="str">
        <f t="shared" si="23"/>
        <v>Complete</v>
      </c>
      <c r="H157" s="127"/>
      <c r="J157" s="150">
        <f t="shared" si="24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3"/>
        <v>Not Started</v>
      </c>
      <c r="H158" s="127"/>
      <c r="J158" s="150">
        <f t="shared" si="24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3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3"/>
        <v>Not Started</v>
      </c>
      <c r="H160" s="127"/>
      <c r="J160" s="150">
        <f t="shared" si="24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3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3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45672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>
        <v>45673</v>
      </c>
      <c r="C168" s="23">
        <v>0.208333333333333</v>
      </c>
      <c r="D168" s="24" t="s">
        <v>63</v>
      </c>
      <c r="E168" s="82"/>
      <c r="F168" s="83">
        <v>1</v>
      </c>
      <c r="G168" s="84" t="str">
        <f t="shared" si="23"/>
        <v>Complete</v>
      </c>
      <c r="H168" s="82"/>
      <c r="J168" s="162">
        <f t="shared" ref="J168:K189" si="25">J139</f>
        <v>0</v>
      </c>
      <c r="K168" s="164">
        <f t="shared" ref="K168:K169" si="26">K139</f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6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5"/>
        <v>0</v>
      </c>
      <c r="K172" s="168">
        <f t="shared" si="25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5"/>
        <v>bank accounts - part 2 - make changes if requested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>
        <f t="shared" si="25"/>
        <v>0</v>
      </c>
      <c r="K174" s="166"/>
    </row>
    <row r="175" ht="43.2" spans="2:11">
      <c r="B175" s="22"/>
      <c r="C175" s="33" t="s">
        <v>208</v>
      </c>
      <c r="D175" s="617" t="s">
        <v>209</v>
      </c>
      <c r="E175" s="617" t="s">
        <v>210</v>
      </c>
      <c r="F175" s="94">
        <v>1</v>
      </c>
      <c r="G175" s="95" t="str">
        <f t="shared" ref="G175:G179" si="27">IF(F175=100%,"Complete",IF(AND(F175&lt;100%,F175&gt;0%),"In Progress","Not Started"))</f>
        <v>Complete</v>
      </c>
      <c r="H175" s="96"/>
      <c r="J175" s="175">
        <f t="shared" si="25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5"/>
        <v>create a REST api to interact with actual database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 t="str">
        <f t="shared" si="25"/>
        <v>How the internet works - start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7"/>
        <v>Not Started</v>
      </c>
      <c r="H178" s="98"/>
      <c r="J178" s="175">
        <f t="shared" si="25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7"/>
        <v>Not Started</v>
      </c>
      <c r="H179" s="98"/>
      <c r="J179" s="175">
        <f t="shared" si="25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5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5"/>
        <v>0</v>
      </c>
      <c r="K181" s="166"/>
    </row>
    <row r="182" spans="2:11">
      <c r="B182" s="22"/>
      <c r="C182" s="42" t="s">
        <v>211</v>
      </c>
      <c r="D182" s="619" t="s">
        <v>212</v>
      </c>
      <c r="E182" s="648"/>
      <c r="F182" s="106">
        <v>1</v>
      </c>
      <c r="G182" s="107" t="str">
        <f t="shared" ref="G182:G205" si="28">IF(F182=100%,"Complete",IF(AND(F182&lt;100%,F182&gt;0%),"In Progress","Not Started"))</f>
        <v>Complete</v>
      </c>
      <c r="H182" s="108"/>
      <c r="J182" s="175">
        <f t="shared" si="25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8"/>
        <v>Not Started</v>
      </c>
      <c r="H185" s="111"/>
      <c r="J185" s="175">
        <f t="shared" si="25"/>
        <v>0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8"/>
        <v>Not Started</v>
      </c>
      <c r="H186" s="103"/>
      <c r="J186" s="175">
        <f t="shared" si="25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5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5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5"/>
        <v>0</v>
      </c>
      <c r="K189" s="166"/>
    </row>
    <row r="190" ht="15.75" customHeight="1" spans="2:11">
      <c r="B190" s="22"/>
      <c r="C190" s="694" t="s">
        <v>213</v>
      </c>
      <c r="D190" s="695"/>
      <c r="E190" s="121" t="s">
        <v>73</v>
      </c>
      <c r="F190" s="122"/>
      <c r="G190" s="123" t="str">
        <f t="shared" si="28"/>
        <v>Not Started</v>
      </c>
      <c r="H190" s="124"/>
      <c r="J190" s="180"/>
      <c r="K190" s="181"/>
    </row>
    <row r="191" ht="15.75" customHeight="1" spans="2:11">
      <c r="B191" s="22"/>
      <c r="C191" s="56" t="s">
        <v>182</v>
      </c>
      <c r="D191" s="57"/>
      <c r="E191" s="125"/>
      <c r="F191" s="126"/>
      <c r="G191" s="123" t="str">
        <f t="shared" si="28"/>
        <v>Not Started</v>
      </c>
      <c r="H191" s="127"/>
      <c r="J191" s="182" t="s">
        <v>67</v>
      </c>
      <c r="K191" s="183">
        <f>B168</f>
        <v>45673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8"/>
        <v>Not Started</v>
      </c>
      <c r="H192" s="127"/>
      <c r="J192" s="178"/>
      <c r="K192" s="179"/>
    </row>
    <row r="193" ht="15.15" spans="2:11">
      <c r="B193" s="22"/>
      <c r="C193" s="60"/>
      <c r="D193" s="61"/>
      <c r="E193" s="128" t="s">
        <v>74</v>
      </c>
      <c r="F193" s="126"/>
      <c r="G193" s="123" t="str">
        <f t="shared" si="28"/>
        <v>Not Started</v>
      </c>
      <c r="H193" s="127"/>
      <c r="J193" s="162" t="str">
        <f t="shared" ref="J193:K197" si="29">C182</f>
        <v>Python Unittest</v>
      </c>
      <c r="K193" s="164" t="str">
        <f t="shared" si="29"/>
        <v>https://docs.python.org/3/library/unittest.html</v>
      </c>
    </row>
    <row r="194" ht="15" customHeight="1" spans="2:11">
      <c r="B194" s="22"/>
      <c r="C194" s="62" t="s">
        <v>214</v>
      </c>
      <c r="D194" s="63"/>
      <c r="E194" s="129" t="s">
        <v>75</v>
      </c>
      <c r="F194" s="126">
        <v>1</v>
      </c>
      <c r="G194" s="123" t="str">
        <f t="shared" si="28"/>
        <v>Complete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 t="s">
        <v>106</v>
      </c>
      <c r="D195" s="65"/>
      <c r="E195" s="130"/>
      <c r="F195" s="126">
        <v>1</v>
      </c>
      <c r="G195" s="123" t="str">
        <f t="shared" si="28"/>
        <v>Complete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67">
        <f t="shared" si="29"/>
        <v>0</v>
      </c>
      <c r="K197" s="168">
        <f t="shared" si="29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8"/>
        <v>Not Started</v>
      </c>
      <c r="H198" s="127"/>
      <c r="J198" s="174" t="str">
        <f t="shared" ref="J198:J207" si="30">C190</f>
        <v>create a REST api to interact with actual database - opened pr - make changes if requested</v>
      </c>
      <c r="K198" s="164"/>
    </row>
    <row r="199" ht="15.75" customHeight="1" spans="2:11">
      <c r="B199" s="66"/>
      <c r="C199" s="67"/>
      <c r="D199" s="68"/>
      <c r="E199" s="131"/>
      <c r="F199" s="132"/>
      <c r="G199" s="123" t="str">
        <f t="shared" si="28"/>
        <v>Not Started</v>
      </c>
      <c r="H199" s="133"/>
      <c r="J199" s="175" t="str">
        <f t="shared" si="30"/>
        <v>bank accounts - part 2 - make changes if requested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0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>
        <f t="shared" si="30"/>
        <v>0</v>
      </c>
      <c r="K201" s="166"/>
    </row>
    <row r="202" spans="10:11">
      <c r="J202" s="175" t="str">
        <f t="shared" si="30"/>
        <v>version control - start</v>
      </c>
      <c r="K202" s="166"/>
    </row>
    <row r="203" ht="15.15" spans="10:11">
      <c r="J203" s="175" t="str">
        <f t="shared" si="30"/>
        <v>Weekly reflection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0"/>
        <v>0</v>
      </c>
      <c r="K204" s="166"/>
    </row>
    <row r="205" ht="23.25" customHeight="1" spans="2:11">
      <c r="B205" s="22">
        <v>45674</v>
      </c>
      <c r="C205" s="23">
        <v>0.208333333333333</v>
      </c>
      <c r="D205" s="24" t="s">
        <v>63</v>
      </c>
      <c r="E205" s="82"/>
      <c r="F205" s="83"/>
      <c r="G205" s="84" t="str">
        <f t="shared" si="28"/>
        <v>Not Started</v>
      </c>
      <c r="H205" s="82"/>
      <c r="J205" s="175">
        <f t="shared" si="30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30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 t="str">
        <f t="shared" ref="J210:J214" si="31">C175</f>
        <v>Shop Database Using SQL - donald.nzimande@umuzi.org - review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1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2">IF(F212=100%,"Complete",IF(AND(F212&lt;100%,F212&gt;0%),"In Progress","Not Started"))</f>
        <v>Not Started</v>
      </c>
      <c r="H212" s="96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75">
        <f t="shared" si="31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2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2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 t="s">
        <v>181</v>
      </c>
      <c r="D219" s="43"/>
      <c r="E219" s="105"/>
      <c r="F219" s="106"/>
      <c r="G219" s="107" t="str">
        <f t="shared" ref="G219:G236" si="33">IF(F219=100%,"Complete",IF(AND(F219&lt;100%,F219&gt;0%),"In Progress","Not Started"))</f>
        <v>Not Started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135" t="s">
        <v>47</v>
      </c>
      <c r="K220" s="136">
        <f>K191</f>
        <v>45673</v>
      </c>
    </row>
    <row r="221" ht="15.15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3"/>
        <v>Not Started</v>
      </c>
      <c r="H222" s="111"/>
      <c r="J222" s="137" t="str">
        <f t="shared" ref="J222:K243" si="34">J193</f>
        <v>Python Unittest</v>
      </c>
      <c r="K222" s="139" t="str">
        <f t="shared" ref="K222:K223" si="35">K193</f>
        <v>https://docs.python.org/3/library/unittest.html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3"/>
        <v>Not Started</v>
      </c>
      <c r="H223" s="103"/>
      <c r="J223" s="140">
        <f t="shared" si="34"/>
        <v>0</v>
      </c>
      <c r="K223" s="141">
        <f t="shared" si="35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4"/>
        <v>0</v>
      </c>
      <c r="K225" s="141">
        <f t="shared" si="34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4"/>
        <v>0</v>
      </c>
      <c r="K226" s="141">
        <f t="shared" si="34"/>
        <v>0</v>
      </c>
    </row>
    <row r="227" ht="15" customHeight="1" spans="2:11">
      <c r="B227" s="22"/>
      <c r="C227" s="694" t="s">
        <v>213</v>
      </c>
      <c r="D227" s="695"/>
      <c r="E227" s="121" t="s">
        <v>73</v>
      </c>
      <c r="F227" s="122"/>
      <c r="G227" s="123" t="str">
        <f t="shared" si="33"/>
        <v>Not Started</v>
      </c>
      <c r="H227" s="124"/>
      <c r="J227" s="149" t="str">
        <f t="shared" si="34"/>
        <v>create a REST api to interact with actual database - opened pr - make changes if requested</v>
      </c>
      <c r="K227" s="139"/>
    </row>
    <row r="228" spans="2:11">
      <c r="B228" s="22"/>
      <c r="C228" s="56" t="s">
        <v>182</v>
      </c>
      <c r="D228" s="57"/>
      <c r="E228" s="125"/>
      <c r="F228" s="126"/>
      <c r="G228" s="123" t="str">
        <f t="shared" si="33"/>
        <v>Not Started</v>
      </c>
      <c r="H228" s="127"/>
      <c r="J228" s="150" t="str">
        <f t="shared" si="34"/>
        <v>bank accounts - part 2 - make changes if requested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3"/>
        <v>Not Started</v>
      </c>
      <c r="H229" s="127"/>
      <c r="J229" s="150">
        <f t="shared" si="34"/>
        <v>0</v>
      </c>
      <c r="K229" s="141"/>
    </row>
    <row r="230" ht="15.15" spans="2:11">
      <c r="B230" s="22"/>
      <c r="C230" s="60"/>
      <c r="D230" s="61"/>
      <c r="E230" s="128" t="s">
        <v>74</v>
      </c>
      <c r="F230" s="126"/>
      <c r="G230" s="123" t="str">
        <f t="shared" si="33"/>
        <v>Not Started</v>
      </c>
      <c r="H230" s="127"/>
      <c r="J230" s="150">
        <f t="shared" si="34"/>
        <v>0</v>
      </c>
      <c r="K230" s="141"/>
    </row>
    <row r="231" ht="15.75" customHeight="1" spans="2:11">
      <c r="B231" s="22"/>
      <c r="C231" s="62"/>
      <c r="D231" s="63"/>
      <c r="E231" s="129" t="s">
        <v>75</v>
      </c>
      <c r="F231" s="126"/>
      <c r="G231" s="123" t="str">
        <f t="shared" si="33"/>
        <v>Not Started</v>
      </c>
      <c r="H231" s="127"/>
      <c r="J231" s="150" t="str">
        <f t="shared" si="34"/>
        <v>version control - start</v>
      </c>
      <c r="K231" s="141"/>
    </row>
    <row r="232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150" t="str">
        <f t="shared" si="34"/>
        <v>Weekly reflection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3"/>
        <v>Not Started</v>
      </c>
      <c r="H235" s="127"/>
      <c r="J235" s="150">
        <f t="shared" si="34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3"/>
        <v>Not Started</v>
      </c>
      <c r="H236" s="133"/>
      <c r="J236" s="150">
        <f t="shared" si="34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 t="str">
        <f t="shared" si="34"/>
        <v>Shop Database Using SQL - donald.nzimande@umuzi.org - review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45674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 t="str">
        <f t="shared" ref="J247:K251" si="36">C219</f>
        <v>geek 4 geeks - upskilling</v>
      </c>
      <c r="K247" s="139">
        <f t="shared" ref="K247:K248" si="37">D219</f>
        <v>0</v>
      </c>
    </row>
    <row r="248" ht="57.6" spans="2:11">
      <c r="B248" s="43" t="str">
        <f t="shared" ref="B248:B249" si="38">C71</f>
        <v>
Recamans sequence - geeks 4 geeks</v>
      </c>
      <c r="C248" s="208" t="str">
        <f t="shared" ref="C248:C249" si="39">D71</f>
        <v>https://www.geeksforgeeks.org/problems/recamans-sequence4856/1?page=1&amp;category=Recursion&amp;sortBy=difficulty</v>
      </c>
      <c r="D248" s="197"/>
      <c r="E248" s="197"/>
      <c r="F248" s="197"/>
      <c r="G248" s="197"/>
      <c r="H248" s="210"/>
      <c r="J248" s="140">
        <f t="shared" si="36"/>
        <v>0</v>
      </c>
      <c r="K248" s="141">
        <f t="shared" si="37"/>
        <v>0</v>
      </c>
    </row>
    <row r="249" spans="2:11">
      <c r="B249" s="45">
        <f t="shared" si="38"/>
        <v>0</v>
      </c>
      <c r="C249" s="209">
        <f t="shared" si="39"/>
        <v>0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ht="57.6" spans="2:11">
      <c r="B250" s="45" t="str">
        <f t="shared" ref="B250:B251" si="40">C108</f>
        <v>Recamans sequence - geeks 4 geeks</v>
      </c>
      <c r="C250" s="209" t="str">
        <f t="shared" ref="C250:C251" si="41">D108</f>
        <v>https://www.geeksforgeeks.org/problems/recamans-sequence4856/1?page=1&amp;category=Recursion&amp;sortBy=difficulty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ht="15.15" spans="2:11">
      <c r="B251" s="45">
        <f t="shared" si="40"/>
        <v>0</v>
      </c>
      <c r="C251" s="209">
        <f t="shared" si="41"/>
        <v>0</v>
      </c>
      <c r="D251" s="197"/>
      <c r="E251" s="197"/>
      <c r="F251" s="197"/>
      <c r="G251" s="197"/>
      <c r="H251" s="210"/>
      <c r="J251" s="142">
        <f t="shared" si="36"/>
        <v>0</v>
      </c>
      <c r="K251" s="143">
        <f t="shared" si="36"/>
        <v>0</v>
      </c>
    </row>
    <row r="252" spans="2:11">
      <c r="B252" s="45">
        <f t="shared" ref="B252:B253" si="42">C145</f>
        <v>0</v>
      </c>
      <c r="C252" s="209">
        <f t="shared" ref="C252:C253" si="43">D145</f>
        <v>0</v>
      </c>
      <c r="J252" s="149" t="str">
        <f t="shared" ref="J252:J261" si="44">C227</f>
        <v>create a REST api to interact with actual database - opened pr - make changes if requested</v>
      </c>
      <c r="K252" s="139"/>
    </row>
    <row r="253" spans="2:11">
      <c r="B253" s="45">
        <f t="shared" si="42"/>
        <v>0</v>
      </c>
      <c r="C253" s="209">
        <f t="shared" si="43"/>
        <v>0</v>
      </c>
      <c r="J253" s="150" t="str">
        <f t="shared" si="44"/>
        <v>bank accounts - part 2 - make changes if requested</v>
      </c>
      <c r="K253" s="141"/>
    </row>
    <row r="254" ht="28.8" spans="2:11">
      <c r="B254" s="45" t="str">
        <f t="shared" ref="B254:B255" si="45">C182</f>
        <v>Python Unittest</v>
      </c>
      <c r="C254" s="209" t="str">
        <f t="shared" ref="C254:C255" si="46">D182</f>
        <v>https://docs.python.org/3/library/unittest.html</v>
      </c>
      <c r="J254" s="150">
        <f t="shared" si="44"/>
        <v>0</v>
      </c>
      <c r="K254" s="141"/>
    </row>
    <row r="255" spans="2:11">
      <c r="B255" s="45">
        <f t="shared" si="45"/>
        <v>0</v>
      </c>
      <c r="C255" s="209">
        <f t="shared" si="46"/>
        <v>0</v>
      </c>
      <c r="J255" s="150">
        <f t="shared" si="44"/>
        <v>0</v>
      </c>
      <c r="K255" s="141"/>
    </row>
    <row r="256" spans="2:11">
      <c r="B256" s="45" t="str">
        <f t="shared" ref="B256:B257" si="47">C219</f>
        <v>geek 4 geeks - upskilling</v>
      </c>
      <c r="C256" s="209">
        <f t="shared" ref="C256:C257" si="48">D219</f>
        <v>0</v>
      </c>
      <c r="J256" s="150">
        <f t="shared" si="44"/>
        <v>0</v>
      </c>
      <c r="K256" s="141"/>
    </row>
    <row r="257" ht="15.15" spans="2:11">
      <c r="B257" s="211">
        <f t="shared" si="47"/>
        <v>0</v>
      </c>
      <c r="C257" s="212">
        <f t="shared" si="48"/>
        <v>0</v>
      </c>
      <c r="J257" s="150">
        <f t="shared" si="44"/>
        <v>0</v>
      </c>
      <c r="K257" s="141"/>
    </row>
    <row r="258" ht="15.15" spans="2:11">
      <c r="B258" s="213" t="s">
        <v>82</v>
      </c>
      <c r="C258" s="214"/>
      <c r="J258" s="150">
        <f t="shared" si="44"/>
        <v>0</v>
      </c>
      <c r="K258" s="141"/>
    </row>
    <row r="259" spans="2:11">
      <c r="B259" s="215"/>
      <c r="C259" s="216"/>
      <c r="J259" s="150">
        <f t="shared" si="44"/>
        <v>0</v>
      </c>
      <c r="K259" s="141"/>
    </row>
    <row r="260" spans="2:11">
      <c r="B260" s="215" t="s">
        <v>83</v>
      </c>
      <c r="C260" s="216"/>
      <c r="J260" s="150">
        <f t="shared" si="44"/>
        <v>0</v>
      </c>
      <c r="K260" s="141"/>
    </row>
    <row r="261" ht="15.15" spans="2:11">
      <c r="B261" s="204"/>
      <c r="C261" s="205"/>
      <c r="J261" s="150">
        <f t="shared" si="44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9">C212</f>
        <v>0</v>
      </c>
      <c r="K264" s="139"/>
    </row>
    <row r="265" spans="2:11">
      <c r="B265" s="221"/>
      <c r="C265" s="222"/>
      <c r="J265" s="150">
        <f t="shared" si="49"/>
        <v>0</v>
      </c>
      <c r="K265" s="141"/>
    </row>
    <row r="266" spans="2:11">
      <c r="B266" s="221">
        <f t="shared" ref="B266:B272" si="50">C230</f>
        <v>0</v>
      </c>
      <c r="C266" s="222"/>
      <c r="J266" s="150">
        <f t="shared" si="49"/>
        <v>0</v>
      </c>
      <c r="K266" s="141"/>
    </row>
    <row r="267" spans="2:11">
      <c r="B267" s="221">
        <f t="shared" si="50"/>
        <v>0</v>
      </c>
      <c r="C267" s="222"/>
      <c r="J267" s="150">
        <f t="shared" si="49"/>
        <v>0</v>
      </c>
      <c r="K267" s="141"/>
    </row>
    <row r="268" spans="2:11">
      <c r="B268" s="221">
        <f t="shared" si="50"/>
        <v>0</v>
      </c>
      <c r="C268" s="222"/>
      <c r="J268" s="150">
        <f t="shared" si="49"/>
        <v>0</v>
      </c>
      <c r="K268" s="141"/>
    </row>
    <row r="269" spans="2:11">
      <c r="B269" s="221">
        <f t="shared" si="50"/>
        <v>0</v>
      </c>
      <c r="C269" s="222"/>
      <c r="J269" s="140" t="s">
        <v>76</v>
      </c>
      <c r="K269" s="144"/>
    </row>
    <row r="270" spans="2:11">
      <c r="B270" s="221">
        <f t="shared" si="50"/>
        <v>0</v>
      </c>
      <c r="C270" s="222"/>
      <c r="J270" s="157" t="s">
        <v>77</v>
      </c>
      <c r="K270" s="158"/>
    </row>
    <row r="271" ht="15.15" spans="2:11">
      <c r="B271" s="221">
        <f t="shared" si="50"/>
        <v>0</v>
      </c>
      <c r="C271" s="222"/>
      <c r="J271" s="145"/>
      <c r="K271" s="146"/>
    </row>
    <row r="272" spans="2:3">
      <c r="B272" s="221">
        <f t="shared" si="50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5:E209"/>
    <mergeCell ref="D168:E172"/>
    <mergeCell ref="D131:E135"/>
    <mergeCell ref="D94:E98"/>
    <mergeCell ref="D57:E61"/>
    <mergeCell ref="D20:E24"/>
  </mergeCells>
  <conditionalFormatting sqref="F20">
    <cfRule type="dataBar" priority="1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{c1b966fd-a0a9-400f-8898-15de32b1dcf1}</x14:id>
        </ext>
      </extLst>
    </cfRule>
    <cfRule type="dataBar" priority="1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{399966ab-8f8c-40b7-a512-c7d442bab005}</x14:id>
        </ext>
      </extLst>
    </cfRule>
    <cfRule type="dataBar" priority="14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{799665f2-9f31-4878-9dc7-26c7945234a3}</x14:id>
        </ext>
      </extLst>
    </cfRule>
    <cfRule type="dataBar" priority="14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{332e4bc5-8b71-490e-b1cc-5562da7af8fe}</x14:id>
        </ext>
      </extLst>
    </cfRule>
    <cfRule type="dataBar" priority="15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{f86699fc-855c-4635-a04b-3061f3ff9359}</x14:id>
        </ext>
      </extLst>
    </cfRule>
    <cfRule type="dataBar" priority="1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{7b18d52a-c438-475e-a08e-0736aa644d3c}</x14:id>
        </ext>
      </extLst>
    </cfRule>
    <cfRule type="dataBar" priority="1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{1b5a5485-419b-4e94-baa7-1cb52b84db6f}</x14:id>
        </ext>
      </extLst>
    </cfRule>
    <cfRule type="dataBar" priority="15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{cf464267-fdfe-4450-9c0c-1c566e4f47d9}</x14:id>
        </ext>
      </extLst>
    </cfRule>
    <cfRule type="dataBar" priority="15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{f0c0dbbf-addd-4e27-b43e-61cac55a1b21}</x14:id>
        </ext>
      </extLst>
    </cfRule>
  </conditionalFormatting>
  <conditionalFormatting sqref="F57">
    <cfRule type="dataBar" priority="12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{4c07ca4e-9beb-43ed-8073-5cd5146f5601}</x14:id>
        </ext>
      </extLst>
    </cfRule>
    <cfRule type="dataBar" priority="12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{3651ce99-a6d8-4dd9-8308-5625a6c1c4d7}</x14:id>
        </ext>
      </extLst>
    </cfRule>
    <cfRule type="dataBar" priority="1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{a5dbc63e-2ac1-4e75-a482-3cb7abf91d09}</x14:id>
        </ext>
      </extLst>
    </cfRule>
    <cfRule type="dataBar" priority="13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{8a550507-9c30-4117-bdac-304ed5d34c02}</x14:id>
        </ext>
      </extLst>
    </cfRule>
    <cfRule type="dataBar" priority="13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{3be1c8be-5259-4ba6-a50a-07cbe45dddc3}</x14:id>
        </ext>
      </extLst>
    </cfRule>
    <cfRule type="dataBar" priority="1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{f0f0663a-3ac7-456c-aa93-0c9ae9d172dd}</x14:id>
        </ext>
      </extLst>
    </cfRule>
    <cfRule type="dataBar" priority="1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{9d495131-0b6d-46a2-ad30-ed0d2cc488f2}</x14:id>
        </ext>
      </extLst>
    </cfRule>
    <cfRule type="dataBar" priority="1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{92a9a857-56fe-4d12-8ebd-75b91d2dceb7}</x14:id>
        </ext>
      </extLst>
    </cfRule>
    <cfRule type="dataBar" priority="1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{d99db574-3263-4af5-bc0a-de3184b2ce3e}</x14:id>
        </ext>
      </extLst>
    </cfRule>
  </conditionalFormatting>
  <conditionalFormatting sqref="F94">
    <cfRule type="dataBar" priority="10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{7616df39-2f2d-4233-a209-9e6e35ed9530}</x14:id>
        </ext>
      </extLst>
    </cfRule>
    <cfRule type="dataBar" priority="10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{acc82a96-88c2-480b-8739-73c760c2f133}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{9e1bf9ca-7e47-4144-8e78-7e24cecb44fa}</x14:id>
        </ext>
      </extLst>
    </cfRule>
    <cfRule type="dataBar" priority="11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{9b5f7cda-4f76-4906-905a-8064007b9f6f}</x14:id>
        </ext>
      </extLst>
    </cfRule>
    <cfRule type="dataBar" priority="11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{c64b28c3-31a5-476e-94ff-cde31346ef48}</x14:id>
        </ext>
      </extLst>
    </cfRule>
    <cfRule type="dataBar" priority="1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{72521948-0e2f-469f-99ed-3f4b0dbacf81}</x14:id>
        </ext>
      </extLst>
    </cfRule>
    <cfRule type="dataBar" priority="1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{582d9191-2812-4939-bb6f-090fe8e56d1e}</x14:id>
        </ext>
      </extLst>
    </cfRule>
    <cfRule type="dataBar" priority="1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{a32e5fc7-5a38-4913-869f-61b6e5089e97}</x14:id>
        </ext>
      </extLst>
    </cfRule>
    <cfRule type="dataBar" priority="1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{8cfe0802-0d5c-492c-9288-586fb7b784fb}</x14:id>
        </ext>
      </extLst>
    </cfRule>
  </conditionalFormatting>
  <conditionalFormatting sqref="F131">
    <cfRule type="dataBar" priority="10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{0fda6e55-5ae8-4cbf-9ca1-463b1de1d4d7}</x14:id>
        </ext>
      </extLst>
    </cfRule>
    <cfRule type="dataBar" priority="10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{4d4e852f-51bb-4f70-b84e-6a175181025f}</x14:id>
        </ext>
      </extLst>
    </cfRule>
    <cfRule type="dataBar" priority="8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{fd85c1c1-2ebf-454e-a00a-e993dde8e8af}</x14:id>
        </ext>
      </extLst>
    </cfRule>
    <cfRule type="dataBar" priority="8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{944d32d3-aa0c-4308-9c14-43ab3504457e}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{98533e04-4470-457b-b2eb-d6bd2bbbda86}</x14:id>
        </ext>
      </extLst>
    </cfRule>
    <cfRule type="dataBar" priority="9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{3d9f3afa-6c0b-4a98-bc67-09bc96868f71}</x14:id>
        </ext>
      </extLst>
    </cfRule>
    <cfRule type="dataBar" priority="9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{7c418ec4-1f5f-4694-8be3-e8a79cbe05ca}</x14:id>
        </ext>
      </extLst>
    </cfRule>
    <cfRule type="dataBar" priority="9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{bd7c3ee6-b702-4123-abe0-6fc7f0e1e7d6}</x14:id>
        </ext>
      </extLst>
    </cfRule>
    <cfRule type="dataBar" priority="10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{a915f8a5-f2ae-425b-9369-f381cb939e92}</x14:id>
        </ext>
      </extLst>
    </cfRule>
  </conditionalFormatting>
  <conditionalFormatting sqref="F168"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{aee05a53-6ccd-4b7c-a79c-7c9283439970}</x14:id>
        </ext>
      </extLst>
    </cfRule>
    <cfRule type="dataBar" priority="7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{ba1185de-dd2a-4127-b114-f4c3ca7672e4}</x14:id>
        </ext>
      </extLst>
    </cfRule>
    <cfRule type="dataBar" priority="6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{fb575117-6bfc-4c83-907e-204210a07e66}</x14:id>
        </ext>
      </extLst>
    </cfRule>
    <cfRule type="dataBar" priority="8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{2172f9a1-1734-4201-b7a8-d45e61af1620}</x14:id>
        </ext>
      </extLst>
    </cfRule>
    <cfRule type="dataBar" priority="8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{33dfd597-f4db-4b38-b562-d432967617d3}</x14:id>
        </ext>
      </extLst>
    </cfRule>
    <cfRule type="dataBar" priority="6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{7ad3c12a-a726-4c8c-9835-633e0de2d5fb}</x14:id>
        </ext>
      </extLst>
    </cfRule>
    <cfRule type="dataBar" priority="8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{181544b5-94d4-490b-9188-eef030ec765d}</x14:id>
        </ext>
      </extLst>
    </cfRule>
    <cfRule type="dataBar" priority="7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{81dd730b-98ce-47ed-a8b5-964b37e71b31}</x14:id>
        </ext>
      </extLst>
    </cfRule>
    <cfRule type="dataBar" priority="7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{aa89b514-c4a8-4ca2-af64-8974c3d6ed18}</x14:id>
        </ext>
      </extLst>
    </cfRule>
  </conditionalFormatting>
  <conditionalFormatting sqref="F205">
    <cfRule type="dataBar" priority="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{04a33e5e-2163-4932-be98-7614b39973ce}</x14:id>
        </ext>
      </extLst>
    </cfRule>
    <cfRule type="dataBar" priority="4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{c4a8205a-6562-4332-90a4-b2c7c4101aa3}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{99b561fb-79fe-4501-8840-4ec199daea5d}</x14:id>
        </ext>
      </extLst>
    </cfRule>
    <cfRule type="dataBar" priority="5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{6bed5854-485d-4a4e-863f-59adac7930dd}</x14:id>
        </ext>
      </extLst>
    </cfRule>
    <cfRule type="dataBar" priority="6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{2c2606f7-1e23-4c50-a743-6279bd4bfa16}</x14:id>
        </ext>
      </extLst>
    </cfRule>
    <cfRule type="dataBar" priority="6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{9fa384ec-047a-4af2-87c4-35569a6023a3}</x14:id>
        </ext>
      </extLst>
    </cfRule>
    <cfRule type="dataBar" priority="6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{0a461457-a6d4-4601-9b60-666c3d741f06}</x14:id>
        </ext>
      </extLst>
    </cfRule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{786a693c-9795-4b2e-9452-9409c8d16a51}</x14:id>
        </ext>
      </extLst>
    </cfRule>
    <cfRule type="dataBar" priority="5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{6bc2a647-01c6-4ab1-bf18-c2270a4ffa64}</x14:id>
        </ext>
      </extLst>
    </cfRule>
  </conditionalFormatting>
  <conditionalFormatting sqref="F27:F31">
    <cfRule type="dataBar" priority="14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{583a7b0f-604f-4551-a2cf-0cd30b564ac0}</x14:id>
        </ext>
      </extLst>
    </cfRule>
    <cfRule type="dataBar" priority="1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{e60af7fc-7f3a-481e-ba25-6dbe34f93482}</x14:id>
        </ext>
      </extLst>
    </cfRule>
    <cfRule type="dataBar" priority="1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{af1b242d-6262-4160-ae16-96e1f978bb67}</x14:id>
        </ext>
      </extLst>
    </cfRule>
    <cfRule type="dataBar" priority="15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{578a729a-f82b-4dcd-92aa-edd9615a6b56}</x14:id>
        </ext>
      </extLst>
    </cfRule>
  </conditionalFormatting>
  <conditionalFormatting sqref="F34:F38">
    <cfRule type="dataBar" priority="15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{fc21ae9a-2c5b-4b3a-a54d-cb8870261505}</x14:id>
        </ext>
      </extLst>
    </cfRule>
    <cfRule type="dataBar" priority="14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{b7d5765e-5faf-40eb-9444-d944d579a645}</x14:id>
        </ext>
      </extLst>
    </cfRule>
  </conditionalFormatting>
  <conditionalFormatting sqref="F42:F51">
    <cfRule type="dataBar" priority="1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{4d90f365-e524-42ae-9592-58e828462fac}</x14:id>
        </ext>
      </extLst>
    </cfRule>
    <cfRule type="dataBar" priority="15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{aa84a4a5-97d4-433e-9692-9d3ca73703e4}</x14:id>
        </ext>
      </extLst>
    </cfRule>
    <cfRule type="dataBar" priority="15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{3d71b0b3-b6f6-41f9-90ce-9a4094d734a5}</x14:id>
        </ext>
      </extLst>
    </cfRule>
    <cfRule type="dataBar" priority="16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{547f86a3-52fb-4722-a93f-5e8777aec2b4}</x14:id>
        </ext>
      </extLst>
    </cfRule>
  </conditionalFormatting>
  <conditionalFormatting sqref="F64:F68">
    <cfRule type="dataBar" priority="12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{fbf904af-d212-4d99-ade2-821acc047a6b}</x14:id>
        </ext>
      </extLst>
    </cfRule>
    <cfRule type="dataBar" priority="12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{63c416ca-b46d-4c6b-b057-82b881972d31}</x14:id>
        </ext>
      </extLst>
    </cfRule>
    <cfRule type="dataBar" priority="1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{4e9d30cf-6931-4796-9e45-b8dd960bc0a9}</x14:id>
        </ext>
      </extLst>
    </cfRule>
    <cfRule type="dataBar" priority="13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{834d87d0-b5a0-4961-b167-34098013b56a}</x14:id>
        </ext>
      </extLst>
    </cfRule>
  </conditionalFormatting>
  <conditionalFormatting sqref="F71:F75">
    <cfRule type="dataBar" priority="12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{94283bc2-fd7b-445e-8cab-8035a18a8b9a}</x14:id>
        </ext>
      </extLst>
    </cfRule>
    <cfRule type="dataBar" priority="13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{d6373bba-c08c-4cda-857e-cda62da5988a}</x14:id>
        </ext>
      </extLst>
    </cfRule>
  </conditionalFormatting>
  <conditionalFormatting sqref="F79:F88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{1e4775d4-a74f-43db-8080-a3929eadb31a}</x14:id>
        </ext>
      </extLst>
    </cfRule>
    <cfRule type="dataBar" priority="12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{7839927c-0dcb-4d31-bd68-4127e8dc558e}</x14:id>
        </ext>
      </extLst>
    </cfRule>
    <cfRule type="dataBar" priority="12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{9d2e6a83-4cca-4b3e-b80a-bbbd5ecf16fe}</x14:id>
        </ext>
      </extLst>
    </cfRule>
    <cfRule type="dataBar" priority="13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{ed5d84d8-6fee-4b3d-b9fa-5f45270b85b4}</x14:id>
        </ext>
      </extLst>
    </cfRule>
  </conditionalFormatting>
  <conditionalFormatting sqref="F89:F90"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{8dd244c7-3e34-4d56-8c08-e9e226c10ae1}</x14:id>
        </ext>
      </extLst>
    </cfRule>
  </conditionalFormatting>
  <conditionalFormatting sqref="F101:F105">
    <cfRule type="dataBar" priority="10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{a26adbe2-58ae-4dcf-bc58-8725a11b9e63}</x14:id>
        </ext>
      </extLst>
    </cfRule>
    <cfRule type="dataBar" priority="1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{5f2d51cb-3d50-4d16-9e06-9dca79b2f10a}</x14:id>
        </ext>
      </extLst>
    </cfRule>
    <cfRule type="dataBar" priority="11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{33f39850-c0bb-49f2-bb94-07ac3b62abf4}</x14:id>
        </ext>
      </extLst>
    </cfRule>
    <cfRule type="dataBar" priority="10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{7765cfbd-bb50-4bb1-a2aa-d923f22755ed}</x14:id>
        </ext>
      </extLst>
    </cfRule>
  </conditionalFormatting>
  <conditionalFormatting sqref="F108:F112">
    <cfRule type="dataBar" priority="10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{6d3e3592-c4d4-4806-be09-43bf9ef96816}</x14:id>
        </ext>
      </extLst>
    </cfRule>
    <cfRule type="dataBar" priority="11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{50136590-a992-45e4-9e1d-70cd11ea8661}</x14:id>
        </ext>
      </extLst>
    </cfRule>
  </conditionalFormatting>
  <conditionalFormatting sqref="F116:F125">
    <cfRule type="dataBar" priority="10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{ba827898-e022-4e7a-bf24-a01ba54287b7}</x14:id>
        </ext>
      </extLst>
    </cfRule>
    <cfRule type="dataBar" priority="10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{ad0d8d56-f079-450a-befc-d58c0cb05103}</x14:id>
        </ext>
      </extLst>
    </cfRule>
    <cfRule type="dataBar" priority="11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{8c126b24-345c-426b-982f-56155bb78d47}</x14:id>
        </ext>
      </extLst>
    </cfRule>
    <cfRule type="dataBar" priority="11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{f03b5967-3d5e-4e83-be5a-2af22637c8af}</x14:id>
        </ext>
      </extLst>
    </cfRule>
  </conditionalFormatting>
  <conditionalFormatting sqref="F126:F127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{e42af4a0-33af-4785-9f58-9775ba68242c}</x14:id>
        </ext>
      </extLst>
    </cfRule>
  </conditionalFormatting>
  <conditionalFormatting sqref="F138:F142">
    <cfRule type="dataBar" priority="9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{329b9370-7f7d-41f3-ad39-13e0e0b98285}</x14:id>
        </ext>
      </extLst>
    </cfRule>
    <cfRule type="dataBar" priority="8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{736a6470-1117-4c73-be4b-75a7112c1cc7}</x14:id>
        </ext>
      </extLst>
    </cfRule>
    <cfRule type="dataBar" priority="8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{221e1499-f178-414a-bb0f-b8b8c23bd129}</x14:id>
        </ext>
      </extLst>
    </cfRule>
    <cfRule type="dataBar" priority="9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{32d343d3-4450-490c-bc32-45d0181da4eb}</x14:id>
        </ext>
      </extLst>
    </cfRule>
  </conditionalFormatting>
  <conditionalFormatting sqref="F145:F149">
    <cfRule type="dataBar" priority="9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{65da19f0-92cd-48ed-b0b5-db2cb1f0b0d7}</x14:id>
        </ext>
      </extLst>
    </cfRule>
    <cfRule type="dataBar" priority="8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{9b2a729e-6199-489c-81ca-681411a99750}</x14:id>
        </ext>
      </extLst>
    </cfRule>
  </conditionalFormatting>
  <conditionalFormatting sqref="F153:F162">
    <cfRule type="dataBar" priority="9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{8ba5ce24-f609-4116-aa84-cdf89af578b1}</x14:id>
        </ext>
      </extLst>
    </cfRule>
    <cfRule type="dataBar" priority="8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{58cb2239-cfbc-4a24-ab69-ee1a4d073acf}</x14:id>
        </ext>
      </extLst>
    </cfRule>
    <cfRule type="dataBar" priority="9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{b7668f34-fc27-4220-9705-0107892fbf7b}</x14:id>
        </ext>
      </extLst>
    </cfRule>
    <cfRule type="dataBar" priority="8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{e995a11a-7f93-4133-b524-cebbbeebc3f3}</x14:id>
        </ext>
      </extLst>
    </cfRule>
  </conditionalFormatting>
  <conditionalFormatting sqref="F163:F164">
    <cfRule type="dataBar" priority="1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{a0b069d7-9cd4-4635-80ff-bcb9e3d1a754}</x14:id>
        </ext>
      </extLst>
    </cfRule>
  </conditionalFormatting>
  <conditionalFormatting sqref="F175:F179">
    <cfRule type="dataBar" priority="6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{f749b185-4971-488c-bd72-681fba4a6eab}</x14:id>
        </ext>
      </extLst>
    </cfRule>
    <cfRule type="dataBar" priority="7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{e5aaa60a-1b77-4161-a0af-29026854100c}</x14:id>
        </ext>
      </extLst>
    </cfRule>
    <cfRule type="dataBar" priority="7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{c02ef570-3440-40c8-b5ed-0bb28d646b35}</x14:id>
        </ext>
      </extLst>
    </cfRule>
    <cfRule type="dataBar" priority="6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{18e742dc-716a-4029-90eb-a48f84330afd}</x14:id>
        </ext>
      </extLst>
    </cfRule>
  </conditionalFormatting>
  <conditionalFormatting sqref="F182:F186">
    <cfRule type="dataBar" priority="7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{8a896005-3de6-400f-acb9-4498a099f929}</x14:id>
        </ext>
      </extLst>
    </cfRule>
    <cfRule type="dataBar" priority="6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{c7599e66-f6d9-42a5-8d51-12e7b2039425}</x14:id>
        </ext>
      </extLst>
    </cfRule>
  </conditionalFormatting>
  <conditionalFormatting sqref="F190:F199">
    <cfRule type="dataBar" priority="7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{b5447dad-7682-416d-b966-b57161f4961b}</x14:id>
        </ext>
      </extLst>
    </cfRule>
    <cfRule type="dataBar" priority="6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{cbe7d658-b9e8-4e65-9a3e-f6e937d87d3f}</x14:id>
        </ext>
      </extLst>
    </cfRule>
    <cfRule type="dataBar" priority="7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{56928fe4-13a2-4779-99d4-89b4ba5fd13b}</x14:id>
        </ext>
      </extLst>
    </cfRule>
    <cfRule type="dataBar" priority="6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{fb29d475-592c-4217-8b77-e162b020539f}</x14:id>
        </ext>
      </extLst>
    </cfRule>
  </conditionalFormatting>
  <conditionalFormatting sqref="F200:F201">
    <cfRule type="dataBar" priority="1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{5e88071f-ac27-40f0-946d-a1de5da66cf8}</x14:id>
        </ext>
      </extLst>
    </cfRule>
  </conditionalFormatting>
  <conditionalFormatting sqref="F212:F216">
    <cfRule type="dataBar" priority="5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{100e0062-5530-436b-8b88-1f0fd9b6ae66}</x14:id>
        </ext>
      </extLst>
    </cfRule>
    <cfRule type="dataBar" priority="4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{01999560-321a-44f4-8eac-453fc29a9747}</x14:id>
        </ext>
      </extLst>
    </cfRule>
    <cfRule type="dataBar" priority="4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{ebed7d36-bfff-4582-97c9-e81c65ba904e}</x14:id>
        </ext>
      </extLst>
    </cfRule>
    <cfRule type="dataBar" priority="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{f800f24d-fa7b-415e-a467-01cd86b0124d}</x14:id>
        </ext>
      </extLst>
    </cfRule>
  </conditionalFormatting>
  <conditionalFormatting sqref="F219:F223">
    <cfRule type="dataBar" priority="5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{24fa6f45-9416-4bcc-a796-8c4ce182b42f}</x14:id>
        </ext>
      </extLst>
    </cfRule>
    <cfRule type="dataBar" priority="4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{bff8a80e-7afb-46f3-a9dc-ba33b0e26cfe}</x14:id>
        </ext>
      </extLst>
    </cfRule>
  </conditionalFormatting>
  <conditionalFormatting sqref="F227:F236">
    <cfRule type="dataBar" priority="5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{6d0cdb0b-179b-4b0e-88b9-8627dab5a8cb}</x14:id>
        </ext>
      </extLst>
    </cfRule>
    <cfRule type="dataBar" priority="5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{8a285ed1-e245-44e2-9c54-a845d163152d}</x14:id>
        </ext>
      </extLst>
    </cfRule>
    <cfRule type="dataBar" priority="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{8b3e252f-89d8-4fdb-b3cf-979787b718b9}</x14:id>
        </ext>
      </extLst>
    </cfRule>
    <cfRule type="dataBar" priority="4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{eb6b00cf-bce7-4dc2-b9ef-7f214e323c07}</x14:id>
        </ext>
      </extLst>
    </cfRule>
  </conditionalFormatting>
  <conditionalFormatting sqref="F237:F238">
    <cfRule type="dataBar" priority="16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{030cc5da-ba84-4011-836e-a21c72cb1d69}</x14:id>
        </ext>
      </extLst>
    </cfRule>
  </conditionalFormatting>
  <conditionalFormatting sqref="G27:G31">
    <cfRule type="containsText" dxfId="3" priority="41" operator="between" text="Complete">
      <formula>NOT(ISERROR(SEARCH("Complete",G27)))</formula>
    </cfRule>
    <cfRule type="containsText" dxfId="4" priority="42" operator="between" text="In Progress">
      <formula>NOT(ISERROR(SEARCH("In Progress",G27)))</formula>
    </cfRule>
  </conditionalFormatting>
  <conditionalFormatting sqref="G34:G38">
    <cfRule type="containsText" dxfId="3" priority="29" operator="between" text="Complete">
      <formula>NOT(ISERROR(SEARCH("Complete",G34)))</formula>
    </cfRule>
    <cfRule type="containsText" dxfId="4" priority="30" operator="between" text="In Progress">
      <formula>NOT(ISERROR(SEARCH("In Progress",G34)))</formula>
    </cfRule>
  </conditionalFormatting>
  <conditionalFormatting sqref="G42:G51">
    <cfRule type="containsText" dxfId="3" priority="2" operator="between" text="Complete">
      <formula>NOT(ISERROR(SEARCH("Complete",G42)))</formula>
    </cfRule>
    <cfRule type="containsText" dxfId="5" priority="3" operator="between" text="In Progress">
      <formula>NOT(ISERROR(SEARCH("In Progress",G42)))</formula>
    </cfRule>
    <cfRule type="containsText" dxfId="4" priority="1" operator="between" text="In Progress">
      <formula>NOT(ISERROR(SEARCH("In Progress",G42)))</formula>
    </cfRule>
  </conditionalFormatting>
  <conditionalFormatting sqref="G64:G68">
    <cfRule type="containsText" dxfId="3" priority="39" operator="between" text="Complete">
      <formula>NOT(ISERROR(SEARCH("Complete",G64)))</formula>
    </cfRule>
    <cfRule type="containsText" dxfId="4" priority="40" operator="between" text="In Progress">
      <formula>NOT(ISERROR(SEARCH("In Progress",G64)))</formula>
    </cfRule>
  </conditionalFormatting>
  <conditionalFormatting sqref="G71:G75">
    <cfRule type="containsText" dxfId="3" priority="27" operator="between" text="Complete">
      <formula>NOT(ISERROR(SEARCH("Complete",G71)))</formula>
    </cfRule>
    <cfRule type="containsText" dxfId="4" priority="28" operator="between" text="In Progress">
      <formula>NOT(ISERROR(SEARCH("In Progress",G71)))</formula>
    </cfRule>
  </conditionalFormatting>
  <conditionalFormatting sqref="G79:G88">
    <cfRule type="containsText" dxfId="4" priority="4" operator="between" text="In Progress">
      <formula>NOT(ISERROR(SEARCH("In Progress",G79)))</formula>
    </cfRule>
    <cfRule type="containsText" dxfId="3" priority="5" operator="between" text="Complete">
      <formula>NOT(ISERROR(SEARCH("Complete",G79)))</formula>
    </cfRule>
    <cfRule type="containsText" dxfId="5" priority="6" operator="between" text="In Progress">
      <formula>NOT(ISERROR(SEARCH("In Progress",G79)))</formula>
    </cfRule>
  </conditionalFormatting>
  <conditionalFormatting sqref="G101:G105">
    <cfRule type="containsText" dxfId="3" priority="37" operator="between" text="Complete">
      <formula>NOT(ISERROR(SEARCH("Complete",G101)))</formula>
    </cfRule>
    <cfRule type="containsText" dxfId="4" priority="38" operator="between" text="In Progress">
      <formula>NOT(ISERROR(SEARCH("In Progress",G101)))</formula>
    </cfRule>
  </conditionalFormatting>
  <conditionalFormatting sqref="G108:G112">
    <cfRule type="containsText" dxfId="4" priority="26" operator="between" text="In Progress">
      <formula>NOT(ISERROR(SEARCH("In Progress",G108)))</formula>
    </cfRule>
    <cfRule type="containsText" dxfId="3" priority="25" operator="between" text="Complete">
      <formula>NOT(ISERROR(SEARCH("Complete",G108)))</formula>
    </cfRule>
  </conditionalFormatting>
  <conditionalFormatting sqref="G116:G125">
    <cfRule type="containsText" dxfId="3" priority="8" operator="between" text="Complete">
      <formula>NOT(ISERROR(SEARCH("Complete",G116)))</formula>
    </cfRule>
    <cfRule type="containsText" dxfId="4" priority="7" operator="between" text="In Progress">
      <formula>NOT(ISERROR(SEARCH("In Progress",G116)))</formula>
    </cfRule>
    <cfRule type="containsText" dxfId="5" priority="9" operator="between" text="In Progress">
      <formula>NOT(ISERROR(SEARCH("In Progress",G116)))</formula>
    </cfRule>
  </conditionalFormatting>
  <conditionalFormatting sqref="G138:G142">
    <cfRule type="containsText" dxfId="4" priority="36" operator="between" text="In Progress">
      <formula>NOT(ISERROR(SEARCH("In Progress",G138)))</formula>
    </cfRule>
    <cfRule type="containsText" dxfId="3" priority="35" operator="between" text="Complete">
      <formula>NOT(ISERROR(SEARCH("Complete",G138)))</formula>
    </cfRule>
  </conditionalFormatting>
  <conditionalFormatting sqref="G145:G149">
    <cfRule type="containsText" dxfId="4" priority="24" operator="between" text="In Progress">
      <formula>NOT(ISERROR(SEARCH("In Progress",G145)))</formula>
    </cfRule>
    <cfRule type="containsText" dxfId="3" priority="23" operator="between" text="Complete">
      <formula>NOT(ISERROR(SEARCH("Complete",G145)))</formula>
    </cfRule>
  </conditionalFormatting>
  <conditionalFormatting sqref="G153:G162">
    <cfRule type="containsText" dxfId="5" priority="12" operator="between" text="In Progress">
      <formula>NOT(ISERROR(SEARCH("In Progress",G153)))</formula>
    </cfRule>
    <cfRule type="containsText" dxfId="4" priority="10" operator="between" text="In Progress">
      <formula>NOT(ISERROR(SEARCH("In Progress",G153)))</formula>
    </cfRule>
    <cfRule type="containsText" dxfId="3" priority="11" operator="between" text="Complete">
      <formula>NOT(ISERROR(SEARCH("Complete",G153)))</formula>
    </cfRule>
  </conditionalFormatting>
  <conditionalFormatting sqref="G175:G179">
    <cfRule type="containsText" dxfId="4" priority="34" operator="between" text="In Progress">
      <formula>NOT(ISERROR(SEARCH("In Progress",G175)))</formula>
    </cfRule>
    <cfRule type="containsText" dxfId="3" priority="33" operator="between" text="Complete">
      <formula>NOT(ISERROR(SEARCH("Complete",G175)))</formula>
    </cfRule>
  </conditionalFormatting>
  <conditionalFormatting sqref="G182:G186">
    <cfRule type="containsText" dxfId="4" priority="22" operator="between" text="In Progress">
      <formula>NOT(ISERROR(SEARCH("In Progress",G182)))</formula>
    </cfRule>
    <cfRule type="containsText" dxfId="3" priority="21" operator="between" text="Complete">
      <formula>NOT(ISERROR(SEARCH("Complete",G182)))</formula>
    </cfRule>
  </conditionalFormatting>
  <conditionalFormatting sqref="G190:G199">
    <cfRule type="containsText" dxfId="3" priority="14" operator="between" text="Complete">
      <formula>NOT(ISERROR(SEARCH("Complete",G190)))</formula>
    </cfRule>
    <cfRule type="containsText" dxfId="5" priority="15" operator="between" text="In Progress">
      <formula>NOT(ISERROR(SEARCH("In Progress",G190)))</formula>
    </cfRule>
    <cfRule type="containsText" dxfId="4" priority="13" operator="between" text="In Progress">
      <formula>NOT(ISERROR(SEARCH("In Progress",G190)))</formula>
    </cfRule>
  </conditionalFormatting>
  <conditionalFormatting sqref="G212:G216">
    <cfRule type="containsText" dxfId="4" priority="32" operator="between" text="In Progress">
      <formula>NOT(ISERROR(SEARCH("In Progress",G212)))</formula>
    </cfRule>
    <cfRule type="containsText" dxfId="3" priority="31" operator="between" text="Complete">
      <formula>NOT(ISERROR(SEARCH("Complete",G212)))</formula>
    </cfRule>
  </conditionalFormatting>
  <conditionalFormatting sqref="G219:G223">
    <cfRule type="containsText" dxfId="3" priority="19" operator="between" text="Complete">
      <formula>NOT(ISERROR(SEARCH("Complete",G219)))</formula>
    </cfRule>
    <cfRule type="containsText" dxfId="4" priority="20" operator="between" text="In Progress">
      <formula>NOT(ISERROR(SEARCH("In Progress",G219)))</formula>
    </cfRule>
  </conditionalFormatting>
  <conditionalFormatting sqref="G227:G236">
    <cfRule type="containsText" dxfId="4" priority="16" operator="between" text="In Progress">
      <formula>NOT(ISERROR(SEARCH("In Progress",G227)))</formula>
    </cfRule>
    <cfRule type="containsText" dxfId="3" priority="17" operator="between" text="Complete">
      <formula>NOT(ISERROR(SEARCH("Complete",G227)))</formula>
    </cfRule>
    <cfRule type="containsText" dxfId="5" priority="18" operator="between" text="In Progress">
      <formula>NOT(ISERROR(SEARCH("In Progress",G227)))</formula>
    </cfRule>
  </conditionalFormatting>
  <conditionalFormatting sqref="H242:H251">
    <cfRule type="dataBar" priority="15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{08cae55f-c134-418d-baff-d23babd957a3}</x14:id>
        </ext>
      </extLst>
    </cfRule>
  </conditionalFormatting>
  <conditionalFormatting sqref="D4:E14">
    <cfRule type="dataBar" priority="16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{d9b97477-822e-446e-88e3-01c1773e55a3}</x14:id>
        </ext>
      </extLst>
    </cfRule>
  </conditionalFormatting>
  <conditionalFormatting sqref="F34:F38;F52:F53;F27:F31;F20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{5b6d001c-7c0c-42c9-af66-328d8919dce4}</x14:id>
        </ext>
      </extLst>
    </cfRule>
  </conditionalFormatting>
  <conditionalFormatting sqref="F71:F75;F64:F68;F57">
    <cfRule type="dataBar" priority="13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{318805e5-1a11-4b5b-bc08-9dfd75f52187}</x14:id>
        </ext>
      </extLst>
    </cfRule>
  </conditionalFormatting>
  <conditionalFormatting sqref="F108:F112;F101:F105;F94">
    <cfRule type="dataBar" priority="11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{d847562d-92e2-4916-937b-9ea90c86f185}</x14:id>
        </ext>
      </extLst>
    </cfRule>
  </conditionalFormatting>
  <conditionalFormatting sqref="F145:F149;F138:F142;F131">
    <cfRule type="dataBar" priority="9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{b546cef5-742e-4866-86c8-509239122a1b}</x14:id>
        </ext>
      </extLst>
    </cfRule>
  </conditionalFormatting>
  <conditionalFormatting sqref="F182:F186;F175:F179;F168">
    <cfRule type="dataBar" priority="7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{78de61f0-cd8e-4a02-bd97-1e5448e2ae4d}</x14:id>
        </ext>
      </extLst>
    </cfRule>
  </conditionalFormatting>
  <conditionalFormatting sqref="F219:F223;F212:F216;F205">
    <cfRule type="dataBar" priority="5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{f54abfc3-a2f8-43cc-9526-9332839044e4}</x14:id>
        </ext>
      </extLst>
    </cfRule>
  </conditionalFormatting>
  <hyperlinks>
    <hyperlink ref="D71:E71" r:id="rId2" display="https://www.geeksforgeeks.org/problems/recamans-sequence4856/1?page=1&amp;category=Recursion&amp;sortBy=difficulty"/>
    <hyperlink ref="D108:E108" r:id="rId2" display="https://www.geeksforgeeks.org/problems/recamans-sequence4856/1?page=1&amp;category=Recursion&amp;sortBy=difficulty"/>
    <hyperlink ref="D175" r:id="rId3" display="https://github.com/Umuzi-org/Donald-Nzimande-200-sql-/pulls"/>
    <hyperlink ref="E175" r:id="rId4" display="http://syllabus.africacode.net/sql/shop-project/"/>
    <hyperlink ref="D182:E182" r:id="rId5" display="https://docs.python.org/3/library/unittest.html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1b966fd-a0a9-400f-8898-15de32b1dcf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9966ab-8f8c-40b7-a512-c7d442bab00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99665f2-9f31-4878-9dc7-26c7945234a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32e4bc5-8b71-490e-b1cc-5562da7af8f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86699fc-855c-4635-a04b-3061f3ff93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b18d52a-c438-475e-a08e-0736aa644d3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b5a5485-419b-4e94-baa7-1cb52b84db6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f464267-fdfe-4450-9c0c-1c566e4f47d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0c0dbbf-addd-4e27-b43e-61cac55a1b2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4c07ca4e-9beb-43ed-8073-5cd5146f560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51ce99-a6d8-4dd9-8308-5625a6c1c4d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5dbc63e-2ac1-4e75-a482-3cb7abf91d0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a550507-9c30-4117-bdac-304ed5d34c0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be1c8be-5259-4ba6-a50a-07cbe45dddc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0f0663a-3ac7-456c-aa93-0c9ae9d172d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495131-0b6d-46a2-ad30-ed0d2cc488f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2a9a857-56fe-4d12-8ebd-75b91d2dceb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99db574-3263-4af5-bc0a-de3184b2ce3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7616df39-2f2d-4233-a209-9e6e35ed953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cc82a96-88c2-480b-8739-73c760c2f13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e1bf9ca-7e47-4144-8e78-7e24cecb44f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b5f7cda-4f76-4906-905a-8064007b9f6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64b28c3-31a5-476e-94ff-cde31346ef4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521948-0e2f-469f-99ed-3f4b0dbacf8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82d9191-2812-4939-bb6f-090fe8e56d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32e5fc7-5a38-4913-869f-61b6e5089e9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fe0802-0d5c-492c-9288-586fb7b784f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0fda6e55-5ae8-4cbf-9ca1-463b1de1d4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d4e852f-51bb-4f70-b84e-6a17518102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d85c1c1-2ebf-454e-a00a-e993dde8e8a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44d32d3-aa0c-4308-9c14-43ab3504457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8533e04-4470-457b-b2eb-d6bd2bbbda8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9f3afa-6c0b-4a98-bc67-09bc96868f7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7c418ec4-1f5f-4694-8be3-e8a79cbe05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d7c3ee6-b702-4123-abe0-6fc7f0e1e7d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15f8a5-f2ae-425b-9369-f381cb939e9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aee05a53-6ccd-4b7c-a79c-7c928343997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a1185de-dd2a-4127-b114-f4c3ca7672e4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b575117-6bfc-4c83-907e-204210a07e6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172f9a1-1734-4201-b7a8-d45e61af162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3dfd597-f4db-4b38-b562-d432967617d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ad3c12a-a726-4c8c-9835-633e0de2d5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81544b5-94d4-490b-9188-eef030ec765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1dd730b-98ce-47ed-a8b5-964b37e71b3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a89b514-c4a8-4ca2-af64-8974c3d6ed1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04a33e5e-2163-4932-be98-7614b39973c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4a8205a-6562-4332-90a4-b2c7c4101aa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9b561fb-79fe-4501-8840-4ec199daea5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ed5854-485d-4a4e-863f-59adac7930dd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2c2606f7-1e23-4c50-a743-6279bd4bfa1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fa384ec-047a-4af2-87c4-35569a6023a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a461457-a6d4-4601-9b60-666c3d741f0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86a693c-9795-4b2e-9452-9409c8d16a5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c2a647-01c6-4ab1-bf18-c2270a4ffa6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583a7b0f-604f-4551-a2cf-0cd30b564ac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60af7fc-7f3a-481e-ba25-6dbe34f9348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f1b242d-6262-4160-ae16-96e1f978bb6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578a729a-f82b-4dcd-92aa-edd9615a6b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fc21ae9a-2c5b-4b3a-a54d-cb887026150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7d5765e-5faf-40eb-9444-d944d579a64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4d90f365-e524-42ae-9592-58e828462fa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a84a4a5-97d4-433e-9692-9d3ca73703e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71b0b3-b6f6-41f9-90ce-9a4094d734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47f86a3-52fb-4722-a93f-5e8777aec2b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fbf904af-d212-4d99-ade2-821acc047a6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3c416ca-b46d-4c6b-b057-82b881972d3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e9d30cf-6931-4796-9e45-b8dd960bc0a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834d87d0-b5a0-4961-b167-34098013b56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94283bc2-fd7b-445e-8cab-8035a18a8b9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6373bba-c08c-4cda-857e-cda62da5988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1e4775d4-a74f-43db-8080-a3929eadb31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7839927c-0dcb-4d31-bd68-4127e8dc558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2e6a83-4cca-4b3e-b80a-bbbd5ecf16f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d5d84d8-6fee-4b3d-b9fa-5f45270b85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8dd244c7-3e34-4d56-8c08-e9e226c10ae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a26adbe2-58ae-4dcf-bc58-8725a11b9e6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f2d51cb-3d50-4d16-9e06-9dca79b2f10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33f39850-c0bb-49f2-bb94-07ac3b62abf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765cfbd-bb50-4bb1-a2aa-d923f22755e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6d3e3592-c4d4-4806-be09-43bf9ef9681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136590-a992-45e4-9e1d-70cd11ea866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ba827898-e022-4e7a-bf24-a01ba54287b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0d8d56-f079-450a-befc-d58c0cb0510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126b24-345c-426b-982f-56155bb78d4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03b5967-3d5e-4e83-be5a-2af22637c8a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e42af4a0-33af-4785-9f58-9775ba68242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329b9370-7f7d-41f3-ad39-13e0e0b9828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736a6470-1117-4c73-be4b-75a7112c1cc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21e1499-f178-414a-bb0f-b8b8c23bd12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2d343d3-4450-490c-bc32-45d0181da4e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65da19f0-92cd-48ed-b0b5-db2cb1f0b0d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b2a729e-6199-489c-81ca-681411a9975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8ba5ce24-f609-4116-aa84-cdf89af578b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8cb2239-cfbc-4a24-ab69-ee1a4d073ac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7668f34-fc27-4220-9705-0107892fbf7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e995a11a-7f93-4133-b524-cebbbeebc3f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a0b069d7-9cd4-4635-80ff-bcb9e3d1a75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f749b185-4971-488c-bd72-681fba4a6ea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5aaa60a-1b77-4161-a0af-29026854100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c02ef570-3440-40c8-b5ed-0bb28d646b3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8e742dc-716a-4029-90eb-a48f84330af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8a896005-3de6-400f-acb9-4498a099f92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7599e66-f6d9-42a5-8d51-12e7b203942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b5447dad-7682-416d-b966-b57161f4961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be7d658-b9e8-4e65-9a3e-f6e937d87d3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6928fe4-13a2-4779-99d4-89b4ba5fd13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fb29d475-592c-4217-8b77-e162b020539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5e88071f-ac27-40f0-946d-a1de5da66cf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100e0062-5530-436b-8b88-1f0fd9b6ae6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1999560-321a-44f4-8eac-453fc29a974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bed7d36-bfff-4582-97c9-e81c65ba904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800f24d-fa7b-415e-a467-01cd86b0124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24fa6f45-9416-4bcc-a796-8c4ce182b42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ff8a80e-7afb-46f3-a9dc-ba33b0e26cf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6d0cdb0b-179b-4b0e-88b9-8627dab5a8c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8a285ed1-e245-44e2-9c54-a845d163152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b3e252f-89d8-4fdb-b3cf-979787b718b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b6b00cf-bce7-4dc2-b9ef-7f214e323c0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030cc5da-ba84-4011-836e-a21c72cb1d6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08cae55f-c134-418d-baff-d23babd957a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d9b97477-822e-446e-88e3-01c1773e55a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D4:E14</xm:sqref>
        </x14:conditionalFormatting>
        <x14:conditionalFormatting xmlns:xm="http://schemas.microsoft.com/office/excel/2006/main">
          <x14:cfRule type="dataBar" id="{5b6d001c-7c0c-42c9-af66-328d8919dce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F34:F38;F52:F53;F27:F31;F20</xm:sqref>
        </x14:conditionalFormatting>
        <x14:conditionalFormatting xmlns:xm="http://schemas.microsoft.com/office/excel/2006/main">
          <x14:cfRule type="dataBar" id="{318805e5-1a11-4b5b-bc08-9dfd75f5218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d847562d-92e2-4916-937b-9ea90c86f18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b546cef5-742e-4866-86c8-509239122a1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78de61f0-cd8e-4a02-bd97-1e5448e2ae4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f54abfc3-a2f8-43cc-9526-9332839044e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90" zoomScaleNormal="90" workbookViewId="0">
      <selection activeCell="D3" sqref="D3:D14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692"/>
      <c r="E3" s="693"/>
    </row>
    <row r="4" ht="30" customHeight="1" spans="2:11">
      <c r="B4" s="8" t="s">
        <v>46</v>
      </c>
      <c r="C4" s="9"/>
      <c r="D4" s="10"/>
      <c r="E4" s="233"/>
      <c r="G4" s="73" t="s">
        <v>20</v>
      </c>
      <c r="H4" s="74"/>
      <c r="J4" s="135" t="s">
        <v>47</v>
      </c>
      <c r="K4" s="136">
        <f>B20</f>
        <v>45646</v>
      </c>
    </row>
    <row r="5" ht="30" customHeight="1" spans="2:11">
      <c r="B5" s="8" t="s">
        <v>48</v>
      </c>
      <c r="C5" s="9"/>
      <c r="D5" s="10"/>
      <c r="E5" s="72"/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>
        <f t="shared" ref="J6:K10" si="0">C34</f>
        <v>0</v>
      </c>
      <c r="K6" s="139">
        <f t="shared" si="0"/>
        <v>0</v>
      </c>
    </row>
    <row r="7" ht="30" customHeight="1" spans="2:11">
      <c r="B7" s="11" t="s">
        <v>50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/>
      <c r="J11" s="137"/>
      <c r="K11" s="138"/>
    </row>
    <row r="12" ht="30" customHeight="1" spans="2:11">
      <c r="B12" s="13" t="s">
        <v>55</v>
      </c>
      <c r="C12" s="14"/>
      <c r="D12" s="10"/>
      <c r="E12" s="72"/>
      <c r="J12" s="140"/>
      <c r="K12" s="144"/>
    </row>
    <row r="13" ht="30" customHeight="1" spans="2:11">
      <c r="B13" s="13" t="s">
        <v>56</v>
      </c>
      <c r="C13" s="14"/>
      <c r="D13" s="10"/>
      <c r="E13" s="72"/>
      <c r="J13" s="140"/>
      <c r="K13" s="144"/>
    </row>
    <row r="14" ht="30" customHeight="1" spans="2:11">
      <c r="B14" s="8" t="s">
        <v>57</v>
      </c>
      <c r="C14" s="9"/>
      <c r="D14" s="15"/>
      <c r="E14" s="77"/>
      <c r="J14" s="140" t="str">
        <f t="shared" ref="J14:J20" si="1">C45</f>
        <v>create a REST api to interact with actual database - continue</v>
      </c>
      <c r="K14" s="144"/>
    </row>
    <row r="15" ht="30" customHeight="1" spans="2:11">
      <c r="B15" s="16" t="s">
        <v>21</v>
      </c>
      <c r="C15" s="17"/>
      <c r="D15" s="17"/>
      <c r="E15" s="78"/>
      <c r="J15" s="140" t="str">
        <f t="shared" si="1"/>
        <v>What is the Internet? - complete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 t="str">
        <f t="shared" si="1"/>
        <v>Bank account part 2 - no changes</v>
      </c>
      <c r="K16" s="144"/>
    </row>
    <row r="17" spans="10:11">
      <c r="J17" s="140" t="str">
        <f t="shared" si="1"/>
        <v>Data Wrangling - made changes </v>
      </c>
      <c r="K17" s="144"/>
    </row>
    <row r="18" ht="15.15" spans="10:11">
      <c r="J18" s="140">
        <f t="shared" si="1"/>
        <v>0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>
        <f t="shared" si="1"/>
        <v>0</v>
      </c>
      <c r="K19" s="144"/>
      <c r="M19" s="169"/>
      <c r="N19" s="170"/>
    </row>
    <row r="20" ht="15.95" customHeight="1" spans="2:14">
      <c r="B20" s="22">
        <v>45646</v>
      </c>
      <c r="C20" s="23">
        <v>0.208333333333333</v>
      </c>
      <c r="D20" s="24" t="s">
        <v>63</v>
      </c>
      <c r="E20" s="82"/>
      <c r="F20" s="83"/>
      <c r="G20" s="84" t="str">
        <f>IF(F20=100%,"Complete",IF(AND(F20&lt;100%,F20&gt;0%),"In Progress","Not Started"))</f>
        <v>Not Started</v>
      </c>
      <c r="H20" s="82"/>
      <c r="J20" s="140">
        <f t="shared" si="1"/>
        <v>0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2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606" t="s">
        <v>215</v>
      </c>
      <c r="D25" s="607"/>
      <c r="E25" s="32"/>
      <c r="F25" s="29" t="s">
        <v>64</v>
      </c>
      <c r="G25" s="30"/>
      <c r="H25" s="53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3">IF(F27=100%,"Complete",IF(AND(F27&lt;100%,F27&gt;0%),"In Progress","Not Started"))</f>
        <v>Not Started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45665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608"/>
      <c r="D31" s="457"/>
      <c r="E31" s="457"/>
      <c r="F31" s="572"/>
      <c r="G31" s="99" t="str">
        <f t="shared" si="3"/>
        <v>Not Started</v>
      </c>
      <c r="H31" s="535"/>
      <c r="J31" s="137" t="str">
        <f t="shared" ref="J31:K35" si="4">C71</f>
        <v>G.F Series -</v>
      </c>
      <c r="K31" s="139" t="str">
        <f t="shared" si="4"/>
        <v>https://www.geeksforgeeks.org/problems/gf-series3535/1?page=1</v>
      </c>
      <c r="M31" s="159"/>
      <c r="N31" s="159"/>
    </row>
    <row r="32" ht="15.95" customHeight="1" spans="2:14">
      <c r="B32" s="22"/>
      <c r="C32" s="609" t="s">
        <v>216</v>
      </c>
      <c r="D32" s="610"/>
      <c r="E32" s="614"/>
      <c r="F32" s="536" t="s">
        <v>217</v>
      </c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517" t="s">
        <v>69</v>
      </c>
      <c r="D33" s="517" t="s">
        <v>70</v>
      </c>
      <c r="E33" s="518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/>
      <c r="D34" s="43"/>
      <c r="E34" s="105"/>
      <c r="F34" s="106"/>
      <c r="G34" s="107" t="str">
        <f t="shared" ref="G34:G57" si="5">IF(F34=100%,"Complete",IF(AND(F34&lt;100%,F34&gt;0%),"In Progress","Not Started"))</f>
        <v>Not Started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 t="str">
        <f t="shared" ref="J36:J45" si="6">C79</f>
        <v>Bank accounts - part 2 - make changes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 t="str">
        <f t="shared" si="6"/>
        <v>Data Wrangling - no changes made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>
        <f t="shared" si="6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 t="str">
        <f t="shared" si="6"/>
        <v>create a REST api to interact with actual database - continue</v>
      </c>
      <c r="K39" s="141"/>
      <c r="M39" s="171"/>
      <c r="N39" s="171"/>
    </row>
    <row r="40" ht="15.95" customHeight="1" spans="2:14">
      <c r="B40" s="22"/>
      <c r="C40" s="519">
        <v>0.583333333333333</v>
      </c>
      <c r="D40" s="611"/>
      <c r="E40" s="520"/>
      <c r="F40" s="50" t="s">
        <v>72</v>
      </c>
      <c r="G40" s="51"/>
      <c r="H40" s="118"/>
      <c r="J40" s="150" t="str">
        <f t="shared" si="6"/>
        <v>Anatomy of a web app - part 1 - Requests and Responses - start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>
        <f t="shared" si="6"/>
        <v>0</v>
      </c>
      <c r="K41" s="141"/>
      <c r="M41" s="171"/>
      <c r="N41" s="171"/>
    </row>
    <row r="42" ht="15.95" customHeight="1" spans="2:14">
      <c r="B42" s="22"/>
      <c r="C42" s="521" t="s">
        <v>218</v>
      </c>
      <c r="D42" s="541"/>
      <c r="E42" s="120" t="s">
        <v>219</v>
      </c>
      <c r="F42" s="122"/>
      <c r="G42" s="541" t="str">
        <f t="shared" si="5"/>
        <v>Not Started</v>
      </c>
      <c r="H42" s="124"/>
      <c r="J42" s="150">
        <f t="shared" si="6"/>
        <v>0</v>
      </c>
      <c r="K42" s="141"/>
      <c r="M42" s="171"/>
      <c r="N42" s="171"/>
    </row>
    <row r="43" ht="15.95" customHeight="1" spans="2:14">
      <c r="B43" s="22"/>
      <c r="C43" s="523" t="s">
        <v>220</v>
      </c>
      <c r="D43" s="123"/>
      <c r="E43" s="615"/>
      <c r="F43" s="126"/>
      <c r="G43" s="123" t="str">
        <f t="shared" si="5"/>
        <v>Not Started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25" t="s">
        <v>221</v>
      </c>
      <c r="D44" s="612"/>
      <c r="E44" s="61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13" t="s">
        <v>198</v>
      </c>
      <c r="D45" s="130"/>
      <c r="E45" s="616" t="s">
        <v>222</v>
      </c>
      <c r="F45" s="126"/>
      <c r="G45" s="123" t="str">
        <f t="shared" si="5"/>
        <v>Not Started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4" t="s">
        <v>223</v>
      </c>
      <c r="D46" s="65"/>
      <c r="E46" s="129" t="s">
        <v>224</v>
      </c>
      <c r="F46" s="126"/>
      <c r="G46" s="123" t="str">
        <f t="shared" si="5"/>
        <v>Not Started</v>
      </c>
      <c r="H46" s="127"/>
      <c r="J46" s="145"/>
      <c r="K46" s="146"/>
      <c r="M46" s="159"/>
      <c r="N46" s="159"/>
    </row>
    <row r="47" ht="15.95" customHeight="1" spans="2:14">
      <c r="B47" s="22"/>
      <c r="C47" s="64" t="s">
        <v>225</v>
      </c>
      <c r="D47" s="65"/>
      <c r="E47" s="130"/>
      <c r="F47" s="126"/>
      <c r="G47" s="123" t="str">
        <f t="shared" si="5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 t="s">
        <v>226</v>
      </c>
      <c r="D48" s="65"/>
      <c r="E48" s="130"/>
      <c r="F48" s="126"/>
      <c r="G48" s="123" t="str">
        <f t="shared" si="5"/>
        <v>Not Started</v>
      </c>
      <c r="H48" s="127"/>
      <c r="J48" s="149" t="str">
        <f t="shared" ref="J48:J52" si="7">C64</f>
        <v>Bank accounts - part 1 - oswell.ndhlovu@umuzi.org - review</v>
      </c>
      <c r="K48" s="139"/>
      <c r="M48" s="159"/>
      <c r="N48" s="159"/>
    </row>
    <row r="49" ht="15.9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/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/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>
        <v>45665</v>
      </c>
      <c r="C57" s="23">
        <v>0.208333333333333</v>
      </c>
      <c r="D57" s="24" t="s">
        <v>63</v>
      </c>
      <c r="E57" s="82"/>
      <c r="F57" s="83">
        <v>1</v>
      </c>
      <c r="G57" s="84" t="str">
        <f t="shared" si="5"/>
        <v>Complete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45665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ht="28.8" spans="2:14">
      <c r="B60" s="22"/>
      <c r="C60" s="25">
        <v>0.333333333333333</v>
      </c>
      <c r="D60" s="26"/>
      <c r="E60" s="85"/>
      <c r="F60" s="86"/>
      <c r="G60" s="87"/>
      <c r="H60" s="85"/>
      <c r="J60" s="162" t="str">
        <f t="shared" ref="J60:K81" si="8">J31</f>
        <v>G.F Series -</v>
      </c>
      <c r="K60" s="164" t="str">
        <f t="shared" ref="K60:K61" si="9">K31</f>
        <v>https://www.geeksforgeeks.org/problems/gf-series3535/1?page=1</v>
      </c>
      <c r="M60" s="159">
        <v>1</v>
      </c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9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43.95" spans="2:14">
      <c r="B64" s="22"/>
      <c r="C64" s="33" t="s">
        <v>227</v>
      </c>
      <c r="D64" s="617" t="s">
        <v>228</v>
      </c>
      <c r="E64" s="617" t="s">
        <v>229</v>
      </c>
      <c r="F64" s="94">
        <v>1</v>
      </c>
      <c r="G64" s="95" t="str">
        <f t="shared" ref="G64:G68" si="10">IF(F64=100%,"Complete",IF(AND(F64&lt;100%,F64&gt;0%),"In Progress","Not Started"))</f>
        <v>Complete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4" t="str">
        <f t="shared" si="8"/>
        <v>Bank accounts - part 2 - make changes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 t="str">
        <f t="shared" si="8"/>
        <v>Data Wrangling - no changes made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10"/>
        <v>Not Started</v>
      </c>
      <c r="H67" s="98"/>
      <c r="J67" s="175">
        <f t="shared" si="8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10"/>
        <v>Not Started</v>
      </c>
      <c r="H68" s="98"/>
      <c r="J68" s="175" t="str">
        <f t="shared" si="8"/>
        <v>create a REST api to interact with actual database - continue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 t="str">
        <f t="shared" si="8"/>
        <v>Anatomy of a web app - part 1 - Requests and Responses - start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>
        <f t="shared" si="8"/>
        <v>0</v>
      </c>
      <c r="K70" s="166"/>
      <c r="M70" s="173"/>
      <c r="N70" s="173"/>
    </row>
    <row r="71" spans="2:11">
      <c r="B71" s="22"/>
      <c r="C71" s="42" t="s">
        <v>230</v>
      </c>
      <c r="D71" s="619" t="s">
        <v>231</v>
      </c>
      <c r="E71" s="648"/>
      <c r="F71" s="106">
        <v>1</v>
      </c>
      <c r="G71" s="107" t="str">
        <f t="shared" ref="G71:G94" si="11">IF(F71=100%,"Complete",IF(AND(F71&lt;100%,F71&gt;0%),"In Progress","Not Started"))</f>
        <v>Complete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1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1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 t="str">
        <f t="shared" si="8"/>
        <v>Bank accounts - part 1 - oswell.ndhlovu@umuzi.org - review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8"/>
        <v>0</v>
      </c>
      <c r="K78" s="166"/>
    </row>
    <row r="79" ht="15" customHeight="1" spans="2:11">
      <c r="B79" s="22"/>
      <c r="C79" s="54" t="s">
        <v>232</v>
      </c>
      <c r="D79" s="55"/>
      <c r="E79" s="121" t="s">
        <v>73</v>
      </c>
      <c r="F79" s="540">
        <v>1</v>
      </c>
      <c r="G79" s="123" t="str">
        <f t="shared" si="11"/>
        <v>Complete</v>
      </c>
      <c r="H79" s="124"/>
      <c r="J79" s="175">
        <f t="shared" si="8"/>
        <v>0</v>
      </c>
      <c r="K79" s="166"/>
    </row>
    <row r="80" spans="2:11">
      <c r="B80" s="22"/>
      <c r="C80" s="56" t="s">
        <v>196</v>
      </c>
      <c r="D80" s="57"/>
      <c r="E80" s="125"/>
      <c r="F80" s="542">
        <v>1</v>
      </c>
      <c r="G80" s="123" t="str">
        <f t="shared" si="11"/>
        <v>Complete</v>
      </c>
      <c r="H80" s="127"/>
      <c r="J80" s="175">
        <f t="shared" si="8"/>
        <v>0</v>
      </c>
      <c r="K80" s="166"/>
    </row>
    <row r="81" ht="15.75" customHeight="1" spans="2:11">
      <c r="B81" s="22"/>
      <c r="C81" s="58"/>
      <c r="D81" s="59"/>
      <c r="E81" s="125"/>
      <c r="F81" s="542"/>
      <c r="G81" s="123" t="str">
        <f t="shared" si="11"/>
        <v>Not Started</v>
      </c>
      <c r="H81" s="127"/>
      <c r="J81" s="175">
        <f t="shared" si="8"/>
        <v>0</v>
      </c>
      <c r="K81" s="166"/>
    </row>
    <row r="82" ht="15.15" spans="2:11">
      <c r="B82" s="22"/>
      <c r="C82" s="60" t="s">
        <v>198</v>
      </c>
      <c r="D82" s="61"/>
      <c r="E82" s="128" t="s">
        <v>74</v>
      </c>
      <c r="F82" s="542">
        <v>1</v>
      </c>
      <c r="G82" s="123" t="str">
        <f t="shared" si="11"/>
        <v>Complete</v>
      </c>
      <c r="H82" s="127"/>
      <c r="J82" s="180"/>
      <c r="K82" s="181"/>
    </row>
    <row r="83" ht="15" customHeight="1" spans="2:11">
      <c r="B83" s="22"/>
      <c r="C83" s="62" t="s">
        <v>233</v>
      </c>
      <c r="D83" s="63"/>
      <c r="E83" s="129" t="s">
        <v>75</v>
      </c>
      <c r="F83" s="542">
        <v>1</v>
      </c>
      <c r="G83" s="123" t="str">
        <f t="shared" si="11"/>
        <v>Complete</v>
      </c>
      <c r="H83" s="127"/>
      <c r="J83" s="182" t="s">
        <v>67</v>
      </c>
      <c r="K83" s="183">
        <f>B94</f>
        <v>45666</v>
      </c>
    </row>
    <row r="84" ht="15.15" spans="2:11">
      <c r="B84" s="22"/>
      <c r="C84" s="64"/>
      <c r="D84" s="65"/>
      <c r="E84" s="130"/>
      <c r="F84" s="542"/>
      <c r="G84" s="123" t="str">
        <f t="shared" si="11"/>
        <v>Not Started</v>
      </c>
      <c r="H84" s="127"/>
      <c r="J84" s="178"/>
      <c r="K84" s="179"/>
    </row>
    <row r="85" spans="2:11">
      <c r="B85" s="22"/>
      <c r="C85" s="64"/>
      <c r="D85" s="65"/>
      <c r="E85" s="130"/>
      <c r="F85" s="542"/>
      <c r="G85" s="123" t="str">
        <f t="shared" si="11"/>
        <v>Not Started</v>
      </c>
      <c r="H85" s="127"/>
      <c r="J85" s="162">
        <f t="shared" ref="J85:K89" si="12">C108</f>
        <v>0</v>
      </c>
      <c r="K85" s="164">
        <f t="shared" si="12"/>
        <v>0</v>
      </c>
    </row>
    <row r="86" spans="2:11">
      <c r="B86" s="22"/>
      <c r="C86" s="64"/>
      <c r="D86" s="65"/>
      <c r="E86" s="130"/>
      <c r="F86" s="542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542"/>
      <c r="G87" s="123" t="str">
        <f t="shared" si="11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543"/>
      <c r="G88" s="123" t="str">
        <f t="shared" si="11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 t="str">
        <f t="shared" ref="J90:J99" si="13">C116</f>
        <v>Bank accounts - part 2 - make changes</v>
      </c>
      <c r="K90" s="164"/>
    </row>
    <row r="91" spans="10:11">
      <c r="J91" s="175" t="str">
        <f t="shared" si="13"/>
        <v>Data Wrangling - no changes made</v>
      </c>
      <c r="K91" s="166"/>
    </row>
    <row r="92" ht="15.15" spans="10:11">
      <c r="J92" s="175">
        <f t="shared" si="13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 t="str">
        <f t="shared" si="13"/>
        <v>create a REST api to interact with actual database - continue</v>
      </c>
      <c r="K93" s="166"/>
    </row>
    <row r="94" spans="2:11">
      <c r="B94" s="22">
        <v>45666</v>
      </c>
      <c r="C94" s="23">
        <v>0.208333333333333</v>
      </c>
      <c r="D94" s="24" t="s">
        <v>63</v>
      </c>
      <c r="E94" s="82"/>
      <c r="F94" s="83"/>
      <c r="G94" s="84" t="str">
        <f t="shared" si="11"/>
        <v>Not Started</v>
      </c>
      <c r="H94" s="82"/>
      <c r="J94" s="175" t="str">
        <f t="shared" si="13"/>
        <v>Anatomy of a web app - part 2 - Databases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 t="str">
        <f t="shared" si="13"/>
        <v>Weekly Reflection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43.95" spans="2:11">
      <c r="B101" s="22"/>
      <c r="C101" s="33" t="s">
        <v>227</v>
      </c>
      <c r="D101" s="617" t="s">
        <v>228</v>
      </c>
      <c r="E101" s="617" t="s">
        <v>229</v>
      </c>
      <c r="F101" s="94">
        <v>1</v>
      </c>
      <c r="G101" s="95" t="str">
        <f t="shared" ref="G101:G105" si="14">IF(F101=100%,"Complete",IF(AND(F101&lt;100%,F101&gt;0%),"In Progress","Not Started"))</f>
        <v>Complete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 t="str">
        <f t="shared" ref="J102:J106" si="15">C101</f>
        <v>Bank accounts - part 1 - oswell.ndhlovu@umuzi.org - review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/>
      <c r="D108" s="43"/>
      <c r="E108" s="105"/>
      <c r="F108" s="106"/>
      <c r="G108" s="107" t="str">
        <f t="shared" ref="G108:G131" si="16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45666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7">J85</f>
        <v>0</v>
      </c>
      <c r="K114" s="139">
        <f t="shared" ref="K114:K115" si="18">K85</f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8"/>
        <v>0</v>
      </c>
    </row>
    <row r="116" ht="15" customHeight="1" spans="2:11">
      <c r="B116" s="22"/>
      <c r="C116" s="54" t="s">
        <v>232</v>
      </c>
      <c r="D116" s="55"/>
      <c r="E116" s="121" t="s">
        <v>73</v>
      </c>
      <c r="F116" s="122"/>
      <c r="G116" s="123" t="str">
        <f t="shared" si="16"/>
        <v>Not Started</v>
      </c>
      <c r="H116" s="124"/>
      <c r="J116" s="140">
        <f t="shared" si="17"/>
        <v>0</v>
      </c>
      <c r="K116" s="141">
        <f t="shared" si="17"/>
        <v>0</v>
      </c>
    </row>
    <row r="117" spans="2:11">
      <c r="B117" s="22"/>
      <c r="C117" s="56" t="s">
        <v>196</v>
      </c>
      <c r="D117" s="57"/>
      <c r="E117" s="125"/>
      <c r="F117" s="126"/>
      <c r="G117" s="123" t="str">
        <f t="shared" si="16"/>
        <v>Not Started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 t="s">
        <v>198</v>
      </c>
      <c r="D119" s="61"/>
      <c r="E119" s="128" t="s">
        <v>74</v>
      </c>
      <c r="F119" s="126"/>
      <c r="G119" s="123" t="str">
        <f t="shared" si="16"/>
        <v>Not Started</v>
      </c>
      <c r="H119" s="127"/>
      <c r="J119" s="149" t="str">
        <f t="shared" si="17"/>
        <v>Bank accounts - part 2 - make changes</v>
      </c>
      <c r="K119" s="139"/>
    </row>
    <row r="120" ht="15" customHeight="1" spans="2:11">
      <c r="B120" s="22"/>
      <c r="C120" s="62" t="s">
        <v>234</v>
      </c>
      <c r="D120" s="63"/>
      <c r="E120" s="129" t="s">
        <v>75</v>
      </c>
      <c r="F120" s="126">
        <v>0.01</v>
      </c>
      <c r="G120" s="123" t="str">
        <f t="shared" si="16"/>
        <v>In Progress</v>
      </c>
      <c r="H120" s="127"/>
      <c r="J120" s="150" t="str">
        <f t="shared" si="17"/>
        <v>Data Wrangling - no changes made</v>
      </c>
      <c r="K120" s="141"/>
    </row>
    <row r="121" ht="15" customHeight="1" spans="2:11">
      <c r="B121" s="22"/>
      <c r="C121" s="64" t="s">
        <v>235</v>
      </c>
      <c r="D121" s="65"/>
      <c r="E121" s="130"/>
      <c r="F121" s="126"/>
      <c r="G121" s="123" t="str">
        <f t="shared" si="16"/>
        <v>Not Started</v>
      </c>
      <c r="H121" s="127"/>
      <c r="J121" s="150">
        <f t="shared" si="17"/>
        <v>0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 t="str">
        <f t="shared" si="17"/>
        <v>create a REST api to interact with actual database - continue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 t="str">
        <f t="shared" si="17"/>
        <v>Anatomy of a web app - part 2 - Databases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 t="str">
        <f t="shared" si="17"/>
        <v>Weekly Reflection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>
        <f t="shared" si="17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>
        <v>45667</v>
      </c>
      <c r="C131" s="23">
        <v>0.208333333333333</v>
      </c>
      <c r="D131" s="24" t="s">
        <v>63</v>
      </c>
      <c r="E131" s="82"/>
      <c r="F131" s="83"/>
      <c r="G131" s="84" t="str">
        <f t="shared" si="16"/>
        <v>Not Started</v>
      </c>
      <c r="H131" s="82"/>
      <c r="J131" s="150" t="str">
        <f t="shared" ref="J131:J135" si="19">J102</f>
        <v>Bank accounts - part 1 - oswell.ndhlovu@umuzi.org - review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9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9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45667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20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37">
        <f t="shared" ref="J139:K143" si="21">C145</f>
        <v>0</v>
      </c>
      <c r="K139" s="13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spans="2:11">
      <c r="B141" s="22"/>
      <c r="C141" s="35"/>
      <c r="D141" s="36"/>
      <c r="E141" s="36"/>
      <c r="F141" s="97"/>
      <c r="G141" s="95" t="str">
        <f t="shared" si="20"/>
        <v>Not Started</v>
      </c>
      <c r="H141" s="98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20"/>
        <v>Not Started</v>
      </c>
      <c r="H142" s="98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1"/>
        <v>0</v>
      </c>
      <c r="K143" s="143">
        <f t="shared" si="21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 t="str">
        <f t="shared" ref="J144:J153" si="22">C153</f>
        <v>Data Wrangling - make changes if requested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3">IF(F145=100%,"Complete",IF(AND(F145&lt;100%,F145&gt;0%),"In Progress","Not Started"))</f>
        <v>Not Started</v>
      </c>
      <c r="H145" s="108"/>
      <c r="J145" s="150" t="str">
        <f t="shared" si="22"/>
        <v>Bank accounts - part 2 - make changes if rquested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3"/>
        <v>Not Started</v>
      </c>
      <c r="H146" s="111"/>
      <c r="J146" s="150">
        <f t="shared" si="22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3"/>
        <v>Not Started</v>
      </c>
      <c r="H147" s="111"/>
      <c r="J147" s="150" t="str">
        <f t="shared" si="22"/>
        <v>create a REST api to interact with actual database - continue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3"/>
        <v>Not Started</v>
      </c>
      <c r="H148" s="111"/>
      <c r="J148" s="150" t="str">
        <f t="shared" si="22"/>
        <v>Anatomy of a web app - part 3 - AJAX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3"/>
        <v>Not Started</v>
      </c>
      <c r="H149" s="103"/>
      <c r="J149" s="150">
        <f t="shared" si="22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2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2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2"/>
        <v>0</v>
      </c>
      <c r="K152" s="141"/>
    </row>
    <row r="153" ht="15" customHeight="1" spans="2:11">
      <c r="B153" s="22"/>
      <c r="C153" s="54" t="s">
        <v>201</v>
      </c>
      <c r="D153" s="55"/>
      <c r="E153" s="121" t="s">
        <v>73</v>
      </c>
      <c r="F153" s="122">
        <v>1</v>
      </c>
      <c r="G153" s="123" t="str">
        <f t="shared" si="23"/>
        <v>Complete</v>
      </c>
      <c r="H153" s="124"/>
      <c r="J153" s="150">
        <f t="shared" si="22"/>
        <v>0</v>
      </c>
      <c r="K153" s="141"/>
    </row>
    <row r="154" ht="15.75" customHeight="1" spans="2:11">
      <c r="B154" s="22"/>
      <c r="C154" s="56" t="s">
        <v>236</v>
      </c>
      <c r="D154" s="57"/>
      <c r="E154" s="125"/>
      <c r="F154" s="126">
        <v>1</v>
      </c>
      <c r="G154" s="123" t="str">
        <f t="shared" si="23"/>
        <v>Complete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3"/>
        <v>Not Started</v>
      </c>
      <c r="H155" s="127"/>
      <c r="J155" s="155" t="s">
        <v>64</v>
      </c>
      <c r="K155" s="156"/>
    </row>
    <row r="156" ht="15.15" spans="2:11">
      <c r="B156" s="22"/>
      <c r="C156" s="60" t="s">
        <v>198</v>
      </c>
      <c r="D156" s="61"/>
      <c r="E156" s="128" t="s">
        <v>74</v>
      </c>
      <c r="F156" s="126"/>
      <c r="G156" s="123" t="str">
        <f t="shared" si="23"/>
        <v>Not Started</v>
      </c>
      <c r="H156" s="127"/>
      <c r="J156" s="149">
        <f t="shared" ref="J156:J160" si="24">C138</f>
        <v>0</v>
      </c>
      <c r="K156" s="139"/>
    </row>
    <row r="157" ht="15" customHeight="1" spans="2:11">
      <c r="B157" s="22"/>
      <c r="C157" s="62" t="s">
        <v>237</v>
      </c>
      <c r="D157" s="63"/>
      <c r="E157" s="129" t="s">
        <v>75</v>
      </c>
      <c r="F157" s="126"/>
      <c r="G157" s="123" t="str">
        <f t="shared" si="23"/>
        <v>Not Started</v>
      </c>
      <c r="H157" s="127"/>
      <c r="J157" s="150">
        <f t="shared" si="24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3"/>
        <v>Not Started</v>
      </c>
      <c r="H158" s="127"/>
      <c r="J158" s="150">
        <f t="shared" si="24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3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3"/>
        <v>Not Started</v>
      </c>
      <c r="H160" s="127"/>
      <c r="J160" s="150">
        <f t="shared" si="24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3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3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45667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/>
      <c r="C168" s="23">
        <v>0.208333333333333</v>
      </c>
      <c r="D168" s="24" t="s">
        <v>63</v>
      </c>
      <c r="E168" s="82"/>
      <c r="F168" s="83"/>
      <c r="G168" s="84" t="str">
        <f t="shared" si="23"/>
        <v>Not Started</v>
      </c>
      <c r="H168" s="82"/>
      <c r="J168" s="162">
        <f t="shared" ref="J168:K189" si="25">J139</f>
        <v>0</v>
      </c>
      <c r="K168" s="164">
        <f t="shared" ref="K168:K169" si="26">K139</f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6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5"/>
        <v>0</v>
      </c>
      <c r="K172" s="168">
        <f t="shared" si="25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 t="str">
        <f t="shared" si="25"/>
        <v>Data Wrangling - make changes if requested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 t="str">
        <f t="shared" si="25"/>
        <v>Bank accounts - part 2 - make changes if rquested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7">IF(F175=100%,"Complete",IF(AND(F175&lt;100%,F175&gt;0%),"In Progress","Not Started"))</f>
        <v>Not Started</v>
      </c>
      <c r="H175" s="96"/>
      <c r="J175" s="175">
        <f t="shared" si="25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5"/>
        <v>create a REST api to interact with actual database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 t="str">
        <f t="shared" si="25"/>
        <v>Anatomy of a web app - part 3 - AJAX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7"/>
        <v>Not Started</v>
      </c>
      <c r="H178" s="98"/>
      <c r="J178" s="175">
        <f t="shared" si="25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7"/>
        <v>Not Started</v>
      </c>
      <c r="H179" s="98"/>
      <c r="J179" s="175">
        <f t="shared" si="25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5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5"/>
        <v>0</v>
      </c>
      <c r="K181" s="166"/>
    </row>
    <row r="182" spans="2:11">
      <c r="B182" s="22"/>
      <c r="C182" s="42"/>
      <c r="D182" s="43"/>
      <c r="E182" s="105"/>
      <c r="F182" s="106"/>
      <c r="G182" s="107" t="str">
        <f t="shared" ref="G182:G205" si="28">IF(F182=100%,"Complete",IF(AND(F182&lt;100%,F182&gt;0%),"In Progress","Not Started"))</f>
        <v>Not Started</v>
      </c>
      <c r="H182" s="108"/>
      <c r="J182" s="175">
        <f t="shared" si="25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8"/>
        <v>Not Started</v>
      </c>
      <c r="H185" s="111"/>
      <c r="J185" s="175">
        <f t="shared" si="25"/>
        <v>0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8"/>
        <v>Not Started</v>
      </c>
      <c r="H186" s="103"/>
      <c r="J186" s="175">
        <f t="shared" si="25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5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5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5"/>
        <v>0</v>
      </c>
      <c r="K189" s="166"/>
    </row>
    <row r="190" ht="15.75" customHeight="1" spans="2:11">
      <c r="B190" s="22"/>
      <c r="C190" s="54"/>
      <c r="D190" s="55"/>
      <c r="E190" s="121" t="s">
        <v>73</v>
      </c>
      <c r="F190" s="122"/>
      <c r="G190" s="123" t="str">
        <f t="shared" si="28"/>
        <v>Not Started</v>
      </c>
      <c r="H190" s="124"/>
      <c r="J190" s="180"/>
      <c r="K190" s="181"/>
    </row>
    <row r="191" ht="15.75" customHeight="1" spans="2:11">
      <c r="B191" s="22"/>
      <c r="C191" s="56"/>
      <c r="D191" s="57"/>
      <c r="E191" s="125"/>
      <c r="F191" s="126"/>
      <c r="G191" s="123" t="str">
        <f t="shared" si="28"/>
        <v>Not Started</v>
      </c>
      <c r="H191" s="127"/>
      <c r="J191" s="182" t="s">
        <v>67</v>
      </c>
      <c r="K191" s="183">
        <f>B168</f>
        <v>0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8"/>
        <v>Not Started</v>
      </c>
      <c r="H192" s="127"/>
      <c r="J192" s="178"/>
      <c r="K192" s="179"/>
    </row>
    <row r="193" ht="15.15" spans="2:11">
      <c r="B193" s="22"/>
      <c r="C193" s="60"/>
      <c r="D193" s="61"/>
      <c r="E193" s="128" t="s">
        <v>74</v>
      </c>
      <c r="F193" s="126"/>
      <c r="G193" s="123" t="str">
        <f t="shared" si="28"/>
        <v>Not Started</v>
      </c>
      <c r="H193" s="127"/>
      <c r="J193" s="162">
        <f t="shared" ref="J193:K197" si="29">C182</f>
        <v>0</v>
      </c>
      <c r="K193" s="164">
        <f t="shared" si="29"/>
        <v>0</v>
      </c>
    </row>
    <row r="194" ht="15" customHeight="1" spans="2:11">
      <c r="B194" s="22"/>
      <c r="C194" s="62"/>
      <c r="D194" s="63"/>
      <c r="E194" s="129" t="s">
        <v>75</v>
      </c>
      <c r="F194" s="126"/>
      <c r="G194" s="123" t="str">
        <f t="shared" si="28"/>
        <v>Not Started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67">
        <f t="shared" si="29"/>
        <v>0</v>
      </c>
      <c r="K197" s="168">
        <f t="shared" si="29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8"/>
        <v>Not Started</v>
      </c>
      <c r="H198" s="127"/>
      <c r="J198" s="174">
        <f t="shared" ref="J198:J207" si="30">C190</f>
        <v>0</v>
      </c>
      <c r="K198" s="164"/>
    </row>
    <row r="199" ht="15.75" customHeight="1" spans="2:11">
      <c r="B199" s="66"/>
      <c r="C199" s="67"/>
      <c r="D199" s="68"/>
      <c r="E199" s="131"/>
      <c r="F199" s="132"/>
      <c r="G199" s="123" t="str">
        <f t="shared" si="28"/>
        <v>Not Started</v>
      </c>
      <c r="H199" s="133"/>
      <c r="J199" s="175">
        <f t="shared" si="30"/>
        <v>0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30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>
        <f t="shared" si="30"/>
        <v>0</v>
      </c>
      <c r="K201" s="166"/>
    </row>
    <row r="202" spans="10:11">
      <c r="J202" s="175">
        <f t="shared" si="30"/>
        <v>0</v>
      </c>
      <c r="K202" s="166"/>
    </row>
    <row r="203" ht="15.15" spans="10:11">
      <c r="J203" s="175">
        <f t="shared" si="30"/>
        <v>0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30"/>
        <v>0</v>
      </c>
      <c r="K204" s="166"/>
    </row>
    <row r="205" ht="23.25" customHeight="1" spans="2:11">
      <c r="B205" s="22"/>
      <c r="C205" s="23">
        <v>0.208333333333333</v>
      </c>
      <c r="D205" s="24" t="s">
        <v>63</v>
      </c>
      <c r="E205" s="82"/>
      <c r="F205" s="83"/>
      <c r="G205" s="84" t="str">
        <f t="shared" si="28"/>
        <v>Not Started</v>
      </c>
      <c r="H205" s="82"/>
      <c r="J205" s="175">
        <f t="shared" si="30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30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1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1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2">IF(F212=100%,"Complete",IF(AND(F212&lt;100%,F212&gt;0%),"In Progress","Not Started"))</f>
        <v>Not Started</v>
      </c>
      <c r="H212" s="96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75">
        <f t="shared" si="31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2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2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/>
      <c r="D219" s="43"/>
      <c r="E219" s="105"/>
      <c r="F219" s="106"/>
      <c r="G219" s="107" t="str">
        <f t="shared" ref="G219:G236" si="33">IF(F219=100%,"Complete",IF(AND(F219&lt;100%,F219&gt;0%),"In Progress","Not Started"))</f>
        <v>Not Started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135" t="s">
        <v>47</v>
      </c>
      <c r="K220" s="136">
        <f>K191</f>
        <v>0</v>
      </c>
    </row>
    <row r="221" ht="15.15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3"/>
        <v>Not Started</v>
      </c>
      <c r="H222" s="111"/>
      <c r="J222" s="137">
        <f t="shared" ref="J222:K243" si="34">J193</f>
        <v>0</v>
      </c>
      <c r="K222" s="139">
        <f t="shared" ref="K222:K223" si="35">K193</f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3"/>
        <v>Not Started</v>
      </c>
      <c r="H223" s="103"/>
      <c r="J223" s="140">
        <f t="shared" si="34"/>
        <v>0</v>
      </c>
      <c r="K223" s="141">
        <f t="shared" si="35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4"/>
        <v>0</v>
      </c>
      <c r="K225" s="141">
        <f t="shared" si="34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4"/>
        <v>0</v>
      </c>
      <c r="K226" s="141">
        <f t="shared" si="34"/>
        <v>0</v>
      </c>
    </row>
    <row r="227" ht="15" customHeight="1" spans="2:11">
      <c r="B227" s="22"/>
      <c r="C227" s="54"/>
      <c r="D227" s="55"/>
      <c r="E227" s="121" t="s">
        <v>73</v>
      </c>
      <c r="F227" s="122"/>
      <c r="G227" s="123" t="str">
        <f t="shared" si="33"/>
        <v>Not Started</v>
      </c>
      <c r="H227" s="124"/>
      <c r="J227" s="149">
        <f t="shared" si="34"/>
        <v>0</v>
      </c>
      <c r="K227" s="139"/>
    </row>
    <row r="228" spans="2:11">
      <c r="B228" s="22"/>
      <c r="C228" s="56"/>
      <c r="D228" s="57"/>
      <c r="E228" s="125"/>
      <c r="F228" s="126"/>
      <c r="G228" s="123" t="str">
        <f t="shared" si="33"/>
        <v>Not Started</v>
      </c>
      <c r="H228" s="127"/>
      <c r="J228" s="150">
        <f t="shared" si="34"/>
        <v>0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3"/>
        <v>Not Started</v>
      </c>
      <c r="H229" s="127"/>
      <c r="J229" s="150">
        <f t="shared" si="34"/>
        <v>0</v>
      </c>
      <c r="K229" s="141"/>
    </row>
    <row r="230" ht="15.15" spans="2:11">
      <c r="B230" s="22"/>
      <c r="C230" s="60"/>
      <c r="D230" s="61"/>
      <c r="E230" s="128" t="s">
        <v>74</v>
      </c>
      <c r="F230" s="126"/>
      <c r="G230" s="123" t="str">
        <f t="shared" si="33"/>
        <v>Not Started</v>
      </c>
      <c r="H230" s="127"/>
      <c r="J230" s="150">
        <f t="shared" si="34"/>
        <v>0</v>
      </c>
      <c r="K230" s="141"/>
    </row>
    <row r="231" ht="15.75" customHeight="1" spans="2:11">
      <c r="B231" s="22"/>
      <c r="C231" s="62"/>
      <c r="D231" s="63"/>
      <c r="E231" s="129" t="s">
        <v>75</v>
      </c>
      <c r="F231" s="126"/>
      <c r="G231" s="123" t="str">
        <f t="shared" si="33"/>
        <v>Not Started</v>
      </c>
      <c r="H231" s="127"/>
      <c r="J231" s="150">
        <f t="shared" si="34"/>
        <v>0</v>
      </c>
      <c r="K231" s="141"/>
    </row>
    <row r="232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150">
        <f t="shared" si="34"/>
        <v>0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3"/>
        <v>Not Started</v>
      </c>
      <c r="H235" s="127"/>
      <c r="J235" s="150">
        <f t="shared" si="34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3"/>
        <v>Not Started</v>
      </c>
      <c r="H236" s="133"/>
      <c r="J236" s="150">
        <f t="shared" si="34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si="34"/>
        <v>0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0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>
        <f t="shared" ref="J247:K251" si="36">C219</f>
        <v>0</v>
      </c>
      <c r="K247" s="139">
        <f t="shared" ref="K247:K248" si="37">D219</f>
        <v>0</v>
      </c>
    </row>
    <row r="248" ht="28.8" spans="2:11">
      <c r="B248" s="43" t="str">
        <f t="shared" ref="B248:B249" si="38">C71</f>
        <v>G.F Series -</v>
      </c>
      <c r="C248" s="208" t="str">
        <f t="shared" ref="C248:C249" si="39">D71</f>
        <v>https://www.geeksforgeeks.org/problems/gf-series3535/1?page=1</v>
      </c>
      <c r="D248" s="197"/>
      <c r="E248" s="197"/>
      <c r="F248" s="197"/>
      <c r="G248" s="197"/>
      <c r="H248" s="210"/>
      <c r="J248" s="140">
        <f t="shared" si="36"/>
        <v>0</v>
      </c>
      <c r="K248" s="141">
        <f t="shared" si="37"/>
        <v>0</v>
      </c>
    </row>
    <row r="249" spans="2:11">
      <c r="B249" s="45">
        <f t="shared" si="38"/>
        <v>0</v>
      </c>
      <c r="C249" s="209">
        <f t="shared" si="39"/>
        <v>0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spans="2:11">
      <c r="B250" s="45">
        <f t="shared" ref="B250:B251" si="40">C108</f>
        <v>0</v>
      </c>
      <c r="C250" s="209">
        <f t="shared" ref="C250:C251" si="41">D108</f>
        <v>0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ht="15.15" spans="2:11">
      <c r="B251" s="45">
        <f t="shared" si="40"/>
        <v>0</v>
      </c>
      <c r="C251" s="209">
        <f t="shared" si="41"/>
        <v>0</v>
      </c>
      <c r="D251" s="197"/>
      <c r="E251" s="197"/>
      <c r="F251" s="197"/>
      <c r="G251" s="197"/>
      <c r="H251" s="210"/>
      <c r="J251" s="142">
        <f t="shared" si="36"/>
        <v>0</v>
      </c>
      <c r="K251" s="143">
        <f t="shared" si="36"/>
        <v>0</v>
      </c>
    </row>
    <row r="252" spans="2:11">
      <c r="B252" s="45">
        <f t="shared" ref="B252:B253" si="42">C145</f>
        <v>0</v>
      </c>
      <c r="C252" s="209">
        <f t="shared" ref="C252:C253" si="43">D145</f>
        <v>0</v>
      </c>
      <c r="J252" s="149">
        <f t="shared" ref="J252:J261" si="44">C227</f>
        <v>0</v>
      </c>
      <c r="K252" s="139"/>
    </row>
    <row r="253" spans="2:11">
      <c r="B253" s="45">
        <f t="shared" si="42"/>
        <v>0</v>
      </c>
      <c r="C253" s="209">
        <f t="shared" si="43"/>
        <v>0</v>
      </c>
      <c r="J253" s="150">
        <f t="shared" si="44"/>
        <v>0</v>
      </c>
      <c r="K253" s="141"/>
    </row>
    <row r="254" spans="2:11">
      <c r="B254" s="45">
        <f t="shared" ref="B254:B255" si="45">C182</f>
        <v>0</v>
      </c>
      <c r="C254" s="209">
        <f t="shared" ref="C254:C255" si="46">D182</f>
        <v>0</v>
      </c>
      <c r="J254" s="150">
        <f t="shared" si="44"/>
        <v>0</v>
      </c>
      <c r="K254" s="141"/>
    </row>
    <row r="255" spans="2:11">
      <c r="B255" s="45">
        <f t="shared" si="45"/>
        <v>0</v>
      </c>
      <c r="C255" s="209">
        <f t="shared" si="46"/>
        <v>0</v>
      </c>
      <c r="J255" s="150">
        <f t="shared" si="44"/>
        <v>0</v>
      </c>
      <c r="K255" s="141"/>
    </row>
    <row r="256" spans="2:11">
      <c r="B256" s="45">
        <f t="shared" ref="B256:B257" si="47">C219</f>
        <v>0</v>
      </c>
      <c r="C256" s="209">
        <f t="shared" ref="C256:C257" si="48">D219</f>
        <v>0</v>
      </c>
      <c r="J256" s="150">
        <f t="shared" si="44"/>
        <v>0</v>
      </c>
      <c r="K256" s="141"/>
    </row>
    <row r="257" ht="15.15" spans="2:11">
      <c r="B257" s="211">
        <f t="shared" si="47"/>
        <v>0</v>
      </c>
      <c r="C257" s="212">
        <f t="shared" si="48"/>
        <v>0</v>
      </c>
      <c r="J257" s="150">
        <f t="shared" si="44"/>
        <v>0</v>
      </c>
      <c r="K257" s="141"/>
    </row>
    <row r="258" ht="15.15" spans="2:11">
      <c r="B258" s="213" t="s">
        <v>82</v>
      </c>
      <c r="C258" s="214"/>
      <c r="J258" s="150">
        <f t="shared" si="44"/>
        <v>0</v>
      </c>
      <c r="K258" s="141"/>
    </row>
    <row r="259" spans="2:11">
      <c r="B259" s="215"/>
      <c r="C259" s="216"/>
      <c r="J259" s="150">
        <f t="shared" si="44"/>
        <v>0</v>
      </c>
      <c r="K259" s="141"/>
    </row>
    <row r="260" spans="2:11">
      <c r="B260" s="215" t="s">
        <v>83</v>
      </c>
      <c r="C260" s="216"/>
      <c r="J260" s="150">
        <f t="shared" si="44"/>
        <v>0</v>
      </c>
      <c r="K260" s="141"/>
    </row>
    <row r="261" ht="15.15" spans="2:11">
      <c r="B261" s="204"/>
      <c r="C261" s="205"/>
      <c r="J261" s="150">
        <f t="shared" si="44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9">C212</f>
        <v>0</v>
      </c>
      <c r="K264" s="139"/>
    </row>
    <row r="265" spans="2:11">
      <c r="B265" s="221"/>
      <c r="C265" s="222"/>
      <c r="J265" s="150">
        <f t="shared" si="49"/>
        <v>0</v>
      </c>
      <c r="K265" s="141"/>
    </row>
    <row r="266" spans="2:11">
      <c r="B266" s="221">
        <f t="shared" ref="B266:B272" si="50">C230</f>
        <v>0</v>
      </c>
      <c r="C266" s="222"/>
      <c r="J266" s="150">
        <f t="shared" si="49"/>
        <v>0</v>
      </c>
      <c r="K266" s="141"/>
    </row>
    <row r="267" spans="2:11">
      <c r="B267" s="221">
        <f t="shared" si="50"/>
        <v>0</v>
      </c>
      <c r="C267" s="222"/>
      <c r="J267" s="150">
        <f t="shared" si="49"/>
        <v>0</v>
      </c>
      <c r="K267" s="141"/>
    </row>
    <row r="268" spans="2:11">
      <c r="B268" s="221">
        <f t="shared" si="50"/>
        <v>0</v>
      </c>
      <c r="C268" s="222"/>
      <c r="J268" s="150">
        <f t="shared" si="49"/>
        <v>0</v>
      </c>
      <c r="K268" s="141"/>
    </row>
    <row r="269" spans="2:11">
      <c r="B269" s="221">
        <f t="shared" si="50"/>
        <v>0</v>
      </c>
      <c r="C269" s="222"/>
      <c r="J269" s="140" t="s">
        <v>76</v>
      </c>
      <c r="K269" s="144"/>
    </row>
    <row r="270" spans="2:11">
      <c r="B270" s="221">
        <f t="shared" si="50"/>
        <v>0</v>
      </c>
      <c r="C270" s="222"/>
      <c r="J270" s="157" t="s">
        <v>77</v>
      </c>
      <c r="K270" s="158"/>
    </row>
    <row r="271" ht="15.15" spans="2:11">
      <c r="B271" s="221">
        <f t="shared" si="50"/>
        <v>0</v>
      </c>
      <c r="C271" s="222"/>
      <c r="J271" s="145"/>
      <c r="K271" s="146"/>
    </row>
    <row r="272" spans="2:3">
      <c r="B272" s="221">
        <f t="shared" si="50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41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E25"/>
    <mergeCell ref="F25:H25"/>
    <mergeCell ref="J25:K25"/>
    <mergeCell ref="J26:K26"/>
    <mergeCell ref="J27:K27"/>
    <mergeCell ref="J28:K28"/>
    <mergeCell ref="J30:K30"/>
    <mergeCell ref="C32:E32"/>
    <mergeCell ref="F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E40"/>
    <mergeCell ref="F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5:E209"/>
    <mergeCell ref="D168:E172"/>
    <mergeCell ref="D131:E135"/>
    <mergeCell ref="D94:E98"/>
    <mergeCell ref="D57:E61"/>
    <mergeCell ref="D20:E24"/>
  </mergeCells>
  <conditionalFormatting sqref="F20">
    <cfRule type="dataBar" priority="6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{82d2bf0d-7267-49c6-a863-b37d6f0a148b}</x14:id>
        </ext>
      </extLst>
    </cfRule>
    <cfRule type="dataBar" priority="6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{6dac919e-cfde-436e-ad75-0ab308ffb1fa}</x14:id>
        </ext>
      </extLst>
    </cfRule>
    <cfRule type="dataBar" priority="6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{13868877-414b-42e4-9e92-e31b2347f4a9}</x14:id>
        </ext>
      </extLst>
    </cfRule>
    <cfRule type="dataBar" priority="6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{bee284fa-c28d-46fb-b57b-0399509cfa68}</x14:id>
        </ext>
      </extLst>
    </cfRule>
    <cfRule type="dataBar" priority="5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{03373a61-fdd5-4e87-a3d3-4a41e5ca910e}</x14:id>
        </ext>
      </extLst>
    </cfRule>
    <cfRule type="dataBar" priority="58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{506015dd-ac25-4be8-ad7b-d4f9f68f901f}</x14:id>
        </ext>
      </extLst>
    </cfRule>
    <cfRule type="dataBar" priority="5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{f301fc7f-28db-458b-aeee-aa49b0b28550}</x14:id>
        </ext>
      </extLst>
    </cfRule>
    <cfRule type="dataBar" priority="49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{c9f83e50-a9ab-4dc1-84df-fb8b946e773b}</x14:id>
        </ext>
      </extLst>
    </cfRule>
    <cfRule type="dataBar" priority="50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{e762e0c9-8fd5-43ec-adab-98d3ec795f07}</x14:id>
        </ext>
      </extLst>
    </cfRule>
  </conditionalFormatting>
  <conditionalFormatting sqref="F57">
    <cfRule type="dataBar" priority="15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{ded3b514-1d76-411b-a7a8-e39a81f59068}</x14:id>
        </ext>
      </extLst>
    </cfRule>
    <cfRule type="dataBar" priority="15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{3cf0472d-18c0-49d3-a4bf-544d979e80ae}</x14:id>
        </ext>
      </extLst>
    </cfRule>
    <cfRule type="dataBar" priority="16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{98cd68e2-e70b-489e-b499-29804548cb35}</x14:id>
        </ext>
      </extLst>
    </cfRule>
    <cfRule type="dataBar" priority="150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{f21e33f8-84f5-466c-b882-67e5618bb8b4}</x14:id>
        </ext>
      </extLst>
    </cfRule>
    <cfRule type="dataBar" priority="158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{8905f89a-d7e4-43c3-ad3a-fba9acc2c5ef}</x14:id>
        </ext>
      </extLst>
    </cfRule>
    <cfRule type="dataBar" priority="149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{8a11d3a8-3d1e-44f2-aecb-115849c88872}</x14:id>
        </ext>
      </extLst>
    </cfRule>
    <cfRule type="dataBar" priority="16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{6c83b3db-313c-4501-8fd3-55bc4687256d}</x14:id>
        </ext>
      </extLst>
    </cfRule>
    <cfRule type="dataBar" priority="16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{73f60dbb-87a0-45ff-8afd-e9e63b603e29}</x14:id>
        </ext>
      </extLst>
    </cfRule>
    <cfRule type="dataBar" priority="16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{0ca5f68a-b43c-427f-86aa-b3dd342be25d}</x14:id>
        </ext>
      </extLst>
    </cfRule>
  </conditionalFormatting>
  <conditionalFormatting sqref="F94">
    <cfRule type="dataBar" priority="14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{d7a09b0c-7f5a-4560-bd15-7354fccb0982}</x14:id>
        </ext>
      </extLst>
    </cfRule>
    <cfRule type="dataBar" priority="14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{c40fd4e4-6b7f-43fb-928c-5fa5847f302d}</x14:id>
        </ext>
      </extLst>
    </cfRule>
    <cfRule type="dataBar" priority="14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{392905cf-11b6-4f37-bd15-1c3e49d5ecdf}</x14:id>
        </ext>
      </extLst>
    </cfRule>
    <cfRule type="dataBar" priority="13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{e4b7d7f0-4f22-4087-9e68-7351078e6955}</x14:id>
        </ext>
      </extLst>
    </cfRule>
    <cfRule type="dataBar" priority="138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{67047d76-d9be-4bf3-a0a3-32382002bbe2}</x14:id>
        </ext>
      </extLst>
    </cfRule>
    <cfRule type="dataBar" priority="13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{c34ab3db-a1fd-4804-8c1d-33f05810572f}</x14:id>
        </ext>
      </extLst>
    </cfRule>
    <cfRule type="dataBar" priority="129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{2dd526e5-26c7-477b-a985-802d5742d320}</x14:id>
        </ext>
      </extLst>
    </cfRule>
    <cfRule type="dataBar" priority="130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{9204b034-eaf2-4f25-961d-375b89080060}</x14:id>
        </ext>
      </extLst>
    </cfRule>
    <cfRule type="dataBar" priority="14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{29bb7eec-40fe-40e8-a935-826417a60ed0}</x14:id>
        </ext>
      </extLst>
    </cfRule>
  </conditionalFormatting>
  <conditionalFormatting sqref="F131">
    <cfRule type="dataBar" priority="118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{91ae5a40-0b3b-44b0-8569-a9042201606d}</x14:id>
        </ext>
      </extLst>
    </cfRule>
    <cfRule type="dataBar" priority="11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{8f91ecf9-239f-4515-9ef7-7d681f85eb24}</x14:id>
        </ext>
      </extLst>
    </cfRule>
    <cfRule type="dataBar" priority="1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{beabe458-50e2-49fe-8f36-3071ef6dd765}</x14:id>
        </ext>
      </extLst>
    </cfRule>
    <cfRule type="dataBar" priority="12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{9e325042-8485-4982-ad25-78025e687946}</x14:id>
        </ext>
      </extLst>
    </cfRule>
    <cfRule type="dataBar" priority="110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{f336c480-7c77-4542-8e9d-bfc830cd868d}</x14:id>
        </ext>
      </extLst>
    </cfRule>
    <cfRule type="dataBar" priority="11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{f71eb724-d679-469a-bacf-d93b156fa139}</x14:id>
        </ext>
      </extLst>
    </cfRule>
    <cfRule type="dataBar" priority="109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{69b88a15-75f3-4739-b908-e9eb9c458de7}</x14:id>
        </ext>
      </extLst>
    </cfRule>
    <cfRule type="dataBar" priority="12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{0ef238bd-886b-4f6a-b172-340ce963b988}</x14:id>
        </ext>
      </extLst>
    </cfRule>
    <cfRule type="dataBar" priority="12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{154735f8-c905-4049-b37a-7583a469c8c0}</x14:id>
        </ext>
      </extLst>
    </cfRule>
  </conditionalFormatting>
  <conditionalFormatting sqref="F168">
    <cfRule type="dataBar" priority="89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{51daf7cb-d898-45f6-a60d-2b505e492a9e}</x14:id>
        </ext>
      </extLst>
    </cfRule>
    <cfRule type="dataBar" priority="90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{7391984b-3bf9-4576-84dd-e82a3b31c329}</x14:id>
        </ext>
      </extLst>
    </cfRule>
    <cfRule type="dataBar" priority="9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{6c6f60fa-6a35-4587-abe3-11be3050487f}</x14:id>
        </ext>
      </extLst>
    </cfRule>
    <cfRule type="dataBar" priority="98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{4ad9dbcb-ebac-4ae6-a739-10ecd41d11a3}</x14:id>
        </ext>
      </extLst>
    </cfRule>
    <cfRule type="dataBar" priority="9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{6a17da0c-99a0-441c-a87a-bacce0cd33ab}</x14:id>
        </ext>
      </extLst>
    </cfRule>
    <cfRule type="dataBar" priority="10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{844a0a02-2922-444a-99b0-9facfd526d18}</x14:id>
        </ext>
      </extLst>
    </cfRule>
    <cfRule type="dataBar" priority="10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{66819df4-2788-421e-95e3-9ec682044111}</x14:id>
        </ext>
      </extLst>
    </cfRule>
    <cfRule type="dataBar" priority="10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{5c216e14-46c1-4380-982c-443cf152e056}</x14:id>
        </ext>
      </extLst>
    </cfRule>
    <cfRule type="dataBar" priority="10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{01d89fd2-8358-4a36-9cff-f9596e92fbd5}</x14:id>
        </ext>
      </extLst>
    </cfRule>
  </conditionalFormatting>
  <conditionalFormatting sqref="F205">
    <cfRule type="dataBar" priority="69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{17267186-b83f-4c68-b921-08e6801480e3}</x14:id>
        </ext>
      </extLst>
    </cfRule>
    <cfRule type="dataBar" priority="8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{64ec6f27-9f6c-45c3-a86a-cee1e5b4feea}</x14:id>
        </ext>
      </extLst>
    </cfRule>
    <cfRule type="dataBar" priority="70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{3040b0f8-c203-4743-9702-b50d49da5e43}</x14:id>
        </ext>
      </extLst>
    </cfRule>
    <cfRule type="dataBar" priority="7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{044d05bf-4d13-4ffa-83ce-1376de622175}</x14:id>
        </ext>
      </extLst>
    </cfRule>
    <cfRule type="dataBar" priority="78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{6a49923a-9fde-420f-91e1-52a75dde3d82}</x14:id>
        </ext>
      </extLst>
    </cfRule>
    <cfRule type="dataBar" priority="7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{15c5ee24-6e59-4284-aa2b-e23ee944d943}</x14:id>
        </ext>
      </extLst>
    </cfRule>
    <cfRule type="dataBar" priority="8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{7cafcf27-1a45-4a11-bc47-e275c30ef035}</x14:id>
        </ext>
      </extLst>
    </cfRule>
    <cfRule type="dataBar" priority="8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{1659c211-806e-4c4e-ac56-3e8d6e026ab2}</x14:id>
        </ext>
      </extLst>
    </cfRule>
    <cfRule type="dataBar" priority="8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{48f8552b-7a6c-4ae6-9ced-cda8b65119ce}</x14:id>
        </ext>
      </extLst>
    </cfRule>
  </conditionalFormatting>
  <conditionalFormatting sqref="F27:F31">
    <cfRule type="dataBar" priority="51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{db690fa1-0e9d-442f-bb15-06f9111bddeb}</x14:id>
        </ext>
      </extLst>
    </cfRule>
    <cfRule type="dataBar" priority="48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{6e6a6139-91c6-4f75-815d-69d0124fe046}</x14:id>
        </ext>
      </extLst>
    </cfRule>
    <cfRule type="dataBar" priority="61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{fd88cda5-da5c-4a38-bdb7-7d53d6f33dfd}</x14:id>
        </ext>
      </extLst>
    </cfRule>
    <cfRule type="dataBar" priority="6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{7f71d973-a46e-47c9-8fab-d1e442ec2d6b}</x14:id>
        </ext>
      </extLst>
    </cfRule>
  </conditionalFormatting>
  <conditionalFormatting sqref="F34:F38">
    <cfRule type="dataBar" priority="56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{7d6f88bc-de61-4a68-9edb-67bde1928e42}</x14:id>
        </ext>
      </extLst>
    </cfRule>
    <cfRule type="dataBar" priority="52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{55353fb2-9d71-444e-ac1b-e835b7b39184}</x14:id>
        </ext>
      </extLst>
    </cfRule>
  </conditionalFormatting>
  <conditionalFormatting sqref="F42:F51">
    <cfRule type="dataBar" priority="53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{30b039fb-19b2-46f8-92c2-b98928b620a0}</x14:id>
        </ext>
      </extLst>
    </cfRule>
    <cfRule type="dataBar" priority="54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{c48f6b44-027b-4275-803d-222301e621cb}</x14:id>
        </ext>
      </extLst>
    </cfRule>
    <cfRule type="dataBar" priority="55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{5c875d1b-ee64-46f1-8f7c-63316110c089}</x14:id>
        </ext>
      </extLst>
    </cfRule>
    <cfRule type="dataBar" priority="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{92e004f0-7773-49cd-9391-1a46b54a72d4}</x14:id>
        </ext>
      </extLst>
    </cfRule>
  </conditionalFormatting>
  <conditionalFormatting sqref="F52:F53">
    <cfRule type="dataBar" priority="19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{e18195bb-f914-4e35-84ec-e149338daac0}</x14:id>
        </ext>
      </extLst>
    </cfRule>
  </conditionalFormatting>
  <conditionalFormatting sqref="F64:F68">
    <cfRule type="dataBar" priority="16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{523c9692-0773-49ca-9b2c-ce0f0d84b1f0}</x14:id>
        </ext>
      </extLst>
    </cfRule>
    <cfRule type="dataBar" priority="148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{7a27d529-10c7-4643-ac83-e12b13a4a8a9}</x14:id>
        </ext>
      </extLst>
    </cfRule>
    <cfRule type="dataBar" priority="151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{a10c4106-33e2-4e92-bb7c-7118b50b150d}</x14:id>
        </ext>
      </extLst>
    </cfRule>
    <cfRule type="dataBar" priority="161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{e2ce0790-5800-4ed5-b67f-6275a89584e9}</x14:id>
        </ext>
      </extLst>
    </cfRule>
  </conditionalFormatting>
  <conditionalFormatting sqref="F71:F75">
    <cfRule type="dataBar" priority="152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{27678e20-101d-470a-8373-13b119f8af09}</x14:id>
        </ext>
      </extLst>
    </cfRule>
    <cfRule type="dataBar" priority="156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{48bc5ca4-3d64-4cdb-97d0-aa63854d1732}</x14:id>
        </ext>
      </extLst>
    </cfRule>
  </conditionalFormatting>
  <conditionalFormatting sqref="F79:F88">
    <cfRule type="dataBar" priority="155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{a488be2b-d0cb-464d-b658-258a26d45c89}</x14:id>
        </ext>
      </extLst>
    </cfRule>
    <cfRule type="dataBar" priority="1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{0fa27b36-0fb3-414f-991a-3e2c6ff389d9}</x14:id>
        </ext>
      </extLst>
    </cfRule>
    <cfRule type="dataBar" priority="154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{ee8edfd3-e49b-4f5f-a236-45df73a36c70}</x14:id>
        </ext>
      </extLst>
    </cfRule>
    <cfRule type="dataBar" priority="153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{58c15ded-5e6f-497d-b0bb-0f015054e35a}</x14:id>
        </ext>
      </extLst>
    </cfRule>
  </conditionalFormatting>
  <conditionalFormatting sqref="F89:F90">
    <cfRule type="dataBar" priority="19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{5db03773-36aa-42a5-9b82-3cf725dc488b}</x14:id>
        </ext>
      </extLst>
    </cfRule>
  </conditionalFormatting>
  <conditionalFormatting sqref="F101:F105">
    <cfRule type="dataBar" priority="128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{6549a64d-132c-4138-a2d7-e6640e87524e}</x14:id>
        </ext>
      </extLst>
    </cfRule>
    <cfRule type="dataBar" priority="131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{ebb8f59c-d1c8-4d15-8c70-f3a3164a4b33}</x14:id>
        </ext>
      </extLst>
    </cfRule>
    <cfRule type="dataBar" priority="14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{d640dc00-411b-4f94-820f-1d6b223f19b0}</x14:id>
        </ext>
      </extLst>
    </cfRule>
    <cfRule type="dataBar" priority="141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{8e1c37e0-c6cc-42f7-9d60-575a244a52ea}</x14:id>
        </ext>
      </extLst>
    </cfRule>
  </conditionalFormatting>
  <conditionalFormatting sqref="F108:F112">
    <cfRule type="dataBar" priority="136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{ee700624-5b8a-415a-8bb0-96b725aaaead}</x14:id>
        </ext>
      </extLst>
    </cfRule>
    <cfRule type="dataBar" priority="132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{9a3794f9-148e-42fa-a726-764b9a570a52}</x14:id>
        </ext>
      </extLst>
    </cfRule>
  </conditionalFormatting>
  <conditionalFormatting sqref="F116:F125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{66253cca-3d51-4de2-a86f-d36cbbabe7ef}</x14:id>
        </ext>
      </extLst>
    </cfRule>
    <cfRule type="dataBar" priority="134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{f63d63b3-603e-4186-8a4a-e9d80daf08da}</x14:id>
        </ext>
      </extLst>
    </cfRule>
    <cfRule type="dataBar" priority="135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{4f94bc19-4303-414d-bdec-01d862425446}</x14:id>
        </ext>
      </extLst>
    </cfRule>
    <cfRule type="dataBar" priority="133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{0350c74d-c0c3-4e8f-b459-21a176b78e15}</x14:id>
        </ext>
      </extLst>
    </cfRule>
  </conditionalFormatting>
  <conditionalFormatting sqref="F126:F127">
    <cfRule type="dataBar" priority="16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{9f48dece-075c-47d2-b700-ad4668486434}</x14:id>
        </ext>
      </extLst>
    </cfRule>
  </conditionalFormatting>
  <conditionalFormatting sqref="F138:F142">
    <cfRule type="dataBar" priority="121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{749739ab-b8a1-4e63-88c6-7213b4b6b7c5}</x14:id>
        </ext>
      </extLst>
    </cfRule>
    <cfRule type="dataBar" priority="1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{6b7e18cc-f305-4cb9-ab3c-7772444b5883}</x14:id>
        </ext>
      </extLst>
    </cfRule>
    <cfRule type="dataBar" priority="111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{b348b4e3-84e5-4ad6-9225-afd6be5d3c61}</x14:id>
        </ext>
      </extLst>
    </cfRule>
    <cfRule type="dataBar" priority="108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{78eab6b9-cb7d-4aa7-b92d-e2424561166a}</x14:id>
        </ext>
      </extLst>
    </cfRule>
  </conditionalFormatting>
  <conditionalFormatting sqref="F145:F149">
    <cfRule type="dataBar" priority="116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{5541c348-2cdf-413c-b83c-9254ba7770d5}</x14:id>
        </ext>
      </extLst>
    </cfRule>
    <cfRule type="dataBar" priority="112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{0906820e-0b8d-4bbe-b616-a3bde3463575}</x14:id>
        </ext>
      </extLst>
    </cfRule>
  </conditionalFormatting>
  <conditionalFormatting sqref="F153:F162">
    <cfRule type="dataBar" priority="114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{a65ef004-4aae-421e-a18e-bc853d530157}</x14:id>
        </ext>
      </extLst>
    </cfRule>
    <cfRule type="dataBar" priority="113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{fca2d59a-2650-42bd-adaf-ac6b0a6ad6b6}</x14:id>
        </ext>
      </extLst>
    </cfRule>
    <cfRule type="dataBar" priority="115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{b3a8ca8f-6c81-491b-a2e5-b2ecafca6934}</x14:id>
        </ext>
      </extLst>
    </cfRule>
    <cfRule type="dataBar" priority="12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{8bdefbc3-d4c0-4982-b419-997f2c622775}</x14:id>
        </ext>
      </extLst>
    </cfRule>
  </conditionalFormatting>
  <conditionalFormatting sqref="F163:F164">
    <cfRule type="dataBar" priority="18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{8d7b6235-1c80-4a08-bbcc-b5c0ede1b192}</x14:id>
        </ext>
      </extLst>
    </cfRule>
  </conditionalFormatting>
  <conditionalFormatting sqref="F175:F179">
    <cfRule type="dataBar" priority="10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{e658a0f4-b825-42b5-a357-15cee192f130}</x14:id>
        </ext>
      </extLst>
    </cfRule>
    <cfRule type="dataBar" priority="88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{45866b61-46fb-41b8-ae50-2c92c9be97a5}</x14:id>
        </ext>
      </extLst>
    </cfRule>
    <cfRule type="dataBar" priority="101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{72f25602-34e2-4d2f-b3a6-004cd860aed9}</x14:id>
        </ext>
      </extLst>
    </cfRule>
    <cfRule type="dataBar" priority="91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{8571a2b4-da46-4a6c-b2c5-08ec5a7c4c0f}</x14:id>
        </ext>
      </extLst>
    </cfRule>
  </conditionalFormatting>
  <conditionalFormatting sqref="F182:F186">
    <cfRule type="dataBar" priority="92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{29eb51cc-e776-4938-a2cd-f0ffea9813da}</x14:id>
        </ext>
      </extLst>
    </cfRule>
    <cfRule type="dataBar" priority="96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{4320ca7c-15a5-4eac-911c-0e47eca76a1e}</x14:id>
        </ext>
      </extLst>
    </cfRule>
  </conditionalFormatting>
  <conditionalFormatting sqref="F190:F199">
    <cfRule type="dataBar" priority="10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{14a727f1-7576-446c-902b-1fc975664e3a}</x14:id>
        </ext>
      </extLst>
    </cfRule>
    <cfRule type="dataBar" priority="93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{416aa54d-7434-41e4-a4fd-54192469c9d0}</x14:id>
        </ext>
      </extLst>
    </cfRule>
    <cfRule type="dataBar" priority="94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{9d367cf7-b07c-433c-845f-a78f3d4ccae3}</x14:id>
        </ext>
      </extLst>
    </cfRule>
    <cfRule type="dataBar" priority="95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{132a11ed-a601-4ff6-8b27-8f4e5870dddf}</x14:id>
        </ext>
      </extLst>
    </cfRule>
  </conditionalFormatting>
  <conditionalFormatting sqref="F200:F201">
    <cfRule type="dataBar" priority="18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{01b847cc-abd1-47b5-87b5-b1b4700d6310}</x14:id>
        </ext>
      </extLst>
    </cfRule>
  </conditionalFormatting>
  <conditionalFormatting sqref="F212:F216">
    <cfRule type="dataBar" priority="68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{c95ae78a-96ef-47ea-9456-978488b48568}</x14:id>
        </ext>
      </extLst>
    </cfRule>
    <cfRule type="dataBar" priority="8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{837b6494-ae95-4f77-aaf4-86274670e7cc}</x14:id>
        </ext>
      </extLst>
    </cfRule>
    <cfRule type="dataBar" priority="71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{fde90cab-d60d-4367-b0f8-501a64292e1c}</x14:id>
        </ext>
      </extLst>
    </cfRule>
    <cfRule type="dataBar" priority="81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{eebc7f72-7d49-4124-b257-431e9c4f1aca}</x14:id>
        </ext>
      </extLst>
    </cfRule>
  </conditionalFormatting>
  <conditionalFormatting sqref="F219:F223">
    <cfRule type="dataBar" priority="72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{9013898e-c662-4541-b82d-6df0d68d9866}</x14:id>
        </ext>
      </extLst>
    </cfRule>
    <cfRule type="dataBar" priority="76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{b20ca9da-2ce4-4360-94df-077989b7a616}</x14:id>
        </ext>
      </extLst>
    </cfRule>
  </conditionalFormatting>
  <conditionalFormatting sqref="F227:F236">
    <cfRule type="dataBar" priority="8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{51e00dc1-acb7-4e2d-b20e-b109003eb4d8}</x14:id>
        </ext>
      </extLst>
    </cfRule>
    <cfRule type="dataBar" priority="73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{1885bb6b-9662-44b2-ba19-888456317879}</x14:id>
        </ext>
      </extLst>
    </cfRule>
    <cfRule type="dataBar" priority="74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{756ba1e0-9136-44c1-bee3-a6d05b1ce3b9}</x14:id>
        </ext>
      </extLst>
    </cfRule>
    <cfRule type="dataBar" priority="75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{3ab84903-55b8-4be5-bd75-54c424c2888b}</x14:id>
        </ext>
      </extLst>
    </cfRule>
  </conditionalFormatting>
  <conditionalFormatting sqref="F237:F238">
    <cfRule type="dataBar" priority="18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{f7918e29-45d4-4c15-82ae-5033f38d3fa2}</x14:id>
        </ext>
      </extLst>
    </cfRule>
  </conditionalFormatting>
  <conditionalFormatting sqref="G27:G31">
    <cfRule type="containsText" dxfId="4" priority="30" operator="between" text="In Progress">
      <formula>NOT(ISERROR(SEARCH("In Progress",G27)))</formula>
    </cfRule>
    <cfRule type="containsText" dxfId="3" priority="29" operator="between" text="Complete">
      <formula>NOT(ISERROR(SEARCH("Complete",G27)))</formula>
    </cfRule>
  </conditionalFormatting>
  <conditionalFormatting sqref="G64:G68">
    <cfRule type="containsText" dxfId="4" priority="42" operator="between" text="In Progress">
      <formula>NOT(ISERROR(SEARCH("In Progress",G64)))</formula>
    </cfRule>
    <cfRule type="containsText" dxfId="3" priority="41" operator="between" text="Complete">
      <formula>NOT(ISERROR(SEARCH("Complete",G64)))</formula>
    </cfRule>
  </conditionalFormatting>
  <conditionalFormatting sqref="G71:G75">
    <cfRule type="containsText" dxfId="4" priority="32" operator="between" text="In Progress">
      <formula>NOT(ISERROR(SEARCH("In Progress",G71)))</formula>
    </cfRule>
    <cfRule type="containsText" dxfId="3" priority="31" operator="between" text="Complete">
      <formula>NOT(ISERROR(SEARCH("Complete",G71)))</formula>
    </cfRule>
  </conditionalFormatting>
  <conditionalFormatting sqref="G79:G88">
    <cfRule type="containsText" dxfId="5" priority="47" operator="between" text="In Progress">
      <formula>NOT(ISERROR(SEARCH("In Progress",G79)))</formula>
    </cfRule>
    <cfRule type="containsText" dxfId="3" priority="46" operator="between" text="Complete">
      <formula>NOT(ISERROR(SEARCH("Complete",G79)))</formula>
    </cfRule>
    <cfRule type="containsText" dxfId="4" priority="45" operator="between" text="In Progress">
      <formula>NOT(ISERROR(SEARCH("In Progress",G79)))</formula>
    </cfRule>
  </conditionalFormatting>
  <conditionalFormatting sqref="G101:G105">
    <cfRule type="containsText" dxfId="3" priority="27" operator="between" text="Complete">
      <formula>NOT(ISERROR(SEARCH("Complete",G101)))</formula>
    </cfRule>
    <cfRule type="containsText" dxfId="4" priority="28" operator="between" text="In Progress">
      <formula>NOT(ISERROR(SEARCH("In Progress",G101)))</formula>
    </cfRule>
  </conditionalFormatting>
  <conditionalFormatting sqref="G108:G112">
    <cfRule type="containsText" dxfId="3" priority="19" operator="between" text="Complete">
      <formula>NOT(ISERROR(SEARCH("Complete",G108)))</formula>
    </cfRule>
    <cfRule type="containsText" dxfId="4" priority="20" operator="between" text="In Progress">
      <formula>NOT(ISERROR(SEARCH("In Progress",G108)))</formula>
    </cfRule>
  </conditionalFormatting>
  <conditionalFormatting sqref="G116:G125">
    <cfRule type="containsText" dxfId="4" priority="10" operator="between" text="In Progress">
      <formula>NOT(ISERROR(SEARCH("In Progress",G116)))</formula>
    </cfRule>
    <cfRule type="containsText" dxfId="3" priority="11" operator="between" text="Complete">
      <formula>NOT(ISERROR(SEARCH("Complete",G116)))</formula>
    </cfRule>
    <cfRule type="containsText" dxfId="5" priority="12" operator="between" text="In Progress">
      <formula>NOT(ISERROR(SEARCH("In Progress",G116)))</formula>
    </cfRule>
  </conditionalFormatting>
  <conditionalFormatting sqref="G138:G142">
    <cfRule type="containsText" dxfId="3" priority="25" operator="between" text="Complete">
      <formula>NOT(ISERROR(SEARCH("Complete",G138)))</formula>
    </cfRule>
    <cfRule type="containsText" dxfId="4" priority="26" operator="between" text="In Progress">
      <formula>NOT(ISERROR(SEARCH("In Progress",G138)))</formula>
    </cfRule>
  </conditionalFormatting>
  <conditionalFormatting sqref="G145:G149">
    <cfRule type="containsText" dxfId="3" priority="17" operator="between" text="Complete">
      <formula>NOT(ISERROR(SEARCH("Complete",G145)))</formula>
    </cfRule>
    <cfRule type="containsText" dxfId="4" priority="18" operator="between" text="In Progress">
      <formula>NOT(ISERROR(SEARCH("In Progress",G145)))</formula>
    </cfRule>
  </conditionalFormatting>
  <conditionalFormatting sqref="G153:G162">
    <cfRule type="containsText" dxfId="4" priority="7" operator="between" text="In Progress">
      <formula>NOT(ISERROR(SEARCH("In Progress",G153)))</formula>
    </cfRule>
    <cfRule type="containsText" dxfId="5" priority="9" operator="between" text="In Progress">
      <formula>NOT(ISERROR(SEARCH("In Progress",G153)))</formula>
    </cfRule>
    <cfRule type="containsText" dxfId="3" priority="8" operator="between" text="Complete">
      <formula>NOT(ISERROR(SEARCH("Complete",G153)))</formula>
    </cfRule>
  </conditionalFormatting>
  <conditionalFormatting sqref="G175:G179">
    <cfRule type="containsText" dxfId="3" priority="23" operator="between" text="Complete">
      <formula>NOT(ISERROR(SEARCH("Complete",G175)))</formula>
    </cfRule>
    <cfRule type="containsText" dxfId="4" priority="24" operator="between" text="In Progress">
      <formula>NOT(ISERROR(SEARCH("In Progress",G175)))</formula>
    </cfRule>
  </conditionalFormatting>
  <conditionalFormatting sqref="G182:G186">
    <cfRule type="containsText" dxfId="3" priority="15" operator="between" text="Complete">
      <formula>NOT(ISERROR(SEARCH("Complete",G182)))</formula>
    </cfRule>
    <cfRule type="containsText" dxfId="4" priority="16" operator="between" text="In Progress">
      <formula>NOT(ISERROR(SEARCH("In Progress",G182)))</formula>
    </cfRule>
  </conditionalFormatting>
  <conditionalFormatting sqref="G190:G199">
    <cfRule type="containsText" dxfId="5" priority="6" operator="between" text="In Progress">
      <formula>NOT(ISERROR(SEARCH("In Progress",G190)))</formula>
    </cfRule>
    <cfRule type="containsText" dxfId="3" priority="5" operator="between" text="Complete">
      <formula>NOT(ISERROR(SEARCH("Complete",G190)))</formula>
    </cfRule>
    <cfRule type="containsText" dxfId="4" priority="4" operator="between" text="In Progress">
      <formula>NOT(ISERROR(SEARCH("In Progress",G190)))</formula>
    </cfRule>
  </conditionalFormatting>
  <conditionalFormatting sqref="G212:G216">
    <cfRule type="containsText" dxfId="3" priority="21" operator="between" text="Complete">
      <formula>NOT(ISERROR(SEARCH("Complete",G212)))</formula>
    </cfRule>
    <cfRule type="containsText" dxfId="4" priority="22" operator="between" text="In Progress">
      <formula>NOT(ISERROR(SEARCH("In Progress",G212)))</formula>
    </cfRule>
  </conditionalFormatting>
  <conditionalFormatting sqref="G219:G223">
    <cfRule type="containsText" dxfId="3" priority="13" operator="between" text="Complete">
      <formula>NOT(ISERROR(SEARCH("Complete",G219)))</formula>
    </cfRule>
    <cfRule type="containsText" dxfId="4" priority="14" operator="between" text="In Progress">
      <formula>NOT(ISERROR(SEARCH("In Progress",G219)))</formula>
    </cfRule>
  </conditionalFormatting>
  <conditionalFormatting sqref="G227:G236">
    <cfRule type="containsText" dxfId="4" priority="1" operator="between" text="In Progress">
      <formula>NOT(ISERROR(SEARCH("In Progress",G227)))</formula>
    </cfRule>
    <cfRule type="containsText" dxfId="5" priority="3" operator="between" text="In Progress">
      <formula>NOT(ISERROR(SEARCH("In Progress",G227)))</formula>
    </cfRule>
    <cfRule type="containsText" dxfId="3" priority="2" operator="between" text="Complete">
      <formula>NOT(ISERROR(SEARCH("Complete",G227)))</formula>
    </cfRule>
  </conditionalFormatting>
  <conditionalFormatting sqref="H242:H251">
    <cfRule type="dataBar" priority="184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{51fb59b5-372c-4c59-a698-ddfc50459009}</x14:id>
        </ext>
      </extLst>
    </cfRule>
  </conditionalFormatting>
  <conditionalFormatting sqref="D4:E14">
    <cfRule type="dataBar" priority="18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{12267bf5-d420-44fd-9c2b-5db464787fdb}</x14:id>
        </ext>
      </extLst>
    </cfRule>
  </conditionalFormatting>
  <conditionalFormatting sqref="F34:F38;F27:F31;F20">
    <cfRule type="dataBar" priority="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{69f7d016-a415-4d6f-b722-480553ca6588}</x14:id>
        </ext>
      </extLst>
    </cfRule>
  </conditionalFormatting>
  <conditionalFormatting sqref="F71:F75;F64:F68;F57">
    <cfRule type="dataBar" priority="1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{8706af47-20f5-4d84-a554-1dad0746e022}</x14:id>
        </ext>
      </extLst>
    </cfRule>
  </conditionalFormatting>
  <conditionalFormatting sqref="F108:F112;F101:F105;F94">
    <cfRule type="dataBar" priority="1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{b4b7c347-5eb1-449f-9435-4266afc9df0c}</x14:id>
        </ext>
      </extLst>
    </cfRule>
  </conditionalFormatting>
  <conditionalFormatting sqref="F145:F149;F138:F142;F131">
    <cfRule type="dataBar" priority="12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{42766d42-6573-4f95-a421-3024b54f7700}</x14:id>
        </ext>
      </extLst>
    </cfRule>
  </conditionalFormatting>
  <conditionalFormatting sqref="F182:F186;F175:F179;F168">
    <cfRule type="dataBar" priority="10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{98f39d73-d0f9-4aff-a6a9-a5c2110b0183}</x14:id>
        </ext>
      </extLst>
    </cfRule>
  </conditionalFormatting>
  <conditionalFormatting sqref="F219:F223;F212:F216;F205">
    <cfRule type="dataBar" priority="8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{7aa47e82-3aef-428b-bc2a-0e2b99f6a204}</x14:id>
        </ext>
      </extLst>
    </cfRule>
  </conditionalFormatting>
  <hyperlinks>
    <hyperlink ref="D64" r:id="rId2" display="https://github.com/Umuzi-org/Oswell-Ndhlovu-959-contentitem-python/pulls"/>
    <hyperlink ref="E64" r:id="rId3" display="http://syllabus.africacode.net/projects/oop/bank-accounts/part-1/"/>
    <hyperlink ref="D71:E71" r:id="rId4" display="https://www.geeksforgeeks.org/problems/gf-series3535/1?page=1"/>
    <hyperlink ref="D101" r:id="rId2" display="https://github.com/Umuzi-org/Oswell-Ndhlovu-959-contentitem-python/pulls"/>
    <hyperlink ref="E101" r:id="rId3" display="http://syllabus.africacode.net/projects/oop/bank-accounts/part-1/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d2bf0d-7267-49c6-a863-b37d6f0a148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dac919e-cfde-436e-ad75-0ab308ffb1f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868877-414b-42e4-9e92-e31b2347f4a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ee284fa-c28d-46fb-b57b-0399509cfa6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3373a61-fdd5-4e87-a3d3-4a41e5ca910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6015dd-ac25-4be8-ad7b-d4f9f68f901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301fc7f-28db-458b-aeee-aa49b0b2855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9f83e50-a9ab-4dc1-84df-fb8b946e773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762e0c9-8fd5-43ec-adab-98d3ec795f0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ded3b514-1d76-411b-a7a8-e39a81f5906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cf0472d-18c0-49d3-a4bf-544d979e80a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8cd68e2-e70b-489e-b499-29804548cb3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21e33f8-84f5-466c-b882-67e5618bb8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905f89a-d7e4-43c3-ad3a-fba9acc2c5e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8a11d3a8-3d1e-44f2-aecb-115849c8887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c83b3db-313c-4501-8fd3-55bc4687256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3f60dbb-87a0-45ff-8afd-e9e63b603e2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ca5f68a-b43c-427f-86aa-b3dd342be25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d7a09b0c-7f5a-4560-bd15-7354fccb098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40fd4e4-6b7f-43fb-928c-5fa5847f302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92905cf-11b6-4f37-bd15-1c3e49d5ecd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4b7d7f0-4f22-4087-9e68-7351078e695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7047d76-d9be-4bf3-a0a3-32382002bbe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34ab3db-a1fd-4804-8c1d-33f05810572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dd526e5-26c7-477b-a985-802d5742d32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204b034-eaf2-4f25-961d-375b8908006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bb7eec-40fe-40e8-a935-826417a60ed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91ae5a40-0b3b-44b0-8569-a9042201606d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8f91ecf9-239f-4515-9ef7-7d681f85eb2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eabe458-50e2-49fe-8f36-3071ef6dd76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e325042-8485-4982-ad25-78025e68794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336c480-7c77-4542-8e9d-bfc830cd868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71eb724-d679-469a-bacf-d93b156fa13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9b88a15-75f3-4739-b908-e9eb9c458de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ef238bd-886b-4f6a-b172-340ce963b98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54735f8-c905-4049-b37a-7583a469c8c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51daf7cb-d898-45f6-a60d-2b505e492a9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391984b-3bf9-4576-84dd-e82a3b31c32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c6f60fa-6a35-4587-abe3-11be3050487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ad9dbcb-ebac-4ae6-a739-10ecd41d11a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6a17da0c-99a0-441c-a87a-bacce0cd33a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44a0a02-2922-444a-99b0-9facfd526d1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6819df4-2788-421e-95e3-9ec68204411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c216e14-46c1-4380-982c-443cf152e05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1d89fd2-8358-4a36-9cff-f9596e92fbd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17267186-b83f-4c68-b921-08e6801480e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4ec6f27-9f6c-45c3-a86a-cee1e5b4fee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040b0f8-c203-4743-9702-b50d49da5e4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44d05bf-4d13-4ffa-83ce-1376de6221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a49923a-9fde-420f-91e1-52a75dde3d8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5c5ee24-6e59-4284-aa2b-e23ee944d94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cafcf27-1a45-4a11-bc47-e275c30ef03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659c211-806e-4c4e-ac56-3e8d6e026ab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8f8552b-7a6c-4ae6-9ced-cda8b65119c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db690fa1-0e9d-442f-bb15-06f9111bdde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e6a6139-91c6-4f75-815d-69d0124fe04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d88cda5-da5c-4a38-bdb7-7d53d6f33df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f71d973-a46e-47c9-8fab-d1e442ec2d6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7d6f88bc-de61-4a68-9edb-67bde1928e4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5353fb2-9d71-444e-ac1b-e835b7b3918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30b039fb-19b2-46f8-92c2-b98928b620a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48f6b44-027b-4275-803d-222301e621c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c875d1b-ee64-46f1-8f7c-63316110c08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2e004f0-7773-49cd-9391-1a46b54a72d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e18195bb-f914-4e35-84ec-e149338daac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F52:F53</xm:sqref>
        </x14:conditionalFormatting>
        <x14:conditionalFormatting xmlns:xm="http://schemas.microsoft.com/office/excel/2006/main">
          <x14:cfRule type="dataBar" id="{523c9692-0773-49ca-9b2c-ce0f0d84b1f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7a27d529-10c7-4643-ac83-e12b13a4a8a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10c4106-33e2-4e92-bb7c-7118b50b150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2ce0790-5800-4ed5-b67f-6275a89584e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27678e20-101d-470a-8373-13b119f8af0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8bc5ca4-3d64-4cdb-97d0-aa63854d173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a488be2b-d0cb-464d-b658-258a26d45c8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fa27b36-0fb3-414f-991a-3e2c6ff389d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ee8edfd3-e49b-4f5f-a236-45df73a36c7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8c15ded-5e6f-497d-b0bb-0f015054e35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5db03773-36aa-42a5-9b82-3cf725dc488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6549a64d-132c-4138-a2d7-e6640e87524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bb8f59c-d1c8-4d15-8c70-f3a3164a4b3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640dc00-411b-4f94-820f-1d6b223f19b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8e1c37e0-c6cc-42f7-9d60-575a244a52e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ee700624-5b8a-415a-8bb0-96b725aaaea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3794f9-148e-42fa-a726-764b9a570a5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66253cca-3d51-4de2-a86f-d36cbbabe7e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f63d63b3-603e-4186-8a4a-e9d80daf08d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f94bc19-4303-414d-bdec-01d86242544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350c74d-c0c3-4e8f-b459-21a176b78e1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9f48dece-075c-47d2-b700-ad466848643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749739ab-b8a1-4e63-88c6-7213b4b6b7c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7e18cc-f305-4cb9-ab3c-7772444b588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b348b4e3-84e5-4ad6-9225-afd6be5d3c6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8eab6b9-cb7d-4aa7-b92d-e2424561166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5541c348-2cdf-413c-b83c-9254ba7770d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906820e-0b8d-4bbe-b616-a3bde34635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a65ef004-4aae-421e-a18e-bc853d53015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ca2d59a-2650-42bd-adaf-ac6b0a6ad6b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3a8ca8f-6c81-491b-a2e5-b2ecafca693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bdefbc3-d4c0-4982-b419-997f2c62277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8d7b6235-1c80-4a08-bbcc-b5c0ede1b19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e658a0f4-b825-42b5-a357-15cee192f13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5866b61-46fb-41b8-ae50-2c92c9be97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f25602-34e2-4d2f-b3a6-004cd860aed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571a2b4-da46-4a6c-b2c5-08ec5a7c4c0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29eb51cc-e776-4938-a2cd-f0ffea9813d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320ca7c-15a5-4eac-911c-0e47eca76a1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14a727f1-7576-446c-902b-1fc975664e3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416aa54d-7434-41e4-a4fd-54192469c9d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367cf7-b07c-433c-845f-a78f3d4ccae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2a11ed-a601-4ff6-8b27-8f4e5870ddd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01b847cc-abd1-47b5-87b5-b1b4700d631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c95ae78a-96ef-47ea-9456-978488b4856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7b6494-ae95-4f77-aaf4-86274670e7c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fde90cab-d60d-4367-b0f8-501a64292e1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ebc7f72-7d49-4124-b257-431e9c4f1a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9013898e-c662-4541-b82d-6df0d68d986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0ca9da-2ce4-4360-94df-077989b7a61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51e00dc1-acb7-4e2d-b20e-b109003eb4d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1885bb6b-9662-44b2-ba19-8884563178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56ba1e0-9136-44c1-bee3-a6d05b1ce3b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ab84903-55b8-4be5-bd75-54c424c2888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f7918e29-45d4-4c15-82ae-5033f38d3fa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51fb59b5-372c-4c59-a698-ddfc5045900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12267bf5-d420-44fd-9c2b-5db464787fd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D4:E14</xm:sqref>
        </x14:conditionalFormatting>
        <x14:conditionalFormatting xmlns:xm="http://schemas.microsoft.com/office/excel/2006/main">
          <x14:cfRule type="dataBar" id="{69f7d016-a415-4d6f-b722-480553ca658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F34:F38;F27:F31;F20</xm:sqref>
        </x14:conditionalFormatting>
        <x14:conditionalFormatting xmlns:xm="http://schemas.microsoft.com/office/excel/2006/main">
          <x14:cfRule type="dataBar" id="{8706af47-20f5-4d84-a554-1dad0746e02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b4b7c347-5eb1-449f-9435-4266afc9df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42766d42-6573-4f95-a421-3024b54f770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98f39d73-d0f9-4aff-a6a9-a5c2110b018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7aa47e82-3aef-428b-bc2a-0e2b99f6a20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5"/>
  <sheetViews>
    <sheetView zoomScale="40" zoomScaleNormal="40" workbookViewId="0">
      <selection activeCell="D3" sqref="D3:D13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11">
      <c r="B3" s="8" t="s">
        <v>46</v>
      </c>
      <c r="C3" s="9"/>
      <c r="D3" s="10"/>
      <c r="E3" s="233"/>
      <c r="G3" s="73" t="s">
        <v>20</v>
      </c>
      <c r="H3" s="74"/>
      <c r="J3" s="135" t="s">
        <v>47</v>
      </c>
      <c r="K3" s="136">
        <f>B19</f>
        <v>45639</v>
      </c>
    </row>
    <row r="4" ht="30" customHeight="1" spans="2:11">
      <c r="B4" s="8" t="s">
        <v>48</v>
      </c>
      <c r="C4" s="9"/>
      <c r="D4" s="10"/>
      <c r="E4" s="72"/>
      <c r="G4" s="75">
        <f>'PROGRESS REPORT '!AA3</f>
        <v>2</v>
      </c>
      <c r="H4" s="76"/>
      <c r="J4" s="137"/>
      <c r="K4" s="138"/>
    </row>
    <row r="5" ht="30" customHeight="1" spans="2:11">
      <c r="B5" s="8" t="s">
        <v>49</v>
      </c>
      <c r="C5" s="9"/>
      <c r="D5" s="10"/>
      <c r="E5" s="72"/>
      <c r="J5" s="137">
        <f t="shared" ref="J5:K9" si="0">C33</f>
        <v>0</v>
      </c>
      <c r="K5" s="139">
        <f t="shared" si="0"/>
        <v>0</v>
      </c>
    </row>
    <row r="6" ht="30" customHeight="1" spans="2:11">
      <c r="B6" s="11" t="s">
        <v>50</v>
      </c>
      <c r="C6" s="12"/>
      <c r="D6" s="10"/>
      <c r="E6" s="72"/>
      <c r="J6" s="140">
        <f t="shared" si="0"/>
        <v>0</v>
      </c>
      <c r="K6" s="141">
        <f t="shared" si="0"/>
        <v>0</v>
      </c>
    </row>
    <row r="7" ht="30" customHeight="1" spans="2:11">
      <c r="B7" s="11" t="s">
        <v>51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52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53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3" t="s">
        <v>54</v>
      </c>
      <c r="C10" s="14"/>
      <c r="D10" s="10"/>
      <c r="E10" s="72"/>
      <c r="J10" s="149"/>
      <c r="K10" s="139"/>
    </row>
    <row r="11" ht="30" customHeight="1" spans="2:11">
      <c r="B11" s="13" t="s">
        <v>55</v>
      </c>
      <c r="C11" s="14"/>
      <c r="D11" s="10"/>
      <c r="E11" s="72"/>
      <c r="J11" s="150"/>
      <c r="K11" s="141"/>
    </row>
    <row r="12" ht="30" customHeight="1" spans="2:11">
      <c r="B12" s="13" t="s">
        <v>56</v>
      </c>
      <c r="C12" s="14"/>
      <c r="D12" s="10"/>
      <c r="E12" s="72"/>
      <c r="J12" s="150"/>
      <c r="K12" s="141"/>
    </row>
    <row r="13" ht="30" customHeight="1" spans="2:11">
      <c r="B13" s="8" t="s">
        <v>57</v>
      </c>
      <c r="C13" s="9"/>
      <c r="D13" s="15"/>
      <c r="E13" s="77"/>
      <c r="J13" s="150" t="str">
        <f t="shared" ref="J13:J19" si="1">C44</f>
        <v>create a REST api to interact with actual database - continue</v>
      </c>
      <c r="K13" s="141"/>
    </row>
    <row r="14" ht="30" customHeight="1" spans="2:11">
      <c r="B14" s="16" t="s">
        <v>21</v>
      </c>
      <c r="C14" s="17"/>
      <c r="D14" s="17"/>
      <c r="E14" s="78"/>
      <c r="J14" s="150" t="str">
        <f t="shared" si="1"/>
        <v>Bank account part 2 - no changes</v>
      </c>
      <c r="K14" s="141"/>
    </row>
    <row r="15" ht="30" customHeight="1" spans="2:11">
      <c r="B15" s="18">
        <f ca="1">'PROGRESS REPORT '!AB3</f>
        <v>9.03445413034456</v>
      </c>
      <c r="C15" s="19"/>
      <c r="D15" s="19"/>
      <c r="E15" s="79"/>
      <c r="J15" s="150" t="str">
        <f t="shared" si="1"/>
        <v>Data Wrangling - no changes</v>
      </c>
      <c r="K15" s="141"/>
    </row>
    <row r="16" spans="10:11">
      <c r="J16" s="150" t="str">
        <f t="shared" si="1"/>
        <v>developer-habits - topic - completed</v>
      </c>
      <c r="K16" s="141"/>
    </row>
    <row r="17" ht="15.15" spans="10:11">
      <c r="J17" s="150" t="str">
        <f t="shared" si="1"/>
        <v>Kanban wastes - started</v>
      </c>
      <c r="K17" s="141"/>
    </row>
    <row r="18" ht="21.75" customHeight="1" spans="2:14">
      <c r="B18" s="20" t="s">
        <v>58</v>
      </c>
      <c r="C18" s="21" t="s">
        <v>59</v>
      </c>
      <c r="D18" s="20" t="s">
        <v>60</v>
      </c>
      <c r="E18" s="80"/>
      <c r="F18" s="81" t="s">
        <v>44</v>
      </c>
      <c r="G18" s="21" t="s">
        <v>61</v>
      </c>
      <c r="H18" s="80" t="s">
        <v>62</v>
      </c>
      <c r="J18" s="150">
        <f t="shared" si="1"/>
        <v>0</v>
      </c>
      <c r="K18" s="141"/>
      <c r="M18" s="169"/>
      <c r="N18" s="170"/>
    </row>
    <row r="19" ht="15" customHeight="1" spans="2:14">
      <c r="B19" s="22">
        <v>45639</v>
      </c>
      <c r="C19" s="23">
        <v>0.208333333333333</v>
      </c>
      <c r="D19" s="24" t="s">
        <v>63</v>
      </c>
      <c r="E19" s="82"/>
      <c r="F19" s="83">
        <v>1</v>
      </c>
      <c r="G19" s="84" t="str">
        <f>IF(F19=100%,"Complete",IF(AND(F19&lt;100%,F19&gt;0%),"In Progress","Not Started"))</f>
        <v>Complete</v>
      </c>
      <c r="H19" s="82"/>
      <c r="J19" s="150">
        <f t="shared" si="1"/>
        <v>0</v>
      </c>
      <c r="K19" s="141"/>
      <c r="M19" s="171"/>
      <c r="N19" s="171"/>
    </row>
    <row r="20" ht="15" customHeight="1" spans="2:14">
      <c r="B20" s="22"/>
      <c r="C20" s="25">
        <v>0.25</v>
      </c>
      <c r="D20" s="26"/>
      <c r="E20" s="85"/>
      <c r="F20" s="86"/>
      <c r="G20" s="87"/>
      <c r="H20" s="85"/>
      <c r="J20" s="145"/>
      <c r="K20" s="146"/>
      <c r="M20" s="159"/>
      <c r="N20" s="159"/>
    </row>
    <row r="21" ht="15" customHeight="1" spans="2:14">
      <c r="B21" s="22"/>
      <c r="C21" s="25">
        <v>0.291666666666666</v>
      </c>
      <c r="D21" s="26"/>
      <c r="E21" s="85"/>
      <c r="F21" s="86"/>
      <c r="G21" s="87"/>
      <c r="H21" s="85"/>
      <c r="J21" s="155" t="s">
        <v>64</v>
      </c>
      <c r="K21" s="156"/>
      <c r="M21" s="159"/>
      <c r="N21" s="159"/>
    </row>
    <row r="22" ht="15" customHeight="1" spans="2:14">
      <c r="B22" s="22"/>
      <c r="C22" s="25">
        <v>0.333333333333333</v>
      </c>
      <c r="D22" s="26"/>
      <c r="E22" s="85"/>
      <c r="F22" s="86"/>
      <c r="G22" s="87"/>
      <c r="H22" s="85"/>
      <c r="J22" s="149" t="str">
        <f t="shared" ref="J22:J26" si="2">C26</f>
        <v>project: Bank accounts - part 1 - oswell.ndhlovu@umuzi.org - reviewed</v>
      </c>
      <c r="K22" s="139"/>
      <c r="M22" s="159"/>
      <c r="N22" s="159"/>
    </row>
    <row r="23" ht="15" customHeight="1" spans="2:14">
      <c r="B23" s="22"/>
      <c r="C23" s="27">
        <v>0.375</v>
      </c>
      <c r="D23" s="28"/>
      <c r="E23" s="88"/>
      <c r="F23" s="89"/>
      <c r="G23" s="90"/>
      <c r="H23" s="88"/>
      <c r="J23" s="150">
        <f t="shared" si="2"/>
        <v>0</v>
      </c>
      <c r="K23" s="141"/>
      <c r="M23" s="159"/>
      <c r="N23" s="159"/>
    </row>
    <row r="24" ht="13.5" customHeight="1" spans="2:14">
      <c r="B24" s="22"/>
      <c r="C24" s="606" t="s">
        <v>215</v>
      </c>
      <c r="D24" s="607"/>
      <c r="E24" s="32"/>
      <c r="F24" s="29" t="s">
        <v>64</v>
      </c>
      <c r="G24" s="30"/>
      <c r="H24" s="531"/>
      <c r="J24" s="150">
        <f t="shared" si="2"/>
        <v>0</v>
      </c>
      <c r="K24" s="141"/>
      <c r="M24" s="159"/>
      <c r="N24" s="159"/>
    </row>
    <row r="25" ht="15" customHeight="1" spans="2:14">
      <c r="B25" s="22"/>
      <c r="C25" s="31" t="s">
        <v>65</v>
      </c>
      <c r="D25" s="32" t="s">
        <v>66</v>
      </c>
      <c r="E25" s="32" t="s">
        <v>43</v>
      </c>
      <c r="F25" s="92" t="s">
        <v>44</v>
      </c>
      <c r="G25" s="93" t="s">
        <v>61</v>
      </c>
      <c r="H25" s="92" t="s">
        <v>62</v>
      </c>
      <c r="J25" s="150">
        <f t="shared" si="2"/>
        <v>0</v>
      </c>
      <c r="K25" s="141"/>
      <c r="M25" s="159"/>
      <c r="N25" s="159"/>
    </row>
    <row r="26" ht="45" customHeight="1" spans="2:14">
      <c r="B26" s="22"/>
      <c r="C26" s="33" t="s">
        <v>238</v>
      </c>
      <c r="D26" s="34"/>
      <c r="E26" s="34"/>
      <c r="F26" s="94">
        <v>1</v>
      </c>
      <c r="G26" s="95" t="str">
        <f t="shared" ref="G26:G30" si="3">IF(F26=100%,"Complete",IF(AND(F26&lt;100%,F26&gt;0%),"In Progress","Not Started"))</f>
        <v>Complete</v>
      </c>
      <c r="H26" s="96"/>
      <c r="J26" s="150">
        <f t="shared" si="2"/>
        <v>0</v>
      </c>
      <c r="K26" s="141"/>
      <c r="M26" s="159"/>
      <c r="N26" s="159"/>
    </row>
    <row r="27" ht="45" customHeight="1" spans="2:14">
      <c r="B27" s="22"/>
      <c r="C27" s="35"/>
      <c r="D27" s="36"/>
      <c r="E27" s="36"/>
      <c r="F27" s="97"/>
      <c r="G27" s="95" t="str">
        <f t="shared" si="3"/>
        <v>Not Started</v>
      </c>
      <c r="H27" s="98"/>
      <c r="J27" s="151"/>
      <c r="K27" s="152"/>
      <c r="M27" s="159"/>
      <c r="N27" s="159"/>
    </row>
    <row r="28" ht="4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3" t="s">
        <v>67</v>
      </c>
      <c r="K28" s="154">
        <f>B56</f>
        <v>45643</v>
      </c>
      <c r="M28" s="159"/>
      <c r="N28" s="159"/>
    </row>
    <row r="29" ht="4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37"/>
      <c r="K29" s="138"/>
      <c r="M29" s="159"/>
      <c r="N29" s="159"/>
    </row>
    <row r="30" ht="45" customHeight="1" spans="2:14">
      <c r="B30" s="22"/>
      <c r="C30" s="608"/>
      <c r="D30" s="457"/>
      <c r="E30" s="457"/>
      <c r="F30" s="572"/>
      <c r="G30" s="95" t="str">
        <f t="shared" si="3"/>
        <v>Not Started</v>
      </c>
      <c r="H30" s="535"/>
      <c r="J30" s="137">
        <f t="shared" ref="J30:K34" si="4">C70</f>
        <v>0</v>
      </c>
      <c r="K30" s="139">
        <f t="shared" si="4"/>
        <v>0</v>
      </c>
      <c r="M30" s="159"/>
      <c r="N30" s="159"/>
    </row>
    <row r="31" ht="15" customHeight="1" spans="2:14">
      <c r="B31" s="22"/>
      <c r="C31" s="609" t="s">
        <v>216</v>
      </c>
      <c r="D31" s="610"/>
      <c r="E31" s="614"/>
      <c r="F31" s="536" t="s">
        <v>217</v>
      </c>
      <c r="G31" s="40"/>
      <c r="H31" s="100"/>
      <c r="J31" s="140">
        <f t="shared" si="4"/>
        <v>0</v>
      </c>
      <c r="K31" s="141">
        <f t="shared" si="4"/>
        <v>0</v>
      </c>
      <c r="M31" s="159"/>
      <c r="N31" s="159"/>
    </row>
    <row r="32" ht="15" customHeight="1" spans="2:14">
      <c r="B32" s="22"/>
      <c r="C32" s="517" t="s">
        <v>69</v>
      </c>
      <c r="D32" s="517" t="s">
        <v>70</v>
      </c>
      <c r="E32" s="518"/>
      <c r="F32" s="102" t="s">
        <v>44</v>
      </c>
      <c r="G32" s="103" t="s">
        <v>61</v>
      </c>
      <c r="H32" s="104" t="s">
        <v>62</v>
      </c>
      <c r="J32" s="140">
        <f t="shared" si="4"/>
        <v>0</v>
      </c>
      <c r="K32" s="141">
        <f t="shared" si="4"/>
        <v>0</v>
      </c>
      <c r="M32" s="159"/>
      <c r="N32" s="159"/>
    </row>
    <row r="33" ht="15" customHeight="1" spans="2:14">
      <c r="B33" s="22"/>
      <c r="C33" s="42"/>
      <c r="D33" s="43"/>
      <c r="E33" s="105"/>
      <c r="F33" s="106"/>
      <c r="G33" s="107" t="str">
        <f t="shared" ref="G33:G56" si="5">IF(F33=100%,"Complete",IF(AND(F33&lt;100%,F33&gt;0%),"In Progress","Not Started"))</f>
        <v>Not Started</v>
      </c>
      <c r="H33" s="108"/>
      <c r="J33" s="140">
        <f t="shared" si="4"/>
        <v>0</v>
      </c>
      <c r="K33" s="141">
        <f t="shared" si="4"/>
        <v>0</v>
      </c>
      <c r="M33" s="159"/>
      <c r="N33" s="159"/>
    </row>
    <row r="34" ht="15" customHeight="1" spans="2:14">
      <c r="B34" s="22"/>
      <c r="C34" s="44"/>
      <c r="D34" s="45"/>
      <c r="E34" s="109"/>
      <c r="F34" s="110"/>
      <c r="G34" s="107" t="str">
        <f t="shared" si="5"/>
        <v>Not Started</v>
      </c>
      <c r="H34" s="111"/>
      <c r="J34" s="140">
        <f t="shared" si="4"/>
        <v>0</v>
      </c>
      <c r="K34" s="141">
        <f t="shared" si="4"/>
        <v>0</v>
      </c>
      <c r="M34" s="159"/>
      <c r="N34" s="159"/>
    </row>
    <row r="35" ht="1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9"/>
      <c r="K35" s="139"/>
      <c r="M35" s="172"/>
      <c r="N35" s="172"/>
    </row>
    <row r="36" ht="1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50"/>
      <c r="K36" s="141"/>
      <c r="M36" s="171"/>
      <c r="N36" s="171"/>
    </row>
    <row r="37" ht="15" customHeight="1" spans="2:14">
      <c r="B37" s="22"/>
      <c r="C37" s="46"/>
      <c r="D37" s="47"/>
      <c r="E37" s="112"/>
      <c r="F37" s="113"/>
      <c r="G37" s="107" t="str">
        <f t="shared" si="5"/>
        <v>Not Started</v>
      </c>
      <c r="H37" s="103"/>
      <c r="J37" s="150"/>
      <c r="K37" s="141"/>
      <c r="M37" s="171"/>
      <c r="N37" s="171"/>
    </row>
    <row r="38" ht="15" customHeight="1" spans="2:14">
      <c r="B38" s="22"/>
      <c r="C38" s="48">
        <v>0.541666666666667</v>
      </c>
      <c r="D38" s="49"/>
      <c r="E38" s="114"/>
      <c r="F38" s="115" t="s">
        <v>71</v>
      </c>
      <c r="G38" s="116"/>
      <c r="H38" s="117"/>
      <c r="J38" s="150" t="str">
        <f t="shared" ref="J38:J44" si="6">C81</f>
        <v>create a REST api to interact with actual database - continue</v>
      </c>
      <c r="K38" s="141"/>
      <c r="M38" s="171"/>
      <c r="N38" s="171"/>
    </row>
    <row r="39" ht="15" customHeight="1" spans="2:14">
      <c r="B39" s="22"/>
      <c r="C39" s="519">
        <v>0.583333333333333</v>
      </c>
      <c r="D39" s="611"/>
      <c r="E39" s="520"/>
      <c r="F39" s="50" t="s">
        <v>72</v>
      </c>
      <c r="G39" s="51"/>
      <c r="H39" s="118"/>
      <c r="J39" s="150" t="str">
        <f t="shared" si="6"/>
        <v>Kanban wastes - continue</v>
      </c>
      <c r="K39" s="141"/>
      <c r="M39" s="171"/>
      <c r="N39" s="171"/>
    </row>
    <row r="40" ht="15" customHeight="1" spans="2:14">
      <c r="B40" s="22"/>
      <c r="C40" s="52" t="s">
        <v>69</v>
      </c>
      <c r="D40" s="53"/>
      <c r="E40" s="119"/>
      <c r="F40" s="120" t="s">
        <v>44</v>
      </c>
      <c r="G40" s="120" t="s">
        <v>61</v>
      </c>
      <c r="H40" s="118" t="s">
        <v>62</v>
      </c>
      <c r="J40" s="150" t="str">
        <f t="shared" si="6"/>
        <v>Bank account part 2 - no changes </v>
      </c>
      <c r="K40" s="141"/>
      <c r="M40" s="171"/>
      <c r="N40" s="171"/>
    </row>
    <row r="41" ht="15" customHeight="1" spans="2:14">
      <c r="B41" s="22"/>
      <c r="C41" s="521" t="s">
        <v>218</v>
      </c>
      <c r="D41" s="541"/>
      <c r="E41" s="120" t="s">
        <v>219</v>
      </c>
      <c r="F41" s="122"/>
      <c r="G41" s="541" t="str">
        <f t="shared" si="5"/>
        <v>Not Started</v>
      </c>
      <c r="H41" s="124"/>
      <c r="J41" s="150" t="str">
        <f t="shared" si="6"/>
        <v>Data Wrangling - made changes</v>
      </c>
      <c r="K41" s="141"/>
      <c r="M41" s="171"/>
      <c r="N41" s="171"/>
    </row>
    <row r="42" ht="15" customHeight="1" spans="2:14">
      <c r="B42" s="22"/>
      <c r="C42" s="523" t="s">
        <v>220</v>
      </c>
      <c r="D42" s="123"/>
      <c r="E42" s="615"/>
      <c r="F42" s="126"/>
      <c r="G42" s="123" t="str">
        <f t="shared" si="5"/>
        <v>Not Started</v>
      </c>
      <c r="H42" s="127"/>
      <c r="J42" s="150">
        <f t="shared" si="6"/>
        <v>0</v>
      </c>
      <c r="K42" s="141"/>
      <c r="M42" s="173"/>
      <c r="N42" s="173"/>
    </row>
    <row r="43" ht="15" customHeight="1" spans="2:14">
      <c r="B43" s="22"/>
      <c r="C43" s="525" t="s">
        <v>221</v>
      </c>
      <c r="D43" s="612"/>
      <c r="E43" s="615"/>
      <c r="F43" s="126"/>
      <c r="G43" s="123" t="str">
        <f t="shared" si="5"/>
        <v>Not Started</v>
      </c>
      <c r="H43" s="127"/>
      <c r="J43" s="150">
        <f t="shared" si="6"/>
        <v>0</v>
      </c>
      <c r="K43" s="141"/>
      <c r="M43" s="169"/>
      <c r="N43" s="170"/>
    </row>
    <row r="44" ht="15" customHeight="1" spans="2:14">
      <c r="B44" s="22"/>
      <c r="C44" s="613" t="s">
        <v>198</v>
      </c>
      <c r="D44" s="130"/>
      <c r="E44" s="616" t="s">
        <v>222</v>
      </c>
      <c r="F44" s="126">
        <v>1</v>
      </c>
      <c r="G44" s="123" t="str">
        <f t="shared" si="5"/>
        <v>Complete</v>
      </c>
      <c r="H44" s="127"/>
      <c r="J44" s="150">
        <f t="shared" si="6"/>
        <v>0</v>
      </c>
      <c r="K44" s="141"/>
      <c r="M44" s="171"/>
      <c r="N44" s="171"/>
    </row>
    <row r="45" ht="15" customHeight="1" spans="2:14">
      <c r="B45" s="22"/>
      <c r="C45" s="64" t="s">
        <v>225</v>
      </c>
      <c r="D45" s="65"/>
      <c r="E45" s="129" t="s">
        <v>224</v>
      </c>
      <c r="F45" s="126">
        <v>1</v>
      </c>
      <c r="G45" s="123" t="str">
        <f t="shared" si="5"/>
        <v>Complete</v>
      </c>
      <c r="H45" s="127"/>
      <c r="J45" s="145"/>
      <c r="K45" s="146"/>
      <c r="M45" s="159"/>
      <c r="N45" s="159"/>
    </row>
    <row r="46" ht="15" customHeight="1" spans="2:14">
      <c r="B46" s="22"/>
      <c r="C46" s="64" t="s">
        <v>239</v>
      </c>
      <c r="D46" s="65"/>
      <c r="E46" s="130"/>
      <c r="F46" s="126">
        <v>1</v>
      </c>
      <c r="G46" s="123" t="str">
        <f t="shared" si="5"/>
        <v>Complete</v>
      </c>
      <c r="H46" s="127"/>
      <c r="J46" s="155" t="s">
        <v>64</v>
      </c>
      <c r="K46" s="156"/>
      <c r="M46" s="159"/>
      <c r="N46" s="159"/>
    </row>
    <row r="47" ht="15" customHeight="1" spans="2:14">
      <c r="B47" s="22"/>
      <c r="C47" s="64" t="s">
        <v>240</v>
      </c>
      <c r="D47" s="65"/>
      <c r="E47" s="130"/>
      <c r="F47" s="126">
        <v>1</v>
      </c>
      <c r="G47" s="123" t="str">
        <f t="shared" si="5"/>
        <v>Complete</v>
      </c>
      <c r="H47" s="127"/>
      <c r="J47" s="149">
        <f t="shared" ref="J47:J51" si="7">C63</f>
        <v>0</v>
      </c>
      <c r="K47" s="139"/>
      <c r="M47" s="159"/>
      <c r="N47" s="159"/>
    </row>
    <row r="48" ht="15" customHeight="1" spans="2:14">
      <c r="B48" s="22"/>
      <c r="C48" s="64" t="s">
        <v>241</v>
      </c>
      <c r="D48" s="65"/>
      <c r="E48" s="130"/>
      <c r="F48" s="126">
        <v>1</v>
      </c>
      <c r="G48" s="123" t="str">
        <f t="shared" si="5"/>
        <v>Complete</v>
      </c>
      <c r="H48" s="127"/>
      <c r="J48" s="150">
        <f t="shared" si="7"/>
        <v>0</v>
      </c>
      <c r="K48" s="141"/>
      <c r="M48" s="159"/>
      <c r="N48" s="159"/>
    </row>
    <row r="49" ht="1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" customHeight="1" spans="2:14">
      <c r="B50" s="66"/>
      <c r="C50" s="67"/>
      <c r="D50" s="68"/>
      <c r="E50" s="131"/>
      <c r="F50" s="132"/>
      <c r="G50" s="123" t="str">
        <f t="shared" si="5"/>
        <v>Not Started</v>
      </c>
      <c r="H50" s="133"/>
      <c r="J50" s="150">
        <f t="shared" si="7"/>
        <v>0</v>
      </c>
      <c r="K50" s="141"/>
      <c r="M50" s="159"/>
      <c r="N50" s="159"/>
    </row>
    <row r="51" ht="15" customHeight="1" spans="2:14">
      <c r="B51" s="69"/>
      <c r="C51" s="70"/>
      <c r="D51" s="71"/>
      <c r="E51" s="71"/>
      <c r="F51" s="134"/>
      <c r="G51" s="71"/>
      <c r="H51" s="71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40" t="s">
        <v>76</v>
      </c>
      <c r="K52" s="144"/>
      <c r="M52" s="159"/>
      <c r="N52" s="159"/>
    </row>
    <row r="53" spans="10:14">
      <c r="J53" s="157" t="s">
        <v>77</v>
      </c>
      <c r="K53" s="158"/>
      <c r="M53" s="159"/>
      <c r="N53" s="159"/>
    </row>
    <row r="54" ht="15.15" spans="10:14">
      <c r="J54" s="145"/>
      <c r="K54" s="146"/>
      <c r="M54" s="159"/>
      <c r="N54" s="159"/>
    </row>
    <row r="55" ht="21.75" customHeight="1" spans="2:14">
      <c r="B55" s="20" t="s">
        <v>58</v>
      </c>
      <c r="C55" s="21" t="s">
        <v>59</v>
      </c>
      <c r="D55" s="20" t="s">
        <v>60</v>
      </c>
      <c r="E55" s="80"/>
      <c r="F55" s="81" t="s">
        <v>44</v>
      </c>
      <c r="G55" s="21" t="s">
        <v>61</v>
      </c>
      <c r="H55" s="80" t="s">
        <v>62</v>
      </c>
      <c r="J55" s="159"/>
      <c r="K55" s="159"/>
      <c r="M55" s="159"/>
      <c r="N55" s="159"/>
    </row>
    <row r="56" ht="15.15" spans="2:14">
      <c r="B56" s="22">
        <v>45643</v>
      </c>
      <c r="C56" s="23">
        <v>0.208333333333333</v>
      </c>
      <c r="D56" s="24" t="s">
        <v>63</v>
      </c>
      <c r="E56" s="82"/>
      <c r="F56" s="83"/>
      <c r="G56" s="84" t="str">
        <f t="shared" si="5"/>
        <v>Not Started</v>
      </c>
      <c r="H56" s="82"/>
      <c r="J56" s="159"/>
      <c r="K56" s="159"/>
      <c r="M56" s="159"/>
      <c r="N56" s="159"/>
    </row>
    <row r="57" ht="15.15" spans="2:14">
      <c r="B57" s="22"/>
      <c r="C57" s="25">
        <v>0.25</v>
      </c>
      <c r="D57" s="26"/>
      <c r="E57" s="85"/>
      <c r="F57" s="86"/>
      <c r="G57" s="87"/>
      <c r="H57" s="85"/>
      <c r="J57" s="160" t="s">
        <v>47</v>
      </c>
      <c r="K57" s="161">
        <f>K28</f>
        <v>45643</v>
      </c>
      <c r="M57" s="159"/>
      <c r="N57" s="159"/>
    </row>
    <row r="58" ht="15.15" spans="2:14">
      <c r="B58" s="22"/>
      <c r="C58" s="25">
        <v>0.291666666666666</v>
      </c>
      <c r="D58" s="26"/>
      <c r="E58" s="85"/>
      <c r="F58" s="86"/>
      <c r="G58" s="87"/>
      <c r="H58" s="85"/>
      <c r="J58" s="162"/>
      <c r="K58" s="163"/>
      <c r="M58" s="159"/>
      <c r="N58" s="159"/>
    </row>
    <row r="59" spans="2:14">
      <c r="B59" s="22"/>
      <c r="C59" s="25">
        <v>0.333333333333333</v>
      </c>
      <c r="D59" s="26"/>
      <c r="E59" s="85"/>
      <c r="F59" s="86"/>
      <c r="G59" s="87"/>
      <c r="H59" s="85"/>
      <c r="J59" s="162">
        <f t="shared" ref="J59:K80" si="8">J30</f>
        <v>0</v>
      </c>
      <c r="K59" s="164">
        <f t="shared" ref="K59:K60" si="9">K30</f>
        <v>0</v>
      </c>
      <c r="M59" s="159"/>
      <c r="N59" s="159"/>
    </row>
    <row r="60" ht="15.15" spans="2:14">
      <c r="B60" s="22"/>
      <c r="C60" s="27">
        <v>0.375</v>
      </c>
      <c r="D60" s="28"/>
      <c r="E60" s="88"/>
      <c r="F60" s="89"/>
      <c r="G60" s="90"/>
      <c r="H60" s="88"/>
      <c r="J60" s="165">
        <f t="shared" si="8"/>
        <v>0</v>
      </c>
      <c r="K60" s="166">
        <f t="shared" si="9"/>
        <v>0</v>
      </c>
      <c r="M60" s="172"/>
      <c r="N60" s="172"/>
    </row>
    <row r="61" ht="15.15" spans="2:14">
      <c r="B61" s="22"/>
      <c r="C61" s="606" t="s">
        <v>215</v>
      </c>
      <c r="D61" s="607"/>
      <c r="E61" s="32"/>
      <c r="F61" s="29" t="s">
        <v>64</v>
      </c>
      <c r="G61" s="30"/>
      <c r="H61" s="531"/>
      <c r="J61" s="165">
        <f t="shared" si="8"/>
        <v>0</v>
      </c>
      <c r="K61" s="166">
        <f t="shared" si="8"/>
        <v>0</v>
      </c>
      <c r="M61" s="171"/>
      <c r="N61" s="171"/>
    </row>
    <row r="62" ht="15.15" spans="2:14">
      <c r="B62" s="22"/>
      <c r="C62" s="31" t="s">
        <v>65</v>
      </c>
      <c r="D62" s="32" t="s">
        <v>66</v>
      </c>
      <c r="E62" s="32" t="s">
        <v>43</v>
      </c>
      <c r="F62" s="92" t="s">
        <v>44</v>
      </c>
      <c r="G62" s="93" t="s">
        <v>61</v>
      </c>
      <c r="H62" s="92" t="s">
        <v>62</v>
      </c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3"/>
      <c r="D63" s="34"/>
      <c r="E63" s="34"/>
      <c r="F63" s="94"/>
      <c r="G63" s="95" t="str">
        <f t="shared" ref="G63:G67" si="10">IF(F63=100%,"Complete",IF(AND(F63&lt;100%,F63&gt;0%),"In Progress","Not Started"))</f>
        <v>Not Started</v>
      </c>
      <c r="H63" s="96"/>
      <c r="J63" s="165">
        <f t="shared" si="8"/>
        <v>0</v>
      </c>
      <c r="K63" s="166">
        <f t="shared" si="8"/>
        <v>0</v>
      </c>
      <c r="M63" s="171"/>
      <c r="N63" s="171"/>
    </row>
    <row r="64" spans="2:14">
      <c r="B64" s="22"/>
      <c r="C64" s="35"/>
      <c r="D64" s="36"/>
      <c r="E64" s="36"/>
      <c r="F64" s="97"/>
      <c r="G64" s="95" t="str">
        <f t="shared" si="10"/>
        <v>Not Started</v>
      </c>
      <c r="H64" s="98"/>
      <c r="J64" s="174"/>
      <c r="K64" s="164"/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5"/>
      <c r="K65" s="166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/>
      <c r="K66" s="166"/>
      <c r="M66" s="171"/>
      <c r="N66" s="171"/>
    </row>
    <row r="67" ht="15.15" spans="2:14">
      <c r="B67" s="22"/>
      <c r="C67" s="608"/>
      <c r="D67" s="457"/>
      <c r="E67" s="457"/>
      <c r="F67" s="572"/>
      <c r="G67" s="95" t="str">
        <f t="shared" si="10"/>
        <v>Not Started</v>
      </c>
      <c r="H67" s="535"/>
      <c r="J67" s="175" t="str">
        <f t="shared" si="8"/>
        <v>create a REST api to interact with actual database - continue</v>
      </c>
      <c r="K67" s="166"/>
      <c r="M67" s="171"/>
      <c r="N67" s="171"/>
    </row>
    <row r="68" ht="15.15" spans="2:14">
      <c r="B68" s="22"/>
      <c r="C68" s="609" t="s">
        <v>216</v>
      </c>
      <c r="D68" s="610"/>
      <c r="E68" s="614"/>
      <c r="F68" s="536" t="s">
        <v>217</v>
      </c>
      <c r="G68" s="40"/>
      <c r="H68" s="100"/>
      <c r="J68" s="175" t="str">
        <f t="shared" si="8"/>
        <v>Kanban wastes - continue</v>
      </c>
      <c r="K68" s="166"/>
      <c r="M68" s="171"/>
      <c r="N68" s="171"/>
    </row>
    <row r="69" ht="15.15" spans="2:14">
      <c r="B69" s="22"/>
      <c r="C69" s="517" t="s">
        <v>69</v>
      </c>
      <c r="D69" s="517" t="s">
        <v>70</v>
      </c>
      <c r="E69" s="518"/>
      <c r="F69" s="102" t="s">
        <v>44</v>
      </c>
      <c r="G69" s="103" t="s">
        <v>61</v>
      </c>
      <c r="H69" s="104" t="s">
        <v>62</v>
      </c>
      <c r="J69" s="175" t="str">
        <f t="shared" si="8"/>
        <v>Bank account part 2 - no changes </v>
      </c>
      <c r="K69" s="166"/>
      <c r="M69" s="173"/>
      <c r="N69" s="173"/>
    </row>
    <row r="70" spans="2:11">
      <c r="B70" s="22"/>
      <c r="C70" s="42"/>
      <c r="D70" s="43"/>
      <c r="E70" s="105"/>
      <c r="F70" s="106"/>
      <c r="G70" s="107" t="str">
        <f t="shared" ref="G70:G93" si="11">IF(F70=100%,"Complete",IF(AND(F70&lt;100%,F70&gt;0%),"In Progress","Not Started"))</f>
        <v>Not Started</v>
      </c>
      <c r="H70" s="108"/>
      <c r="J70" s="175" t="str">
        <f t="shared" si="8"/>
        <v>Data Wrangling - made changes</v>
      </c>
      <c r="K70" s="166"/>
    </row>
    <row r="71" spans="2:11">
      <c r="B71" s="22"/>
      <c r="C71" s="44"/>
      <c r="D71" s="45"/>
      <c r="E71" s="109"/>
      <c r="F71" s="110"/>
      <c r="G71" s="107" t="str">
        <f t="shared" si="11"/>
        <v>Not Started</v>
      </c>
      <c r="H71" s="111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ht="15.15" spans="2:11">
      <c r="B74" s="22"/>
      <c r="C74" s="46"/>
      <c r="D74" s="47"/>
      <c r="E74" s="112"/>
      <c r="F74" s="113"/>
      <c r="G74" s="107" t="str">
        <f t="shared" si="11"/>
        <v>Not Started</v>
      </c>
      <c r="H74" s="103"/>
      <c r="J74" s="176"/>
      <c r="K74" s="177"/>
    </row>
    <row r="75" ht="15.15" spans="2:11">
      <c r="B75" s="22"/>
      <c r="C75" s="48">
        <v>0.541666666666667</v>
      </c>
      <c r="D75" s="49"/>
      <c r="E75" s="114"/>
      <c r="F75" s="115" t="s">
        <v>71</v>
      </c>
      <c r="G75" s="116"/>
      <c r="H75" s="117"/>
      <c r="J75" s="178" t="s">
        <v>64</v>
      </c>
      <c r="K75" s="179"/>
    </row>
    <row r="76" ht="15.15" spans="2:11">
      <c r="B76" s="22"/>
      <c r="C76" s="519">
        <v>0.583333333333333</v>
      </c>
      <c r="D76" s="611"/>
      <c r="E76" s="520"/>
      <c r="F76" s="50" t="s">
        <v>72</v>
      </c>
      <c r="G76" s="51"/>
      <c r="H76" s="118"/>
      <c r="J76" s="175">
        <f t="shared" si="8"/>
        <v>0</v>
      </c>
      <c r="K76" s="166"/>
    </row>
    <row r="77" ht="15.15" spans="2:11">
      <c r="B77" s="22"/>
      <c r="C77" s="52" t="s">
        <v>69</v>
      </c>
      <c r="D77" s="53"/>
      <c r="E77" s="119"/>
      <c r="F77" s="120" t="s">
        <v>44</v>
      </c>
      <c r="G77" s="120" t="s">
        <v>61</v>
      </c>
      <c r="H77" s="118" t="s">
        <v>62</v>
      </c>
      <c r="J77" s="175">
        <f t="shared" si="8"/>
        <v>0</v>
      </c>
      <c r="K77" s="166"/>
    </row>
    <row r="78" ht="15" customHeight="1" spans="2:11">
      <c r="B78" s="22"/>
      <c r="C78" s="521" t="s">
        <v>218</v>
      </c>
      <c r="D78" s="541"/>
      <c r="E78" s="120" t="s">
        <v>219</v>
      </c>
      <c r="F78" s="122"/>
      <c r="G78" s="541" t="str">
        <f t="shared" si="11"/>
        <v>Not Started</v>
      </c>
      <c r="H78" s="124"/>
      <c r="J78" s="175">
        <f t="shared" si="8"/>
        <v>0</v>
      </c>
      <c r="K78" s="166"/>
    </row>
    <row r="79" spans="2:11">
      <c r="B79" s="22"/>
      <c r="C79" s="523" t="s">
        <v>220</v>
      </c>
      <c r="D79" s="123"/>
      <c r="E79" s="615"/>
      <c r="F79" s="126"/>
      <c r="G79" s="123" t="str">
        <f t="shared" si="11"/>
        <v>Not Started</v>
      </c>
      <c r="H79" s="127"/>
      <c r="J79" s="175">
        <f t="shared" si="8"/>
        <v>0</v>
      </c>
      <c r="K79" s="166"/>
    </row>
    <row r="80" ht="15.75" customHeight="1" spans="2:11">
      <c r="B80" s="22"/>
      <c r="C80" s="525" t="s">
        <v>221</v>
      </c>
      <c r="D80" s="612"/>
      <c r="E80" s="615"/>
      <c r="F80" s="126"/>
      <c r="G80" s="123" t="str">
        <f t="shared" si="11"/>
        <v>Not Started</v>
      </c>
      <c r="H80" s="127"/>
      <c r="J80" s="175">
        <f t="shared" si="8"/>
        <v>0</v>
      </c>
      <c r="K80" s="166"/>
    </row>
    <row r="81" ht="15.15" spans="2:11">
      <c r="B81" s="22"/>
      <c r="C81" s="613" t="s">
        <v>198</v>
      </c>
      <c r="D81" s="130"/>
      <c r="E81" s="616" t="s">
        <v>222</v>
      </c>
      <c r="F81" s="126">
        <v>1</v>
      </c>
      <c r="G81" s="123" t="str">
        <f t="shared" si="11"/>
        <v>Complete</v>
      </c>
      <c r="H81" s="127"/>
      <c r="J81" s="180"/>
      <c r="K81" s="181"/>
    </row>
    <row r="82" ht="15.15" spans="2:11">
      <c r="B82" s="22"/>
      <c r="C82" s="570" t="s">
        <v>242</v>
      </c>
      <c r="D82" s="571"/>
      <c r="E82" s="129" t="s">
        <v>224</v>
      </c>
      <c r="F82" s="126">
        <v>1</v>
      </c>
      <c r="G82" s="123" t="str">
        <f t="shared" si="11"/>
        <v>Complete</v>
      </c>
      <c r="H82" s="127"/>
      <c r="J82" s="182" t="s">
        <v>67</v>
      </c>
      <c r="K82" s="183">
        <f>B93</f>
        <v>45644</v>
      </c>
    </row>
    <row r="83" ht="15.15" spans="2:11">
      <c r="B83" s="22"/>
      <c r="C83" s="64" t="s">
        <v>243</v>
      </c>
      <c r="D83" s="65"/>
      <c r="E83" s="130"/>
      <c r="F83" s="126">
        <v>1</v>
      </c>
      <c r="G83" s="123" t="str">
        <f t="shared" si="11"/>
        <v>Complete</v>
      </c>
      <c r="H83" s="127"/>
      <c r="J83" s="178"/>
      <c r="K83" s="179"/>
    </row>
    <row r="84" spans="2:11">
      <c r="B84" s="22"/>
      <c r="C84" s="64" t="s">
        <v>244</v>
      </c>
      <c r="D84" s="65"/>
      <c r="E84" s="130"/>
      <c r="F84" s="126">
        <v>1</v>
      </c>
      <c r="G84" s="123" t="str">
        <f t="shared" si="11"/>
        <v>Complete</v>
      </c>
      <c r="H84" s="127"/>
      <c r="J84" s="162" t="str">
        <f t="shared" ref="J84:K88" si="12">C107</f>
        <v>Flask Tutorial</v>
      </c>
      <c r="K84" s="164" t="str">
        <f t="shared" si="12"/>
        <v>https://youtu.be/Z1RJmh_OqeA?si=2E8do4h8gyOWLhdc</v>
      </c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65">
        <f t="shared" si="12"/>
        <v>0</v>
      </c>
      <c r="K85" s="166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ht="15.15" spans="2:11">
      <c r="B87" s="66"/>
      <c r="C87" s="67"/>
      <c r="D87" s="68"/>
      <c r="E87" s="131"/>
      <c r="F87" s="132"/>
      <c r="G87" s="123" t="str">
        <f t="shared" si="11"/>
        <v>Not Started</v>
      </c>
      <c r="H87" s="133"/>
      <c r="J87" s="165">
        <f t="shared" si="12"/>
        <v>0</v>
      </c>
      <c r="K87" s="166">
        <f t="shared" si="12"/>
        <v>0</v>
      </c>
    </row>
    <row r="88" ht="25.75" spans="2:11">
      <c r="B88" s="69"/>
      <c r="C88" s="70"/>
      <c r="D88" s="71"/>
      <c r="E88" s="71"/>
      <c r="F88" s="134"/>
      <c r="G88" s="71"/>
      <c r="H88" s="71"/>
      <c r="J88" s="165">
        <f t="shared" si="12"/>
        <v>0</v>
      </c>
      <c r="K88" s="166">
        <f t="shared" si="12"/>
        <v>0</v>
      </c>
    </row>
    <row r="89" ht="15.75" customHeight="1" spans="2:11">
      <c r="B89" s="69"/>
      <c r="C89" s="70"/>
      <c r="D89" s="71"/>
      <c r="E89" s="71"/>
      <c r="F89" s="134"/>
      <c r="G89" s="71"/>
      <c r="H89" s="71"/>
      <c r="J89" s="174"/>
      <c r="K89" s="164"/>
    </row>
    <row r="90" spans="10:11">
      <c r="J90" s="175"/>
      <c r="K90" s="166"/>
    </row>
    <row r="91" ht="15.15" spans="10:11">
      <c r="J91" s="175"/>
      <c r="K91" s="166"/>
    </row>
    <row r="92" ht="21.75" customHeight="1" spans="2:11">
      <c r="B92" s="20" t="s">
        <v>58</v>
      </c>
      <c r="C92" s="21" t="s">
        <v>59</v>
      </c>
      <c r="D92" s="20" t="s">
        <v>60</v>
      </c>
      <c r="E92" s="80"/>
      <c r="F92" s="81" t="s">
        <v>44</v>
      </c>
      <c r="G92" s="21" t="s">
        <v>61</v>
      </c>
      <c r="H92" s="80" t="s">
        <v>62</v>
      </c>
      <c r="J92" s="175" t="str">
        <f t="shared" ref="J92:J98" si="13">C118</f>
        <v>create a REST api to interact with actual database - continue</v>
      </c>
      <c r="K92" s="166"/>
    </row>
    <row r="93" spans="2:11">
      <c r="B93" s="22">
        <v>45644</v>
      </c>
      <c r="C93" s="23">
        <v>0.208333333333333</v>
      </c>
      <c r="D93" s="24" t="s">
        <v>63</v>
      </c>
      <c r="E93" s="82"/>
      <c r="F93" s="83"/>
      <c r="G93" s="84" t="str">
        <f t="shared" si="11"/>
        <v>Not Started</v>
      </c>
      <c r="H93" s="82"/>
      <c r="J93" s="175" t="str">
        <f t="shared" si="13"/>
        <v>How to ask for help with your code - continue</v>
      </c>
      <c r="K93" s="166"/>
    </row>
    <row r="94" spans="2:11">
      <c r="B94" s="22"/>
      <c r="C94" s="25">
        <v>0.25</v>
      </c>
      <c r="D94" s="26"/>
      <c r="E94" s="85"/>
      <c r="F94" s="86"/>
      <c r="G94" s="87"/>
      <c r="H94" s="85"/>
      <c r="J94" s="175" t="str">
        <f t="shared" si="13"/>
        <v>Bank account part 2 - make changes if requested</v>
      </c>
      <c r="K94" s="166"/>
    </row>
    <row r="95" spans="2:11">
      <c r="B95" s="22"/>
      <c r="C95" s="25">
        <v>0.291666666666666</v>
      </c>
      <c r="D95" s="26"/>
      <c r="E95" s="85"/>
      <c r="F95" s="86"/>
      <c r="G95" s="87"/>
      <c r="H95" s="85"/>
      <c r="J95" s="175" t="str">
        <f t="shared" si="13"/>
        <v>Data Wrangling - make changes if requested</v>
      </c>
      <c r="K95" s="166"/>
    </row>
    <row r="96" spans="2:11">
      <c r="B96" s="22"/>
      <c r="C96" s="25">
        <v>0.333333333333333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ht="15.15" spans="2:11">
      <c r="B97" s="22"/>
      <c r="C97" s="27">
        <v>0.375</v>
      </c>
      <c r="D97" s="28"/>
      <c r="E97" s="88"/>
      <c r="F97" s="89"/>
      <c r="G97" s="90"/>
      <c r="H97" s="88"/>
      <c r="J97" s="175">
        <f t="shared" si="13"/>
        <v>0</v>
      </c>
      <c r="K97" s="166"/>
    </row>
    <row r="98" ht="15.15" spans="2:11">
      <c r="B98" s="22"/>
      <c r="C98" s="606" t="s">
        <v>215</v>
      </c>
      <c r="D98" s="607"/>
      <c r="E98" s="32"/>
      <c r="F98" s="29" t="s">
        <v>64</v>
      </c>
      <c r="G98" s="30"/>
      <c r="H98" s="531"/>
      <c r="J98" s="175">
        <f t="shared" si="13"/>
        <v>0</v>
      </c>
      <c r="K98" s="166"/>
    </row>
    <row r="99" ht="15.15" spans="2:11">
      <c r="B99" s="22"/>
      <c r="C99" s="31" t="s">
        <v>65</v>
      </c>
      <c r="D99" s="32" t="s">
        <v>66</v>
      </c>
      <c r="E99" s="32" t="s">
        <v>43</v>
      </c>
      <c r="F99" s="92" t="s">
        <v>44</v>
      </c>
      <c r="G99" s="93" t="s">
        <v>61</v>
      </c>
      <c r="H99" s="92" t="s">
        <v>62</v>
      </c>
      <c r="J99" s="184"/>
      <c r="K99" s="185"/>
    </row>
    <row r="100" ht="15.15" spans="2:11">
      <c r="B100" s="22"/>
      <c r="C100" s="33"/>
      <c r="D100" s="34"/>
      <c r="E100" s="34"/>
      <c r="F100" s="94"/>
      <c r="G100" s="95" t="str">
        <f t="shared" ref="G100:G104" si="14">IF(F100=100%,"Complete",IF(AND(F100&lt;100%,F100&gt;0%),"In Progress","Not Started"))</f>
        <v>Not Started</v>
      </c>
      <c r="H100" s="96"/>
      <c r="J100" s="178" t="s">
        <v>64</v>
      </c>
      <c r="K100" s="179"/>
    </row>
    <row r="101" spans="2:11">
      <c r="B101" s="22"/>
      <c r="C101" s="35"/>
      <c r="D101" s="36"/>
      <c r="E101" s="36"/>
      <c r="F101" s="97"/>
      <c r="G101" s="95" t="str">
        <f t="shared" si="14"/>
        <v>Not Started</v>
      </c>
      <c r="H101" s="98"/>
      <c r="J101" s="174">
        <f t="shared" ref="J101:J105" si="15">C100</f>
        <v>0</v>
      </c>
      <c r="K101" s="164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5">
        <f t="shared" si="15"/>
        <v>0</v>
      </c>
      <c r="K102" s="166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ht="15.15" spans="2:11">
      <c r="B104" s="22"/>
      <c r="C104" s="608"/>
      <c r="D104" s="457"/>
      <c r="E104" s="457"/>
      <c r="F104" s="572"/>
      <c r="G104" s="95" t="str">
        <f t="shared" si="14"/>
        <v>Not Started</v>
      </c>
      <c r="H104" s="535"/>
      <c r="J104" s="175">
        <f t="shared" si="15"/>
        <v>0</v>
      </c>
      <c r="K104" s="166"/>
    </row>
    <row r="105" ht="15.15" spans="2:11">
      <c r="B105" s="22"/>
      <c r="C105" s="609" t="s">
        <v>216</v>
      </c>
      <c r="D105" s="610"/>
      <c r="E105" s="614"/>
      <c r="F105" s="536" t="s">
        <v>68</v>
      </c>
      <c r="G105" s="40"/>
      <c r="H105" s="100"/>
      <c r="J105" s="175">
        <f t="shared" si="15"/>
        <v>0</v>
      </c>
      <c r="K105" s="166"/>
    </row>
    <row r="106" ht="15.15" spans="2:11">
      <c r="B106" s="22"/>
      <c r="C106" s="517" t="s">
        <v>69</v>
      </c>
      <c r="D106" s="517" t="s">
        <v>70</v>
      </c>
      <c r="E106" s="518"/>
      <c r="F106" s="102" t="s">
        <v>44</v>
      </c>
      <c r="G106" s="103" t="s">
        <v>61</v>
      </c>
      <c r="H106" s="104" t="s">
        <v>62</v>
      </c>
      <c r="J106" s="165" t="s">
        <v>76</v>
      </c>
      <c r="K106" s="186"/>
    </row>
    <row r="107" spans="2:11">
      <c r="B107" s="22"/>
      <c r="C107" s="42" t="s">
        <v>245</v>
      </c>
      <c r="D107" s="619" t="s">
        <v>246</v>
      </c>
      <c r="E107" s="648"/>
      <c r="F107" s="106"/>
      <c r="G107" s="107" t="str">
        <f t="shared" ref="G107:G130" si="16">IF(F107=100%,"Complete",IF(AND(F107&lt;100%,F107&gt;0%),"In Progress","Not Started"))</f>
        <v>Not Started</v>
      </c>
      <c r="H107" s="108"/>
      <c r="J107" s="187" t="s">
        <v>77</v>
      </c>
      <c r="K107" s="188"/>
    </row>
    <row r="108" ht="15.15" spans="2:11">
      <c r="B108" s="22"/>
      <c r="C108" s="44"/>
      <c r="D108" s="45"/>
      <c r="E108" s="109"/>
      <c r="F108" s="110"/>
      <c r="G108" s="107" t="str">
        <f t="shared" si="16"/>
        <v>Not Started</v>
      </c>
      <c r="H108" s="111"/>
      <c r="J108" s="176"/>
      <c r="K108" s="177"/>
    </row>
    <row r="109" spans="2:8">
      <c r="B109" s="22"/>
      <c r="C109" s="44"/>
      <c r="D109" s="45"/>
      <c r="E109" s="109"/>
      <c r="F109" s="110"/>
      <c r="G109" s="107" t="str">
        <f t="shared" si="16"/>
        <v>Not Started</v>
      </c>
      <c r="H109" s="111"/>
    </row>
    <row r="110" ht="15.15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75" customHeight="1" spans="2:11">
      <c r="B111" s="22"/>
      <c r="C111" s="46"/>
      <c r="D111" s="47"/>
      <c r="E111" s="112"/>
      <c r="F111" s="113"/>
      <c r="G111" s="107" t="str">
        <f t="shared" si="16"/>
        <v>Not Started</v>
      </c>
      <c r="H111" s="103"/>
      <c r="J111" s="135" t="s">
        <v>47</v>
      </c>
      <c r="K111" s="136">
        <f>K82</f>
        <v>45644</v>
      </c>
    </row>
    <row r="112" ht="15.75" customHeight="1" spans="2:11">
      <c r="B112" s="22"/>
      <c r="C112" s="48">
        <v>0.541666666666667</v>
      </c>
      <c r="D112" s="49"/>
      <c r="E112" s="114"/>
      <c r="F112" s="115" t="s">
        <v>71</v>
      </c>
      <c r="G112" s="116"/>
      <c r="H112" s="117"/>
      <c r="J112" s="137"/>
      <c r="K112" s="138"/>
    </row>
    <row r="113" ht="15.75" customHeight="1" spans="2:11">
      <c r="B113" s="22"/>
      <c r="C113" s="519">
        <v>0.583333333333333</v>
      </c>
      <c r="D113" s="611"/>
      <c r="E113" s="520"/>
      <c r="F113" s="50" t="s">
        <v>72</v>
      </c>
      <c r="G113" s="51"/>
      <c r="H113" s="118"/>
      <c r="J113" s="137" t="str">
        <f t="shared" ref="J113:K127" si="17">J84</f>
        <v>Flask Tutorial</v>
      </c>
      <c r="K113" s="139" t="str">
        <f t="shared" ref="K113:K114" si="18">K84</f>
        <v>https://youtu.be/Z1RJmh_OqeA?si=2E8do4h8gyOWLhdc</v>
      </c>
    </row>
    <row r="114" ht="15.75" customHeight="1" spans="2:11">
      <c r="B114" s="22"/>
      <c r="C114" s="52" t="s">
        <v>69</v>
      </c>
      <c r="D114" s="53"/>
      <c r="E114" s="119"/>
      <c r="F114" s="120" t="s">
        <v>44</v>
      </c>
      <c r="G114" s="120" t="s">
        <v>61</v>
      </c>
      <c r="H114" s="118" t="s">
        <v>62</v>
      </c>
      <c r="J114" s="140">
        <f t="shared" si="17"/>
        <v>0</v>
      </c>
      <c r="K114" s="141">
        <f t="shared" si="18"/>
        <v>0</v>
      </c>
    </row>
    <row r="115" ht="15" customHeight="1" spans="2:11">
      <c r="B115" s="22"/>
      <c r="C115" s="521" t="s">
        <v>218</v>
      </c>
      <c r="D115" s="541"/>
      <c r="E115" s="120" t="s">
        <v>219</v>
      </c>
      <c r="F115" s="122"/>
      <c r="G115" s="541" t="str">
        <f t="shared" si="16"/>
        <v>Not Started</v>
      </c>
      <c r="H115" s="124"/>
      <c r="J115" s="140">
        <f t="shared" si="17"/>
        <v>0</v>
      </c>
      <c r="K115" s="141">
        <f t="shared" si="17"/>
        <v>0</v>
      </c>
    </row>
    <row r="116" spans="2:11">
      <c r="B116" s="22"/>
      <c r="C116" s="523" t="s">
        <v>220</v>
      </c>
      <c r="D116" s="123"/>
      <c r="E116" s="615"/>
      <c r="F116" s="126"/>
      <c r="G116" s="123" t="str">
        <f t="shared" si="16"/>
        <v>Not Started</v>
      </c>
      <c r="H116" s="127"/>
      <c r="J116" s="140">
        <f t="shared" si="17"/>
        <v>0</v>
      </c>
      <c r="K116" s="141">
        <f t="shared" si="17"/>
        <v>0</v>
      </c>
    </row>
    <row r="117" ht="15.75" customHeight="1" spans="2:11">
      <c r="B117" s="22"/>
      <c r="C117" s="525" t="s">
        <v>221</v>
      </c>
      <c r="D117" s="612"/>
      <c r="E117" s="615"/>
      <c r="F117" s="126"/>
      <c r="G117" s="123" t="str">
        <f t="shared" si="16"/>
        <v>Not Started</v>
      </c>
      <c r="H117" s="127"/>
      <c r="J117" s="140">
        <f t="shared" si="17"/>
        <v>0</v>
      </c>
      <c r="K117" s="141">
        <f t="shared" si="17"/>
        <v>0</v>
      </c>
    </row>
    <row r="118" ht="15.15" spans="2:11">
      <c r="B118" s="22"/>
      <c r="C118" s="613" t="s">
        <v>198</v>
      </c>
      <c r="D118" s="130"/>
      <c r="E118" s="616" t="s">
        <v>222</v>
      </c>
      <c r="F118" s="126">
        <v>1</v>
      </c>
      <c r="G118" s="123" t="str">
        <f t="shared" si="16"/>
        <v>Complete</v>
      </c>
      <c r="H118" s="127"/>
      <c r="J118" s="149"/>
      <c r="K118" s="139"/>
    </row>
    <row r="119" ht="15" customHeight="1" spans="2:11">
      <c r="B119" s="22"/>
      <c r="C119" s="570" t="s">
        <v>247</v>
      </c>
      <c r="D119" s="571"/>
      <c r="E119" s="129" t="s">
        <v>224</v>
      </c>
      <c r="F119" s="126">
        <v>1</v>
      </c>
      <c r="G119" s="123" t="str">
        <f t="shared" si="16"/>
        <v>Complete</v>
      </c>
      <c r="H119" s="127"/>
      <c r="J119" s="150"/>
      <c r="K119" s="141"/>
    </row>
    <row r="120" ht="15" customHeight="1" spans="2:11">
      <c r="B120" s="22"/>
      <c r="C120" s="64" t="s">
        <v>248</v>
      </c>
      <c r="D120" s="65"/>
      <c r="E120" s="130"/>
      <c r="F120" s="126">
        <v>1</v>
      </c>
      <c r="G120" s="123" t="str">
        <f t="shared" si="16"/>
        <v>Complete</v>
      </c>
      <c r="H120" s="127"/>
      <c r="J120" s="150"/>
      <c r="K120" s="141"/>
    </row>
    <row r="121" ht="15" customHeight="1" spans="2:11">
      <c r="B121" s="22"/>
      <c r="C121" s="64" t="s">
        <v>201</v>
      </c>
      <c r="D121" s="65"/>
      <c r="E121" s="130"/>
      <c r="F121" s="126">
        <v>1</v>
      </c>
      <c r="G121" s="123" t="str">
        <f t="shared" si="16"/>
        <v>Complete</v>
      </c>
      <c r="H121" s="127"/>
      <c r="J121" s="150" t="str">
        <f t="shared" si="17"/>
        <v>create a REST api to interact with actual database - continue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 t="str">
        <f t="shared" si="17"/>
        <v>How to ask for help with your code - continue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 t="str">
        <f t="shared" si="17"/>
        <v>Bank account part 2 - make changes if requested</v>
      </c>
      <c r="K123" s="141"/>
    </row>
    <row r="124" ht="15.75" customHeight="1" spans="2:11">
      <c r="B124" s="66"/>
      <c r="C124" s="67"/>
      <c r="D124" s="68"/>
      <c r="E124" s="131"/>
      <c r="F124" s="132"/>
      <c r="G124" s="123" t="str">
        <f t="shared" si="16"/>
        <v>Not Started</v>
      </c>
      <c r="H124" s="133"/>
      <c r="J124" s="150" t="str">
        <f t="shared" si="17"/>
        <v>Data Wrangling - make changes if requested</v>
      </c>
      <c r="K124" s="141"/>
    </row>
    <row r="125" ht="25" spans="2:11">
      <c r="B125" s="69"/>
      <c r="C125" s="70"/>
      <c r="D125" s="71"/>
      <c r="E125" s="71"/>
      <c r="F125" s="134"/>
      <c r="G125" s="71"/>
      <c r="H125" s="71"/>
      <c r="J125" s="150">
        <f t="shared" si="17"/>
        <v>0</v>
      </c>
      <c r="K125" s="141"/>
    </row>
    <row r="126" ht="15.75" customHeight="1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spans="10:11">
      <c r="J127" s="150">
        <f t="shared" si="17"/>
        <v>0</v>
      </c>
      <c r="K127" s="141"/>
    </row>
    <row r="128" ht="15.15" spans="10:11">
      <c r="J128" s="145"/>
      <c r="K128" s="146"/>
    </row>
    <row r="129" ht="21.75" customHeight="1" spans="2:11">
      <c r="B129" s="20" t="s">
        <v>58</v>
      </c>
      <c r="C129" s="21" t="s">
        <v>59</v>
      </c>
      <c r="D129" s="20" t="s">
        <v>60</v>
      </c>
      <c r="E129" s="80"/>
      <c r="F129" s="81" t="s">
        <v>44</v>
      </c>
      <c r="G129" s="21" t="s">
        <v>61</v>
      </c>
      <c r="H129" s="80" t="s">
        <v>62</v>
      </c>
      <c r="J129" s="155" t="s">
        <v>64</v>
      </c>
      <c r="K129" s="156"/>
    </row>
    <row r="130" spans="2:11">
      <c r="B130" s="22">
        <v>45645</v>
      </c>
      <c r="C130" s="23">
        <v>0.208333333333333</v>
      </c>
      <c r="D130" s="24" t="s">
        <v>63</v>
      </c>
      <c r="E130" s="82"/>
      <c r="F130" s="83"/>
      <c r="G130" s="84" t="str">
        <f t="shared" si="16"/>
        <v>Not Started</v>
      </c>
      <c r="H130" s="82"/>
      <c r="J130" s="150">
        <f t="shared" ref="J130:J134" si="19">J101</f>
        <v>0</v>
      </c>
      <c r="K130" s="141"/>
    </row>
    <row r="131" spans="2:11">
      <c r="B131" s="22"/>
      <c r="C131" s="25">
        <v>0.25</v>
      </c>
      <c r="D131" s="26"/>
      <c r="E131" s="85"/>
      <c r="F131" s="86"/>
      <c r="G131" s="87"/>
      <c r="H131" s="85"/>
      <c r="J131" s="150">
        <f t="shared" si="19"/>
        <v>0</v>
      </c>
      <c r="K131" s="141"/>
    </row>
    <row r="132" spans="2:11">
      <c r="B132" s="22"/>
      <c r="C132" s="25">
        <v>0.291666666666666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0.333333333333333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ht="15.75" customHeight="1" spans="2:11">
      <c r="B134" s="22"/>
      <c r="C134" s="27">
        <v>0.375</v>
      </c>
      <c r="D134" s="28"/>
      <c r="E134" s="88"/>
      <c r="F134" s="89"/>
      <c r="G134" s="90"/>
      <c r="H134" s="88"/>
      <c r="J134" s="150">
        <f t="shared" si="19"/>
        <v>0</v>
      </c>
      <c r="K134" s="141"/>
    </row>
    <row r="135" ht="15.75" customHeight="1" spans="2:11">
      <c r="B135" s="22"/>
      <c r="C135" s="606" t="s">
        <v>215</v>
      </c>
      <c r="D135" s="607"/>
      <c r="E135" s="32"/>
      <c r="F135" s="29" t="s">
        <v>64</v>
      </c>
      <c r="G135" s="30"/>
      <c r="H135" s="531"/>
      <c r="J135" s="151"/>
      <c r="K135" s="152"/>
    </row>
    <row r="136" ht="15.75" customHeight="1" spans="2:11">
      <c r="B136" s="22"/>
      <c r="C136" s="31" t="s">
        <v>65</v>
      </c>
      <c r="D136" s="32" t="s">
        <v>66</v>
      </c>
      <c r="E136" s="32" t="s">
        <v>43</v>
      </c>
      <c r="F136" s="92" t="s">
        <v>44</v>
      </c>
      <c r="G136" s="93" t="s">
        <v>61</v>
      </c>
      <c r="H136" s="92" t="s">
        <v>62</v>
      </c>
      <c r="J136" s="153" t="s">
        <v>67</v>
      </c>
      <c r="K136" s="154">
        <f>B130</f>
        <v>45645</v>
      </c>
    </row>
    <row r="137" ht="15.15" spans="2:11">
      <c r="B137" s="22"/>
      <c r="C137" s="33"/>
      <c r="D137" s="34"/>
      <c r="E137" s="34"/>
      <c r="F137" s="94"/>
      <c r="G137" s="95" t="str">
        <f t="shared" ref="G137:G141" si="20">IF(F137=100%,"Complete",IF(AND(F137&lt;100%,F137&gt;0%),"In Progress","Not Started"))</f>
        <v>Not Started</v>
      </c>
      <c r="H137" s="96"/>
      <c r="J137" s="155"/>
      <c r="K137" s="156"/>
    </row>
    <row r="138" spans="2:11">
      <c r="B138" s="22"/>
      <c r="C138" s="35"/>
      <c r="D138" s="36"/>
      <c r="E138" s="36"/>
      <c r="F138" s="97"/>
      <c r="G138" s="95" t="str">
        <f t="shared" si="20"/>
        <v>Not Started</v>
      </c>
      <c r="H138" s="98"/>
      <c r="J138" s="137" t="str">
        <f t="shared" ref="J138:K142" si="21">C144</f>
        <v>Flask Tutorial</v>
      </c>
      <c r="K138" s="139" t="str">
        <f t="shared" si="21"/>
        <v>https://youtu.be/Z1RJmh_OqeA?si=2E8do4h8gyOWLhdc</v>
      </c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40" t="str">
        <f t="shared" si="21"/>
        <v>Rest API Tutorial</v>
      </c>
      <c r="K139" s="141" t="str">
        <f t="shared" si="21"/>
        <v>https://youtu.be/qbLc5a9jdXo?si=eZISNX1NAVYGn5xs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ht="15.75" customHeight="1" spans="2:11">
      <c r="B141" s="22"/>
      <c r="C141" s="608"/>
      <c r="D141" s="457"/>
      <c r="E141" s="457"/>
      <c r="F141" s="572"/>
      <c r="G141" s="95" t="str">
        <f t="shared" si="20"/>
        <v>Not Started</v>
      </c>
      <c r="H141" s="535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609" t="s">
        <v>216</v>
      </c>
      <c r="D142" s="610"/>
      <c r="E142" s="614"/>
      <c r="F142" s="536" t="s">
        <v>217</v>
      </c>
      <c r="G142" s="40"/>
      <c r="H142" s="100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517" t="s">
        <v>69</v>
      </c>
      <c r="D143" s="517" t="s">
        <v>70</v>
      </c>
      <c r="E143" s="518"/>
      <c r="F143" s="102" t="s">
        <v>44</v>
      </c>
      <c r="G143" s="103" t="s">
        <v>61</v>
      </c>
      <c r="H143" s="104" t="s">
        <v>62</v>
      </c>
      <c r="J143" s="149"/>
      <c r="K143" s="139"/>
    </row>
    <row r="144" spans="2:11">
      <c r="B144" s="22"/>
      <c r="C144" s="42" t="s">
        <v>245</v>
      </c>
      <c r="D144" s="619" t="s">
        <v>246</v>
      </c>
      <c r="E144" s="648"/>
      <c r="F144" s="106"/>
      <c r="G144" s="107" t="str">
        <f t="shared" ref="G144:G167" si="22">IF(F144=100%,"Complete",IF(AND(F144&lt;100%,F144&gt;0%),"In Progress","Not Started"))</f>
        <v>Not Started</v>
      </c>
      <c r="H144" s="108"/>
      <c r="J144" s="150"/>
      <c r="K144" s="141"/>
    </row>
    <row r="145" spans="2:11">
      <c r="B145" s="22"/>
      <c r="C145" s="44" t="s">
        <v>249</v>
      </c>
      <c r="D145" s="667" t="s">
        <v>250</v>
      </c>
      <c r="E145" s="668"/>
      <c r="F145" s="110"/>
      <c r="G145" s="107" t="str">
        <f t="shared" si="22"/>
        <v>Not Started</v>
      </c>
      <c r="H145" s="111"/>
      <c r="J145" s="150"/>
      <c r="K145" s="141"/>
    </row>
    <row r="146" spans="2:11">
      <c r="B146" s="22"/>
      <c r="C146" s="44"/>
      <c r="D146" s="45"/>
      <c r="E146" s="109"/>
      <c r="F146" s="110"/>
      <c r="G146" s="107" t="str">
        <f t="shared" si="22"/>
        <v>Not Started</v>
      </c>
      <c r="H146" s="111"/>
      <c r="J146" s="150" t="str">
        <f t="shared" ref="J146:J152" si="23">C155</f>
        <v>create a REST api to interact with actual database - continue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2"/>
        <v>Not Started</v>
      </c>
      <c r="H147" s="111"/>
      <c r="J147" s="150" t="str">
        <f t="shared" si="23"/>
        <v>What is software? - continue</v>
      </c>
      <c r="K147" s="141"/>
    </row>
    <row r="148" ht="15.75" customHeight="1" spans="2:11">
      <c r="B148" s="22"/>
      <c r="C148" s="46"/>
      <c r="D148" s="47"/>
      <c r="E148" s="112"/>
      <c r="F148" s="113"/>
      <c r="G148" s="107" t="str">
        <f t="shared" si="22"/>
        <v>Not Started</v>
      </c>
      <c r="H148" s="103"/>
      <c r="J148" s="150" t="str">
        <f t="shared" si="23"/>
        <v>Bank account part 2 - make changes if requested</v>
      </c>
      <c r="K148" s="141"/>
    </row>
    <row r="149" ht="15.75" customHeight="1" spans="2:11">
      <c r="B149" s="22"/>
      <c r="C149" s="48">
        <v>0.541666666666667</v>
      </c>
      <c r="D149" s="49"/>
      <c r="E149" s="114"/>
      <c r="F149" s="115" t="s">
        <v>71</v>
      </c>
      <c r="G149" s="116"/>
      <c r="H149" s="117"/>
      <c r="J149" s="150" t="str">
        <f t="shared" si="23"/>
        <v>Data Wrangling - make changes if requested</v>
      </c>
      <c r="K149" s="141"/>
    </row>
    <row r="150" ht="15.75" customHeight="1" spans="2:11">
      <c r="B150" s="22"/>
      <c r="C150" s="519">
        <v>0.583333333333333</v>
      </c>
      <c r="D150" s="611"/>
      <c r="E150" s="520"/>
      <c r="F150" s="50" t="s">
        <v>72</v>
      </c>
      <c r="G150" s="51"/>
      <c r="H150" s="118"/>
      <c r="J150" s="150">
        <f t="shared" si="23"/>
        <v>0</v>
      </c>
      <c r="K150" s="141"/>
    </row>
    <row r="151" ht="15.75" customHeight="1" spans="2:11">
      <c r="B151" s="22"/>
      <c r="C151" s="52" t="s">
        <v>69</v>
      </c>
      <c r="D151" s="53"/>
      <c r="E151" s="119"/>
      <c r="F151" s="120" t="s">
        <v>44</v>
      </c>
      <c r="G151" s="120" t="s">
        <v>61</v>
      </c>
      <c r="H151" s="118" t="s">
        <v>62</v>
      </c>
      <c r="J151" s="150">
        <f t="shared" si="23"/>
        <v>0</v>
      </c>
      <c r="K151" s="141"/>
    </row>
    <row r="152" ht="15" customHeight="1" spans="2:11">
      <c r="B152" s="22"/>
      <c r="C152" s="521" t="s">
        <v>218</v>
      </c>
      <c r="D152" s="541"/>
      <c r="E152" s="120" t="s">
        <v>219</v>
      </c>
      <c r="F152" s="122"/>
      <c r="G152" s="541" t="str">
        <f t="shared" si="22"/>
        <v>Not Started</v>
      </c>
      <c r="H152" s="124"/>
      <c r="J152" s="150">
        <f t="shared" si="23"/>
        <v>0</v>
      </c>
      <c r="K152" s="141"/>
    </row>
    <row r="153" ht="15.75" customHeight="1" spans="2:11">
      <c r="B153" s="22"/>
      <c r="C153" s="523" t="s">
        <v>220</v>
      </c>
      <c r="D153" s="123"/>
      <c r="E153" s="615"/>
      <c r="F153" s="126"/>
      <c r="G153" s="123" t="str">
        <f t="shared" si="22"/>
        <v>Not Started</v>
      </c>
      <c r="H153" s="127"/>
      <c r="J153" s="189"/>
      <c r="K153" s="190"/>
    </row>
    <row r="154" ht="15.75" customHeight="1" spans="2:11">
      <c r="B154" s="22"/>
      <c r="C154" s="525" t="s">
        <v>221</v>
      </c>
      <c r="D154" s="612"/>
      <c r="E154" s="615"/>
      <c r="F154" s="126"/>
      <c r="G154" s="123" t="str">
        <f t="shared" si="22"/>
        <v>Not Started</v>
      </c>
      <c r="H154" s="127"/>
      <c r="J154" s="155" t="s">
        <v>64</v>
      </c>
      <c r="K154" s="156"/>
    </row>
    <row r="155" ht="15.15" spans="2:11">
      <c r="B155" s="22"/>
      <c r="C155" s="613" t="s">
        <v>198</v>
      </c>
      <c r="D155" s="130"/>
      <c r="E155" s="616" t="s">
        <v>222</v>
      </c>
      <c r="F155" s="126"/>
      <c r="G155" s="123" t="str">
        <f t="shared" si="22"/>
        <v>Not Started</v>
      </c>
      <c r="H155" s="127"/>
      <c r="J155" s="149">
        <f t="shared" ref="J155:J159" si="24">C137</f>
        <v>0</v>
      </c>
      <c r="K155" s="139"/>
    </row>
    <row r="156" ht="15" customHeight="1" spans="2:11">
      <c r="B156" s="22"/>
      <c r="C156" s="64" t="s">
        <v>251</v>
      </c>
      <c r="D156" s="65"/>
      <c r="E156" s="129" t="s">
        <v>224</v>
      </c>
      <c r="F156" s="126"/>
      <c r="G156" s="123" t="str">
        <f t="shared" si="22"/>
        <v>Not Started</v>
      </c>
      <c r="H156" s="127"/>
      <c r="J156" s="150">
        <f t="shared" si="24"/>
        <v>0</v>
      </c>
      <c r="K156" s="141"/>
    </row>
    <row r="157" spans="2:11">
      <c r="B157" s="22"/>
      <c r="C157" s="64" t="s">
        <v>248</v>
      </c>
      <c r="D157" s="65"/>
      <c r="E157" s="130"/>
      <c r="F157" s="126"/>
      <c r="G157" s="123" t="str">
        <f t="shared" si="22"/>
        <v>Not Started</v>
      </c>
      <c r="H157" s="127"/>
      <c r="J157" s="150">
        <f t="shared" si="24"/>
        <v>0</v>
      </c>
      <c r="K157" s="141"/>
    </row>
    <row r="158" spans="2:11">
      <c r="B158" s="22"/>
      <c r="C158" s="64" t="s">
        <v>201</v>
      </c>
      <c r="D158" s="65"/>
      <c r="E158" s="130"/>
      <c r="F158" s="126"/>
      <c r="G158" s="123" t="str">
        <f t="shared" si="22"/>
        <v>Not Started</v>
      </c>
      <c r="H158" s="127"/>
      <c r="J158" s="150">
        <f t="shared" si="24"/>
        <v>0</v>
      </c>
      <c r="K158" s="141"/>
    </row>
    <row r="159" ht="15.75" customHeight="1" spans="2:11">
      <c r="B159" s="22"/>
      <c r="C159" s="64"/>
      <c r="D159" s="65"/>
      <c r="E159" s="130"/>
      <c r="F159" s="126"/>
      <c r="G159" s="123" t="str">
        <f t="shared" si="22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2"/>
        <v>Not Started</v>
      </c>
      <c r="H160" s="127"/>
      <c r="J160" s="140" t="s">
        <v>76</v>
      </c>
      <c r="K160" s="144"/>
    </row>
    <row r="161" ht="15.75" customHeight="1" spans="2:11">
      <c r="B161" s="66"/>
      <c r="C161" s="67"/>
      <c r="D161" s="68"/>
      <c r="E161" s="131"/>
      <c r="F161" s="132"/>
      <c r="G161" s="123" t="str">
        <f t="shared" si="22"/>
        <v>Not Started</v>
      </c>
      <c r="H161" s="133"/>
      <c r="J161" s="157" t="s">
        <v>77</v>
      </c>
      <c r="K161" s="158"/>
    </row>
    <row r="162" ht="25.75" spans="2:11">
      <c r="B162" s="69"/>
      <c r="C162" s="70"/>
      <c r="D162" s="71"/>
      <c r="E162" s="71"/>
      <c r="F162" s="134"/>
      <c r="G162" s="71"/>
      <c r="H162" s="71"/>
      <c r="J162" s="145"/>
      <c r="K162" s="146"/>
    </row>
    <row r="163" ht="15.75" customHeight="1" spans="2:8">
      <c r="B163" s="69"/>
      <c r="C163" s="70"/>
      <c r="D163" s="71"/>
      <c r="E163" s="71"/>
      <c r="F163" s="134"/>
      <c r="G163" s="71"/>
      <c r="H163" s="71"/>
    </row>
    <row r="164" ht="15.15"/>
    <row r="165" ht="15.15" spans="10:11">
      <c r="J165" s="160" t="s">
        <v>47</v>
      </c>
      <c r="K165" s="161">
        <f>K136</f>
        <v>45645</v>
      </c>
    </row>
    <row r="166" ht="21.75" customHeight="1" spans="2:11">
      <c r="B166" s="20" t="s">
        <v>58</v>
      </c>
      <c r="C166" s="21" t="s">
        <v>59</v>
      </c>
      <c r="D166" s="20" t="s">
        <v>60</v>
      </c>
      <c r="E166" s="80"/>
      <c r="F166" s="81" t="s">
        <v>44</v>
      </c>
      <c r="G166" s="21" t="s">
        <v>61</v>
      </c>
      <c r="H166" s="80" t="s">
        <v>62</v>
      </c>
      <c r="J166" s="162"/>
      <c r="K166" s="163"/>
    </row>
    <row r="167" spans="2:11">
      <c r="B167" s="22">
        <v>45646</v>
      </c>
      <c r="C167" s="23">
        <v>0.208333333333333</v>
      </c>
      <c r="D167" s="24" t="s">
        <v>63</v>
      </c>
      <c r="E167" s="82"/>
      <c r="F167" s="83"/>
      <c r="G167" s="84" t="str">
        <f t="shared" si="22"/>
        <v>Not Started</v>
      </c>
      <c r="H167" s="82"/>
      <c r="J167" s="162" t="str">
        <f t="shared" ref="J167:K188" si="25">J138</f>
        <v>Flask Tutorial</v>
      </c>
      <c r="K167" s="164" t="str">
        <f t="shared" ref="K167:K168" si="26">K138</f>
        <v>https://youtu.be/Z1RJmh_OqeA?si=2E8do4h8gyOWLhdc</v>
      </c>
    </row>
    <row r="168" spans="2:11">
      <c r="B168" s="22"/>
      <c r="C168" s="25">
        <v>0.25</v>
      </c>
      <c r="D168" s="26"/>
      <c r="E168" s="85"/>
      <c r="F168" s="86"/>
      <c r="G168" s="87"/>
      <c r="H168" s="85"/>
      <c r="J168" s="165" t="str">
        <f t="shared" si="25"/>
        <v>Rest API Tutorial</v>
      </c>
      <c r="K168" s="166" t="str">
        <f t="shared" si="26"/>
        <v>https://youtu.be/qbLc5a9jdXo?si=eZISNX1NAVYGn5xs</v>
      </c>
    </row>
    <row r="169" spans="2:11">
      <c r="B169" s="22"/>
      <c r="C169" s="25">
        <v>0.291666666666666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5"/>
        <v>0</v>
      </c>
    </row>
    <row r="170" spans="2:11">
      <c r="B170" s="22"/>
      <c r="C170" s="25">
        <v>0.333333333333333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ht="15.75" customHeight="1" spans="2:11">
      <c r="B171" s="22"/>
      <c r="C171" s="27">
        <v>0.375</v>
      </c>
      <c r="D171" s="28"/>
      <c r="E171" s="88"/>
      <c r="F171" s="89"/>
      <c r="G171" s="90"/>
      <c r="H171" s="88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606" t="s">
        <v>215</v>
      </c>
      <c r="D172" s="607"/>
      <c r="E172" s="32"/>
      <c r="F172" s="29" t="s">
        <v>64</v>
      </c>
      <c r="G172" s="30"/>
      <c r="H172" s="531"/>
      <c r="J172" s="174"/>
      <c r="K172" s="164"/>
    </row>
    <row r="173" ht="15.75" customHeight="1" spans="2:11">
      <c r="B173" s="22"/>
      <c r="C173" s="31" t="s">
        <v>65</v>
      </c>
      <c r="D173" s="32" t="s">
        <v>66</v>
      </c>
      <c r="E173" s="32" t="s">
        <v>43</v>
      </c>
      <c r="F173" s="92" t="s">
        <v>44</v>
      </c>
      <c r="G173" s="93" t="s">
        <v>61</v>
      </c>
      <c r="H173" s="92" t="s">
        <v>62</v>
      </c>
      <c r="J173" s="175"/>
      <c r="K173" s="166"/>
    </row>
    <row r="174" spans="2:11">
      <c r="B174" s="22"/>
      <c r="C174" s="33"/>
      <c r="D174" s="34"/>
      <c r="E174" s="34"/>
      <c r="F174" s="94"/>
      <c r="G174" s="95" t="str">
        <f t="shared" ref="G174:G178" si="27">IF(F174=100%,"Complete",IF(AND(F174&lt;100%,F174&gt;0%),"In Progress","Not Started"))</f>
        <v>Not Started</v>
      </c>
      <c r="H174" s="96"/>
      <c r="J174" s="175"/>
      <c r="K174" s="166"/>
    </row>
    <row r="175" spans="2:11">
      <c r="B175" s="22"/>
      <c r="C175" s="35"/>
      <c r="D175" s="36"/>
      <c r="E175" s="36"/>
      <c r="F175" s="97"/>
      <c r="G175" s="95" t="str">
        <f t="shared" si="27"/>
        <v>Not Started</v>
      </c>
      <c r="H175" s="98"/>
      <c r="J175" s="175" t="str">
        <f t="shared" si="25"/>
        <v>create a REST api to interact with actual database - continue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5"/>
        <v>What is software? - continue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 t="str">
        <f t="shared" si="25"/>
        <v>Bank account part 2 - make changes if requested</v>
      </c>
      <c r="K177" s="166"/>
    </row>
    <row r="178" ht="15.75" customHeight="1" spans="2:11">
      <c r="B178" s="22"/>
      <c r="C178" s="608"/>
      <c r="D178" s="457"/>
      <c r="E178" s="457"/>
      <c r="F178" s="572"/>
      <c r="G178" s="95" t="str">
        <f t="shared" si="27"/>
        <v>Not Started</v>
      </c>
      <c r="H178" s="535"/>
      <c r="J178" s="175" t="str">
        <f t="shared" si="25"/>
        <v>Data Wrangling - make changes if requested</v>
      </c>
      <c r="K178" s="166"/>
    </row>
    <row r="179" ht="15.75" customHeight="1" spans="2:11">
      <c r="B179" s="22"/>
      <c r="C179" s="609" t="s">
        <v>216</v>
      </c>
      <c r="D179" s="610"/>
      <c r="E179" s="614"/>
      <c r="F179" s="536" t="s">
        <v>217</v>
      </c>
      <c r="G179" s="40"/>
      <c r="H179" s="100"/>
      <c r="J179" s="175">
        <f t="shared" si="25"/>
        <v>0</v>
      </c>
      <c r="K179" s="166"/>
    </row>
    <row r="180" ht="15.75" customHeight="1" spans="2:11">
      <c r="B180" s="22"/>
      <c r="C180" s="517" t="s">
        <v>69</v>
      </c>
      <c r="D180" s="517" t="s">
        <v>70</v>
      </c>
      <c r="E180" s="518"/>
      <c r="F180" s="102" t="s">
        <v>44</v>
      </c>
      <c r="G180" s="103" t="s">
        <v>61</v>
      </c>
      <c r="H180" s="104" t="s">
        <v>62</v>
      </c>
      <c r="J180" s="175">
        <f t="shared" si="25"/>
        <v>0</v>
      </c>
      <c r="K180" s="166"/>
    </row>
    <row r="181" spans="2:11">
      <c r="B181" s="22"/>
      <c r="C181" s="42"/>
      <c r="D181" s="43"/>
      <c r="E181" s="105"/>
      <c r="F181" s="106"/>
      <c r="G181" s="107" t="str">
        <f t="shared" ref="G181:G204" si="28">IF(F181=100%,"Complete",IF(AND(F181&lt;100%,F181&gt;0%),"In Progress","Not Started"))</f>
        <v>Not Started</v>
      </c>
      <c r="H181" s="108"/>
      <c r="J181" s="175">
        <f t="shared" si="25"/>
        <v>0</v>
      </c>
      <c r="K181" s="166"/>
    </row>
    <row r="182" ht="15.15" spans="2:11">
      <c r="B182" s="22"/>
      <c r="C182" s="44"/>
      <c r="D182" s="45"/>
      <c r="E182" s="109"/>
      <c r="F182" s="110"/>
      <c r="G182" s="107" t="str">
        <f t="shared" si="28"/>
        <v>Not Started</v>
      </c>
      <c r="H182" s="111"/>
      <c r="J182" s="176"/>
      <c r="K182" s="177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8" t="s">
        <v>64</v>
      </c>
      <c r="K183" s="179"/>
    </row>
    <row r="184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5">
        <f t="shared" si="25"/>
        <v>0</v>
      </c>
      <c r="K184" s="166"/>
    </row>
    <row r="185" ht="15.75" customHeight="1" spans="2:11">
      <c r="B185" s="22"/>
      <c r="C185" s="46"/>
      <c r="D185" s="47"/>
      <c r="E185" s="112"/>
      <c r="F185" s="113"/>
      <c r="G185" s="107" t="str">
        <f t="shared" si="28"/>
        <v>Not Started</v>
      </c>
      <c r="H185" s="103"/>
      <c r="J185" s="175">
        <f t="shared" si="25"/>
        <v>0</v>
      </c>
      <c r="K185" s="166"/>
    </row>
    <row r="186" ht="15.75" customHeight="1" spans="2:11">
      <c r="B186" s="22"/>
      <c r="C186" s="48">
        <v>0.541666666666667</v>
      </c>
      <c r="D186" s="49"/>
      <c r="E186" s="114"/>
      <c r="F186" s="115" t="s">
        <v>71</v>
      </c>
      <c r="G186" s="116"/>
      <c r="H186" s="117"/>
      <c r="J186" s="175">
        <f t="shared" si="25"/>
        <v>0</v>
      </c>
      <c r="K186" s="166"/>
    </row>
    <row r="187" ht="15.75" customHeight="1" spans="2:11">
      <c r="B187" s="22"/>
      <c r="C187" s="519">
        <v>0.583333333333333</v>
      </c>
      <c r="D187" s="611"/>
      <c r="E187" s="520"/>
      <c r="F187" s="50" t="s">
        <v>72</v>
      </c>
      <c r="G187" s="51"/>
      <c r="H187" s="118"/>
      <c r="J187" s="175">
        <f t="shared" si="25"/>
        <v>0</v>
      </c>
      <c r="K187" s="166"/>
    </row>
    <row r="188" ht="15.75" customHeight="1" spans="2:11">
      <c r="B188" s="22"/>
      <c r="C188" s="52" t="s">
        <v>69</v>
      </c>
      <c r="D188" s="53"/>
      <c r="E188" s="119"/>
      <c r="F188" s="120" t="s">
        <v>44</v>
      </c>
      <c r="G188" s="120" t="s">
        <v>61</v>
      </c>
      <c r="H188" s="118" t="s">
        <v>62</v>
      </c>
      <c r="J188" s="175">
        <f t="shared" si="25"/>
        <v>0</v>
      </c>
      <c r="K188" s="166"/>
    </row>
    <row r="189" ht="15.75" customHeight="1" spans="2:11">
      <c r="B189" s="22"/>
      <c r="C189" s="521" t="s">
        <v>218</v>
      </c>
      <c r="D189" s="541"/>
      <c r="E189" s="120" t="s">
        <v>219</v>
      </c>
      <c r="F189" s="122"/>
      <c r="G189" s="541" t="str">
        <f t="shared" si="28"/>
        <v>Not Started</v>
      </c>
      <c r="H189" s="124"/>
      <c r="J189" s="180"/>
      <c r="K189" s="181"/>
    </row>
    <row r="190" ht="15.75" customHeight="1" spans="2:11">
      <c r="B190" s="22"/>
      <c r="C190" s="523" t="s">
        <v>220</v>
      </c>
      <c r="D190" s="123"/>
      <c r="E190" s="615"/>
      <c r="F190" s="126"/>
      <c r="G190" s="123" t="str">
        <f t="shared" si="28"/>
        <v>Not Started</v>
      </c>
      <c r="H190" s="127"/>
      <c r="J190" s="182" t="s">
        <v>67</v>
      </c>
      <c r="K190" s="183">
        <f>B167</f>
        <v>45646</v>
      </c>
    </row>
    <row r="191" ht="15.75" customHeight="1" spans="2:11">
      <c r="B191" s="22"/>
      <c r="C191" s="525" t="s">
        <v>221</v>
      </c>
      <c r="D191" s="612"/>
      <c r="E191" s="615"/>
      <c r="F191" s="126"/>
      <c r="G191" s="123" t="str">
        <f t="shared" si="28"/>
        <v>Not Started</v>
      </c>
      <c r="H191" s="127"/>
      <c r="J191" s="178"/>
      <c r="K191" s="179"/>
    </row>
    <row r="192" ht="15.15" spans="2:11">
      <c r="B192" s="22"/>
      <c r="C192" s="613" t="s">
        <v>198</v>
      </c>
      <c r="D192" s="130"/>
      <c r="E192" s="616" t="s">
        <v>222</v>
      </c>
      <c r="F192" s="126"/>
      <c r="G192" s="123" t="str">
        <f t="shared" si="28"/>
        <v>Not Started</v>
      </c>
      <c r="H192" s="127"/>
      <c r="J192" s="162">
        <f t="shared" ref="J192:K196" si="29">C181</f>
        <v>0</v>
      </c>
      <c r="K192" s="164">
        <f t="shared" si="29"/>
        <v>0</v>
      </c>
    </row>
    <row r="193" ht="15" customHeight="1" spans="2:11">
      <c r="B193" s="22"/>
      <c r="C193" s="64" t="s">
        <v>252</v>
      </c>
      <c r="D193" s="65"/>
      <c r="E193" s="129" t="s">
        <v>224</v>
      </c>
      <c r="F193" s="126"/>
      <c r="G193" s="123" t="str">
        <f t="shared" si="28"/>
        <v>Not Started</v>
      </c>
      <c r="H193" s="127"/>
      <c r="J193" s="165">
        <f t="shared" si="29"/>
        <v>0</v>
      </c>
      <c r="K193" s="166">
        <f t="shared" si="29"/>
        <v>0</v>
      </c>
    </row>
    <row r="194" ht="15" customHeight="1" spans="2:11">
      <c r="B194" s="22"/>
      <c r="C194" s="64" t="s">
        <v>248</v>
      </c>
      <c r="D194" s="65"/>
      <c r="E194" s="130"/>
      <c r="F194" s="126"/>
      <c r="G194" s="123" t="str">
        <f t="shared" si="28"/>
        <v>Not Started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 t="s">
        <v>201</v>
      </c>
      <c r="D195" s="65"/>
      <c r="E195" s="130"/>
      <c r="F195" s="126"/>
      <c r="G195" s="123" t="str">
        <f t="shared" si="28"/>
        <v>Not Started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74"/>
      <c r="K197" s="164"/>
    </row>
    <row r="198" ht="15.75" customHeight="1" spans="2:11">
      <c r="B198" s="66"/>
      <c r="C198" s="67"/>
      <c r="D198" s="68"/>
      <c r="E198" s="131"/>
      <c r="F198" s="132"/>
      <c r="G198" s="123" t="str">
        <f t="shared" si="28"/>
        <v>Not Started</v>
      </c>
      <c r="H198" s="133"/>
      <c r="J198" s="175"/>
      <c r="K198" s="166"/>
    </row>
    <row r="199" ht="25" spans="2:11">
      <c r="B199" s="69"/>
      <c r="C199" s="70"/>
      <c r="D199" s="71"/>
      <c r="E199" s="71"/>
      <c r="F199" s="134"/>
      <c r="G199" s="71"/>
      <c r="H199" s="71"/>
      <c r="J199" s="175"/>
      <c r="K199" s="166"/>
    </row>
    <row r="200" ht="15.75" customHeight="1" spans="2:11">
      <c r="B200" s="69"/>
      <c r="C200" s="70"/>
      <c r="D200" s="71"/>
      <c r="E200" s="71"/>
      <c r="F200" s="134"/>
      <c r="G200" s="71"/>
      <c r="H200" s="71"/>
      <c r="J200" s="175" t="str">
        <f t="shared" ref="J200:J206" si="30">C192</f>
        <v>create a REST api to interact with actual database - continue</v>
      </c>
      <c r="K200" s="166"/>
    </row>
    <row r="201" spans="10:11">
      <c r="J201" s="175" t="str">
        <f t="shared" si="30"/>
        <v>What is the Internet? - continue</v>
      </c>
      <c r="K201" s="166"/>
    </row>
    <row r="202" ht="15.15" spans="10:11">
      <c r="J202" s="175" t="str">
        <f t="shared" si="30"/>
        <v>Bank account part 2 - make changes if requested</v>
      </c>
      <c r="K202" s="166"/>
    </row>
    <row r="203" ht="21.75" customHeight="1" spans="2:11">
      <c r="B203" s="20" t="s">
        <v>58</v>
      </c>
      <c r="C203" s="21" t="s">
        <v>59</v>
      </c>
      <c r="D203" s="20" t="s">
        <v>60</v>
      </c>
      <c r="E203" s="80"/>
      <c r="F203" s="81" t="s">
        <v>44</v>
      </c>
      <c r="G203" s="21" t="s">
        <v>61</v>
      </c>
      <c r="H203" s="80" t="s">
        <v>62</v>
      </c>
      <c r="J203" s="175" t="str">
        <f t="shared" si="30"/>
        <v>Data Wrangling - make changes if requested</v>
      </c>
      <c r="K203" s="166"/>
    </row>
    <row r="204" ht="23.25" customHeight="1" spans="2:11">
      <c r="B204" s="22"/>
      <c r="C204" s="23">
        <v>0.208333333333333</v>
      </c>
      <c r="D204" s="24" t="s">
        <v>63</v>
      </c>
      <c r="E204" s="82"/>
      <c r="F204" s="83"/>
      <c r="G204" s="84" t="str">
        <f t="shared" si="28"/>
        <v>Not Started</v>
      </c>
      <c r="H204" s="82"/>
      <c r="J204" s="175">
        <f t="shared" si="30"/>
        <v>0</v>
      </c>
      <c r="K204" s="166"/>
    </row>
    <row r="205" spans="2:11">
      <c r="B205" s="22"/>
      <c r="C205" s="25">
        <v>0.25</v>
      </c>
      <c r="D205" s="26"/>
      <c r="E205" s="85"/>
      <c r="F205" s="86"/>
      <c r="G205" s="87"/>
      <c r="H205" s="85"/>
      <c r="J205" s="175">
        <f t="shared" si="30"/>
        <v>0</v>
      </c>
      <c r="K205" s="166"/>
    </row>
    <row r="206" spans="2:11">
      <c r="B206" s="22"/>
      <c r="C206" s="25">
        <v>0.291666666666666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ht="15.15" spans="2:11">
      <c r="B207" s="22"/>
      <c r="C207" s="25">
        <v>0.333333333333333</v>
      </c>
      <c r="D207" s="26"/>
      <c r="E207" s="85"/>
      <c r="F207" s="86"/>
      <c r="G207" s="87"/>
      <c r="H207" s="85"/>
      <c r="J207" s="184"/>
      <c r="K207" s="185"/>
    </row>
    <row r="208" ht="15.75" customHeight="1" spans="2:11">
      <c r="B208" s="22"/>
      <c r="C208" s="27">
        <v>0.375</v>
      </c>
      <c r="D208" s="28"/>
      <c r="E208" s="88"/>
      <c r="F208" s="89"/>
      <c r="G208" s="90"/>
      <c r="H208" s="88"/>
      <c r="J208" s="178" t="s">
        <v>64</v>
      </c>
      <c r="K208" s="179"/>
    </row>
    <row r="209" ht="15.75" customHeight="1" spans="2:11">
      <c r="B209" s="22"/>
      <c r="C209" s="606" t="s">
        <v>215</v>
      </c>
      <c r="D209" s="607"/>
      <c r="E209" s="32"/>
      <c r="F209" s="29" t="s">
        <v>64</v>
      </c>
      <c r="G209" s="30"/>
      <c r="H209" s="531"/>
      <c r="J209" s="174">
        <f t="shared" ref="J209:J213" si="31">C174</f>
        <v>0</v>
      </c>
      <c r="K209" s="164"/>
    </row>
    <row r="210" ht="15.75" customHeight="1" spans="2:11">
      <c r="B210" s="22"/>
      <c r="C210" s="31" t="s">
        <v>65</v>
      </c>
      <c r="D210" s="32" t="s">
        <v>66</v>
      </c>
      <c r="E210" s="32" t="s">
        <v>43</v>
      </c>
      <c r="F210" s="92" t="s">
        <v>44</v>
      </c>
      <c r="G210" s="93" t="s">
        <v>61</v>
      </c>
      <c r="H210" s="92" t="s">
        <v>62</v>
      </c>
      <c r="J210" s="175">
        <f t="shared" si="31"/>
        <v>0</v>
      </c>
      <c r="K210" s="166"/>
    </row>
    <row r="211" spans="2:11">
      <c r="B211" s="22"/>
      <c r="C211" s="33"/>
      <c r="D211" s="34"/>
      <c r="E211" s="34"/>
      <c r="F211" s="94"/>
      <c r="G211" s="95" t="str">
        <f t="shared" ref="G211:G215" si="32">IF(F211=100%,"Complete",IF(AND(F211&lt;100%,F211&gt;0%),"In Progress","Not Started"))</f>
        <v>Not Started</v>
      </c>
      <c r="H211" s="96"/>
      <c r="J211" s="175">
        <f t="shared" si="31"/>
        <v>0</v>
      </c>
      <c r="K211" s="166"/>
    </row>
    <row r="212" spans="2:11">
      <c r="B212" s="22"/>
      <c r="C212" s="35"/>
      <c r="D212" s="36"/>
      <c r="E212" s="36"/>
      <c r="F212" s="97"/>
      <c r="G212" s="95" t="str">
        <f t="shared" si="32"/>
        <v>Not Started</v>
      </c>
      <c r="H212" s="98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65" t="s">
        <v>76</v>
      </c>
      <c r="K214" s="186"/>
    </row>
    <row r="215" ht="15.75" customHeight="1" spans="2:11">
      <c r="B215" s="22"/>
      <c r="C215" s="608"/>
      <c r="D215" s="457"/>
      <c r="E215" s="457"/>
      <c r="F215" s="572"/>
      <c r="G215" s="95" t="str">
        <f t="shared" si="32"/>
        <v>Not Started</v>
      </c>
      <c r="H215" s="535"/>
      <c r="J215" s="187" t="s">
        <v>77</v>
      </c>
      <c r="K215" s="188"/>
    </row>
    <row r="216" ht="15.75" customHeight="1" spans="2:11">
      <c r="B216" s="22"/>
      <c r="C216" s="609" t="s">
        <v>216</v>
      </c>
      <c r="D216" s="610"/>
      <c r="E216" s="614"/>
      <c r="F216" s="536" t="s">
        <v>217</v>
      </c>
      <c r="G216" s="40"/>
      <c r="H216" s="100"/>
      <c r="J216" s="176"/>
      <c r="K216" s="177"/>
    </row>
    <row r="217" ht="15.75" customHeight="1" spans="2:8">
      <c r="B217" s="22"/>
      <c r="C217" s="517" t="s">
        <v>69</v>
      </c>
      <c r="D217" s="517" t="s">
        <v>70</v>
      </c>
      <c r="E217" s="518"/>
      <c r="F217" s="102" t="s">
        <v>44</v>
      </c>
      <c r="G217" s="103" t="s">
        <v>61</v>
      </c>
      <c r="H217" s="104" t="s">
        <v>62</v>
      </c>
    </row>
    <row r="218" ht="15.15" spans="2:8">
      <c r="B218" s="22"/>
      <c r="C218" s="42"/>
      <c r="D218" s="43"/>
      <c r="E218" s="105"/>
      <c r="F218" s="106"/>
      <c r="G218" s="107" t="str">
        <f t="shared" ref="G218:G235" si="33">IF(F218=100%,"Complete",IF(AND(F218&lt;100%,F218&gt;0%),"In Progress","Not Started"))</f>
        <v>Not Started</v>
      </c>
      <c r="H218" s="108"/>
    </row>
    <row r="219" ht="15.15" spans="2:11">
      <c r="B219" s="22"/>
      <c r="C219" s="44"/>
      <c r="D219" s="45"/>
      <c r="E219" s="109"/>
      <c r="F219" s="110"/>
      <c r="G219" s="107" t="str">
        <f t="shared" si="33"/>
        <v>Not Started</v>
      </c>
      <c r="H219" s="111"/>
      <c r="J219" s="135" t="s">
        <v>47</v>
      </c>
      <c r="K219" s="136">
        <f>K190</f>
        <v>45646</v>
      </c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137"/>
      <c r="K220" s="138"/>
    </row>
    <row r="221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>
        <f t="shared" ref="J221:K242" si="34">J192</f>
        <v>0</v>
      </c>
      <c r="K221" s="139">
        <f t="shared" ref="K221:K222" si="35">K192</f>
        <v>0</v>
      </c>
    </row>
    <row r="222" ht="15.75" customHeight="1" spans="2:11">
      <c r="B222" s="22"/>
      <c r="C222" s="46"/>
      <c r="D222" s="47"/>
      <c r="E222" s="112"/>
      <c r="F222" s="113"/>
      <c r="G222" s="107" t="str">
        <f t="shared" si="33"/>
        <v>Not Started</v>
      </c>
      <c r="H222" s="103"/>
      <c r="J222" s="140">
        <f t="shared" si="34"/>
        <v>0</v>
      </c>
      <c r="K222" s="141">
        <f t="shared" si="35"/>
        <v>0</v>
      </c>
    </row>
    <row r="223" ht="15.75" customHeight="1" spans="2:11">
      <c r="B223" s="22"/>
      <c r="C223" s="48">
        <v>0.541666666666667</v>
      </c>
      <c r="D223" s="49"/>
      <c r="E223" s="114"/>
      <c r="F223" s="115" t="s">
        <v>71</v>
      </c>
      <c r="G223" s="116"/>
      <c r="H223" s="117"/>
      <c r="J223" s="140">
        <f t="shared" si="34"/>
        <v>0</v>
      </c>
      <c r="K223" s="141">
        <f t="shared" si="34"/>
        <v>0</v>
      </c>
    </row>
    <row r="224" ht="15.75" customHeight="1" spans="2:11">
      <c r="B224" s="22"/>
      <c r="C224" s="519">
        <v>0.583333333333333</v>
      </c>
      <c r="D224" s="611"/>
      <c r="E224" s="520"/>
      <c r="F224" s="50" t="s">
        <v>72</v>
      </c>
      <c r="G224" s="51"/>
      <c r="H224" s="118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2" t="s">
        <v>69</v>
      </c>
      <c r="D225" s="53"/>
      <c r="E225" s="119"/>
      <c r="F225" s="120" t="s">
        <v>44</v>
      </c>
      <c r="G225" s="120" t="s">
        <v>61</v>
      </c>
      <c r="H225" s="118" t="s">
        <v>62</v>
      </c>
      <c r="J225" s="140">
        <f t="shared" si="34"/>
        <v>0</v>
      </c>
      <c r="K225" s="141">
        <f t="shared" si="34"/>
        <v>0</v>
      </c>
    </row>
    <row r="226" ht="15" customHeight="1" spans="2:11">
      <c r="B226" s="22"/>
      <c r="C226" s="521" t="s">
        <v>218</v>
      </c>
      <c r="D226" s="541"/>
      <c r="E226" s="120" t="s">
        <v>219</v>
      </c>
      <c r="F226" s="122"/>
      <c r="G226" s="541" t="str">
        <f t="shared" si="33"/>
        <v>Not Started</v>
      </c>
      <c r="H226" s="124"/>
      <c r="J226" s="149">
        <f t="shared" si="34"/>
        <v>0</v>
      </c>
      <c r="K226" s="139"/>
    </row>
    <row r="227" spans="2:11">
      <c r="B227" s="22"/>
      <c r="C227" s="523" t="s">
        <v>220</v>
      </c>
      <c r="D227" s="123"/>
      <c r="E227" s="615"/>
      <c r="F227" s="126"/>
      <c r="G227" s="123" t="str">
        <f t="shared" si="33"/>
        <v>Not Started</v>
      </c>
      <c r="H227" s="127"/>
      <c r="J227" s="150">
        <f t="shared" si="34"/>
        <v>0</v>
      </c>
      <c r="K227" s="141"/>
    </row>
    <row r="228" ht="15.75" customHeight="1" spans="2:11">
      <c r="B228" s="22"/>
      <c r="C228" s="525" t="s">
        <v>221</v>
      </c>
      <c r="D228" s="612"/>
      <c r="E228" s="615"/>
      <c r="F228" s="126"/>
      <c r="G228" s="123" t="str">
        <f t="shared" si="33"/>
        <v>Not Started</v>
      </c>
      <c r="H228" s="127"/>
      <c r="J228" s="150">
        <f t="shared" si="34"/>
        <v>0</v>
      </c>
      <c r="K228" s="141"/>
    </row>
    <row r="229" ht="15.15" spans="2:11">
      <c r="B229" s="22"/>
      <c r="C229" s="613"/>
      <c r="D229" s="130"/>
      <c r="E229" s="616" t="s">
        <v>222</v>
      </c>
      <c r="F229" s="126"/>
      <c r="G229" s="123" t="str">
        <f t="shared" si="33"/>
        <v>Not Started</v>
      </c>
      <c r="H229" s="127"/>
      <c r="J229" s="150" t="str">
        <f t="shared" si="34"/>
        <v>create a REST api to interact with actual database - continue</v>
      </c>
      <c r="K229" s="141"/>
    </row>
    <row r="230" ht="15.75" customHeight="1" spans="2:11">
      <c r="B230" s="22"/>
      <c r="C230" s="570"/>
      <c r="D230" s="571"/>
      <c r="E230" s="129" t="s">
        <v>224</v>
      </c>
      <c r="F230" s="126"/>
      <c r="G230" s="123" t="str">
        <f t="shared" si="33"/>
        <v>Not Started</v>
      </c>
      <c r="H230" s="127"/>
      <c r="J230" s="150" t="str">
        <f t="shared" si="34"/>
        <v>What is the Internet? - continue</v>
      </c>
      <c r="K230" s="141"/>
    </row>
    <row r="231" spans="2:11">
      <c r="B231" s="22"/>
      <c r="C231" s="64"/>
      <c r="D231" s="65"/>
      <c r="E231" s="130"/>
      <c r="F231" s="126"/>
      <c r="G231" s="123" t="str">
        <f t="shared" si="33"/>
        <v>Not Started</v>
      </c>
      <c r="H231" s="127"/>
      <c r="J231" s="150" t="str">
        <f t="shared" si="34"/>
        <v>Bank account part 2 - make changes if requested</v>
      </c>
      <c r="K231" s="141"/>
    </row>
    <row r="232" ht="15.75" customHeight="1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150" t="str">
        <f t="shared" si="34"/>
        <v>Data Wrangling - make changes if requested</v>
      </c>
      <c r="K232" s="141"/>
    </row>
    <row r="233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ht="15.15" spans="2:11">
      <c r="B235" s="66"/>
      <c r="C235" s="67"/>
      <c r="D235" s="68"/>
      <c r="E235" s="131"/>
      <c r="F235" s="132"/>
      <c r="G235" s="123" t="str">
        <f t="shared" si="33"/>
        <v>Not Started</v>
      </c>
      <c r="H235" s="133"/>
      <c r="J235" s="150">
        <f t="shared" si="34"/>
        <v>0</v>
      </c>
      <c r="K235" s="141"/>
    </row>
    <row r="236" ht="25.75" spans="2:11">
      <c r="B236" s="69"/>
      <c r="C236" s="70"/>
      <c r="D236" s="71"/>
      <c r="E236" s="71"/>
      <c r="F236" s="134"/>
      <c r="G236" s="71"/>
      <c r="H236" s="71"/>
      <c r="J236" s="145"/>
      <c r="K236" s="146"/>
    </row>
    <row r="237" ht="25.75" spans="2:11">
      <c r="B237" s="69"/>
      <c r="C237" s="70"/>
      <c r="D237" s="71"/>
      <c r="E237" s="71"/>
      <c r="F237" s="134"/>
      <c r="G237" s="71"/>
      <c r="H237" s="71"/>
      <c r="J237" s="155" t="s">
        <v>64</v>
      </c>
      <c r="K237" s="156"/>
    </row>
    <row r="238" ht="15.15" spans="2:11">
      <c r="B238" s="191" t="s">
        <v>78</v>
      </c>
      <c r="C238" s="192">
        <f ca="1">TODAY()</f>
        <v>45827</v>
      </c>
      <c r="J238" s="150">
        <f t="shared" si="34"/>
        <v>0</v>
      </c>
      <c r="K238" s="141"/>
    </row>
    <row r="239" spans="2:11">
      <c r="B239" s="193"/>
      <c r="C239" s="194"/>
      <c r="J239" s="150">
        <f t="shared" si="34"/>
        <v>0</v>
      </c>
      <c r="K239" s="141"/>
    </row>
    <row r="240" ht="15.15" spans="2:11">
      <c r="B240" s="195" t="s">
        <v>79</v>
      </c>
      <c r="C240" s="196"/>
      <c r="D240" s="197"/>
      <c r="E240" s="197"/>
      <c r="F240" s="197"/>
      <c r="G240" s="197"/>
      <c r="H240" s="197"/>
      <c r="J240" s="150">
        <f t="shared" si="34"/>
        <v>0</v>
      </c>
      <c r="K240" s="141"/>
    </row>
    <row r="241" spans="2:11">
      <c r="B241" s="198"/>
      <c r="C241" s="199"/>
      <c r="D241" s="197"/>
      <c r="E241" s="197"/>
      <c r="F241" s="197"/>
      <c r="G241" s="197"/>
      <c r="H241" s="210"/>
      <c r="J241" s="150">
        <f t="shared" si="34"/>
        <v>0</v>
      </c>
      <c r="K241" s="141"/>
    </row>
    <row r="242" ht="15.15" spans="2:11">
      <c r="B242" s="200" t="s">
        <v>80</v>
      </c>
      <c r="C242" s="201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/>
      <c r="C243" s="201"/>
      <c r="D243" s="197"/>
      <c r="E243" s="197"/>
      <c r="F243" s="197"/>
      <c r="G243" s="197"/>
      <c r="H243" s="210"/>
      <c r="J243" s="151"/>
      <c r="K243" s="152"/>
    </row>
    <row r="244" ht="15.15" spans="2:11">
      <c r="B244" s="202"/>
      <c r="C244" s="203"/>
      <c r="D244" s="197"/>
      <c r="E244" s="197"/>
      <c r="F244" s="197"/>
      <c r="G244" s="197"/>
      <c r="H244" s="210"/>
      <c r="J244" s="153" t="s">
        <v>67</v>
      </c>
      <c r="K244" s="154">
        <f>B204</f>
        <v>0</v>
      </c>
    </row>
    <row r="245" ht="15.15" spans="2:11">
      <c r="B245" s="204"/>
      <c r="C245" s="205"/>
      <c r="D245" s="197"/>
      <c r="E245" s="197"/>
      <c r="F245" s="197"/>
      <c r="G245" s="197"/>
      <c r="H245" s="210"/>
      <c r="J245" s="155"/>
      <c r="K245" s="156"/>
    </row>
    <row r="246" ht="15.15" spans="2:11">
      <c r="B246" s="206" t="s">
        <v>81</v>
      </c>
      <c r="C246" s="207"/>
      <c r="D246" s="197"/>
      <c r="E246" s="197"/>
      <c r="F246" s="197"/>
      <c r="G246" s="197"/>
      <c r="H246" s="210"/>
      <c r="J246" s="137">
        <f t="shared" ref="J246:K250" si="36">C218</f>
        <v>0</v>
      </c>
      <c r="K246" s="139">
        <f t="shared" ref="K246:K247" si="37">D218</f>
        <v>0</v>
      </c>
    </row>
    <row r="247" spans="2:11">
      <c r="B247" s="43">
        <f t="shared" ref="B247:B248" si="38">C70</f>
        <v>0</v>
      </c>
      <c r="C247" s="208">
        <f t="shared" ref="C247:C248" si="39">D70</f>
        <v>0</v>
      </c>
      <c r="D247" s="197"/>
      <c r="E247" s="197"/>
      <c r="F247" s="197"/>
      <c r="G247" s="197"/>
      <c r="H247" s="210"/>
      <c r="J247" s="140">
        <f t="shared" si="36"/>
        <v>0</v>
      </c>
      <c r="K247" s="141">
        <f t="shared" si="37"/>
        <v>0</v>
      </c>
    </row>
    <row r="248" spans="2:11">
      <c r="B248" s="45">
        <f t="shared" si="38"/>
        <v>0</v>
      </c>
      <c r="C248" s="209">
        <f t="shared" si="39"/>
        <v>0</v>
      </c>
      <c r="D248" s="197"/>
      <c r="E248" s="197"/>
      <c r="F248" s="197"/>
      <c r="G248" s="197"/>
      <c r="H248" s="210"/>
      <c r="J248" s="140">
        <f t="shared" si="36"/>
        <v>0</v>
      </c>
      <c r="K248" s="141">
        <f t="shared" si="36"/>
        <v>0</v>
      </c>
    </row>
    <row r="249" ht="28.8" spans="2:11">
      <c r="B249" s="45" t="str">
        <f t="shared" ref="B249:B250" si="40">C107</f>
        <v>Flask Tutorial</v>
      </c>
      <c r="C249" s="209" t="str">
        <f t="shared" ref="C249:C250" si="41">D107</f>
        <v>https://youtu.be/Z1RJmh_OqeA?si=2E8do4h8gyOWLhdc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ht="15.15" spans="2:11">
      <c r="B250" s="45">
        <f t="shared" si="40"/>
        <v>0</v>
      </c>
      <c r="C250" s="209">
        <f t="shared" si="41"/>
        <v>0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ht="28.8" spans="2:11">
      <c r="B251" s="45" t="str">
        <f t="shared" ref="B251:B252" si="42">C144</f>
        <v>Flask Tutorial</v>
      </c>
      <c r="C251" s="209" t="str">
        <f t="shared" ref="C251:C252" si="43">D144</f>
        <v>https://youtu.be/Z1RJmh_OqeA?si=2E8do4h8gyOWLhdc</v>
      </c>
      <c r="J251" s="149"/>
      <c r="K251" s="139"/>
    </row>
    <row r="252" ht="28.8" spans="2:11">
      <c r="B252" s="45" t="str">
        <f t="shared" si="42"/>
        <v>Rest API Tutorial</v>
      </c>
      <c r="C252" s="209" t="str">
        <f t="shared" si="43"/>
        <v>https://youtu.be/qbLc5a9jdXo?si=eZISNX1NAVYGn5xs</v>
      </c>
      <c r="J252" s="150"/>
      <c r="K252" s="141"/>
    </row>
    <row r="253" spans="2:11">
      <c r="B253" s="45">
        <f t="shared" ref="B253:B254" si="44">C181</f>
        <v>0</v>
      </c>
      <c r="C253" s="209">
        <f t="shared" ref="C253:C254" si="45">D181</f>
        <v>0</v>
      </c>
      <c r="J253" s="150"/>
      <c r="K253" s="141"/>
    </row>
    <row r="254" spans="2:11">
      <c r="B254" s="45">
        <f t="shared" si="44"/>
        <v>0</v>
      </c>
      <c r="C254" s="209">
        <f t="shared" si="45"/>
        <v>0</v>
      </c>
      <c r="J254" s="150">
        <f t="shared" ref="J254:J260" si="46">C229</f>
        <v>0</v>
      </c>
      <c r="K254" s="141"/>
    </row>
    <row r="255" spans="2:11">
      <c r="B255" s="45">
        <f t="shared" ref="B255:B256" si="47">C218</f>
        <v>0</v>
      </c>
      <c r="C255" s="209">
        <f t="shared" ref="C255:C256" si="48">D218</f>
        <v>0</v>
      </c>
      <c r="J255" s="150">
        <f t="shared" si="46"/>
        <v>0</v>
      </c>
      <c r="K255" s="141"/>
    </row>
    <row r="256" ht="15.15" spans="2:11">
      <c r="B256" s="211">
        <f t="shared" si="47"/>
        <v>0</v>
      </c>
      <c r="C256" s="212">
        <f t="shared" si="48"/>
        <v>0</v>
      </c>
      <c r="J256" s="150">
        <f t="shared" si="46"/>
        <v>0</v>
      </c>
      <c r="K256" s="141"/>
    </row>
    <row r="257" ht="15.15" spans="2:11">
      <c r="B257" s="213" t="s">
        <v>82</v>
      </c>
      <c r="C257" s="214"/>
      <c r="J257" s="150">
        <f t="shared" si="46"/>
        <v>0</v>
      </c>
      <c r="K257" s="141"/>
    </row>
    <row r="258" spans="2:11">
      <c r="B258" s="215"/>
      <c r="C258" s="216"/>
      <c r="J258" s="150">
        <f t="shared" si="46"/>
        <v>0</v>
      </c>
      <c r="K258" s="141"/>
    </row>
    <row r="259" spans="2:11">
      <c r="B259" s="215" t="s">
        <v>83</v>
      </c>
      <c r="C259" s="216"/>
      <c r="J259" s="150">
        <f t="shared" si="46"/>
        <v>0</v>
      </c>
      <c r="K259" s="141"/>
    </row>
    <row r="260" ht="15.15" spans="2:11">
      <c r="B260" s="204"/>
      <c r="C260" s="205"/>
      <c r="J260" s="150">
        <f t="shared" si="46"/>
        <v>0</v>
      </c>
      <c r="K260" s="141"/>
    </row>
    <row r="261" ht="15.15" spans="2:11">
      <c r="B261" s="217" t="s">
        <v>84</v>
      </c>
      <c r="C261" s="218"/>
      <c r="J261" s="189"/>
      <c r="K261" s="190"/>
    </row>
    <row r="262" ht="15.15" spans="2:11">
      <c r="B262" s="219"/>
      <c r="C262" s="220"/>
      <c r="J262" s="155" t="s">
        <v>64</v>
      </c>
      <c r="K262" s="156"/>
    </row>
    <row r="263" spans="2:11">
      <c r="B263" s="221"/>
      <c r="C263" s="222"/>
      <c r="J263" s="149">
        <f t="shared" ref="J263:J267" si="49">C211</f>
        <v>0</v>
      </c>
      <c r="K263" s="139"/>
    </row>
    <row r="264" spans="2:11">
      <c r="B264" s="221"/>
      <c r="C264" s="222"/>
      <c r="J264" s="150">
        <f t="shared" si="49"/>
        <v>0</v>
      </c>
      <c r="K264" s="141"/>
    </row>
    <row r="265" spans="2:11">
      <c r="B265" s="221">
        <f t="shared" ref="B265:B271" si="50">C229</f>
        <v>0</v>
      </c>
      <c r="C265" s="222"/>
      <c r="J265" s="150">
        <f t="shared" si="49"/>
        <v>0</v>
      </c>
      <c r="K265" s="141"/>
    </row>
    <row r="266" spans="2:11">
      <c r="B266" s="221">
        <f t="shared" si="50"/>
        <v>0</v>
      </c>
      <c r="C266" s="222"/>
      <c r="J266" s="150">
        <f t="shared" si="49"/>
        <v>0</v>
      </c>
      <c r="K266" s="141"/>
    </row>
    <row r="267" spans="2:11">
      <c r="B267" s="221">
        <f t="shared" si="50"/>
        <v>0</v>
      </c>
      <c r="C267" s="222"/>
      <c r="J267" s="150">
        <f t="shared" si="49"/>
        <v>0</v>
      </c>
      <c r="K267" s="141"/>
    </row>
    <row r="268" spans="2:11">
      <c r="B268" s="221">
        <f t="shared" si="50"/>
        <v>0</v>
      </c>
      <c r="C268" s="222"/>
      <c r="J268" s="140" t="s">
        <v>76</v>
      </c>
      <c r="K268" s="144"/>
    </row>
    <row r="269" spans="2:11">
      <c r="B269" s="221">
        <f t="shared" si="50"/>
        <v>0</v>
      </c>
      <c r="C269" s="222"/>
      <c r="J269" s="157" t="s">
        <v>77</v>
      </c>
      <c r="K269" s="158"/>
    </row>
    <row r="270" ht="15.15" spans="2:11">
      <c r="B270" s="221">
        <f t="shared" si="50"/>
        <v>0</v>
      </c>
      <c r="C270" s="222"/>
      <c r="J270" s="145"/>
      <c r="K270" s="146"/>
    </row>
    <row r="271" spans="2:3">
      <c r="B271" s="221">
        <f t="shared" si="50"/>
        <v>0</v>
      </c>
      <c r="C271" s="222"/>
    </row>
    <row r="272" ht="15.15" spans="2:3">
      <c r="B272" s="223" t="s">
        <v>85</v>
      </c>
      <c r="C272" s="224"/>
    </row>
    <row r="273" spans="2:3">
      <c r="B273" s="225">
        <v>1</v>
      </c>
      <c r="C273" s="220"/>
    </row>
    <row r="274" spans="2:3">
      <c r="B274" s="226"/>
      <c r="C274" s="216"/>
    </row>
    <row r="275" ht="15.15" spans="2:3">
      <c r="B275" s="227"/>
      <c r="C275" s="228"/>
    </row>
  </sheetData>
  <mergeCells count="455">
    <mergeCell ref="B2:C2"/>
    <mergeCell ref="B3:C3"/>
    <mergeCell ref="G3:H3"/>
    <mergeCell ref="B4:C4"/>
    <mergeCell ref="G4:H4"/>
    <mergeCell ref="J4:K4"/>
    <mergeCell ref="B5:C5"/>
    <mergeCell ref="B6:C6"/>
    <mergeCell ref="B7:C7"/>
    <mergeCell ref="B8:C8"/>
    <mergeCell ref="B9:C9"/>
    <mergeCell ref="B10:C10"/>
    <mergeCell ref="J10:K10"/>
    <mergeCell ref="B11:C11"/>
    <mergeCell ref="J11:K11"/>
    <mergeCell ref="B12:C12"/>
    <mergeCell ref="J12:K12"/>
    <mergeCell ref="B13:C13"/>
    <mergeCell ref="J13:K13"/>
    <mergeCell ref="B14:E14"/>
    <mergeCell ref="J14:K14"/>
    <mergeCell ref="B15:E15"/>
    <mergeCell ref="J15:K15"/>
    <mergeCell ref="J16:K16"/>
    <mergeCell ref="J17:K17"/>
    <mergeCell ref="D18:E18"/>
    <mergeCell ref="J18:K18"/>
    <mergeCell ref="J19:K19"/>
    <mergeCell ref="J20:K20"/>
    <mergeCell ref="J21:K21"/>
    <mergeCell ref="J22:K22"/>
    <mergeCell ref="J23:K23"/>
    <mergeCell ref="C24:E24"/>
    <mergeCell ref="F24:H24"/>
    <mergeCell ref="J24:K24"/>
    <mergeCell ref="J25:K25"/>
    <mergeCell ref="J26:K26"/>
    <mergeCell ref="J27:K27"/>
    <mergeCell ref="J29:K29"/>
    <mergeCell ref="C31:E31"/>
    <mergeCell ref="F31:H31"/>
    <mergeCell ref="D32:E32"/>
    <mergeCell ref="D33:E33"/>
    <mergeCell ref="D34:E34"/>
    <mergeCell ref="D35:E35"/>
    <mergeCell ref="J35:K35"/>
    <mergeCell ref="D36:E36"/>
    <mergeCell ref="J36:K36"/>
    <mergeCell ref="D37:E37"/>
    <mergeCell ref="J37:K37"/>
    <mergeCell ref="C38:E38"/>
    <mergeCell ref="F38:H38"/>
    <mergeCell ref="J38:K38"/>
    <mergeCell ref="C39:E39"/>
    <mergeCell ref="F39:H39"/>
    <mergeCell ref="J39:K39"/>
    <mergeCell ref="C40:E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J51:K51"/>
    <mergeCell ref="J52:K52"/>
    <mergeCell ref="J53:K53"/>
    <mergeCell ref="J54:K54"/>
    <mergeCell ref="D55:E55"/>
    <mergeCell ref="J55:K55"/>
    <mergeCell ref="J56:K56"/>
    <mergeCell ref="J58:K58"/>
    <mergeCell ref="C61:E61"/>
    <mergeCell ref="F61:H61"/>
    <mergeCell ref="J64:K64"/>
    <mergeCell ref="J65:K65"/>
    <mergeCell ref="J66:K66"/>
    <mergeCell ref="J67:K67"/>
    <mergeCell ref="C68:E68"/>
    <mergeCell ref="F68:H68"/>
    <mergeCell ref="J68:K68"/>
    <mergeCell ref="D69:E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C75:E75"/>
    <mergeCell ref="F75:H75"/>
    <mergeCell ref="J75:K75"/>
    <mergeCell ref="C76:E76"/>
    <mergeCell ref="F76:H76"/>
    <mergeCell ref="J76:K76"/>
    <mergeCell ref="C77:E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C83:D83"/>
    <mergeCell ref="J83:K83"/>
    <mergeCell ref="C84:D84"/>
    <mergeCell ref="C85:D85"/>
    <mergeCell ref="C86:D86"/>
    <mergeCell ref="C87:D87"/>
    <mergeCell ref="J89:K89"/>
    <mergeCell ref="J90:K90"/>
    <mergeCell ref="J91:K91"/>
    <mergeCell ref="D92:E92"/>
    <mergeCell ref="J92:K92"/>
    <mergeCell ref="J93:K93"/>
    <mergeCell ref="J94:K94"/>
    <mergeCell ref="J95:K95"/>
    <mergeCell ref="J96:K96"/>
    <mergeCell ref="J97:K97"/>
    <mergeCell ref="C98:E98"/>
    <mergeCell ref="F98:H98"/>
    <mergeCell ref="J98:K98"/>
    <mergeCell ref="J99:K99"/>
    <mergeCell ref="J100:K100"/>
    <mergeCell ref="J101:K101"/>
    <mergeCell ref="J102:K102"/>
    <mergeCell ref="J103:K103"/>
    <mergeCell ref="J104:K104"/>
    <mergeCell ref="C105:E105"/>
    <mergeCell ref="F105:H105"/>
    <mergeCell ref="J105:K105"/>
    <mergeCell ref="D106:E106"/>
    <mergeCell ref="J106:K106"/>
    <mergeCell ref="D107:E107"/>
    <mergeCell ref="J107:K107"/>
    <mergeCell ref="D108:E108"/>
    <mergeCell ref="J108:K108"/>
    <mergeCell ref="D109:E109"/>
    <mergeCell ref="D110:E110"/>
    <mergeCell ref="D111:E111"/>
    <mergeCell ref="C112:E112"/>
    <mergeCell ref="F112:H112"/>
    <mergeCell ref="J112:K112"/>
    <mergeCell ref="C113:E113"/>
    <mergeCell ref="F113:H113"/>
    <mergeCell ref="C114:E114"/>
    <mergeCell ref="C115:D115"/>
    <mergeCell ref="C116:D116"/>
    <mergeCell ref="C117:D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J125:K125"/>
    <mergeCell ref="J126:K126"/>
    <mergeCell ref="J127:K127"/>
    <mergeCell ref="J128:K128"/>
    <mergeCell ref="D129:E129"/>
    <mergeCell ref="J129:K129"/>
    <mergeCell ref="J130:K130"/>
    <mergeCell ref="J131:K131"/>
    <mergeCell ref="J132:K132"/>
    <mergeCell ref="J133:K133"/>
    <mergeCell ref="J134:K134"/>
    <mergeCell ref="C135:E135"/>
    <mergeCell ref="F135:H135"/>
    <mergeCell ref="J135:K135"/>
    <mergeCell ref="J137:K137"/>
    <mergeCell ref="C142:E142"/>
    <mergeCell ref="F142:H142"/>
    <mergeCell ref="D143:E143"/>
    <mergeCell ref="J143:K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C149:E149"/>
    <mergeCell ref="F149:H149"/>
    <mergeCell ref="J149:K149"/>
    <mergeCell ref="C150:E150"/>
    <mergeCell ref="F150:H150"/>
    <mergeCell ref="J150:K150"/>
    <mergeCell ref="C151:E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J162:K162"/>
    <mergeCell ref="D166:E166"/>
    <mergeCell ref="J166:K166"/>
    <mergeCell ref="C172:E172"/>
    <mergeCell ref="F172:H172"/>
    <mergeCell ref="J172:K172"/>
    <mergeCell ref="J173:K173"/>
    <mergeCell ref="J174:K174"/>
    <mergeCell ref="J175:K175"/>
    <mergeCell ref="J176:K176"/>
    <mergeCell ref="J177:K177"/>
    <mergeCell ref="J178:K178"/>
    <mergeCell ref="C179:E179"/>
    <mergeCell ref="F179:H179"/>
    <mergeCell ref="J179:K179"/>
    <mergeCell ref="D180:E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C186:E186"/>
    <mergeCell ref="F186:H186"/>
    <mergeCell ref="J186:K186"/>
    <mergeCell ref="C187:E187"/>
    <mergeCell ref="F187:H187"/>
    <mergeCell ref="J187:K187"/>
    <mergeCell ref="C188:E188"/>
    <mergeCell ref="J188:K188"/>
    <mergeCell ref="C189:D189"/>
    <mergeCell ref="J189:K189"/>
    <mergeCell ref="C190:D190"/>
    <mergeCell ref="C191:D191"/>
    <mergeCell ref="J191:K191"/>
    <mergeCell ref="C192:D192"/>
    <mergeCell ref="C193:D193"/>
    <mergeCell ref="C194:D194"/>
    <mergeCell ref="C195:D195"/>
    <mergeCell ref="C196:D196"/>
    <mergeCell ref="C197:D197"/>
    <mergeCell ref="J197:K197"/>
    <mergeCell ref="C198:D198"/>
    <mergeCell ref="J198:K198"/>
    <mergeCell ref="J199:K199"/>
    <mergeCell ref="J200:K200"/>
    <mergeCell ref="J201:K201"/>
    <mergeCell ref="J202:K202"/>
    <mergeCell ref="D203:E203"/>
    <mergeCell ref="J203:K203"/>
    <mergeCell ref="J204:K204"/>
    <mergeCell ref="J205:K205"/>
    <mergeCell ref="J206:K206"/>
    <mergeCell ref="J207:K207"/>
    <mergeCell ref="J208:K208"/>
    <mergeCell ref="C209:E209"/>
    <mergeCell ref="F209:H209"/>
    <mergeCell ref="J209:K209"/>
    <mergeCell ref="J210:K210"/>
    <mergeCell ref="J211:K211"/>
    <mergeCell ref="J212:K212"/>
    <mergeCell ref="J213:K213"/>
    <mergeCell ref="J214:K214"/>
    <mergeCell ref="J215:K215"/>
    <mergeCell ref="C216:E216"/>
    <mergeCell ref="F216:H216"/>
    <mergeCell ref="J216:K216"/>
    <mergeCell ref="D217:E217"/>
    <mergeCell ref="D218:E218"/>
    <mergeCell ref="D219:E219"/>
    <mergeCell ref="D220:E220"/>
    <mergeCell ref="J220:K220"/>
    <mergeCell ref="D221:E221"/>
    <mergeCell ref="D222:E222"/>
    <mergeCell ref="C223:E223"/>
    <mergeCell ref="F223:H223"/>
    <mergeCell ref="C224:E224"/>
    <mergeCell ref="F224:H224"/>
    <mergeCell ref="C225:E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J236:K236"/>
    <mergeCell ref="J237:K237"/>
    <mergeCell ref="J238:K238"/>
    <mergeCell ref="B239:C239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B245:C245"/>
    <mergeCell ref="J245:K245"/>
    <mergeCell ref="B246:C246"/>
    <mergeCell ref="J251:K251"/>
    <mergeCell ref="J252:K252"/>
    <mergeCell ref="J253:K253"/>
    <mergeCell ref="J254:K254"/>
    <mergeCell ref="J255:K255"/>
    <mergeCell ref="J256:K256"/>
    <mergeCell ref="B257:C257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B272:C272"/>
    <mergeCell ref="B273:C273"/>
    <mergeCell ref="B274:C274"/>
    <mergeCell ref="B275:C275"/>
    <mergeCell ref="B19:B50"/>
    <mergeCell ref="B56:B87"/>
    <mergeCell ref="B93:B124"/>
    <mergeCell ref="B130:B161"/>
    <mergeCell ref="B167:B198"/>
    <mergeCell ref="B204:B235"/>
    <mergeCell ref="E41:E43"/>
    <mergeCell ref="E45:E50"/>
    <mergeCell ref="E78:E80"/>
    <mergeCell ref="E82:E87"/>
    <mergeCell ref="E115:E117"/>
    <mergeCell ref="E119:E124"/>
    <mergeCell ref="E152:E154"/>
    <mergeCell ref="E156:E161"/>
    <mergeCell ref="E189:E191"/>
    <mergeCell ref="E193:E198"/>
    <mergeCell ref="E226:E228"/>
    <mergeCell ref="E230:E235"/>
    <mergeCell ref="F19:F23"/>
    <mergeCell ref="F56:F60"/>
    <mergeCell ref="F93:F97"/>
    <mergeCell ref="F130:F134"/>
    <mergeCell ref="F167:F171"/>
    <mergeCell ref="F204:F208"/>
    <mergeCell ref="G19:G23"/>
    <mergeCell ref="G56:G60"/>
    <mergeCell ref="G93:G97"/>
    <mergeCell ref="G130:G134"/>
    <mergeCell ref="G167:G171"/>
    <mergeCell ref="G204:G208"/>
    <mergeCell ref="H19:H22"/>
    <mergeCell ref="H26:H30"/>
    <mergeCell ref="H33:H37"/>
    <mergeCell ref="H56:H59"/>
    <mergeCell ref="H63:H67"/>
    <mergeCell ref="H70:H74"/>
    <mergeCell ref="H93:H96"/>
    <mergeCell ref="H100:H104"/>
    <mergeCell ref="H107:H111"/>
    <mergeCell ref="H130:H133"/>
    <mergeCell ref="H137:H141"/>
    <mergeCell ref="H144:H148"/>
    <mergeCell ref="H167:H170"/>
    <mergeCell ref="H174:H178"/>
    <mergeCell ref="H181:H185"/>
    <mergeCell ref="H204:H207"/>
    <mergeCell ref="H211:H215"/>
    <mergeCell ref="H218:H222"/>
    <mergeCell ref="D19:E23"/>
    <mergeCell ref="D56:E60"/>
    <mergeCell ref="D93:E97"/>
    <mergeCell ref="D130:E134"/>
    <mergeCell ref="D167:E171"/>
    <mergeCell ref="D204:E208"/>
  </mergeCells>
  <conditionalFormatting sqref="F19">
    <cfRule type="dataBar" priority="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{5c019cf6-8cd9-42cf-bc73-7ee96e3c4641}</x14:id>
        </ext>
      </extLst>
    </cfRule>
    <cfRule type="dataBar" priority="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{4c23d70c-8467-4a4d-b991-d1b1c1d1047f}</x14:id>
        </ext>
      </extLst>
    </cfRule>
    <cfRule type="dataBar" priority="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{6e33f4f3-9b82-4f4f-9409-cb98237f7b98}</x14:id>
        </ext>
      </extLst>
    </cfRule>
    <cfRule type="dataBar" priority="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{931a2c77-a569-4a00-960a-a6039d44fa00}</x14:id>
        </ext>
      </extLst>
    </cfRule>
    <cfRule type="dataBar" priority="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{631bc05f-7985-423e-a620-509703f8cdd6}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{cbe3b476-19df-42dd-9b9d-bf2dd19d20ea}</x14:id>
        </ext>
      </extLst>
    </cfRule>
    <cfRule type="dataBar" priority="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{3cd6488b-5156-4506-8f9f-b177bbc12f7d}</x14:id>
        </ext>
      </extLst>
    </cfRule>
    <cfRule type="dataBar" priority="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{7ac3caf4-bf5a-429a-b5fd-c817bff77d0e}</x14:id>
        </ext>
      </extLst>
    </cfRule>
    <cfRule type="dataBar" priority="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{e8d38628-66a5-4de6-bee1-8cb692203415}</x14:id>
        </ext>
      </extLst>
    </cfRule>
  </conditionalFormatting>
  <conditionalFormatting sqref="F56">
    <cfRule type="dataBar" priority="1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{617108c6-9cac-4e71-812e-93f3a7bdbc48}</x14:id>
        </ext>
      </extLst>
    </cfRule>
    <cfRule type="dataBar" priority="1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{f0aaa085-284e-4504-ab45-abe6b359b2f6}</x14:id>
        </ext>
      </extLst>
    </cfRule>
    <cfRule type="dataBar" priority="1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{9711527e-e0af-482a-b185-7478776098d4}</x14:id>
        </ext>
      </extLst>
    </cfRule>
    <cfRule type="dataBar" priority="1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{39a82255-2d65-4225-94df-85f3d658c72b}</x14:id>
        </ext>
      </extLst>
    </cfRule>
    <cfRule type="dataBar" priority="1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{db812c1c-46db-4916-97d6-0fe9e57b30f5}</x14:id>
        </ext>
      </extLst>
    </cfRule>
    <cfRule type="dataBar" priority="1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{bd62baed-3202-4c88-b15f-140ef7ebcd66}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{72d33539-8da9-42f4-8f96-ff5a15cd6be5}</x14:id>
        </ext>
      </extLst>
    </cfRule>
    <cfRule type="dataBar" priority="10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{272f9673-579a-45ad-951c-b94a6483c0ba}</x14:id>
        </ext>
      </extLst>
    </cfRule>
    <cfRule type="dataBar" priority="10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{3a8d4a59-1822-409a-868d-63ecb0999725}</x14:id>
        </ext>
      </extLst>
    </cfRule>
  </conditionalFormatting>
  <conditionalFormatting sqref="F93">
    <cfRule type="dataBar" priority="9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{6cd5e1df-ce1d-4516-a54b-10e5db954aae}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{f202c2b6-a82b-4a5e-a4cf-dcfe4af73603}</x14:id>
        </ext>
      </extLst>
    </cfRule>
    <cfRule type="dataBar" priority="8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{c682c42e-f263-41b6-9bc5-07c36b4cc7cc}</x14:id>
        </ext>
      </extLst>
    </cfRule>
    <cfRule type="dataBar" priority="8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{e350691e-eb61-442c-bfae-63abc469f9c8}</x14:id>
        </ext>
      </extLst>
    </cfRule>
    <cfRule type="dataBar" priority="9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{907902f9-53cd-4f06-b531-f535814bf6d7}</x14:id>
        </ext>
      </extLst>
    </cfRule>
    <cfRule type="dataBar" priority="9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{76a228de-bcf1-482a-80a0-018b1ae90861}</x14:id>
        </ext>
      </extLst>
    </cfRule>
    <cfRule type="dataBar" priority="10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{73b826a3-7b29-4c50-b25a-be3743565783}</x14:id>
        </ext>
      </extLst>
    </cfRule>
    <cfRule type="dataBar" priority="9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{4f52970d-3508-4a76-8cbe-64f0d0e96d7a}</x14:id>
        </ext>
      </extLst>
    </cfRule>
    <cfRule type="dataBar" priority="9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{bebf5f22-1fde-4288-8587-66bde97a9850}</x14:id>
        </ext>
      </extLst>
    </cfRule>
  </conditionalFormatting>
  <conditionalFormatting sqref="F130"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{31d4ce57-1a75-4dc5-89b9-5db1053929ca}</x14:id>
        </ext>
      </extLst>
    </cfRule>
    <cfRule type="dataBar" priority="7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{09ec96c7-0e8d-4967-8c7b-3a022d56817c}</x14:id>
        </ext>
      </extLst>
    </cfRule>
    <cfRule type="dataBar" priority="6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{3665d276-62fc-4b7e-95d9-9bcd6d94b36a}</x14:id>
        </ext>
      </extLst>
    </cfRule>
    <cfRule type="dataBar" priority="6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{0ad3a40e-102d-49f2-bee6-d082aae2d05f}</x14:id>
        </ext>
      </extLst>
    </cfRule>
    <cfRule type="dataBar" priority="7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{b1488d93-4653-490f-ad77-8d1bb9501f91}</x14:id>
        </ext>
      </extLst>
    </cfRule>
    <cfRule type="dataBar" priority="7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{2841df1c-d091-4adc-af75-0fb60a840246}</x14:id>
        </ext>
      </extLst>
    </cfRule>
    <cfRule type="dataBar" priority="8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{c023001f-12f5-49db-aa74-32364fa2f84f}</x14:id>
        </ext>
      </extLst>
    </cfRule>
    <cfRule type="dataBar" priority="7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{babf7716-e1e4-4bbc-851e-69b9757a2571}</x14:id>
        </ext>
      </extLst>
    </cfRule>
    <cfRule type="dataBar" priority="7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{6deddff8-44ab-468a-9ad9-187c29d67465}</x14:id>
        </ext>
      </extLst>
    </cfRule>
  </conditionalFormatting>
  <conditionalFormatting sqref="F167">
    <cfRule type="dataBar" priority="4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{12184773-4fcc-4afb-9efb-ebf73e3c0e24}</x14:id>
        </ext>
      </extLst>
    </cfRule>
    <cfRule type="dataBar" priority="4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{f148b1ba-82c7-466e-81d8-4f30968f7cf3}</x14:id>
        </ext>
      </extLst>
    </cfRule>
    <cfRule type="dataBar" priority="6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{72610628-5b43-4018-ae38-8a8f082177f5}</x14:id>
        </ext>
      </extLst>
    </cfRule>
    <cfRule type="dataBar" priority="5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{050ac13b-ea1d-462e-b734-a68029639c47}</x14:id>
        </ext>
      </extLst>
    </cfRule>
    <cfRule type="dataBar" priority="5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{d988965d-caf4-4851-8a43-4620f54f0499}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{cd851f32-927f-4083-ac24-6bed0305938f}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{10027b2a-81dc-42f7-82c7-476c389bca23}</x14:id>
        </ext>
      </extLst>
    </cfRule>
    <cfRule type="dataBar" priority="5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{c0b19c3a-1cf2-4e87-9418-628f76a9821e}</x14:id>
        </ext>
      </extLst>
    </cfRule>
    <cfRule type="dataBar" priority="5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{21923e39-ff57-440a-a5c9-af2ee52ecaa3}</x14:id>
        </ext>
      </extLst>
    </cfRule>
  </conditionalFormatting>
  <conditionalFormatting sqref="F204">
    <cfRule type="dataBar" priority="2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{e1d48dea-bb9a-42ac-9a26-7a1d74d98cc5}</x14:id>
        </ext>
      </extLst>
    </cfRule>
    <cfRule type="dataBar" priority="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{40bffaf7-3a31-4ec6-8493-478f5d537a1f}</x14:id>
        </ext>
      </extLst>
    </cfRule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{50c53260-3b4c-446e-8c8d-312dfc177aea}</x14:id>
        </ext>
      </extLst>
    </cfRule>
    <cfRule type="dataBar" priority="3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{50703fd6-952c-4854-bf00-c0637ec17abc}</x14:id>
        </ext>
      </extLst>
    </cfRule>
    <cfRule type="dataBar" priority="3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{85daa16e-5d88-4258-9005-220aeed86e41}</x14:id>
        </ext>
      </extLst>
    </cfRule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{49de3725-e397-4a67-a31c-5b22ce4e71a0}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{c67b5a19-7f61-492d-9c35-021a28746f88}</x14:id>
        </ext>
      </extLst>
    </cfRule>
    <cfRule type="dataBar" priority="3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{0e40a189-097e-48c3-9d2b-d6d24b01feb3}</x14:id>
        </ext>
      </extLst>
    </cfRule>
    <cfRule type="dataBar" priority="2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{025fa2bf-3d7d-49c4-8df4-f0fb99168bca}</x14:id>
        </ext>
      </extLst>
    </cfRule>
  </conditionalFormatting>
  <conditionalFormatting sqref="F26:F30">
    <cfRule type="dataBar" priority="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{b0c45de6-7afd-4461-8635-2aaf729edb98}</x14:id>
        </ext>
      </extLst>
    </cfRule>
    <cfRule type="dataBar" priority="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{1f851d31-202c-4eff-9b38-a7e22bae6294}</x14:id>
        </ext>
      </extLst>
    </cfRule>
    <cfRule type="dataBar" priority="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{95402a00-5506-4bc1-8f20-abb9a51da9f3}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{6cb8af45-8381-4e74-b15d-7823e70cdce2}</x14:id>
        </ext>
      </extLst>
    </cfRule>
  </conditionalFormatting>
  <conditionalFormatting sqref="F33:F37">
    <cfRule type="dataBar" priority="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{e46d17b2-94e8-4417-9e0d-4bb8415af64d}</x14:id>
        </ext>
      </extLst>
    </cfRule>
    <cfRule type="dataBar" priority="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{e0509347-fd79-44b5-8e7b-cd90987135b0}</x14:id>
        </ext>
      </extLst>
    </cfRule>
  </conditionalFormatting>
  <conditionalFormatting sqref="F41:F50">
    <cfRule type="dataBar" priority="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{5c626153-175d-4415-b4c6-a85dbab02e48}</x14:id>
        </ext>
      </extLst>
    </cfRule>
    <cfRule type="dataBar" priority="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{902f48df-ecf4-4433-aeea-bfe9b8f5aa97}</x14:id>
        </ext>
      </extLst>
    </cfRule>
    <cfRule type="dataBar" priority="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{eb7c2407-0115-4c9b-8c40-737c167bf9e7}</x14:id>
        </ext>
      </extLst>
    </cfRule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{5479da49-2c03-4922-881b-1eb254349126}</x14:id>
        </ext>
      </extLst>
    </cfRule>
  </conditionalFormatting>
  <conditionalFormatting sqref="F51:F52">
    <cfRule type="dataBar" priority="1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{5c75ebac-8b26-4726-bfe1-35b170fec322}</x14:id>
        </ext>
      </extLst>
    </cfRule>
  </conditionalFormatting>
  <conditionalFormatting sqref="F63:F67">
    <cfRule type="dataBar" priority="1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{c9130255-2bcc-47f1-b9d9-800f6d0b28a0}</x14:id>
        </ext>
      </extLst>
    </cfRule>
    <cfRule type="dataBar" priority="1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{6e0478ae-b1eb-48f9-91d5-5a1ef5940ea6}</x14:id>
        </ext>
      </extLst>
    </cfRule>
    <cfRule type="dataBar" priority="10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{dd927004-30ac-4359-a464-cc7de0ed4f10}</x14:id>
        </ext>
      </extLst>
    </cfRule>
    <cfRule type="dataBar" priority="10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{416f7023-9f44-41d6-a0eb-d41110c10338}</x14:id>
        </ext>
      </extLst>
    </cfRule>
  </conditionalFormatting>
  <conditionalFormatting sqref="F70:F74">
    <cfRule type="dataBar" priority="10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{4b1c84a4-ec92-441f-aa7f-7be5efe5972d}</x14:id>
        </ext>
      </extLst>
    </cfRule>
    <cfRule type="dataBar" priority="10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{1f19ec07-8cba-4869-a569-62227a927c9f}</x14:id>
        </ext>
      </extLst>
    </cfRule>
  </conditionalFormatting>
  <conditionalFormatting sqref="F78:F87">
    <cfRule type="dataBar" priority="1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{5b809c80-1c84-44bb-b7a6-2c00cd164951}</x14:id>
        </ext>
      </extLst>
    </cfRule>
    <cfRule type="dataBar" priority="10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{6f5f7330-d964-4108-b033-e4406f96fe8f}</x14:id>
        </ext>
      </extLst>
    </cfRule>
    <cfRule type="dataBar" priority="10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{6bf2b027-9329-442d-b1d5-7eff4d26ab61}</x14:id>
        </ext>
      </extLst>
    </cfRule>
    <cfRule type="dataBar" priority="10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{df22743c-cc43-48aa-bffd-a9b8779db3a5}</x14:id>
        </ext>
      </extLst>
    </cfRule>
  </conditionalFormatting>
  <conditionalFormatting sqref="F88:F89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{076ea888-5911-49c5-8271-9a455ecb045f}</x14:id>
        </ext>
      </extLst>
    </cfRule>
  </conditionalFormatting>
  <conditionalFormatting sqref="F100:F104">
    <cfRule type="dataBar" priority="8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{7144ee69-a885-4278-8846-e49eb66ac281}</x14:id>
        </ext>
      </extLst>
    </cfRule>
    <cfRule type="dataBar" priority="8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{c013332f-6415-4a97-8a7e-538adc979fd0}</x14:id>
        </ext>
      </extLst>
    </cfRule>
    <cfRule type="dataBar" priority="9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{137867e2-2bae-46a8-86bd-fb3bf2ec6a11}</x14:id>
        </ext>
      </extLst>
    </cfRule>
    <cfRule type="dataBar" priority="9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{5f735922-45b6-4358-a8c2-8a63a43010db}</x14:id>
        </ext>
      </extLst>
    </cfRule>
  </conditionalFormatting>
  <conditionalFormatting sqref="F107:F111">
    <cfRule type="dataBar" priority="8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{2c665c73-4520-4559-9ee1-f44361ba4db9}</x14:id>
        </ext>
      </extLst>
    </cfRule>
    <cfRule type="dataBar" priority="8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{d5b590ed-7cfd-4269-8f82-cede4fe75328}</x14:id>
        </ext>
      </extLst>
    </cfRule>
  </conditionalFormatting>
  <conditionalFormatting sqref="F115:F124">
    <cfRule type="dataBar" priority="8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{b4afd2b1-9639-445f-a813-f7f12e3b5a76}</x14:id>
        </ext>
      </extLst>
    </cfRule>
    <cfRule type="dataBar" priority="8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{a7ab2b5f-f8ea-4522-84c6-e62993df954f}</x14:id>
        </ext>
      </extLst>
    </cfRule>
    <cfRule type="dataBar" priority="8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{b14a45b6-35f1-4873-b3a2-ff5e86ef828c}</x14:id>
        </ext>
      </extLst>
    </cfRule>
    <cfRule type="dataBar" priority="9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{88949af0-1068-49ff-9e30-5b21039c1a65}</x14:id>
        </ext>
      </extLst>
    </cfRule>
  </conditionalFormatting>
  <conditionalFormatting sqref="F125:F126">
    <cfRule type="dataBar" priority="12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{9a3ac148-7ae9-47db-93d7-7eb80421e99c}</x14:id>
        </ext>
      </extLst>
    </cfRule>
  </conditionalFormatting>
  <conditionalFormatting sqref="F137:F141">
    <cfRule type="dataBar" priority="6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{d3622158-5e60-4352-a154-50eb772dc550}</x14:id>
        </ext>
      </extLst>
    </cfRule>
    <cfRule type="dataBar" priority="7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{2716e007-0ebc-4a64-bff9-5fc9878ce553}</x14:id>
        </ext>
      </extLst>
    </cfRule>
    <cfRule type="dataBar" priority="7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{5f47a875-4b21-4773-b187-09d506022bb3}</x14:id>
        </ext>
      </extLst>
    </cfRule>
    <cfRule type="dataBar" priority="6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{220d8485-9d51-4f45-bef9-931bd46591f0}</x14:id>
        </ext>
      </extLst>
    </cfRule>
  </conditionalFormatting>
  <conditionalFormatting sqref="F144:F148">
    <cfRule type="dataBar" priority="6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{b6166407-d047-4ff5-8c74-ba88f5efdf5c}</x14:id>
        </ext>
      </extLst>
    </cfRule>
    <cfRule type="dataBar" priority="6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{8a579b1e-bfec-4c86-8d71-2c76722011fa}</x14:id>
        </ext>
      </extLst>
    </cfRule>
  </conditionalFormatting>
  <conditionalFormatting sqref="F152:F161">
    <cfRule type="dataBar" priority="6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{ef664191-63ee-4daf-ac14-228162eccf19}</x14:id>
        </ext>
      </extLst>
    </cfRule>
    <cfRule type="dataBar" priority="7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{28e88564-a5aa-4b2b-9d18-fff330374ec0}</x14:id>
        </ext>
      </extLst>
    </cfRule>
    <cfRule type="dataBar" priority="6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{07a2fd85-fe5f-483b-a13c-f8d2bc9cabf8}</x14:id>
        </ext>
      </extLst>
    </cfRule>
    <cfRule type="dataBar" priority="6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{0c5b98d5-eb8c-47b2-acc8-3baf21ef0dcc}</x14:id>
        </ext>
      </extLst>
    </cfRule>
  </conditionalFormatting>
  <conditionalFormatting sqref="F162:F163">
    <cfRule type="dataBar" priority="14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{78ee7175-71d2-4684-bfeb-2c5ebf804396}</x14:id>
        </ext>
      </extLst>
    </cfRule>
  </conditionalFormatting>
  <conditionalFormatting sqref="F174:F178">
    <cfRule type="dataBar" priority="4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{c6fb8a1c-e148-4dcd-a852-1974a6449e65}</x14:id>
        </ext>
      </extLst>
    </cfRule>
    <cfRule type="dataBar" priority="4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{2e7747f8-6de9-4496-94a9-02cf827098b7}</x14:id>
        </ext>
      </extLst>
    </cfRule>
    <cfRule type="dataBar" priority="5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{271d58d2-3113-4cd2-8ad7-d8af973229dd}</x14:id>
        </ext>
      </extLst>
    </cfRule>
    <cfRule type="dataBar" priority="5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{213b0528-922e-48d6-b42d-a6b39108b887}</x14:id>
        </ext>
      </extLst>
    </cfRule>
  </conditionalFormatting>
  <conditionalFormatting sqref="F181:F185">
    <cfRule type="dataBar" priority="4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{a698ef11-c5ba-46b2-9474-26f34badc4c6}</x14:id>
        </ext>
      </extLst>
    </cfRule>
    <cfRule type="dataBar" priority="4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{6f762154-f40f-4227-8fae-4122136c3849}</x14:id>
        </ext>
      </extLst>
    </cfRule>
  </conditionalFormatting>
  <conditionalFormatting sqref="F189:F198">
    <cfRule type="dataBar" priority="4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{dfe54c2f-6f7a-44b5-bfa8-afff6d4dde1b}</x14:id>
        </ext>
      </extLst>
    </cfRule>
    <cfRule type="dataBar" priority="5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{7fbe7d7d-b41c-4a0d-b1dd-55bc0657ddb5}</x14:id>
        </ext>
      </extLst>
    </cfRule>
    <cfRule type="dataBar" priority="4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{5e51e460-e2a2-4fca-b1af-5df1a923e176}</x14:id>
        </ext>
      </extLst>
    </cfRule>
    <cfRule type="dataBar" priority="4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{15cd9c3a-702f-47a7-a007-68cb2b5e2c33}</x14:id>
        </ext>
      </extLst>
    </cfRule>
  </conditionalFormatting>
  <conditionalFormatting sqref="F199:F200">
    <cfRule type="dataBar" priority="14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{b32af8a6-ee70-4b1a-a74f-a6bc5cf38fe5}</x14:id>
        </ext>
      </extLst>
    </cfRule>
  </conditionalFormatting>
  <conditionalFormatting sqref="F211:F215">
    <cfRule type="dataBar" priority="2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{2eb677f4-1631-40a1-bc26-63e21f24b6c3}</x14:id>
        </ext>
      </extLst>
    </cfRule>
    <cfRule type="dataBar" priority="3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{f5c0fb6f-38f8-4793-af99-27d33931461f}</x14:id>
        </ext>
      </extLst>
    </cfRule>
    <cfRule type="dataBar" priority="2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{9b16f483-f750-45b4-bbe2-e46669d9614d}</x14:id>
        </ext>
      </extLst>
    </cfRule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{4298114a-5f3a-4f76-91af-96cc4c048698}</x14:id>
        </ext>
      </extLst>
    </cfRule>
  </conditionalFormatting>
  <conditionalFormatting sqref="F218:F222">
    <cfRule type="dataBar" priority="2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{b0cc83bc-f0cf-4327-a5ec-f6280a71f47c}</x14:id>
        </ext>
      </extLst>
    </cfRule>
    <cfRule type="dataBar" priority="2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{69209ed4-1da3-4bba-8fe9-81e5154ccd00}</x14:id>
        </ext>
      </extLst>
    </cfRule>
  </conditionalFormatting>
  <conditionalFormatting sqref="F226:F235">
    <cfRule type="dataBar" priority="2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{c26b3304-669b-4d49-9b10-d31f96a572b4}</x14:id>
        </ext>
      </extLst>
    </cfRule>
    <cfRule type="dataBar" priority="2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{496f3253-a840-4756-8ec2-44bd52336a39}</x14:id>
        </ext>
      </extLst>
    </cfRule>
    <cfRule type="dataBar" priority="2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{1946661e-dbeb-4af8-815d-4759f4cd2a41}</x14:id>
        </ext>
      </extLst>
    </cfRule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{0ff02885-f7e4-48c7-8c6c-415d746f7096}</x14:id>
        </ext>
      </extLst>
    </cfRule>
  </conditionalFormatting>
  <conditionalFormatting sqref="F236:F237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{422cc2e2-5f06-4db6-a4d5-5effce19a5ee}</x14:id>
        </ext>
      </extLst>
    </cfRule>
  </conditionalFormatting>
  <conditionalFormatting sqref="H241:H250">
    <cfRule type="dataBar" priority="13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{c000c383-05f7-49ee-8531-d9e60ac69bd7}</x14:id>
        </ext>
      </extLst>
    </cfRule>
  </conditionalFormatting>
  <conditionalFormatting sqref="D3:E13">
    <cfRule type="dataBar" priority="14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{01c99fbb-b381-416a-896f-ac9c9794e0e8}</x14:id>
        </ext>
      </extLst>
    </cfRule>
  </conditionalFormatting>
  <conditionalFormatting sqref="F33:F37;F26:F30;F19">
    <cfRule type="dataBar" priority="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{acbb3889-a0e4-474e-92dc-eb2b84f4555f}</x14:id>
        </ext>
      </extLst>
    </cfRule>
  </conditionalFormatting>
  <conditionalFormatting sqref="F70:F74;F63:F67;F56">
    <cfRule type="dataBar" priority="1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{68c3cf97-ee45-45c3-b215-bb27383597bf}</x14:id>
        </ext>
      </extLst>
    </cfRule>
  </conditionalFormatting>
  <conditionalFormatting sqref="F107:F111;F100:F104;F93">
    <cfRule type="dataBar" priority="9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{5d704f94-80c0-4fe9-b0cb-cc321db8ae0c}</x14:id>
        </ext>
      </extLst>
    </cfRule>
  </conditionalFormatting>
  <conditionalFormatting sqref="F144:F148;F137:F141;F130">
    <cfRule type="dataBar" priority="7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{19bf0490-4047-4c9c-8c76-3113ba2424b4}</x14:id>
        </ext>
      </extLst>
    </cfRule>
  </conditionalFormatting>
  <conditionalFormatting sqref="F181:F185;F174:F178;F167">
    <cfRule type="dataBar" priority="5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{17d1159f-6210-4bd2-9436-e41fd85d516b}</x14:id>
        </ext>
      </extLst>
    </cfRule>
  </conditionalFormatting>
  <conditionalFormatting sqref="F218:F222;F211:F215;F204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{866a3d85-e718-45db-8755-3e7b9c48551e}</x14:id>
        </ext>
      </extLst>
    </cfRule>
  </conditionalFormatting>
  <hyperlinks>
    <hyperlink ref="D107:E107" r:id="rId2" display="https://youtu.be/Z1RJmh_OqeA?si=2E8do4h8gyOWLhdc"/>
    <hyperlink ref="D144:E144" r:id="rId2" display="https://youtu.be/Z1RJmh_OqeA?si=2E8do4h8gyOWLhdc"/>
    <hyperlink ref="D144" r:id="rId2" display="https://youtu.be/Z1RJmh_OqeA?si=2E8do4h8gyOWLhdc"/>
    <hyperlink ref="D145:E145" r:id="rId3" display="https://youtu.be/qbLc5a9jdXo?si=eZISNX1NAVYGn5xs"/>
    <hyperlink ref="D145" r:id="rId3" display="https://youtu.be/qbLc5a9jdXo?si=eZISNX1NAVYGn5xs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c019cf6-8cd9-42cf-bc73-7ee96e3c464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23d70c-8467-4a4d-b991-d1b1c1d1047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e33f4f3-9b82-4f4f-9409-cb98237f7b9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31a2c77-a569-4a00-960a-a6039d44fa00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631bc05f-7985-423e-a620-509703f8cdd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be3b476-19df-42dd-9b9d-bf2dd19d20e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cd6488b-5156-4506-8f9f-b177bbc12f7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ac3caf4-bf5a-429a-b5fd-c817bff77d0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8d38628-66a5-4de6-bee1-8cb69220341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F19</xm:sqref>
        </x14:conditionalFormatting>
        <x14:conditionalFormatting xmlns:xm="http://schemas.microsoft.com/office/excel/2006/main">
          <x14:cfRule type="dataBar" id="{617108c6-9cac-4e71-812e-93f3a7bdbc4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0aaa085-284e-4504-ab45-abe6b359b2f6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9711527e-e0af-482a-b185-7478776098d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a82255-2d65-4225-94df-85f3d658c72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b812c1c-46db-4916-97d6-0fe9e57b30f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d62baed-3202-4c88-b15f-140ef7ebcd6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2d33539-8da9-42f4-8f96-ff5a15cd6be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72f9673-579a-45ad-951c-b94a6483c0b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a8d4a59-1822-409a-868d-63ecb099972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F56</xm:sqref>
        </x14:conditionalFormatting>
        <x14:conditionalFormatting xmlns:xm="http://schemas.microsoft.com/office/excel/2006/main">
          <x14:cfRule type="dataBar" id="{6cd5e1df-ce1d-4516-a54b-10e5db954aa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202c2b6-a82b-4a5e-a4cf-dcfe4af7360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682c42e-f263-41b6-9bc5-07c36b4cc7c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350691e-eb61-442c-bfae-63abc469f9c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07902f9-53cd-4f06-b531-f535814bf6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6a228de-bcf1-482a-80a0-018b1ae9086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73b826a3-7b29-4c50-b25a-be374356578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f52970d-3508-4a76-8cbe-64f0d0e96d7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ebf5f22-1fde-4288-8587-66bde97a985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F93</xm:sqref>
        </x14:conditionalFormatting>
        <x14:conditionalFormatting xmlns:xm="http://schemas.microsoft.com/office/excel/2006/main">
          <x14:cfRule type="dataBar" id="{31d4ce57-1a75-4dc5-89b9-5db1053929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9ec96c7-0e8d-4967-8c7b-3a022d56817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65d276-62fc-4b7e-95d9-9bcd6d94b36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ad3a40e-102d-49f2-bee6-d082aae2d05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1488d93-4653-490f-ad77-8d1bb9501f9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841df1c-d091-4adc-af75-0fb60a84024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023001f-12f5-49db-aa74-32364fa2f84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abf7716-e1e4-4bbc-851e-69b9757a25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deddff8-44ab-468a-9ad9-187c29d6746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F130</xm:sqref>
        </x14:conditionalFormatting>
        <x14:conditionalFormatting xmlns:xm="http://schemas.microsoft.com/office/excel/2006/main">
          <x14:cfRule type="dataBar" id="{12184773-4fcc-4afb-9efb-ebf73e3c0e2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148b1ba-82c7-466e-81d8-4f30968f7cf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610628-5b43-4018-ae38-8a8f082177f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50ac13b-ea1d-462e-b734-a68029639c4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988965d-caf4-4851-8a43-4620f54f049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d851f32-927f-4083-ac24-6bed0305938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0027b2a-81dc-42f7-82c7-476c389bca2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0b19c3a-1cf2-4e87-9418-628f76a9821e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21923e39-ff57-440a-a5c9-af2ee52ecaa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F167</xm:sqref>
        </x14:conditionalFormatting>
        <x14:conditionalFormatting xmlns:xm="http://schemas.microsoft.com/office/excel/2006/main">
          <x14:cfRule type="dataBar" id="{e1d48dea-bb9a-42ac-9a26-7a1d74d98cc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bffaf7-3a31-4ec6-8493-478f5d537a1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c53260-3b4c-446e-8c8d-312dfc177ae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0703fd6-952c-4854-bf00-c0637ec17abc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85daa16e-5d88-4258-9005-220aeed86e4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9de3725-e397-4a67-a31c-5b22ce4e71a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67b5a19-7f61-492d-9c35-021a28746f8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e40a189-097e-48c3-9d2b-d6d24b01feb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25fa2bf-3d7d-49c4-8df4-f0fb99168b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F204</xm:sqref>
        </x14:conditionalFormatting>
        <x14:conditionalFormatting xmlns:xm="http://schemas.microsoft.com/office/excel/2006/main">
          <x14:cfRule type="dataBar" id="{b0c45de6-7afd-4461-8635-2aaf729edb9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f851d31-202c-4eff-9b38-a7e22bae629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402a00-5506-4bc1-8f20-abb9a51da9f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cb8af45-8381-4e74-b15d-7823e70cdce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F26:F30</xm:sqref>
        </x14:conditionalFormatting>
        <x14:conditionalFormatting xmlns:xm="http://schemas.microsoft.com/office/excel/2006/main">
          <x14:cfRule type="dataBar" id="{e46d17b2-94e8-4417-9e0d-4bb8415af64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0509347-fd79-44b5-8e7b-cd90987135b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F33:F37</xm:sqref>
        </x14:conditionalFormatting>
        <x14:conditionalFormatting xmlns:xm="http://schemas.microsoft.com/office/excel/2006/main">
          <x14:cfRule type="dataBar" id="{5c626153-175d-4415-b4c6-a85dbab02e4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02f48df-ecf4-4433-aeea-bfe9b8f5aa9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b7c2407-0115-4c9b-8c40-737c167bf9e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479da49-2c03-4922-881b-1eb25434912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F41:F50</xm:sqref>
        </x14:conditionalFormatting>
        <x14:conditionalFormatting xmlns:xm="http://schemas.microsoft.com/office/excel/2006/main">
          <x14:cfRule type="dataBar" id="{5c75ebac-8b26-4726-bfe1-35b170fec32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F51:F52</xm:sqref>
        </x14:conditionalFormatting>
        <x14:conditionalFormatting xmlns:xm="http://schemas.microsoft.com/office/excel/2006/main">
          <x14:cfRule type="dataBar" id="{c9130255-2bcc-47f1-b9d9-800f6d0b28a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6e0478ae-b1eb-48f9-91d5-5a1ef5940ea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927004-30ac-4359-a464-cc7de0ed4f1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16f7023-9f44-41d6-a0eb-d41110c1033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F63:F67</xm:sqref>
        </x14:conditionalFormatting>
        <x14:conditionalFormatting xmlns:xm="http://schemas.microsoft.com/office/excel/2006/main">
          <x14:cfRule type="dataBar" id="{4b1c84a4-ec92-441f-aa7f-7be5efe5972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f19ec07-8cba-4869-a569-62227a927c9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F70:F74</xm:sqref>
        </x14:conditionalFormatting>
        <x14:conditionalFormatting xmlns:xm="http://schemas.microsoft.com/office/excel/2006/main">
          <x14:cfRule type="dataBar" id="{5b809c80-1c84-44bb-b7a6-2c00cd16495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6f5f7330-d964-4108-b033-e4406f96fe8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f2b027-9329-442d-b1d5-7eff4d26ab6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f22743c-cc43-48aa-bffd-a9b8779db3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F78:F87</xm:sqref>
        </x14:conditionalFormatting>
        <x14:conditionalFormatting xmlns:xm="http://schemas.microsoft.com/office/excel/2006/main">
          <x14:cfRule type="dataBar" id="{076ea888-5911-49c5-8271-9a455ecb04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F88:F89</xm:sqref>
        </x14:conditionalFormatting>
        <x14:conditionalFormatting xmlns:xm="http://schemas.microsoft.com/office/excel/2006/main">
          <x14:cfRule type="dataBar" id="{7144ee69-a885-4278-8846-e49eb66ac28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013332f-6415-4a97-8a7e-538adc979fd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7867e2-2bae-46a8-86bd-fb3bf2ec6a1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5f735922-45b6-4358-a8c2-8a63a43010d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F100:F104</xm:sqref>
        </x14:conditionalFormatting>
        <x14:conditionalFormatting xmlns:xm="http://schemas.microsoft.com/office/excel/2006/main">
          <x14:cfRule type="dataBar" id="{2c665c73-4520-4559-9ee1-f44361ba4db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5b590ed-7cfd-4269-8f82-cede4fe7532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F107:F111</xm:sqref>
        </x14:conditionalFormatting>
        <x14:conditionalFormatting xmlns:xm="http://schemas.microsoft.com/office/excel/2006/main">
          <x14:cfRule type="dataBar" id="{b4afd2b1-9639-445f-a813-f7f12e3b5a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7ab2b5f-f8ea-4522-84c6-e62993df954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14a45b6-35f1-4873-b3a2-ff5e86ef828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8949af0-1068-49ff-9e30-5b21039c1a6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F115:F124</xm:sqref>
        </x14:conditionalFormatting>
        <x14:conditionalFormatting xmlns:xm="http://schemas.microsoft.com/office/excel/2006/main">
          <x14:cfRule type="dataBar" id="{9a3ac148-7ae9-47db-93d7-7eb80421e99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F125:F126</xm:sqref>
        </x14:conditionalFormatting>
        <x14:conditionalFormatting xmlns:xm="http://schemas.microsoft.com/office/excel/2006/main">
          <x14:cfRule type="dataBar" id="{d3622158-5e60-4352-a154-50eb772dc55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716e007-0ebc-4a64-bff9-5fc9878ce55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f47a875-4b21-4773-b187-09d506022bb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220d8485-9d51-4f45-bef9-931bd46591f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F137:F141</xm:sqref>
        </x14:conditionalFormatting>
        <x14:conditionalFormatting xmlns:xm="http://schemas.microsoft.com/office/excel/2006/main">
          <x14:cfRule type="dataBar" id="{b6166407-d047-4ff5-8c74-ba88f5efdf5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a579b1e-bfec-4c86-8d71-2c76722011f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F144:F148</xm:sqref>
        </x14:conditionalFormatting>
        <x14:conditionalFormatting xmlns:xm="http://schemas.microsoft.com/office/excel/2006/main">
          <x14:cfRule type="dataBar" id="{ef664191-63ee-4daf-ac14-228162eccf1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8e88564-a5aa-4b2b-9d18-fff330374ec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07a2fd85-fe5f-483b-a13c-f8d2bc9cabf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c5b98d5-eb8c-47b2-acc8-3baf21ef0dc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F152:F161</xm:sqref>
        </x14:conditionalFormatting>
        <x14:conditionalFormatting xmlns:xm="http://schemas.microsoft.com/office/excel/2006/main">
          <x14:cfRule type="dataBar" id="{78ee7175-71d2-4684-bfeb-2c5ebf80439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F162:F163</xm:sqref>
        </x14:conditionalFormatting>
        <x14:conditionalFormatting xmlns:xm="http://schemas.microsoft.com/office/excel/2006/main">
          <x14:cfRule type="dataBar" id="{c6fb8a1c-e148-4dcd-a852-1974a6449e6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e7747f8-6de9-4496-94a9-02cf827098b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71d58d2-3113-4cd2-8ad7-d8af973229d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213b0528-922e-48d6-b42d-a6b39108b88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F174:F178</xm:sqref>
        </x14:conditionalFormatting>
        <x14:conditionalFormatting xmlns:xm="http://schemas.microsoft.com/office/excel/2006/main">
          <x14:cfRule type="dataBar" id="{a698ef11-c5ba-46b2-9474-26f34badc4c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f762154-f40f-4227-8fae-4122136c384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F181:F185</xm:sqref>
        </x14:conditionalFormatting>
        <x14:conditionalFormatting xmlns:xm="http://schemas.microsoft.com/office/excel/2006/main">
          <x14:cfRule type="dataBar" id="{dfe54c2f-6f7a-44b5-bfa8-afff6d4dde1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fbe7d7d-b41c-4a0d-b1dd-55bc0657ddb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5e51e460-e2a2-4fca-b1af-5df1a923e1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5cd9c3a-702f-47a7-a007-68cb2b5e2c3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F189:F198</xm:sqref>
        </x14:conditionalFormatting>
        <x14:conditionalFormatting xmlns:xm="http://schemas.microsoft.com/office/excel/2006/main">
          <x14:cfRule type="dataBar" id="{b32af8a6-ee70-4b1a-a74f-a6bc5cf38fe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F199:F200</xm:sqref>
        </x14:conditionalFormatting>
        <x14:conditionalFormatting xmlns:xm="http://schemas.microsoft.com/office/excel/2006/main">
          <x14:cfRule type="dataBar" id="{2eb677f4-1631-40a1-bc26-63e21f24b6c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c0fb6f-38f8-4793-af99-27d33931461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b16f483-f750-45b4-bbe2-e46669d9614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298114a-5f3a-4f76-91af-96cc4c04869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F211:F215</xm:sqref>
        </x14:conditionalFormatting>
        <x14:conditionalFormatting xmlns:xm="http://schemas.microsoft.com/office/excel/2006/main">
          <x14:cfRule type="dataBar" id="{b0cc83bc-f0cf-4327-a5ec-f6280a71f47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9209ed4-1da3-4bba-8fe9-81e5154ccd0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F218:F222</xm:sqref>
        </x14:conditionalFormatting>
        <x14:conditionalFormatting xmlns:xm="http://schemas.microsoft.com/office/excel/2006/main">
          <x14:cfRule type="dataBar" id="{c26b3304-669b-4d49-9b10-d31f96a572b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96f3253-a840-4756-8ec2-44bd52336a3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946661e-dbeb-4af8-815d-4759f4cd2a4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ff02885-f7e4-48c7-8c6c-415d746f709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F226:F235</xm:sqref>
        </x14:conditionalFormatting>
        <x14:conditionalFormatting xmlns:xm="http://schemas.microsoft.com/office/excel/2006/main">
          <x14:cfRule type="dataBar" id="{422cc2e2-5f06-4db6-a4d5-5effce19a5e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F236:F237</xm:sqref>
        </x14:conditionalFormatting>
        <x14:conditionalFormatting xmlns:xm="http://schemas.microsoft.com/office/excel/2006/main">
          <x14:cfRule type="dataBar" id="{c000c383-05f7-49ee-8531-d9e60ac69bd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H241:H250</xm:sqref>
        </x14:conditionalFormatting>
        <x14:conditionalFormatting xmlns:xm="http://schemas.microsoft.com/office/excel/2006/main">
          <x14:cfRule type="dataBar" id="{01c99fbb-b381-416a-896f-ac9c9794e0e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D3:E13</xm:sqref>
        </x14:conditionalFormatting>
        <x14:conditionalFormatting xmlns:xm="http://schemas.microsoft.com/office/excel/2006/main">
          <x14:cfRule type="dataBar" id="{acbb3889-a0e4-474e-92dc-eb2b84f455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F33:F37;F26:F30;F19</xm:sqref>
        </x14:conditionalFormatting>
        <x14:conditionalFormatting xmlns:xm="http://schemas.microsoft.com/office/excel/2006/main">
          <x14:cfRule type="dataBar" id="{68c3cf97-ee45-45c3-b215-bb27383597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F70:F74;F63:F67;F56</xm:sqref>
        </x14:conditionalFormatting>
        <x14:conditionalFormatting xmlns:xm="http://schemas.microsoft.com/office/excel/2006/main">
          <x14:cfRule type="dataBar" id="{5d704f94-80c0-4fe9-b0cb-cc321db8ae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F107:F111;F100:F104;F93</xm:sqref>
        </x14:conditionalFormatting>
        <x14:conditionalFormatting xmlns:xm="http://schemas.microsoft.com/office/excel/2006/main">
          <x14:cfRule type="dataBar" id="{19bf0490-4047-4c9c-8c76-3113ba2424b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F144:F148;F137:F141;F130</xm:sqref>
        </x14:conditionalFormatting>
        <x14:conditionalFormatting xmlns:xm="http://schemas.microsoft.com/office/excel/2006/main">
          <x14:cfRule type="dataBar" id="{17d1159f-6210-4bd2-9436-e41fd85d516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F181:F185;F174:F178;F167</xm:sqref>
        </x14:conditionalFormatting>
        <x14:conditionalFormatting xmlns:xm="http://schemas.microsoft.com/office/excel/2006/main">
          <x14:cfRule type="dataBar" id="{866a3d85-e718-45db-8755-3e7b9c4855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F218:F222;F211:F215;F204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5"/>
  <sheetViews>
    <sheetView zoomScale="40" zoomScaleNormal="40" workbookViewId="0">
      <selection activeCell="D3" sqref="D3:D13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11">
      <c r="B3" s="8" t="s">
        <v>46</v>
      </c>
      <c r="C3" s="9"/>
      <c r="D3" s="10"/>
      <c r="E3" s="233"/>
      <c r="G3" s="73" t="s">
        <v>20</v>
      </c>
      <c r="H3" s="74"/>
      <c r="J3" s="135" t="s">
        <v>47</v>
      </c>
      <c r="K3" s="136">
        <f>B19</f>
        <v>45632</v>
      </c>
    </row>
    <row r="4" ht="30" customHeight="1" spans="2:11">
      <c r="B4" s="8" t="s">
        <v>48</v>
      </c>
      <c r="C4" s="9"/>
      <c r="D4" s="10"/>
      <c r="E4" s="72"/>
      <c r="G4" s="75">
        <f>'PROGRESS REPORT '!AA3</f>
        <v>2</v>
      </c>
      <c r="H4" s="76"/>
      <c r="J4" s="137"/>
      <c r="K4" s="138"/>
    </row>
    <row r="5" ht="30" customHeight="1" spans="2:11">
      <c r="B5" s="8" t="s">
        <v>49</v>
      </c>
      <c r="C5" s="9"/>
      <c r="D5" s="10"/>
      <c r="E5" s="72"/>
      <c r="J5" s="137" t="str">
        <f t="shared" ref="J5:K9" si="0">C33</f>
        <v>coderbyte assessment - complete</v>
      </c>
      <c r="K5" s="139" t="str">
        <f t="shared" si="0"/>
        <v>http://url9090.coderbyte.com/ls/click?upn=u001.lj3TCiZxNU7jdbrh9WbrWc0TYooxWyNG7iblBrnUkY1dZbk53wTdsxFlySTVgXVYCF3I2EvZh4hdTWbRi-2B467w-3D-3DLvTw_0uW3xirGmLjaxDxe8V-2Bwmt8Dx4Ob8Wr9iaeT5yuPIW-2BAZIOCk1FZODbopvstDGyJMBD2vdgQqKEXdfcWOOl9lwvfir9Ju5jyTJgdwP9Dd5OMrpr3buflnG5f0T6Vyjyd0rfYGkvcadeSEFgLXiFWXte5PX2NYAXgBDCwhZrz-2BfPW1v32cO8VuvDfs7g65SGo71KK0G9eno-2BbWhNxntJlbA-3D-3D</v>
      </c>
    </row>
    <row r="6" ht="30" customHeight="1" spans="2:11">
      <c r="B6" s="11" t="s">
        <v>50</v>
      </c>
      <c r="C6" s="12"/>
      <c r="D6" s="10"/>
      <c r="E6" s="72"/>
      <c r="J6" s="140">
        <f t="shared" si="0"/>
        <v>0</v>
      </c>
      <c r="K6" s="141">
        <f t="shared" si="0"/>
        <v>0</v>
      </c>
    </row>
    <row r="7" ht="30" customHeight="1" spans="2:11">
      <c r="B7" s="11" t="s">
        <v>51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52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53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3" t="s">
        <v>54</v>
      </c>
      <c r="C10" s="14"/>
      <c r="D10" s="10"/>
      <c r="E10" s="72"/>
      <c r="J10" s="149"/>
      <c r="K10" s="139"/>
    </row>
    <row r="11" ht="30" customHeight="1" spans="2:11">
      <c r="B11" s="13" t="s">
        <v>55</v>
      </c>
      <c r="C11" s="14"/>
      <c r="D11" s="10"/>
      <c r="E11" s="72"/>
      <c r="J11" s="150"/>
      <c r="K11" s="141"/>
    </row>
    <row r="12" ht="30" customHeight="1" spans="2:11">
      <c r="B12" s="13" t="s">
        <v>56</v>
      </c>
      <c r="C12" s="14"/>
      <c r="D12" s="10"/>
      <c r="E12" s="72"/>
      <c r="J12" s="150"/>
      <c r="K12" s="141"/>
    </row>
    <row r="13" ht="30" customHeight="1" spans="2:11">
      <c r="B13" s="8" t="s">
        <v>57</v>
      </c>
      <c r="C13" s="9"/>
      <c r="D13" s="15"/>
      <c r="E13" s="77"/>
      <c r="J13" s="150" t="str">
        <f t="shared" ref="J13:J19" si="1">C44</f>
        <v>create a REST api to interact with actual database - continue</v>
      </c>
      <c r="K13" s="141"/>
    </row>
    <row r="14" ht="30" customHeight="1" spans="2:11">
      <c r="B14" s="16" t="s">
        <v>21</v>
      </c>
      <c r="C14" s="17"/>
      <c r="D14" s="17"/>
      <c r="E14" s="78"/>
      <c r="J14" s="150" t="str">
        <f t="shared" si="1"/>
        <v>Bank account part 2 - make changes if requested</v>
      </c>
      <c r="K14" s="141"/>
    </row>
    <row r="15" ht="30" customHeight="1" spans="2:11">
      <c r="B15" s="18">
        <f ca="1">'PROGRESS REPORT '!AB3</f>
        <v>9.03445413034456</v>
      </c>
      <c r="C15" s="19"/>
      <c r="D15" s="19"/>
      <c r="E15" s="79"/>
      <c r="J15" s="150" t="str">
        <f t="shared" si="1"/>
        <v>Consume GitHub API - make changes if requested</v>
      </c>
      <c r="K15" s="141"/>
    </row>
    <row r="16" spans="10:11">
      <c r="J16" s="150" t="str">
        <f t="shared" si="1"/>
        <v>Data Wrangling - make changes if requested</v>
      </c>
      <c r="K16" s="141"/>
    </row>
    <row r="17" ht="15.15" spans="10:11">
      <c r="J17" s="150">
        <f t="shared" si="1"/>
        <v>0</v>
      </c>
      <c r="K17" s="141"/>
    </row>
    <row r="18" ht="21.75" customHeight="1" spans="2:14">
      <c r="B18" s="20" t="s">
        <v>58</v>
      </c>
      <c r="C18" s="21" t="s">
        <v>59</v>
      </c>
      <c r="D18" s="20" t="s">
        <v>60</v>
      </c>
      <c r="E18" s="80"/>
      <c r="F18" s="81" t="s">
        <v>44</v>
      </c>
      <c r="G18" s="21" t="s">
        <v>61</v>
      </c>
      <c r="H18" s="80" t="s">
        <v>62</v>
      </c>
      <c r="J18" s="150">
        <f t="shared" si="1"/>
        <v>0</v>
      </c>
      <c r="K18" s="141"/>
      <c r="M18" s="169"/>
      <c r="N18" s="170"/>
    </row>
    <row r="19" ht="15" customHeight="1" spans="2:14">
      <c r="B19" s="22">
        <v>45632</v>
      </c>
      <c r="C19" s="23">
        <v>0.208333333333333</v>
      </c>
      <c r="D19" s="24" t="s">
        <v>63</v>
      </c>
      <c r="E19" s="82"/>
      <c r="F19" s="83"/>
      <c r="G19" s="84" t="str">
        <f>IF(F19=100%,"Complete",IF(AND(F19&lt;100%,F19&gt;0%),"In Progress","Not Started"))</f>
        <v>Not Started</v>
      </c>
      <c r="H19" s="82"/>
      <c r="J19" s="150">
        <f t="shared" si="1"/>
        <v>0</v>
      </c>
      <c r="K19" s="141"/>
      <c r="M19" s="171"/>
      <c r="N19" s="171"/>
    </row>
    <row r="20" ht="15" customHeight="1" spans="2:14">
      <c r="B20" s="22"/>
      <c r="C20" s="25">
        <v>0.25</v>
      </c>
      <c r="D20" s="26"/>
      <c r="E20" s="85"/>
      <c r="F20" s="86"/>
      <c r="G20" s="87"/>
      <c r="H20" s="85"/>
      <c r="J20" s="145"/>
      <c r="K20" s="146"/>
      <c r="M20" s="159"/>
      <c r="N20" s="159"/>
    </row>
    <row r="21" ht="15" customHeight="1" spans="2:14">
      <c r="B21" s="22"/>
      <c r="C21" s="25">
        <v>0.291666666666666</v>
      </c>
      <c r="D21" s="26"/>
      <c r="E21" s="85"/>
      <c r="F21" s="86"/>
      <c r="G21" s="87"/>
      <c r="H21" s="85"/>
      <c r="J21" s="155" t="s">
        <v>64</v>
      </c>
      <c r="K21" s="156"/>
      <c r="M21" s="159"/>
      <c r="N21" s="159"/>
    </row>
    <row r="22" ht="15" customHeight="1" spans="2:14">
      <c r="B22" s="22"/>
      <c r="C22" s="25">
        <v>0.333333333333333</v>
      </c>
      <c r="D22" s="26"/>
      <c r="E22" s="85"/>
      <c r="F22" s="86"/>
      <c r="G22" s="87"/>
      <c r="H22" s="85"/>
      <c r="J22" s="149">
        <f t="shared" ref="J22:J26" si="2">C26</f>
        <v>0</v>
      </c>
      <c r="K22" s="139"/>
      <c r="M22" s="159"/>
      <c r="N22" s="159"/>
    </row>
    <row r="23" ht="15" customHeight="1" spans="2:14">
      <c r="B23" s="22"/>
      <c r="C23" s="27">
        <v>0.375</v>
      </c>
      <c r="D23" s="28"/>
      <c r="E23" s="88"/>
      <c r="F23" s="89"/>
      <c r="G23" s="90"/>
      <c r="H23" s="88"/>
      <c r="J23" s="150">
        <f t="shared" si="2"/>
        <v>0</v>
      </c>
      <c r="K23" s="141"/>
      <c r="M23" s="159"/>
      <c r="N23" s="159"/>
    </row>
    <row r="24" ht="13.5" customHeight="1" spans="2:14">
      <c r="B24" s="22"/>
      <c r="C24" s="606" t="s">
        <v>215</v>
      </c>
      <c r="D24" s="607"/>
      <c r="E24" s="32"/>
      <c r="F24" s="29" t="s">
        <v>64</v>
      </c>
      <c r="G24" s="30"/>
      <c r="H24" s="531"/>
      <c r="J24" s="150">
        <f t="shared" si="2"/>
        <v>0</v>
      </c>
      <c r="K24" s="141"/>
      <c r="M24" s="159"/>
      <c r="N24" s="159"/>
    </row>
    <row r="25" ht="15" customHeight="1" spans="2:14">
      <c r="B25" s="22"/>
      <c r="C25" s="31" t="s">
        <v>65</v>
      </c>
      <c r="D25" s="32" t="s">
        <v>66</v>
      </c>
      <c r="E25" s="32" t="s">
        <v>43</v>
      </c>
      <c r="F25" s="92" t="s">
        <v>44</v>
      </c>
      <c r="G25" s="93" t="s">
        <v>61</v>
      </c>
      <c r="H25" s="92" t="s">
        <v>62</v>
      </c>
      <c r="J25" s="150">
        <f t="shared" si="2"/>
        <v>0</v>
      </c>
      <c r="K25" s="141"/>
      <c r="M25" s="159"/>
      <c r="N25" s="159"/>
    </row>
    <row r="26" ht="45" customHeight="1" spans="2:14">
      <c r="B26" s="22"/>
      <c r="C26" s="33"/>
      <c r="D26" s="34"/>
      <c r="E26" s="34"/>
      <c r="F26" s="94"/>
      <c r="G26" s="95" t="str">
        <f t="shared" ref="G26:G30" si="3">IF(F26=100%,"Complete",IF(AND(F26&lt;100%,F26&gt;0%),"In Progress","Not Started"))</f>
        <v>Not Started</v>
      </c>
      <c r="H26" s="96"/>
      <c r="J26" s="150">
        <f t="shared" si="2"/>
        <v>0</v>
      </c>
      <c r="K26" s="141"/>
      <c r="M26" s="159"/>
      <c r="N26" s="159"/>
    </row>
    <row r="27" ht="45" customHeight="1" spans="2:14">
      <c r="B27" s="22"/>
      <c r="C27" s="35"/>
      <c r="D27" s="36"/>
      <c r="E27" s="36"/>
      <c r="F27" s="97"/>
      <c r="G27" s="95" t="str">
        <f t="shared" si="3"/>
        <v>Not Started</v>
      </c>
      <c r="H27" s="98"/>
      <c r="J27" s="151"/>
      <c r="K27" s="152"/>
      <c r="M27" s="159"/>
      <c r="N27" s="159"/>
    </row>
    <row r="28" ht="4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3" t="s">
        <v>67</v>
      </c>
      <c r="K28" s="154">
        <f>B56</f>
        <v>45635</v>
      </c>
      <c r="M28" s="159"/>
      <c r="N28" s="159"/>
    </row>
    <row r="29" ht="4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37"/>
      <c r="K29" s="138"/>
      <c r="M29" s="159"/>
      <c r="N29" s="159"/>
    </row>
    <row r="30" ht="45" customHeight="1" spans="2:14">
      <c r="B30" s="22"/>
      <c r="C30" s="608"/>
      <c r="D30" s="457"/>
      <c r="E30" s="457"/>
      <c r="F30" s="572"/>
      <c r="G30" s="95" t="str">
        <f t="shared" si="3"/>
        <v>Not Started</v>
      </c>
      <c r="H30" s="535"/>
      <c r="J30" s="137">
        <f t="shared" ref="J30:K34" si="4">C70</f>
        <v>0</v>
      </c>
      <c r="K30" s="139">
        <f t="shared" si="4"/>
        <v>0</v>
      </c>
      <c r="M30" s="159"/>
      <c r="N30" s="159"/>
    </row>
    <row r="31" ht="15" customHeight="1" spans="2:14">
      <c r="B31" s="22"/>
      <c r="C31" s="609" t="s">
        <v>216</v>
      </c>
      <c r="D31" s="610"/>
      <c r="E31" s="614"/>
      <c r="F31" s="536" t="s">
        <v>217</v>
      </c>
      <c r="G31" s="40"/>
      <c r="H31" s="100"/>
      <c r="J31" s="140">
        <f t="shared" si="4"/>
        <v>0</v>
      </c>
      <c r="K31" s="141">
        <f t="shared" si="4"/>
        <v>0</v>
      </c>
      <c r="M31" s="159"/>
      <c r="N31" s="159"/>
    </row>
    <row r="32" ht="15" customHeight="1" spans="2:14">
      <c r="B32" s="22"/>
      <c r="C32" s="517" t="s">
        <v>69</v>
      </c>
      <c r="D32" s="517" t="s">
        <v>70</v>
      </c>
      <c r="E32" s="518"/>
      <c r="F32" s="102" t="s">
        <v>44</v>
      </c>
      <c r="G32" s="103" t="s">
        <v>61</v>
      </c>
      <c r="H32" s="104" t="s">
        <v>62</v>
      </c>
      <c r="J32" s="140">
        <f t="shared" si="4"/>
        <v>0</v>
      </c>
      <c r="K32" s="141">
        <f t="shared" si="4"/>
        <v>0</v>
      </c>
      <c r="M32" s="159"/>
      <c r="N32" s="159"/>
    </row>
    <row r="33" ht="15" customHeight="1" spans="2:14">
      <c r="B33" s="22"/>
      <c r="C33" s="42" t="s">
        <v>253</v>
      </c>
      <c r="D33" s="619" t="s">
        <v>254</v>
      </c>
      <c r="E33" s="648"/>
      <c r="F33" s="106"/>
      <c r="G33" s="107" t="str">
        <f t="shared" ref="G33:G56" si="5">IF(F33=100%,"Complete",IF(AND(F33&lt;100%,F33&gt;0%),"In Progress","Not Started"))</f>
        <v>Not Started</v>
      </c>
      <c r="H33" s="108"/>
      <c r="J33" s="140">
        <f t="shared" si="4"/>
        <v>0</v>
      </c>
      <c r="K33" s="141">
        <f t="shared" si="4"/>
        <v>0</v>
      </c>
      <c r="M33" s="159"/>
      <c r="N33" s="159"/>
    </row>
    <row r="34" ht="15" customHeight="1" spans="2:14">
      <c r="B34" s="22"/>
      <c r="C34" s="44"/>
      <c r="D34" s="45"/>
      <c r="E34" s="109"/>
      <c r="F34" s="110"/>
      <c r="G34" s="107" t="str">
        <f t="shared" si="5"/>
        <v>Not Started</v>
      </c>
      <c r="H34" s="111"/>
      <c r="J34" s="140">
        <f t="shared" si="4"/>
        <v>0</v>
      </c>
      <c r="K34" s="141">
        <f t="shared" si="4"/>
        <v>0</v>
      </c>
      <c r="M34" s="159"/>
      <c r="N34" s="159"/>
    </row>
    <row r="35" ht="1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9"/>
      <c r="K35" s="139"/>
      <c r="M35" s="172"/>
      <c r="N35" s="172"/>
    </row>
    <row r="36" ht="1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50"/>
      <c r="K36" s="141"/>
      <c r="M36" s="171"/>
      <c r="N36" s="171"/>
    </row>
    <row r="37" ht="15" customHeight="1" spans="2:14">
      <c r="B37" s="22"/>
      <c r="C37" s="46"/>
      <c r="D37" s="47"/>
      <c r="E37" s="112"/>
      <c r="F37" s="113"/>
      <c r="G37" s="107" t="str">
        <f t="shared" si="5"/>
        <v>Not Started</v>
      </c>
      <c r="H37" s="103"/>
      <c r="J37" s="150"/>
      <c r="K37" s="141"/>
      <c r="M37" s="171"/>
      <c r="N37" s="171"/>
    </row>
    <row r="38" ht="15" customHeight="1" spans="2:14">
      <c r="B38" s="22"/>
      <c r="C38" s="48">
        <v>0.541666666666667</v>
      </c>
      <c r="D38" s="49"/>
      <c r="E38" s="114"/>
      <c r="F38" s="115" t="s">
        <v>71</v>
      </c>
      <c r="G38" s="116"/>
      <c r="H38" s="117"/>
      <c r="J38" s="150" t="str">
        <f t="shared" ref="J38:J44" si="6">C81</f>
        <v>create a REST api to interact with actual database - continue</v>
      </c>
      <c r="K38" s="141"/>
      <c r="M38" s="171"/>
      <c r="N38" s="171"/>
    </row>
    <row r="39" ht="15" customHeight="1" spans="2:14">
      <c r="B39" s="22"/>
      <c r="C39" s="519">
        <v>0.583333333333333</v>
      </c>
      <c r="D39" s="611"/>
      <c r="E39" s="520"/>
      <c r="F39" s="50" t="s">
        <v>72</v>
      </c>
      <c r="G39" s="51"/>
      <c r="H39" s="118"/>
      <c r="J39" s="150" t="str">
        <f t="shared" si="6"/>
        <v>Data Wrangling - make changes</v>
      </c>
      <c r="K39" s="141"/>
      <c r="M39" s="171"/>
      <c r="N39" s="171"/>
    </row>
    <row r="40" ht="15" customHeight="1" spans="2:14">
      <c r="B40" s="22"/>
      <c r="C40" s="52" t="s">
        <v>69</v>
      </c>
      <c r="D40" s="53"/>
      <c r="E40" s="119"/>
      <c r="F40" s="120" t="s">
        <v>44</v>
      </c>
      <c r="G40" s="120" t="s">
        <v>61</v>
      </c>
      <c r="H40" s="118" t="s">
        <v>62</v>
      </c>
      <c r="J40" s="150" t="str">
        <f t="shared" si="6"/>
        <v>Bank account part 2 - make changes </v>
      </c>
      <c r="K40" s="141"/>
      <c r="M40" s="171"/>
      <c r="N40" s="171"/>
    </row>
    <row r="41" ht="15" customHeight="1" spans="2:14">
      <c r="B41" s="22"/>
      <c r="C41" s="521" t="s">
        <v>218</v>
      </c>
      <c r="D41" s="541"/>
      <c r="E41" s="120" t="s">
        <v>219</v>
      </c>
      <c r="F41" s="122"/>
      <c r="G41" s="541" t="str">
        <f t="shared" si="5"/>
        <v>Not Started</v>
      </c>
      <c r="H41" s="124"/>
      <c r="J41" s="150" t="str">
        <f t="shared" si="6"/>
        <v>Consume GitHub API - make changes if requested</v>
      </c>
      <c r="K41" s="141"/>
      <c r="M41" s="171"/>
      <c r="N41" s="171"/>
    </row>
    <row r="42" ht="15" customHeight="1" spans="2:14">
      <c r="B42" s="22"/>
      <c r="C42" s="523" t="s">
        <v>220</v>
      </c>
      <c r="D42" s="123"/>
      <c r="E42" s="615"/>
      <c r="F42" s="126"/>
      <c r="G42" s="123" t="str">
        <f t="shared" si="5"/>
        <v>Not Started</v>
      </c>
      <c r="H42" s="127"/>
      <c r="J42" s="150">
        <f t="shared" si="6"/>
        <v>0</v>
      </c>
      <c r="K42" s="141"/>
      <c r="M42" s="173"/>
      <c r="N42" s="173"/>
    </row>
    <row r="43" ht="15" customHeight="1" spans="2:14">
      <c r="B43" s="22"/>
      <c r="C43" s="525" t="s">
        <v>221</v>
      </c>
      <c r="D43" s="612"/>
      <c r="E43" s="615"/>
      <c r="F43" s="126"/>
      <c r="G43" s="123" t="str">
        <f t="shared" si="5"/>
        <v>Not Started</v>
      </c>
      <c r="H43" s="127"/>
      <c r="J43" s="150">
        <f t="shared" si="6"/>
        <v>0</v>
      </c>
      <c r="K43" s="141"/>
      <c r="M43" s="169"/>
      <c r="N43" s="170"/>
    </row>
    <row r="44" ht="15" customHeight="1" spans="2:14">
      <c r="B44" s="22"/>
      <c r="C44" s="613" t="s">
        <v>198</v>
      </c>
      <c r="D44" s="130"/>
      <c r="E44" s="616" t="s">
        <v>222</v>
      </c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71"/>
      <c r="N44" s="171"/>
    </row>
    <row r="45" ht="15" customHeight="1" spans="2:14">
      <c r="B45" s="22"/>
      <c r="C45" s="570" t="s">
        <v>248</v>
      </c>
      <c r="D45" s="571"/>
      <c r="E45" s="129" t="s">
        <v>224</v>
      </c>
      <c r="F45" s="126"/>
      <c r="G45" s="123" t="str">
        <f t="shared" si="5"/>
        <v>Not Started</v>
      </c>
      <c r="H45" s="127"/>
      <c r="J45" s="145"/>
      <c r="K45" s="146"/>
      <c r="M45" s="159"/>
      <c r="N45" s="159"/>
    </row>
    <row r="46" ht="15" customHeight="1" spans="2:14">
      <c r="B46" s="22"/>
      <c r="C46" s="64" t="s">
        <v>255</v>
      </c>
      <c r="D46" s="65"/>
      <c r="E46" s="130"/>
      <c r="F46" s="126"/>
      <c r="G46" s="123" t="str">
        <f t="shared" si="5"/>
        <v>Not Started</v>
      </c>
      <c r="H46" s="127"/>
      <c r="J46" s="155" t="s">
        <v>64</v>
      </c>
      <c r="K46" s="156"/>
      <c r="M46" s="159"/>
      <c r="N46" s="159"/>
    </row>
    <row r="47" ht="15" customHeight="1" spans="2:14">
      <c r="B47" s="22"/>
      <c r="C47" s="64" t="s">
        <v>201</v>
      </c>
      <c r="D47" s="65"/>
      <c r="E47" s="130"/>
      <c r="F47" s="126"/>
      <c r="G47" s="123" t="str">
        <f t="shared" si="5"/>
        <v>Not Started</v>
      </c>
      <c r="H47" s="127"/>
      <c r="J47" s="149" t="str">
        <f t="shared" ref="J47:J51" si="7">C63</f>
        <v>Bank accounts part 1 - oswell.ndhlovu@umuzi.org -review</v>
      </c>
      <c r="K47" s="139"/>
      <c r="M47" s="159"/>
      <c r="N47" s="159"/>
    </row>
    <row r="48" ht="1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150">
        <f t="shared" si="7"/>
        <v>0</v>
      </c>
      <c r="K48" s="141"/>
      <c r="M48" s="159"/>
      <c r="N48" s="159"/>
    </row>
    <row r="49" ht="1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" customHeight="1" spans="2:14">
      <c r="B50" s="66"/>
      <c r="C50" s="67"/>
      <c r="D50" s="68"/>
      <c r="E50" s="131"/>
      <c r="F50" s="132"/>
      <c r="G50" s="123" t="str">
        <f t="shared" si="5"/>
        <v>Not Started</v>
      </c>
      <c r="H50" s="133"/>
      <c r="J50" s="150">
        <f t="shared" si="7"/>
        <v>0</v>
      </c>
      <c r="K50" s="141"/>
      <c r="M50" s="159"/>
      <c r="N50" s="159"/>
    </row>
    <row r="51" ht="15" customHeight="1" spans="2:14">
      <c r="B51" s="69"/>
      <c r="C51" s="70"/>
      <c r="D51" s="71"/>
      <c r="E51" s="71"/>
      <c r="F51" s="134"/>
      <c r="G51" s="71"/>
      <c r="H51" s="71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40" t="s">
        <v>76</v>
      </c>
      <c r="K52" s="144"/>
      <c r="M52" s="159"/>
      <c r="N52" s="159"/>
    </row>
    <row r="53" spans="10:14">
      <c r="J53" s="157" t="s">
        <v>77</v>
      </c>
      <c r="K53" s="158"/>
      <c r="M53" s="159"/>
      <c r="N53" s="159"/>
    </row>
    <row r="54" ht="15.15" spans="10:14">
      <c r="J54" s="145"/>
      <c r="K54" s="146"/>
      <c r="M54" s="159"/>
      <c r="N54" s="159"/>
    </row>
    <row r="55" ht="21.75" customHeight="1" spans="2:14">
      <c r="B55" s="20" t="s">
        <v>58</v>
      </c>
      <c r="C55" s="21" t="s">
        <v>59</v>
      </c>
      <c r="D55" s="20" t="s">
        <v>60</v>
      </c>
      <c r="E55" s="80"/>
      <c r="F55" s="81" t="s">
        <v>44</v>
      </c>
      <c r="G55" s="21" t="s">
        <v>61</v>
      </c>
      <c r="H55" s="80" t="s">
        <v>62</v>
      </c>
      <c r="J55" s="159"/>
      <c r="K55" s="159"/>
      <c r="M55" s="159"/>
      <c r="N55" s="159"/>
    </row>
    <row r="56" ht="15.15" spans="2:14">
      <c r="B56" s="22">
        <v>45635</v>
      </c>
      <c r="C56" s="23">
        <v>0.208333333333333</v>
      </c>
      <c r="D56" s="24" t="s">
        <v>63</v>
      </c>
      <c r="E56" s="82"/>
      <c r="F56" s="83">
        <v>1</v>
      </c>
      <c r="G56" s="84" t="str">
        <f t="shared" si="5"/>
        <v>Complete</v>
      </c>
      <c r="H56" s="82"/>
      <c r="J56" s="159"/>
      <c r="K56" s="159"/>
      <c r="M56" s="159"/>
      <c r="N56" s="159"/>
    </row>
    <row r="57" ht="15.15" spans="2:14">
      <c r="B57" s="22"/>
      <c r="C57" s="25">
        <v>0.25</v>
      </c>
      <c r="D57" s="26"/>
      <c r="E57" s="85"/>
      <c r="F57" s="86"/>
      <c r="G57" s="87"/>
      <c r="H57" s="85"/>
      <c r="J57" s="160" t="s">
        <v>47</v>
      </c>
      <c r="K57" s="161">
        <f>K28</f>
        <v>45635</v>
      </c>
      <c r="M57" s="159"/>
      <c r="N57" s="159"/>
    </row>
    <row r="58" ht="15.15" spans="2:14">
      <c r="B58" s="22"/>
      <c r="C58" s="25">
        <v>0.291666666666666</v>
      </c>
      <c r="D58" s="26"/>
      <c r="E58" s="85"/>
      <c r="F58" s="86"/>
      <c r="G58" s="87"/>
      <c r="H58" s="85"/>
      <c r="J58" s="162"/>
      <c r="K58" s="163"/>
      <c r="M58" s="159"/>
      <c r="N58" s="159"/>
    </row>
    <row r="59" spans="2:14">
      <c r="B59" s="22"/>
      <c r="C59" s="25">
        <v>0.333333333333333</v>
      </c>
      <c r="D59" s="26"/>
      <c r="E59" s="85"/>
      <c r="F59" s="86"/>
      <c r="G59" s="87"/>
      <c r="H59" s="85"/>
      <c r="J59" s="162">
        <f t="shared" ref="J59:K80" si="8">J30</f>
        <v>0</v>
      </c>
      <c r="K59" s="164">
        <f t="shared" ref="K59:K60" si="9">K30</f>
        <v>0</v>
      </c>
      <c r="M59" s="159"/>
      <c r="N59" s="159"/>
    </row>
    <row r="60" ht="15.15" spans="2:14">
      <c r="B60" s="22"/>
      <c r="C60" s="27">
        <v>0.375</v>
      </c>
      <c r="D60" s="28"/>
      <c r="E60" s="88"/>
      <c r="F60" s="89"/>
      <c r="G60" s="90"/>
      <c r="H60" s="88"/>
      <c r="J60" s="165">
        <f t="shared" si="8"/>
        <v>0</v>
      </c>
      <c r="K60" s="166">
        <f t="shared" si="9"/>
        <v>0</v>
      </c>
      <c r="M60" s="172"/>
      <c r="N60" s="172"/>
    </row>
    <row r="61" ht="15.15" spans="2:14">
      <c r="B61" s="22"/>
      <c r="C61" s="606" t="s">
        <v>215</v>
      </c>
      <c r="D61" s="607"/>
      <c r="E61" s="32"/>
      <c r="F61" s="29" t="s">
        <v>64</v>
      </c>
      <c r="G61" s="30"/>
      <c r="H61" s="531"/>
      <c r="J61" s="165">
        <f t="shared" si="8"/>
        <v>0</v>
      </c>
      <c r="K61" s="166">
        <f t="shared" si="8"/>
        <v>0</v>
      </c>
      <c r="M61" s="171"/>
      <c r="N61" s="171"/>
    </row>
    <row r="62" ht="15.15" spans="2:14">
      <c r="B62" s="22"/>
      <c r="C62" s="31" t="s">
        <v>65</v>
      </c>
      <c r="D62" s="32" t="s">
        <v>66</v>
      </c>
      <c r="E62" s="32" t="s">
        <v>43</v>
      </c>
      <c r="F62" s="92" t="s">
        <v>44</v>
      </c>
      <c r="G62" s="93" t="s">
        <v>61</v>
      </c>
      <c r="H62" s="92" t="s">
        <v>62</v>
      </c>
      <c r="J62" s="165">
        <f t="shared" si="8"/>
        <v>0</v>
      </c>
      <c r="K62" s="166">
        <f t="shared" si="8"/>
        <v>0</v>
      </c>
      <c r="M62" s="171"/>
      <c r="N62" s="171"/>
    </row>
    <row r="63" ht="43.95" spans="2:14">
      <c r="B63" s="22"/>
      <c r="C63" s="33" t="s">
        <v>256</v>
      </c>
      <c r="D63" s="34"/>
      <c r="E63" s="34"/>
      <c r="F63" s="94">
        <v>1</v>
      </c>
      <c r="G63" s="95" t="str">
        <f t="shared" ref="G63:G67" si="10">IF(F63=100%,"Complete",IF(AND(F63&lt;100%,F63&gt;0%),"In Progress","Not Started"))</f>
        <v>Complete</v>
      </c>
      <c r="H63" s="96"/>
      <c r="J63" s="165">
        <f t="shared" si="8"/>
        <v>0</v>
      </c>
      <c r="K63" s="166">
        <f t="shared" si="8"/>
        <v>0</v>
      </c>
      <c r="M63" s="171"/>
      <c r="N63" s="171"/>
    </row>
    <row r="64" spans="2:14">
      <c r="B64" s="22"/>
      <c r="C64" s="35"/>
      <c r="D64" s="36"/>
      <c r="E64" s="36"/>
      <c r="F64" s="97"/>
      <c r="G64" s="95" t="str">
        <f t="shared" si="10"/>
        <v>Not Started</v>
      </c>
      <c r="H64" s="98"/>
      <c r="J64" s="174"/>
      <c r="K64" s="164"/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75"/>
      <c r="K65" s="166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75"/>
      <c r="K66" s="166"/>
      <c r="M66" s="171"/>
      <c r="N66" s="171"/>
    </row>
    <row r="67" ht="15.15" spans="2:14">
      <c r="B67" s="22"/>
      <c r="C67" s="608"/>
      <c r="D67" s="457"/>
      <c r="E67" s="457"/>
      <c r="F67" s="572"/>
      <c r="G67" s="95" t="str">
        <f t="shared" si="10"/>
        <v>Not Started</v>
      </c>
      <c r="H67" s="535"/>
      <c r="J67" s="175" t="str">
        <f t="shared" si="8"/>
        <v>create a REST api to interact with actual database - continue</v>
      </c>
      <c r="K67" s="166"/>
      <c r="M67" s="171"/>
      <c r="N67" s="171"/>
    </row>
    <row r="68" ht="15.15" spans="2:14">
      <c r="B68" s="22"/>
      <c r="C68" s="609" t="s">
        <v>216</v>
      </c>
      <c r="D68" s="610"/>
      <c r="E68" s="614"/>
      <c r="F68" s="536" t="s">
        <v>217</v>
      </c>
      <c r="G68" s="40"/>
      <c r="H68" s="100"/>
      <c r="J68" s="175" t="str">
        <f t="shared" si="8"/>
        <v>Data Wrangling - make changes</v>
      </c>
      <c r="K68" s="166"/>
      <c r="M68" s="171"/>
      <c r="N68" s="171"/>
    </row>
    <row r="69" ht="15.15" spans="2:14">
      <c r="B69" s="22"/>
      <c r="C69" s="517" t="s">
        <v>69</v>
      </c>
      <c r="D69" s="517" t="s">
        <v>70</v>
      </c>
      <c r="E69" s="518"/>
      <c r="F69" s="102" t="s">
        <v>44</v>
      </c>
      <c r="G69" s="103" t="s">
        <v>61</v>
      </c>
      <c r="H69" s="104" t="s">
        <v>62</v>
      </c>
      <c r="J69" s="175" t="str">
        <f t="shared" si="8"/>
        <v>Bank account part 2 - make changes </v>
      </c>
      <c r="K69" s="166"/>
      <c r="M69" s="173"/>
      <c r="N69" s="173"/>
    </row>
    <row r="70" spans="2:11">
      <c r="B70" s="22"/>
      <c r="C70" s="42"/>
      <c r="D70" s="43"/>
      <c r="E70" s="105"/>
      <c r="F70" s="106"/>
      <c r="G70" s="107" t="str">
        <f t="shared" ref="G70:G93" si="11">IF(F70=100%,"Complete",IF(AND(F70&lt;100%,F70&gt;0%),"In Progress","Not Started"))</f>
        <v>Not Started</v>
      </c>
      <c r="H70" s="108"/>
      <c r="J70" s="175" t="str">
        <f t="shared" si="8"/>
        <v>Consume GitHub API - make changes if requested</v>
      </c>
      <c r="K70" s="166"/>
    </row>
    <row r="71" spans="2:11">
      <c r="B71" s="22"/>
      <c r="C71" s="44"/>
      <c r="D71" s="45"/>
      <c r="E71" s="109"/>
      <c r="F71" s="110"/>
      <c r="G71" s="107" t="str">
        <f t="shared" si="11"/>
        <v>Not Started</v>
      </c>
      <c r="H71" s="111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75">
        <f t="shared" si="8"/>
        <v>0</v>
      </c>
      <c r="K73" s="166"/>
    </row>
    <row r="74" ht="15.15" spans="2:11">
      <c r="B74" s="22"/>
      <c r="C74" s="46"/>
      <c r="D74" s="47"/>
      <c r="E74" s="112"/>
      <c r="F74" s="113"/>
      <c r="G74" s="107" t="str">
        <f t="shared" si="11"/>
        <v>Not Started</v>
      </c>
      <c r="H74" s="103"/>
      <c r="J74" s="176"/>
      <c r="K74" s="177"/>
    </row>
    <row r="75" ht="15.15" spans="2:11">
      <c r="B75" s="22"/>
      <c r="C75" s="48">
        <v>0.541666666666667</v>
      </c>
      <c r="D75" s="49"/>
      <c r="E75" s="114"/>
      <c r="F75" s="115" t="s">
        <v>71</v>
      </c>
      <c r="G75" s="116"/>
      <c r="H75" s="117"/>
      <c r="J75" s="178" t="s">
        <v>64</v>
      </c>
      <c r="K75" s="179"/>
    </row>
    <row r="76" ht="15.15" spans="2:11">
      <c r="B76" s="22"/>
      <c r="C76" s="519">
        <v>0.583333333333333</v>
      </c>
      <c r="D76" s="611"/>
      <c r="E76" s="520"/>
      <c r="F76" s="50" t="s">
        <v>72</v>
      </c>
      <c r="G76" s="51"/>
      <c r="H76" s="118"/>
      <c r="J76" s="175" t="str">
        <f t="shared" si="8"/>
        <v>Bank accounts part 1 - oswell.ndhlovu@umuzi.org -review</v>
      </c>
      <c r="K76" s="166"/>
    </row>
    <row r="77" ht="15.15" spans="2:11">
      <c r="B77" s="22"/>
      <c r="C77" s="52" t="s">
        <v>69</v>
      </c>
      <c r="D77" s="53"/>
      <c r="E77" s="119"/>
      <c r="F77" s="120" t="s">
        <v>44</v>
      </c>
      <c r="G77" s="120" t="s">
        <v>61</v>
      </c>
      <c r="H77" s="118" t="s">
        <v>62</v>
      </c>
      <c r="J77" s="175">
        <f t="shared" si="8"/>
        <v>0</v>
      </c>
      <c r="K77" s="166"/>
    </row>
    <row r="78" ht="15" customHeight="1" spans="2:11">
      <c r="B78" s="22"/>
      <c r="C78" s="521" t="s">
        <v>218</v>
      </c>
      <c r="D78" s="541"/>
      <c r="E78" s="120" t="s">
        <v>219</v>
      </c>
      <c r="F78" s="122"/>
      <c r="G78" s="541" t="str">
        <f t="shared" si="11"/>
        <v>Not Started</v>
      </c>
      <c r="H78" s="124"/>
      <c r="J78" s="175">
        <f t="shared" si="8"/>
        <v>0</v>
      </c>
      <c r="K78" s="166"/>
    </row>
    <row r="79" spans="2:11">
      <c r="B79" s="22"/>
      <c r="C79" s="523" t="s">
        <v>220</v>
      </c>
      <c r="D79" s="123"/>
      <c r="E79" s="615"/>
      <c r="F79" s="126"/>
      <c r="G79" s="123" t="str">
        <f t="shared" si="11"/>
        <v>Not Started</v>
      </c>
      <c r="H79" s="127"/>
      <c r="J79" s="175">
        <f t="shared" si="8"/>
        <v>0</v>
      </c>
      <c r="K79" s="166"/>
    </row>
    <row r="80" ht="15.75" customHeight="1" spans="2:11">
      <c r="B80" s="22"/>
      <c r="C80" s="525" t="s">
        <v>221</v>
      </c>
      <c r="D80" s="612"/>
      <c r="E80" s="615"/>
      <c r="F80" s="126"/>
      <c r="G80" s="123" t="str">
        <f t="shared" si="11"/>
        <v>Not Started</v>
      </c>
      <c r="H80" s="127"/>
      <c r="J80" s="175">
        <f t="shared" si="8"/>
        <v>0</v>
      </c>
      <c r="K80" s="166"/>
    </row>
    <row r="81" ht="15.15" spans="2:11">
      <c r="B81" s="22"/>
      <c r="C81" s="613" t="s">
        <v>198</v>
      </c>
      <c r="D81" s="130"/>
      <c r="E81" s="616" t="s">
        <v>222</v>
      </c>
      <c r="F81" s="126"/>
      <c r="G81" s="123" t="str">
        <f t="shared" si="11"/>
        <v>Not Started</v>
      </c>
      <c r="H81" s="127"/>
      <c r="J81" s="180"/>
      <c r="K81" s="181"/>
    </row>
    <row r="82" ht="15.15" spans="2:11">
      <c r="B82" s="22"/>
      <c r="C82" s="570" t="s">
        <v>257</v>
      </c>
      <c r="D82" s="571"/>
      <c r="E82" s="129" t="s">
        <v>224</v>
      </c>
      <c r="F82" s="126">
        <v>1</v>
      </c>
      <c r="G82" s="123" t="str">
        <f t="shared" si="11"/>
        <v>Complete</v>
      </c>
      <c r="H82" s="127"/>
      <c r="J82" s="182" t="s">
        <v>67</v>
      </c>
      <c r="K82" s="183">
        <f>B93</f>
        <v>45636</v>
      </c>
    </row>
    <row r="83" ht="15.15" spans="2:11">
      <c r="B83" s="22"/>
      <c r="C83" s="64" t="s">
        <v>258</v>
      </c>
      <c r="D83" s="65"/>
      <c r="E83" s="130"/>
      <c r="F83" s="126">
        <v>1</v>
      </c>
      <c r="G83" s="123" t="str">
        <f t="shared" si="11"/>
        <v>Complete</v>
      </c>
      <c r="H83" s="127"/>
      <c r="J83" s="178"/>
      <c r="K83" s="179"/>
    </row>
    <row r="84" spans="2:11">
      <c r="B84" s="22"/>
      <c r="C84" s="64" t="s">
        <v>255</v>
      </c>
      <c r="D84" s="65"/>
      <c r="E84" s="130"/>
      <c r="F84" s="126">
        <v>1</v>
      </c>
      <c r="G84" s="123" t="str">
        <f t="shared" si="11"/>
        <v>Complete</v>
      </c>
      <c r="H84" s="127"/>
      <c r="J84" s="162" t="str">
        <f t="shared" ref="J84:K88" si="12">C107</f>
        <v>coderbyte assessment - complete</v>
      </c>
      <c r="K84" s="164">
        <f t="shared" si="12"/>
        <v>0</v>
      </c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65">
        <f t="shared" si="12"/>
        <v>0</v>
      </c>
      <c r="K85" s="166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65">
        <f t="shared" si="12"/>
        <v>0</v>
      </c>
      <c r="K86" s="166">
        <f t="shared" si="12"/>
        <v>0</v>
      </c>
    </row>
    <row r="87" ht="15.15" spans="2:11">
      <c r="B87" s="66"/>
      <c r="C87" s="67"/>
      <c r="D87" s="68"/>
      <c r="E87" s="131"/>
      <c r="F87" s="132"/>
      <c r="G87" s="123" t="str">
        <f t="shared" si="11"/>
        <v>Not Started</v>
      </c>
      <c r="H87" s="133"/>
      <c r="J87" s="165">
        <f t="shared" si="12"/>
        <v>0</v>
      </c>
      <c r="K87" s="166">
        <f t="shared" si="12"/>
        <v>0</v>
      </c>
    </row>
    <row r="88" ht="25.75" spans="2:11">
      <c r="B88" s="69"/>
      <c r="C88" s="70"/>
      <c r="D88" s="71"/>
      <c r="E88" s="71"/>
      <c r="F88" s="134"/>
      <c r="G88" s="71"/>
      <c r="H88" s="71"/>
      <c r="J88" s="165">
        <f t="shared" si="12"/>
        <v>0</v>
      </c>
      <c r="K88" s="166">
        <f t="shared" si="12"/>
        <v>0</v>
      </c>
    </row>
    <row r="89" ht="15.75" customHeight="1" spans="2:11">
      <c r="B89" s="69"/>
      <c r="C89" s="70"/>
      <c r="D89" s="71"/>
      <c r="E89" s="71"/>
      <c r="F89" s="134"/>
      <c r="G89" s="71"/>
      <c r="H89" s="71"/>
      <c r="J89" s="174"/>
      <c r="K89" s="164"/>
    </row>
    <row r="90" spans="10:11">
      <c r="J90" s="175"/>
      <c r="K90" s="166"/>
    </row>
    <row r="91" ht="15.15" spans="10:11">
      <c r="J91" s="175"/>
      <c r="K91" s="166"/>
    </row>
    <row r="92" ht="21.75" customHeight="1" spans="2:11">
      <c r="B92" s="20" t="s">
        <v>58</v>
      </c>
      <c r="C92" s="21" t="s">
        <v>59</v>
      </c>
      <c r="D92" s="20" t="s">
        <v>60</v>
      </c>
      <c r="E92" s="80"/>
      <c r="F92" s="81" t="s">
        <v>44</v>
      </c>
      <c r="G92" s="21" t="s">
        <v>61</v>
      </c>
      <c r="H92" s="80" t="s">
        <v>62</v>
      </c>
      <c r="J92" s="175" t="str">
        <f t="shared" ref="J92:J98" si="13">C118</f>
        <v>create a REST api to interact with actual database - continue</v>
      </c>
      <c r="K92" s="166"/>
    </row>
    <row r="93" spans="2:11">
      <c r="B93" s="22">
        <v>45636</v>
      </c>
      <c r="C93" s="23">
        <v>0.208333333333333</v>
      </c>
      <c r="D93" s="24" t="s">
        <v>63</v>
      </c>
      <c r="E93" s="82"/>
      <c r="F93" s="83">
        <v>1</v>
      </c>
      <c r="G93" s="84" t="str">
        <f t="shared" si="11"/>
        <v>Complete</v>
      </c>
      <c r="H93" s="82"/>
      <c r="J93" s="175" t="str">
        <f t="shared" si="13"/>
        <v>Consume GitHub API - make changes if requested</v>
      </c>
      <c r="K93" s="166"/>
    </row>
    <row r="94" spans="2:11">
      <c r="B94" s="22"/>
      <c r="C94" s="25">
        <v>0.25</v>
      </c>
      <c r="D94" s="26"/>
      <c r="E94" s="85"/>
      <c r="F94" s="86"/>
      <c r="G94" s="87"/>
      <c r="H94" s="85"/>
      <c r="J94" s="175" t="str">
        <f t="shared" si="13"/>
        <v>Bank account part 2 - make changes </v>
      </c>
      <c r="K94" s="166"/>
    </row>
    <row r="95" spans="2:11">
      <c r="B95" s="22"/>
      <c r="C95" s="25">
        <v>0.291666666666666</v>
      </c>
      <c r="D95" s="26"/>
      <c r="E95" s="85"/>
      <c r="F95" s="86"/>
      <c r="G95" s="87"/>
      <c r="H95" s="85"/>
      <c r="J95" s="175" t="str">
        <f t="shared" si="13"/>
        <v>Data Wrangling - make changes if requested</v>
      </c>
      <c r="K95" s="166"/>
    </row>
    <row r="96" spans="2:11">
      <c r="B96" s="22"/>
      <c r="C96" s="25">
        <v>0.333333333333333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ht="15.15" spans="2:11">
      <c r="B97" s="22"/>
      <c r="C97" s="27">
        <v>0.375</v>
      </c>
      <c r="D97" s="28"/>
      <c r="E97" s="88"/>
      <c r="F97" s="89"/>
      <c r="G97" s="90"/>
      <c r="H97" s="88"/>
      <c r="J97" s="175">
        <f t="shared" si="13"/>
        <v>0</v>
      </c>
      <c r="K97" s="166"/>
    </row>
    <row r="98" ht="15.15" spans="2:11">
      <c r="B98" s="22"/>
      <c r="C98" s="606" t="s">
        <v>215</v>
      </c>
      <c r="D98" s="607"/>
      <c r="E98" s="32"/>
      <c r="F98" s="29" t="s">
        <v>64</v>
      </c>
      <c r="G98" s="30"/>
      <c r="H98" s="531"/>
      <c r="J98" s="175">
        <f t="shared" si="13"/>
        <v>0</v>
      </c>
      <c r="K98" s="166"/>
    </row>
    <row r="99" ht="15.15" spans="2:11">
      <c r="B99" s="22"/>
      <c r="C99" s="31" t="s">
        <v>65</v>
      </c>
      <c r="D99" s="32" t="s">
        <v>66</v>
      </c>
      <c r="E99" s="32" t="s">
        <v>43</v>
      </c>
      <c r="F99" s="92" t="s">
        <v>44</v>
      </c>
      <c r="G99" s="93" t="s">
        <v>61</v>
      </c>
      <c r="H99" s="92" t="s">
        <v>62</v>
      </c>
      <c r="J99" s="184"/>
      <c r="K99" s="185"/>
    </row>
    <row r="100" ht="15.15" spans="2:11">
      <c r="B100" s="22"/>
      <c r="C100" s="33"/>
      <c r="D100" s="34"/>
      <c r="E100" s="34"/>
      <c r="F100" s="94"/>
      <c r="G100" s="95" t="str">
        <f t="shared" ref="G100:G104" si="14">IF(F100=100%,"Complete",IF(AND(F100&lt;100%,F100&gt;0%),"In Progress","Not Started"))</f>
        <v>Not Started</v>
      </c>
      <c r="H100" s="96"/>
      <c r="J100" s="178" t="s">
        <v>64</v>
      </c>
      <c r="K100" s="179"/>
    </row>
    <row r="101" spans="2:11">
      <c r="B101" s="22"/>
      <c r="C101" s="35"/>
      <c r="D101" s="36"/>
      <c r="E101" s="36"/>
      <c r="F101" s="97"/>
      <c r="G101" s="95" t="str">
        <f t="shared" si="14"/>
        <v>Not Started</v>
      </c>
      <c r="H101" s="98"/>
      <c r="J101" s="174">
        <f t="shared" ref="J101:J105" si="15">C100</f>
        <v>0</v>
      </c>
      <c r="K101" s="164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5">
        <f t="shared" si="15"/>
        <v>0</v>
      </c>
      <c r="K102" s="166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ht="15.15" spans="2:11">
      <c r="B104" s="22"/>
      <c r="C104" s="608"/>
      <c r="D104" s="457"/>
      <c r="E104" s="457"/>
      <c r="F104" s="572"/>
      <c r="G104" s="95" t="str">
        <f t="shared" si="14"/>
        <v>Not Started</v>
      </c>
      <c r="H104" s="535"/>
      <c r="J104" s="175">
        <f t="shared" si="15"/>
        <v>0</v>
      </c>
      <c r="K104" s="166"/>
    </row>
    <row r="105" ht="15.15" spans="2:11">
      <c r="B105" s="22"/>
      <c r="C105" s="609" t="s">
        <v>216</v>
      </c>
      <c r="D105" s="610"/>
      <c r="E105" s="614"/>
      <c r="F105" s="536" t="s">
        <v>217</v>
      </c>
      <c r="G105" s="40"/>
      <c r="H105" s="100"/>
      <c r="J105" s="175">
        <f t="shared" si="15"/>
        <v>0</v>
      </c>
      <c r="K105" s="166"/>
    </row>
    <row r="106" ht="15.15" spans="2:11">
      <c r="B106" s="22"/>
      <c r="C106" s="517" t="s">
        <v>69</v>
      </c>
      <c r="D106" s="517" t="s">
        <v>70</v>
      </c>
      <c r="E106" s="518"/>
      <c r="F106" s="102" t="s">
        <v>44</v>
      </c>
      <c r="G106" s="103" t="s">
        <v>61</v>
      </c>
      <c r="H106" s="104" t="s">
        <v>62</v>
      </c>
      <c r="J106" s="165" t="s">
        <v>76</v>
      </c>
      <c r="K106" s="186"/>
    </row>
    <row r="107" spans="2:11">
      <c r="B107" s="22"/>
      <c r="C107" s="42" t="s">
        <v>253</v>
      </c>
      <c r="D107" s="43"/>
      <c r="E107" s="105"/>
      <c r="F107" s="106"/>
      <c r="G107" s="107" t="str">
        <f t="shared" ref="G107:G130" si="16">IF(F107=100%,"Complete",IF(AND(F107&lt;100%,F107&gt;0%),"In Progress","Not Started"))</f>
        <v>Not Started</v>
      </c>
      <c r="H107" s="108"/>
      <c r="J107" s="187" t="s">
        <v>77</v>
      </c>
      <c r="K107" s="188"/>
    </row>
    <row r="108" ht="15.15" spans="2:11">
      <c r="B108" s="22"/>
      <c r="C108" s="44"/>
      <c r="D108" s="45"/>
      <c r="E108" s="109"/>
      <c r="F108" s="110"/>
      <c r="G108" s="107" t="str">
        <f t="shared" si="16"/>
        <v>Not Started</v>
      </c>
      <c r="H108" s="111"/>
      <c r="J108" s="176"/>
      <c r="K108" s="177"/>
    </row>
    <row r="109" spans="2:8">
      <c r="B109" s="22"/>
      <c r="C109" s="44"/>
      <c r="D109" s="45"/>
      <c r="E109" s="109"/>
      <c r="F109" s="110"/>
      <c r="G109" s="107" t="str">
        <f t="shared" si="16"/>
        <v>Not Started</v>
      </c>
      <c r="H109" s="111"/>
    </row>
    <row r="110" ht="15.15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75" customHeight="1" spans="2:11">
      <c r="B111" s="22"/>
      <c r="C111" s="46"/>
      <c r="D111" s="47"/>
      <c r="E111" s="112"/>
      <c r="F111" s="113"/>
      <c r="G111" s="107" t="str">
        <f t="shared" si="16"/>
        <v>Not Started</v>
      </c>
      <c r="H111" s="103"/>
      <c r="J111" s="135" t="s">
        <v>47</v>
      </c>
      <c r="K111" s="136">
        <f>K82</f>
        <v>45636</v>
      </c>
    </row>
    <row r="112" ht="15.75" customHeight="1" spans="2:11">
      <c r="B112" s="22"/>
      <c r="C112" s="48">
        <v>0.541666666666667</v>
      </c>
      <c r="D112" s="49"/>
      <c r="E112" s="114"/>
      <c r="F112" s="115" t="s">
        <v>71</v>
      </c>
      <c r="G112" s="116"/>
      <c r="H112" s="117"/>
      <c r="J112" s="137"/>
      <c r="K112" s="138"/>
    </row>
    <row r="113" ht="15.75" customHeight="1" spans="2:11">
      <c r="B113" s="22"/>
      <c r="C113" s="519">
        <v>0.583333333333333</v>
      </c>
      <c r="D113" s="611"/>
      <c r="E113" s="520"/>
      <c r="F113" s="50" t="s">
        <v>72</v>
      </c>
      <c r="G113" s="51"/>
      <c r="H113" s="118"/>
      <c r="J113" s="137" t="str">
        <f t="shared" ref="J113:K127" si="17">J84</f>
        <v>coderbyte assessment - complete</v>
      </c>
      <c r="K113" s="139">
        <f t="shared" ref="K113:K114" si="18">K84</f>
        <v>0</v>
      </c>
    </row>
    <row r="114" ht="15.75" customHeight="1" spans="2:11">
      <c r="B114" s="22"/>
      <c r="C114" s="52" t="s">
        <v>69</v>
      </c>
      <c r="D114" s="53"/>
      <c r="E114" s="119"/>
      <c r="F114" s="120" t="s">
        <v>44</v>
      </c>
      <c r="G114" s="120" t="s">
        <v>61</v>
      </c>
      <c r="H114" s="118" t="s">
        <v>62</v>
      </c>
      <c r="J114" s="140">
        <f t="shared" si="17"/>
        <v>0</v>
      </c>
      <c r="K114" s="141">
        <f t="shared" si="18"/>
        <v>0</v>
      </c>
    </row>
    <row r="115" ht="15" customHeight="1" spans="2:11">
      <c r="B115" s="22"/>
      <c r="C115" s="521" t="s">
        <v>218</v>
      </c>
      <c r="D115" s="541"/>
      <c r="E115" s="120" t="s">
        <v>219</v>
      </c>
      <c r="F115" s="122"/>
      <c r="G115" s="541" t="str">
        <f t="shared" si="16"/>
        <v>Not Started</v>
      </c>
      <c r="H115" s="124"/>
      <c r="J115" s="140">
        <f t="shared" si="17"/>
        <v>0</v>
      </c>
      <c r="K115" s="141">
        <f t="shared" si="17"/>
        <v>0</v>
      </c>
    </row>
    <row r="116" spans="2:11">
      <c r="B116" s="22"/>
      <c r="C116" s="523" t="s">
        <v>220</v>
      </c>
      <c r="D116" s="123"/>
      <c r="E116" s="615"/>
      <c r="F116" s="126"/>
      <c r="G116" s="123" t="str">
        <f t="shared" si="16"/>
        <v>Not Started</v>
      </c>
      <c r="H116" s="127"/>
      <c r="J116" s="140">
        <f t="shared" si="17"/>
        <v>0</v>
      </c>
      <c r="K116" s="141">
        <f t="shared" si="17"/>
        <v>0</v>
      </c>
    </row>
    <row r="117" ht="15.75" customHeight="1" spans="2:11">
      <c r="B117" s="22"/>
      <c r="C117" s="525" t="s">
        <v>221</v>
      </c>
      <c r="D117" s="612"/>
      <c r="E117" s="615"/>
      <c r="F117" s="126"/>
      <c r="G117" s="123" t="str">
        <f t="shared" si="16"/>
        <v>Not Started</v>
      </c>
      <c r="H117" s="127"/>
      <c r="J117" s="140">
        <f t="shared" si="17"/>
        <v>0</v>
      </c>
      <c r="K117" s="141">
        <f t="shared" si="17"/>
        <v>0</v>
      </c>
    </row>
    <row r="118" ht="15.15" spans="2:11">
      <c r="B118" s="22"/>
      <c r="C118" s="613" t="s">
        <v>198</v>
      </c>
      <c r="D118" s="130"/>
      <c r="E118" s="616" t="s">
        <v>222</v>
      </c>
      <c r="F118" s="126">
        <v>1</v>
      </c>
      <c r="G118" s="123" t="str">
        <f t="shared" si="16"/>
        <v>Complete</v>
      </c>
      <c r="H118" s="127"/>
      <c r="J118" s="149"/>
      <c r="K118" s="139"/>
    </row>
    <row r="119" ht="15" customHeight="1" spans="2:11">
      <c r="B119" s="22"/>
      <c r="C119" s="570" t="s">
        <v>255</v>
      </c>
      <c r="D119" s="571"/>
      <c r="E119" s="129" t="s">
        <v>224</v>
      </c>
      <c r="F119" s="126"/>
      <c r="G119" s="123" t="str">
        <f t="shared" si="16"/>
        <v>Not Started</v>
      </c>
      <c r="H119" s="127"/>
      <c r="J119" s="150"/>
      <c r="K119" s="141"/>
    </row>
    <row r="120" ht="15" customHeight="1" spans="2:11">
      <c r="B120" s="22"/>
      <c r="C120" s="64" t="s">
        <v>258</v>
      </c>
      <c r="D120" s="65"/>
      <c r="E120" s="130"/>
      <c r="F120" s="126">
        <v>1</v>
      </c>
      <c r="G120" s="123" t="str">
        <f t="shared" si="16"/>
        <v>Complete</v>
      </c>
      <c r="H120" s="127"/>
      <c r="J120" s="150"/>
      <c r="K120" s="141"/>
    </row>
    <row r="121" ht="15" customHeight="1" spans="2:11">
      <c r="B121" s="22"/>
      <c r="C121" s="64" t="s">
        <v>201</v>
      </c>
      <c r="D121" s="65"/>
      <c r="E121" s="130"/>
      <c r="F121" s="126"/>
      <c r="G121" s="123" t="str">
        <f t="shared" si="16"/>
        <v>Not Started</v>
      </c>
      <c r="H121" s="127"/>
      <c r="J121" s="150" t="str">
        <f t="shared" si="17"/>
        <v>create a REST api to interact with actual database - continue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 t="str">
        <f t="shared" si="17"/>
        <v>Consume GitHub API - make changes if requested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 t="str">
        <f t="shared" si="17"/>
        <v>Bank account part 2 - make changes </v>
      </c>
      <c r="K123" s="141"/>
    </row>
    <row r="124" ht="15.75" customHeight="1" spans="2:11">
      <c r="B124" s="66"/>
      <c r="C124" s="67"/>
      <c r="D124" s="68"/>
      <c r="E124" s="131"/>
      <c r="F124" s="132"/>
      <c r="G124" s="123" t="str">
        <f t="shared" si="16"/>
        <v>Not Started</v>
      </c>
      <c r="H124" s="133"/>
      <c r="J124" s="150" t="str">
        <f t="shared" si="17"/>
        <v>Data Wrangling - make changes if requested</v>
      </c>
      <c r="K124" s="141"/>
    </row>
    <row r="125" ht="25" spans="2:11">
      <c r="B125" s="69"/>
      <c r="C125" s="70"/>
      <c r="D125" s="71"/>
      <c r="E125" s="71"/>
      <c r="F125" s="134"/>
      <c r="G125" s="71"/>
      <c r="H125" s="71"/>
      <c r="J125" s="150">
        <f t="shared" si="17"/>
        <v>0</v>
      </c>
      <c r="K125" s="141"/>
    </row>
    <row r="126" ht="15.75" customHeight="1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spans="10:11">
      <c r="J127" s="150">
        <f t="shared" si="17"/>
        <v>0</v>
      </c>
      <c r="K127" s="141"/>
    </row>
    <row r="128" ht="15.15" spans="10:11">
      <c r="J128" s="145"/>
      <c r="K128" s="146"/>
    </row>
    <row r="129" ht="21.75" customHeight="1" spans="2:11">
      <c r="B129" s="20" t="s">
        <v>58</v>
      </c>
      <c r="C129" s="21" t="s">
        <v>59</v>
      </c>
      <c r="D129" s="20" t="s">
        <v>60</v>
      </c>
      <c r="E129" s="80"/>
      <c r="F129" s="81" t="s">
        <v>44</v>
      </c>
      <c r="G129" s="21" t="s">
        <v>61</v>
      </c>
      <c r="H129" s="80" t="s">
        <v>62</v>
      </c>
      <c r="J129" s="155" t="s">
        <v>64</v>
      </c>
      <c r="K129" s="156"/>
    </row>
    <row r="130" spans="2:11">
      <c r="B130" s="22">
        <v>45637</v>
      </c>
      <c r="C130" s="23">
        <v>0.208333333333333</v>
      </c>
      <c r="D130" s="24" t="s">
        <v>63</v>
      </c>
      <c r="E130" s="82"/>
      <c r="F130" s="83"/>
      <c r="G130" s="84" t="str">
        <f t="shared" si="16"/>
        <v>Not Started</v>
      </c>
      <c r="H130" s="82"/>
      <c r="J130" s="150">
        <f t="shared" ref="J130:J134" si="19">J101</f>
        <v>0</v>
      </c>
      <c r="K130" s="141"/>
    </row>
    <row r="131" spans="2:11">
      <c r="B131" s="22"/>
      <c r="C131" s="25">
        <v>0.25</v>
      </c>
      <c r="D131" s="26"/>
      <c r="E131" s="85"/>
      <c r="F131" s="86"/>
      <c r="G131" s="87"/>
      <c r="H131" s="85"/>
      <c r="J131" s="150">
        <f t="shared" si="19"/>
        <v>0</v>
      </c>
      <c r="K131" s="141"/>
    </row>
    <row r="132" spans="2:11">
      <c r="B132" s="22"/>
      <c r="C132" s="25">
        <v>0.291666666666666</v>
      </c>
      <c r="D132" s="26"/>
      <c r="E132" s="85"/>
      <c r="F132" s="86"/>
      <c r="G132" s="87"/>
      <c r="H132" s="85"/>
      <c r="J132" s="150">
        <f t="shared" si="19"/>
        <v>0</v>
      </c>
      <c r="K132" s="141"/>
    </row>
    <row r="133" spans="2:11">
      <c r="B133" s="22"/>
      <c r="C133" s="25">
        <v>0.333333333333333</v>
      </c>
      <c r="D133" s="26"/>
      <c r="E133" s="85"/>
      <c r="F133" s="86"/>
      <c r="G133" s="87"/>
      <c r="H133" s="85"/>
      <c r="J133" s="150">
        <f t="shared" si="19"/>
        <v>0</v>
      </c>
      <c r="K133" s="141"/>
    </row>
    <row r="134" ht="15.75" customHeight="1" spans="2:11">
      <c r="B134" s="22"/>
      <c r="C134" s="27">
        <v>0.375</v>
      </c>
      <c r="D134" s="28"/>
      <c r="E134" s="88"/>
      <c r="F134" s="89"/>
      <c r="G134" s="90"/>
      <c r="H134" s="88"/>
      <c r="J134" s="150">
        <f t="shared" si="19"/>
        <v>0</v>
      </c>
      <c r="K134" s="141"/>
    </row>
    <row r="135" ht="15.75" customHeight="1" spans="2:11">
      <c r="B135" s="22"/>
      <c r="C135" s="606" t="s">
        <v>215</v>
      </c>
      <c r="D135" s="607"/>
      <c r="E135" s="32"/>
      <c r="F135" s="29" t="s">
        <v>64</v>
      </c>
      <c r="G135" s="30"/>
      <c r="H135" s="531"/>
      <c r="J135" s="151"/>
      <c r="K135" s="152"/>
    </row>
    <row r="136" ht="15.75" customHeight="1" spans="2:11">
      <c r="B136" s="22"/>
      <c r="C136" s="31" t="s">
        <v>65</v>
      </c>
      <c r="D136" s="32" t="s">
        <v>66</v>
      </c>
      <c r="E136" s="32" t="s">
        <v>43</v>
      </c>
      <c r="F136" s="92" t="s">
        <v>44</v>
      </c>
      <c r="G136" s="93" t="s">
        <v>61</v>
      </c>
      <c r="H136" s="92" t="s">
        <v>62</v>
      </c>
      <c r="J136" s="153" t="s">
        <v>67</v>
      </c>
      <c r="K136" s="154">
        <f>B130</f>
        <v>45637</v>
      </c>
    </row>
    <row r="137" ht="43.95" spans="2:11">
      <c r="B137" s="22"/>
      <c r="C137" s="33" t="s">
        <v>119</v>
      </c>
      <c r="D137" s="34"/>
      <c r="E137" s="34"/>
      <c r="F137" s="94"/>
      <c r="G137" s="95" t="str">
        <f t="shared" ref="G137:G141" si="20">IF(F137=100%,"Complete",IF(AND(F137&lt;100%,F137&gt;0%),"In Progress","Not Started"))</f>
        <v>Not Started</v>
      </c>
      <c r="H137" s="96"/>
      <c r="J137" s="155"/>
      <c r="K137" s="156"/>
    </row>
    <row r="138" ht="43.2" spans="2:11">
      <c r="B138" s="22"/>
      <c r="C138" s="35" t="s">
        <v>227</v>
      </c>
      <c r="D138" s="36"/>
      <c r="E138" s="36"/>
      <c r="F138" s="97">
        <v>1</v>
      </c>
      <c r="G138" s="95" t="str">
        <f t="shared" si="20"/>
        <v>Complete</v>
      </c>
      <c r="H138" s="98"/>
      <c r="J138" s="137" t="str">
        <f t="shared" ref="J138:K142" si="21">C144</f>
        <v>coderbyte assessment - complete</v>
      </c>
      <c r="K138" s="139">
        <f t="shared" si="21"/>
        <v>0</v>
      </c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140">
        <f t="shared" si="21"/>
        <v>0</v>
      </c>
      <c r="K139" s="141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140">
        <f t="shared" si="21"/>
        <v>0</v>
      </c>
      <c r="K140" s="141">
        <f t="shared" si="21"/>
        <v>0</v>
      </c>
    </row>
    <row r="141" ht="15.75" customHeight="1" spans="2:11">
      <c r="B141" s="22"/>
      <c r="C141" s="608"/>
      <c r="D141" s="457"/>
      <c r="E141" s="457"/>
      <c r="F141" s="572"/>
      <c r="G141" s="95" t="str">
        <f t="shared" si="20"/>
        <v>Not Started</v>
      </c>
      <c r="H141" s="535"/>
      <c r="J141" s="140">
        <f t="shared" si="21"/>
        <v>0</v>
      </c>
      <c r="K141" s="141">
        <f t="shared" si="21"/>
        <v>0</v>
      </c>
    </row>
    <row r="142" ht="15.75" customHeight="1" spans="2:11">
      <c r="B142" s="22"/>
      <c r="C142" s="609" t="s">
        <v>216</v>
      </c>
      <c r="D142" s="610"/>
      <c r="E142" s="614"/>
      <c r="F142" s="536" t="s">
        <v>217</v>
      </c>
      <c r="G142" s="40"/>
      <c r="H142" s="100"/>
      <c r="J142" s="140">
        <f t="shared" si="21"/>
        <v>0</v>
      </c>
      <c r="K142" s="141">
        <f t="shared" si="21"/>
        <v>0</v>
      </c>
    </row>
    <row r="143" ht="15.75" customHeight="1" spans="2:11">
      <c r="B143" s="22"/>
      <c r="C143" s="517" t="s">
        <v>69</v>
      </c>
      <c r="D143" s="517" t="s">
        <v>70</v>
      </c>
      <c r="E143" s="518"/>
      <c r="F143" s="102" t="s">
        <v>44</v>
      </c>
      <c r="G143" s="103" t="s">
        <v>61</v>
      </c>
      <c r="H143" s="104" t="s">
        <v>62</v>
      </c>
      <c r="J143" s="149"/>
      <c r="K143" s="139"/>
    </row>
    <row r="144" spans="2:11">
      <c r="B144" s="22"/>
      <c r="C144" s="42" t="s">
        <v>253</v>
      </c>
      <c r="D144" s="43"/>
      <c r="E144" s="105"/>
      <c r="F144" s="106">
        <v>1</v>
      </c>
      <c r="G144" s="107" t="str">
        <f t="shared" ref="G144:G167" si="22">IF(F144=100%,"Complete",IF(AND(F144&lt;100%,F144&gt;0%),"In Progress","Not Started"))</f>
        <v>Complete</v>
      </c>
      <c r="H144" s="108"/>
      <c r="J144" s="150"/>
      <c r="K144" s="141"/>
    </row>
    <row r="145" spans="2:11">
      <c r="B145" s="22"/>
      <c r="C145" s="44"/>
      <c r="D145" s="45"/>
      <c r="E145" s="109"/>
      <c r="F145" s="110"/>
      <c r="G145" s="107" t="str">
        <f t="shared" si="22"/>
        <v>Not Started</v>
      </c>
      <c r="H145" s="111"/>
      <c r="J145" s="150"/>
      <c r="K145" s="141"/>
    </row>
    <row r="146" spans="2:11">
      <c r="B146" s="22"/>
      <c r="C146" s="44"/>
      <c r="D146" s="45"/>
      <c r="E146" s="109"/>
      <c r="F146" s="110"/>
      <c r="G146" s="107" t="str">
        <f t="shared" si="22"/>
        <v>Not Started</v>
      </c>
      <c r="H146" s="111"/>
      <c r="J146" s="150" t="str">
        <f t="shared" ref="J146:J152" si="23">C155</f>
        <v>create a REST api to interact with actual database - continue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2"/>
        <v>Not Started</v>
      </c>
      <c r="H147" s="111"/>
      <c r="J147" s="150" t="str">
        <f t="shared" si="23"/>
        <v>Consume GitHub API - moved to complete</v>
      </c>
      <c r="K147" s="141"/>
    </row>
    <row r="148" ht="15.75" customHeight="1" spans="2:11">
      <c r="B148" s="22"/>
      <c r="C148" s="46"/>
      <c r="D148" s="47"/>
      <c r="E148" s="112"/>
      <c r="F148" s="113"/>
      <c r="G148" s="107" t="str">
        <f t="shared" si="22"/>
        <v>Not Started</v>
      </c>
      <c r="H148" s="103"/>
      <c r="J148" s="150" t="str">
        <f t="shared" si="23"/>
        <v>Bank account part 2 - no changes </v>
      </c>
      <c r="K148" s="141"/>
    </row>
    <row r="149" ht="15.75" customHeight="1" spans="2:11">
      <c r="B149" s="22"/>
      <c r="C149" s="48">
        <v>0.541666666666667</v>
      </c>
      <c r="D149" s="49"/>
      <c r="E149" s="114"/>
      <c r="F149" s="115" t="s">
        <v>71</v>
      </c>
      <c r="G149" s="116"/>
      <c r="H149" s="117"/>
      <c r="J149" s="150" t="str">
        <f t="shared" si="23"/>
        <v>Data Wrangling - no changes </v>
      </c>
      <c r="K149" s="141"/>
    </row>
    <row r="150" ht="15.75" customHeight="1" spans="2:11">
      <c r="B150" s="22"/>
      <c r="C150" s="519">
        <v>0.583333333333333</v>
      </c>
      <c r="D150" s="611"/>
      <c r="E150" s="520"/>
      <c r="F150" s="50" t="s">
        <v>72</v>
      </c>
      <c r="G150" s="51"/>
      <c r="H150" s="118"/>
      <c r="J150" s="150">
        <f t="shared" si="23"/>
        <v>0</v>
      </c>
      <c r="K150" s="141"/>
    </row>
    <row r="151" ht="15.75" customHeight="1" spans="2:11">
      <c r="B151" s="22"/>
      <c r="C151" s="52" t="s">
        <v>69</v>
      </c>
      <c r="D151" s="53"/>
      <c r="E151" s="119"/>
      <c r="F151" s="120" t="s">
        <v>44</v>
      </c>
      <c r="G151" s="120" t="s">
        <v>61</v>
      </c>
      <c r="H151" s="118" t="s">
        <v>62</v>
      </c>
      <c r="J151" s="150">
        <f t="shared" si="23"/>
        <v>0</v>
      </c>
      <c r="K151" s="141"/>
    </row>
    <row r="152" ht="15" customHeight="1" spans="2:11">
      <c r="B152" s="22"/>
      <c r="C152" s="521" t="s">
        <v>218</v>
      </c>
      <c r="D152" s="541"/>
      <c r="E152" s="120" t="s">
        <v>219</v>
      </c>
      <c r="F152" s="122"/>
      <c r="G152" s="541" t="str">
        <f t="shared" si="22"/>
        <v>Not Started</v>
      </c>
      <c r="H152" s="124"/>
      <c r="J152" s="150">
        <f t="shared" si="23"/>
        <v>0</v>
      </c>
      <c r="K152" s="141"/>
    </row>
    <row r="153" ht="15.75" customHeight="1" spans="2:11">
      <c r="B153" s="22"/>
      <c r="C153" s="523" t="s">
        <v>220</v>
      </c>
      <c r="D153" s="123"/>
      <c r="E153" s="615"/>
      <c r="F153" s="126"/>
      <c r="G153" s="123" t="str">
        <f t="shared" si="22"/>
        <v>Not Started</v>
      </c>
      <c r="H153" s="127"/>
      <c r="J153" s="189"/>
      <c r="K153" s="190"/>
    </row>
    <row r="154" ht="15.75" customHeight="1" spans="2:11">
      <c r="B154" s="22"/>
      <c r="C154" s="525" t="s">
        <v>221</v>
      </c>
      <c r="D154" s="612"/>
      <c r="E154" s="615"/>
      <c r="F154" s="126"/>
      <c r="G154" s="123" t="str">
        <f t="shared" si="22"/>
        <v>Not Started</v>
      </c>
      <c r="H154" s="127"/>
      <c r="J154" s="155" t="s">
        <v>64</v>
      </c>
      <c r="K154" s="156"/>
    </row>
    <row r="155" ht="15.15" spans="2:11">
      <c r="B155" s="22"/>
      <c r="C155" s="613" t="s">
        <v>198</v>
      </c>
      <c r="D155" s="130"/>
      <c r="E155" s="616" t="s">
        <v>222</v>
      </c>
      <c r="F155" s="126">
        <v>1</v>
      </c>
      <c r="G155" s="123" t="str">
        <f t="shared" si="22"/>
        <v>Complete</v>
      </c>
      <c r="H155" s="127"/>
      <c r="J155" s="149" t="str">
        <f t="shared" ref="J155:J159" si="24">C137</f>
        <v>Shop Database using sql - donald.nzimande@umuzi.org - review</v>
      </c>
      <c r="K155" s="139"/>
    </row>
    <row r="156" spans="2:11">
      <c r="B156" s="22"/>
      <c r="C156" s="570" t="s">
        <v>259</v>
      </c>
      <c r="D156" s="571"/>
      <c r="E156" s="129" t="s">
        <v>224</v>
      </c>
      <c r="F156" s="126">
        <v>1</v>
      </c>
      <c r="G156" s="123" t="str">
        <f t="shared" si="22"/>
        <v>Complete</v>
      </c>
      <c r="H156" s="127"/>
      <c r="J156" s="150" t="str">
        <f t="shared" si="24"/>
        <v>Bank accounts - part 1 - oswell.ndhlovu@umuzi.org - review</v>
      </c>
      <c r="K156" s="141"/>
    </row>
    <row r="157" spans="2:11">
      <c r="B157" s="22"/>
      <c r="C157" s="64" t="s">
        <v>243</v>
      </c>
      <c r="D157" s="65"/>
      <c r="E157" s="130"/>
      <c r="F157" s="126">
        <v>1</v>
      </c>
      <c r="G157" s="123" t="str">
        <f t="shared" si="22"/>
        <v>Complete</v>
      </c>
      <c r="H157" s="127"/>
      <c r="J157" s="150">
        <f t="shared" si="24"/>
        <v>0</v>
      </c>
      <c r="K157" s="141"/>
    </row>
    <row r="158" spans="2:11">
      <c r="B158" s="22"/>
      <c r="C158" s="64" t="s">
        <v>260</v>
      </c>
      <c r="D158" s="65"/>
      <c r="E158" s="130"/>
      <c r="F158" s="126">
        <v>1</v>
      </c>
      <c r="G158" s="123" t="str">
        <f t="shared" si="22"/>
        <v>Complete</v>
      </c>
      <c r="H158" s="127"/>
      <c r="J158" s="150">
        <f t="shared" si="24"/>
        <v>0</v>
      </c>
      <c r="K158" s="141"/>
    </row>
    <row r="159" ht="15.75" customHeight="1" spans="2:11">
      <c r="B159" s="22"/>
      <c r="C159" s="64"/>
      <c r="D159" s="65"/>
      <c r="E159" s="130"/>
      <c r="F159" s="126"/>
      <c r="G159" s="123" t="str">
        <f t="shared" si="22"/>
        <v>Not Started</v>
      </c>
      <c r="H159" s="127"/>
      <c r="J159" s="150">
        <f t="shared" si="24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2"/>
        <v>Not Started</v>
      </c>
      <c r="H160" s="127"/>
      <c r="J160" s="140" t="s">
        <v>76</v>
      </c>
      <c r="K160" s="144"/>
    </row>
    <row r="161" ht="15.75" customHeight="1" spans="2:11">
      <c r="B161" s="66"/>
      <c r="C161" s="67"/>
      <c r="D161" s="68"/>
      <c r="E161" s="131"/>
      <c r="F161" s="132"/>
      <c r="G161" s="123" t="str">
        <f t="shared" si="22"/>
        <v>Not Started</v>
      </c>
      <c r="H161" s="133"/>
      <c r="J161" s="157" t="s">
        <v>77</v>
      </c>
      <c r="K161" s="158"/>
    </row>
    <row r="162" ht="25.75" spans="2:11">
      <c r="B162" s="69"/>
      <c r="C162" s="70"/>
      <c r="D162" s="71"/>
      <c r="E162" s="71"/>
      <c r="F162" s="134"/>
      <c r="G162" s="71"/>
      <c r="H162" s="71"/>
      <c r="J162" s="145"/>
      <c r="K162" s="146"/>
    </row>
    <row r="163" ht="15.75" customHeight="1" spans="2:8">
      <c r="B163" s="69"/>
      <c r="C163" s="70"/>
      <c r="D163" s="71"/>
      <c r="E163" s="71"/>
      <c r="F163" s="134"/>
      <c r="G163" s="71"/>
      <c r="H163" s="71"/>
    </row>
    <row r="164" ht="15.15"/>
    <row r="165" ht="15.15" spans="10:11">
      <c r="J165" s="160" t="s">
        <v>47</v>
      </c>
      <c r="K165" s="161">
        <f>K136</f>
        <v>45637</v>
      </c>
    </row>
    <row r="166" ht="21.75" customHeight="1" spans="2:11">
      <c r="B166" s="20" t="s">
        <v>58</v>
      </c>
      <c r="C166" s="21" t="s">
        <v>59</v>
      </c>
      <c r="D166" s="20" t="s">
        <v>60</v>
      </c>
      <c r="E166" s="80"/>
      <c r="F166" s="81" t="s">
        <v>44</v>
      </c>
      <c r="G166" s="21" t="s">
        <v>61</v>
      </c>
      <c r="H166" s="80" t="s">
        <v>62</v>
      </c>
      <c r="J166" s="162"/>
      <c r="K166" s="163"/>
    </row>
    <row r="167" spans="2:11">
      <c r="B167" s="22">
        <v>45638</v>
      </c>
      <c r="C167" s="23">
        <v>0.208333333333333</v>
      </c>
      <c r="D167" s="24" t="s">
        <v>63</v>
      </c>
      <c r="E167" s="82"/>
      <c r="F167" s="83"/>
      <c r="G167" s="84" t="str">
        <f t="shared" si="22"/>
        <v>Not Started</v>
      </c>
      <c r="H167" s="82"/>
      <c r="J167" s="162" t="str">
        <f t="shared" ref="J167:K188" si="25">J138</f>
        <v>coderbyte assessment - complete</v>
      </c>
      <c r="K167" s="164">
        <f t="shared" ref="K167:K168" si="26">K138</f>
        <v>0</v>
      </c>
    </row>
    <row r="168" spans="2:11">
      <c r="B168" s="22"/>
      <c r="C168" s="25">
        <v>0.25</v>
      </c>
      <c r="D168" s="26"/>
      <c r="E168" s="85"/>
      <c r="F168" s="86"/>
      <c r="G168" s="87"/>
      <c r="H168" s="85"/>
      <c r="J168" s="165">
        <f t="shared" si="25"/>
        <v>0</v>
      </c>
      <c r="K168" s="166">
        <f t="shared" si="26"/>
        <v>0</v>
      </c>
    </row>
    <row r="169" spans="2:11">
      <c r="B169" s="22"/>
      <c r="C169" s="25">
        <v>0.291666666666666</v>
      </c>
      <c r="D169" s="26"/>
      <c r="E169" s="85"/>
      <c r="F169" s="86"/>
      <c r="G169" s="87"/>
      <c r="H169" s="85"/>
      <c r="J169" s="165">
        <f t="shared" si="25"/>
        <v>0</v>
      </c>
      <c r="K169" s="166">
        <f t="shared" si="25"/>
        <v>0</v>
      </c>
    </row>
    <row r="170" spans="2:11">
      <c r="B170" s="22"/>
      <c r="C170" s="25">
        <v>0.333333333333333</v>
      </c>
      <c r="D170" s="26"/>
      <c r="E170" s="85"/>
      <c r="F170" s="86"/>
      <c r="G170" s="87"/>
      <c r="H170" s="85"/>
      <c r="J170" s="165">
        <f t="shared" si="25"/>
        <v>0</v>
      </c>
      <c r="K170" s="166">
        <f t="shared" si="25"/>
        <v>0</v>
      </c>
    </row>
    <row r="171" ht="15.75" customHeight="1" spans="2:11">
      <c r="B171" s="22"/>
      <c r="C171" s="27">
        <v>0.375</v>
      </c>
      <c r="D171" s="28"/>
      <c r="E171" s="88"/>
      <c r="F171" s="89"/>
      <c r="G171" s="90"/>
      <c r="H171" s="88"/>
      <c r="J171" s="165">
        <f t="shared" si="25"/>
        <v>0</v>
      </c>
      <c r="K171" s="166">
        <f t="shared" si="25"/>
        <v>0</v>
      </c>
    </row>
    <row r="172" ht="15.75" customHeight="1" spans="2:11">
      <c r="B172" s="22"/>
      <c r="C172" s="606" t="s">
        <v>215</v>
      </c>
      <c r="D172" s="607"/>
      <c r="E172" s="32"/>
      <c r="F172" s="29" t="s">
        <v>64</v>
      </c>
      <c r="G172" s="30"/>
      <c r="H172" s="531"/>
      <c r="J172" s="174"/>
      <c r="K172" s="164"/>
    </row>
    <row r="173" ht="15.75" customHeight="1" spans="2:11">
      <c r="B173" s="22"/>
      <c r="C173" s="31" t="s">
        <v>65</v>
      </c>
      <c r="D173" s="32" t="s">
        <v>66</v>
      </c>
      <c r="E173" s="32" t="s">
        <v>43</v>
      </c>
      <c r="F173" s="92" t="s">
        <v>44</v>
      </c>
      <c r="G173" s="93" t="s">
        <v>61</v>
      </c>
      <c r="H173" s="92" t="s">
        <v>62</v>
      </c>
      <c r="J173" s="175"/>
      <c r="K173" s="166"/>
    </row>
    <row r="174" ht="39.75" customHeight="1" spans="2:11">
      <c r="B174" s="22"/>
      <c r="C174" s="33" t="s">
        <v>261</v>
      </c>
      <c r="D174" s="34"/>
      <c r="E174" s="34"/>
      <c r="F174" s="94">
        <v>1</v>
      </c>
      <c r="G174" s="95" t="str">
        <f t="shared" ref="G174:G178" si="27">IF(F174=100%,"Complete",IF(AND(F174&lt;100%,F174&gt;0%),"In Progress","Not Started"))</f>
        <v>Complete</v>
      </c>
      <c r="H174" s="96"/>
      <c r="J174" s="175"/>
      <c r="K174" s="166"/>
    </row>
    <row r="175" spans="2:11">
      <c r="B175" s="22"/>
      <c r="C175" s="35"/>
      <c r="D175" s="36"/>
      <c r="E175" s="36"/>
      <c r="F175" s="97"/>
      <c r="G175" s="95" t="str">
        <f t="shared" si="27"/>
        <v>Not Started</v>
      </c>
      <c r="H175" s="98"/>
      <c r="J175" s="175" t="str">
        <f t="shared" si="25"/>
        <v>create a REST api to interact with actual database - continue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75" t="str">
        <f t="shared" si="25"/>
        <v>Consume GitHub API - moved to complete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75" t="str">
        <f t="shared" si="25"/>
        <v>Bank account part 2 - no changes </v>
      </c>
      <c r="K177" s="166"/>
    </row>
    <row r="178" ht="15.75" customHeight="1" spans="2:11">
      <c r="B178" s="22"/>
      <c r="C178" s="608"/>
      <c r="D178" s="457"/>
      <c r="E178" s="457"/>
      <c r="F178" s="572"/>
      <c r="G178" s="95" t="str">
        <f t="shared" si="27"/>
        <v>Not Started</v>
      </c>
      <c r="H178" s="535"/>
      <c r="J178" s="175" t="str">
        <f t="shared" si="25"/>
        <v>Data Wrangling - no changes </v>
      </c>
      <c r="K178" s="166"/>
    </row>
    <row r="179" ht="15.75" customHeight="1" spans="2:11">
      <c r="B179" s="22"/>
      <c r="C179" s="609" t="s">
        <v>216</v>
      </c>
      <c r="D179" s="610"/>
      <c r="E179" s="614"/>
      <c r="F179" s="536" t="s">
        <v>217</v>
      </c>
      <c r="G179" s="40"/>
      <c r="H179" s="100"/>
      <c r="J179" s="175">
        <f t="shared" si="25"/>
        <v>0</v>
      </c>
      <c r="K179" s="166"/>
    </row>
    <row r="180" ht="15.75" customHeight="1" spans="2:11">
      <c r="B180" s="22"/>
      <c r="C180" s="517" t="s">
        <v>69</v>
      </c>
      <c r="D180" s="517" t="s">
        <v>70</v>
      </c>
      <c r="E180" s="518"/>
      <c r="F180" s="102" t="s">
        <v>44</v>
      </c>
      <c r="G180" s="103" t="s">
        <v>61</v>
      </c>
      <c r="H180" s="104" t="s">
        <v>62</v>
      </c>
      <c r="J180" s="175">
        <f t="shared" si="25"/>
        <v>0</v>
      </c>
      <c r="K180" s="166"/>
    </row>
    <row r="181" spans="2:11">
      <c r="B181" s="22"/>
      <c r="C181" s="42"/>
      <c r="D181" s="43"/>
      <c r="E181" s="105"/>
      <c r="F181" s="106"/>
      <c r="G181" s="107" t="str">
        <f t="shared" ref="G181:G204" si="28">IF(F181=100%,"Complete",IF(AND(F181&lt;100%,F181&gt;0%),"In Progress","Not Started"))</f>
        <v>Not Started</v>
      </c>
      <c r="H181" s="108"/>
      <c r="J181" s="175">
        <f t="shared" si="25"/>
        <v>0</v>
      </c>
      <c r="K181" s="166"/>
    </row>
    <row r="182" ht="15.15" spans="2:11">
      <c r="B182" s="22"/>
      <c r="C182" s="44"/>
      <c r="D182" s="45"/>
      <c r="E182" s="109"/>
      <c r="F182" s="110"/>
      <c r="G182" s="107" t="str">
        <f t="shared" si="28"/>
        <v>Not Started</v>
      </c>
      <c r="H182" s="111"/>
      <c r="J182" s="176"/>
      <c r="K182" s="177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78" t="s">
        <v>64</v>
      </c>
      <c r="K183" s="179"/>
    </row>
    <row r="184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75" t="str">
        <f t="shared" si="25"/>
        <v>Shop Database using sql - donald.nzimande@umuzi.org - review</v>
      </c>
      <c r="K184" s="166"/>
    </row>
    <row r="185" ht="15.75" customHeight="1" spans="2:11">
      <c r="B185" s="22"/>
      <c r="C185" s="46"/>
      <c r="D185" s="47"/>
      <c r="E185" s="112"/>
      <c r="F185" s="113"/>
      <c r="G185" s="107" t="str">
        <f t="shared" si="28"/>
        <v>Not Started</v>
      </c>
      <c r="H185" s="103"/>
      <c r="J185" s="175" t="str">
        <f t="shared" si="25"/>
        <v>Bank accounts - part 1 - oswell.ndhlovu@umuzi.org - review</v>
      </c>
      <c r="K185" s="166"/>
    </row>
    <row r="186" ht="15.75" customHeight="1" spans="2:11">
      <c r="B186" s="22"/>
      <c r="C186" s="48">
        <v>0.541666666666667</v>
      </c>
      <c r="D186" s="49"/>
      <c r="E186" s="114"/>
      <c r="F186" s="115" t="s">
        <v>71</v>
      </c>
      <c r="G186" s="116"/>
      <c r="H186" s="117"/>
      <c r="J186" s="175">
        <f t="shared" si="25"/>
        <v>0</v>
      </c>
      <c r="K186" s="166"/>
    </row>
    <row r="187" ht="15.75" customHeight="1" spans="2:11">
      <c r="B187" s="22"/>
      <c r="C187" s="519">
        <v>0.583333333333333</v>
      </c>
      <c r="D187" s="611"/>
      <c r="E187" s="520"/>
      <c r="F187" s="50" t="s">
        <v>72</v>
      </c>
      <c r="G187" s="51"/>
      <c r="H187" s="118"/>
      <c r="J187" s="175">
        <f t="shared" si="25"/>
        <v>0</v>
      </c>
      <c r="K187" s="166"/>
    </row>
    <row r="188" ht="15.75" customHeight="1" spans="2:11">
      <c r="B188" s="22"/>
      <c r="C188" s="52" t="s">
        <v>69</v>
      </c>
      <c r="D188" s="53"/>
      <c r="E188" s="119"/>
      <c r="F188" s="120" t="s">
        <v>44</v>
      </c>
      <c r="G188" s="120" t="s">
        <v>61</v>
      </c>
      <c r="H188" s="118" t="s">
        <v>62</v>
      </c>
      <c r="J188" s="175">
        <f t="shared" si="25"/>
        <v>0</v>
      </c>
      <c r="K188" s="166"/>
    </row>
    <row r="189" ht="15.75" customHeight="1" spans="2:11">
      <c r="B189" s="22"/>
      <c r="C189" s="521" t="s">
        <v>218</v>
      </c>
      <c r="D189" s="541"/>
      <c r="E189" s="120" t="s">
        <v>219</v>
      </c>
      <c r="F189" s="122"/>
      <c r="G189" s="541" t="str">
        <f t="shared" si="28"/>
        <v>Not Started</v>
      </c>
      <c r="H189" s="124"/>
      <c r="J189" s="180"/>
      <c r="K189" s="181"/>
    </row>
    <row r="190" ht="15.75" customHeight="1" spans="2:11">
      <c r="B190" s="22"/>
      <c r="C190" s="523" t="s">
        <v>220</v>
      </c>
      <c r="D190" s="123"/>
      <c r="E190" s="615"/>
      <c r="F190" s="126"/>
      <c r="G190" s="123" t="str">
        <f t="shared" si="28"/>
        <v>Not Started</v>
      </c>
      <c r="H190" s="127"/>
      <c r="J190" s="182" t="s">
        <v>67</v>
      </c>
      <c r="K190" s="183">
        <f>B167</f>
        <v>45638</v>
      </c>
    </row>
    <row r="191" ht="15.75" customHeight="1" spans="2:11">
      <c r="B191" s="22"/>
      <c r="C191" s="525" t="s">
        <v>221</v>
      </c>
      <c r="D191" s="612"/>
      <c r="E191" s="615"/>
      <c r="F191" s="126"/>
      <c r="G191" s="123" t="str">
        <f t="shared" si="28"/>
        <v>Not Started</v>
      </c>
      <c r="H191" s="127"/>
      <c r="J191" s="178"/>
      <c r="K191" s="179"/>
    </row>
    <row r="192" ht="15.15" spans="2:11">
      <c r="B192" s="22"/>
      <c r="C192" s="613" t="s">
        <v>198</v>
      </c>
      <c r="D192" s="130"/>
      <c r="E192" s="616" t="s">
        <v>222</v>
      </c>
      <c r="F192" s="126"/>
      <c r="G192" s="123" t="str">
        <f t="shared" si="28"/>
        <v>Not Started</v>
      </c>
      <c r="H192" s="127"/>
      <c r="J192" s="162">
        <f t="shared" ref="J192:K196" si="29">C181</f>
        <v>0</v>
      </c>
      <c r="K192" s="164">
        <f t="shared" si="29"/>
        <v>0</v>
      </c>
    </row>
    <row r="193" ht="15" customHeight="1" spans="2:11">
      <c r="B193" s="22"/>
      <c r="C193" s="64" t="s">
        <v>248</v>
      </c>
      <c r="D193" s="65"/>
      <c r="E193" s="129" t="s">
        <v>224</v>
      </c>
      <c r="F193" s="126">
        <v>1</v>
      </c>
      <c r="G193" s="123" t="str">
        <f t="shared" si="28"/>
        <v>Complete</v>
      </c>
      <c r="H193" s="127"/>
      <c r="J193" s="165">
        <f t="shared" si="29"/>
        <v>0</v>
      </c>
      <c r="K193" s="166">
        <f t="shared" si="29"/>
        <v>0</v>
      </c>
    </row>
    <row r="194" ht="15" customHeight="1" spans="2:11">
      <c r="B194" s="22"/>
      <c r="C194" s="64" t="s">
        <v>262</v>
      </c>
      <c r="D194" s="65"/>
      <c r="E194" s="130"/>
      <c r="F194" s="126">
        <v>1</v>
      </c>
      <c r="G194" s="123" t="str">
        <f t="shared" si="28"/>
        <v>Complete</v>
      </c>
      <c r="H194" s="127"/>
      <c r="J194" s="165">
        <f t="shared" si="29"/>
        <v>0</v>
      </c>
      <c r="K194" s="166">
        <f t="shared" si="29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165">
        <f t="shared" si="29"/>
        <v>0</v>
      </c>
      <c r="K195" s="166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165">
        <f t="shared" si="29"/>
        <v>0</v>
      </c>
      <c r="K196" s="166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74"/>
      <c r="K197" s="164"/>
    </row>
    <row r="198" ht="15.75" customHeight="1" spans="2:11">
      <c r="B198" s="66"/>
      <c r="C198" s="67"/>
      <c r="D198" s="68"/>
      <c r="E198" s="131"/>
      <c r="F198" s="132"/>
      <c r="G198" s="123" t="str">
        <f t="shared" si="28"/>
        <v>Not Started</v>
      </c>
      <c r="H198" s="133"/>
      <c r="J198" s="175"/>
      <c r="K198" s="166"/>
    </row>
    <row r="199" ht="25" spans="2:11">
      <c r="B199" s="69"/>
      <c r="C199" s="70"/>
      <c r="D199" s="71"/>
      <c r="E199" s="71"/>
      <c r="F199" s="134"/>
      <c r="G199" s="71"/>
      <c r="H199" s="71"/>
      <c r="J199" s="175"/>
      <c r="K199" s="166"/>
    </row>
    <row r="200" ht="15.75" customHeight="1" spans="2:11">
      <c r="B200" s="69"/>
      <c r="C200" s="70"/>
      <c r="D200" s="71"/>
      <c r="E200" s="71"/>
      <c r="F200" s="134"/>
      <c r="G200" s="71"/>
      <c r="H200" s="71"/>
      <c r="J200" s="175" t="str">
        <f t="shared" ref="J200:J206" si="30">C192</f>
        <v>create a REST api to interact with actual database - continue</v>
      </c>
      <c r="K200" s="166"/>
    </row>
    <row r="201" spans="10:11">
      <c r="J201" s="175" t="str">
        <f t="shared" si="30"/>
        <v>Bank account part 2 - make changes if requested</v>
      </c>
      <c r="K201" s="166"/>
    </row>
    <row r="202" ht="15.15" spans="10:11">
      <c r="J202" s="175" t="str">
        <f t="shared" si="30"/>
        <v>Data Wrangling - make changes </v>
      </c>
      <c r="K202" s="166"/>
    </row>
    <row r="203" ht="21.75" customHeight="1" spans="2:11">
      <c r="B203" s="20" t="s">
        <v>58</v>
      </c>
      <c r="C203" s="21" t="s">
        <v>59</v>
      </c>
      <c r="D203" s="20" t="s">
        <v>60</v>
      </c>
      <c r="E203" s="80"/>
      <c r="F203" s="81" t="s">
        <v>44</v>
      </c>
      <c r="G203" s="21" t="s">
        <v>61</v>
      </c>
      <c r="H203" s="80" t="s">
        <v>62</v>
      </c>
      <c r="J203" s="175">
        <f t="shared" si="30"/>
        <v>0</v>
      </c>
      <c r="K203" s="166"/>
    </row>
    <row r="204" ht="23.25" customHeight="1" spans="2:11">
      <c r="B204" s="22">
        <v>45639</v>
      </c>
      <c r="C204" s="23">
        <v>0.208333333333333</v>
      </c>
      <c r="D204" s="24" t="s">
        <v>63</v>
      </c>
      <c r="E204" s="82"/>
      <c r="F204" s="83">
        <v>1</v>
      </c>
      <c r="G204" s="84" t="str">
        <f t="shared" si="28"/>
        <v>Complete</v>
      </c>
      <c r="H204" s="82"/>
      <c r="J204" s="175">
        <f t="shared" si="30"/>
        <v>0</v>
      </c>
      <c r="K204" s="166"/>
    </row>
    <row r="205" spans="2:11">
      <c r="B205" s="22"/>
      <c r="C205" s="25">
        <v>0.25</v>
      </c>
      <c r="D205" s="26"/>
      <c r="E205" s="85"/>
      <c r="F205" s="86"/>
      <c r="G205" s="87"/>
      <c r="H205" s="85"/>
      <c r="J205" s="175">
        <f t="shared" si="30"/>
        <v>0</v>
      </c>
      <c r="K205" s="166"/>
    </row>
    <row r="206" spans="2:11">
      <c r="B206" s="22"/>
      <c r="C206" s="25">
        <v>0.291666666666666</v>
      </c>
      <c r="D206" s="26"/>
      <c r="E206" s="85"/>
      <c r="F206" s="86"/>
      <c r="G206" s="87"/>
      <c r="H206" s="85"/>
      <c r="J206" s="175">
        <f t="shared" si="30"/>
        <v>0</v>
      </c>
      <c r="K206" s="166"/>
    </row>
    <row r="207" ht="15.15" spans="2:11">
      <c r="B207" s="22"/>
      <c r="C207" s="25">
        <v>0.333333333333333</v>
      </c>
      <c r="D207" s="26"/>
      <c r="E207" s="85"/>
      <c r="F207" s="86"/>
      <c r="G207" s="87"/>
      <c r="H207" s="85"/>
      <c r="J207" s="184"/>
      <c r="K207" s="185"/>
    </row>
    <row r="208" ht="15.75" customHeight="1" spans="2:11">
      <c r="B208" s="22"/>
      <c r="C208" s="27">
        <v>0.375</v>
      </c>
      <c r="D208" s="28"/>
      <c r="E208" s="88"/>
      <c r="F208" s="89"/>
      <c r="G208" s="90"/>
      <c r="H208" s="88"/>
      <c r="J208" s="178" t="s">
        <v>64</v>
      </c>
      <c r="K208" s="179"/>
    </row>
    <row r="209" ht="15.75" customHeight="1" spans="2:11">
      <c r="B209" s="22"/>
      <c r="C209" s="606" t="s">
        <v>215</v>
      </c>
      <c r="D209" s="607"/>
      <c r="E209" s="32"/>
      <c r="F209" s="29" t="s">
        <v>64</v>
      </c>
      <c r="G209" s="30"/>
      <c r="H209" s="531"/>
      <c r="J209" s="174" t="str">
        <f t="shared" ref="J209:J213" si="31">C174</f>
        <v>Shop Database using sql - donald.nzimande@umuzi.org - by someone else review</v>
      </c>
      <c r="K209" s="164"/>
    </row>
    <row r="210" ht="15.75" customHeight="1" spans="2:11">
      <c r="B210" s="22"/>
      <c r="C210" s="31" t="s">
        <v>65</v>
      </c>
      <c r="D210" s="32" t="s">
        <v>66</v>
      </c>
      <c r="E210" s="32" t="s">
        <v>43</v>
      </c>
      <c r="F210" s="92" t="s">
        <v>44</v>
      </c>
      <c r="G210" s="93" t="s">
        <v>61</v>
      </c>
      <c r="H210" s="92" t="s">
        <v>62</v>
      </c>
      <c r="J210" s="175">
        <f t="shared" si="31"/>
        <v>0</v>
      </c>
      <c r="K210" s="166"/>
    </row>
    <row r="211" ht="43.2" spans="2:11">
      <c r="B211" s="22"/>
      <c r="C211" s="33" t="s">
        <v>238</v>
      </c>
      <c r="D211" s="34"/>
      <c r="E211" s="34"/>
      <c r="F211" s="94">
        <v>1</v>
      </c>
      <c r="G211" s="95" t="str">
        <f t="shared" ref="G211:G215" si="32">IF(F211=100%,"Complete",IF(AND(F211&lt;100%,F211&gt;0%),"In Progress","Not Started"))</f>
        <v>Complete</v>
      </c>
      <c r="H211" s="96"/>
      <c r="J211" s="175">
        <f t="shared" si="31"/>
        <v>0</v>
      </c>
      <c r="K211" s="166"/>
    </row>
    <row r="212" spans="2:11">
      <c r="B212" s="22"/>
      <c r="C212" s="35"/>
      <c r="D212" s="36"/>
      <c r="E212" s="36"/>
      <c r="F212" s="97"/>
      <c r="G212" s="95" t="str">
        <f t="shared" si="32"/>
        <v>Not Started</v>
      </c>
      <c r="H212" s="98"/>
      <c r="J212" s="175">
        <f t="shared" si="31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75">
        <f t="shared" si="31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65" t="s">
        <v>76</v>
      </c>
      <c r="K214" s="186"/>
    </row>
    <row r="215" ht="15.75" customHeight="1" spans="2:11">
      <c r="B215" s="22"/>
      <c r="C215" s="608"/>
      <c r="D215" s="457"/>
      <c r="E215" s="457"/>
      <c r="F215" s="572"/>
      <c r="G215" s="95" t="str">
        <f t="shared" si="32"/>
        <v>Not Started</v>
      </c>
      <c r="H215" s="535"/>
      <c r="J215" s="187" t="s">
        <v>77</v>
      </c>
      <c r="K215" s="188"/>
    </row>
    <row r="216" ht="15.75" customHeight="1" spans="2:11">
      <c r="B216" s="22"/>
      <c r="C216" s="609" t="s">
        <v>216</v>
      </c>
      <c r="D216" s="610"/>
      <c r="E216" s="614"/>
      <c r="F216" s="536" t="s">
        <v>217</v>
      </c>
      <c r="G216" s="40"/>
      <c r="H216" s="100"/>
      <c r="J216" s="176"/>
      <c r="K216" s="177"/>
    </row>
    <row r="217" ht="15.75" customHeight="1" spans="2:8">
      <c r="B217" s="22"/>
      <c r="C217" s="517" t="s">
        <v>69</v>
      </c>
      <c r="D217" s="517" t="s">
        <v>70</v>
      </c>
      <c r="E217" s="518"/>
      <c r="F217" s="102" t="s">
        <v>44</v>
      </c>
      <c r="G217" s="103" t="s">
        <v>61</v>
      </c>
      <c r="H217" s="104" t="s">
        <v>62</v>
      </c>
    </row>
    <row r="218" ht="15.15" spans="2:8">
      <c r="B218" s="22"/>
      <c r="C218" s="42"/>
      <c r="D218" s="43"/>
      <c r="E218" s="105"/>
      <c r="F218" s="106"/>
      <c r="G218" s="107" t="str">
        <f t="shared" ref="G218:G235" si="33">IF(F218=100%,"Complete",IF(AND(F218&lt;100%,F218&gt;0%),"In Progress","Not Started"))</f>
        <v>Not Started</v>
      </c>
      <c r="H218" s="108"/>
    </row>
    <row r="219" ht="15.15" spans="2:11">
      <c r="B219" s="22"/>
      <c r="C219" s="44"/>
      <c r="D219" s="45"/>
      <c r="E219" s="109"/>
      <c r="F219" s="110"/>
      <c r="G219" s="107" t="str">
        <f t="shared" si="33"/>
        <v>Not Started</v>
      </c>
      <c r="H219" s="111"/>
      <c r="J219" s="135" t="s">
        <v>47</v>
      </c>
      <c r="K219" s="136">
        <f>K190</f>
        <v>45638</v>
      </c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137"/>
      <c r="K220" s="138"/>
    </row>
    <row r="221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137">
        <f t="shared" ref="J221:K242" si="34">J192</f>
        <v>0</v>
      </c>
      <c r="K221" s="139">
        <f t="shared" ref="K221:K222" si="35">K192</f>
        <v>0</v>
      </c>
    </row>
    <row r="222" ht="15.75" customHeight="1" spans="2:11">
      <c r="B222" s="22"/>
      <c r="C222" s="46"/>
      <c r="D222" s="47"/>
      <c r="E222" s="112"/>
      <c r="F222" s="113"/>
      <c r="G222" s="107" t="str">
        <f t="shared" si="33"/>
        <v>Not Started</v>
      </c>
      <c r="H222" s="103"/>
      <c r="J222" s="140">
        <f t="shared" si="34"/>
        <v>0</v>
      </c>
      <c r="K222" s="141">
        <f t="shared" si="35"/>
        <v>0</v>
      </c>
    </row>
    <row r="223" ht="15.75" customHeight="1" spans="2:11">
      <c r="B223" s="22"/>
      <c r="C223" s="48">
        <v>0.541666666666667</v>
      </c>
      <c r="D223" s="49"/>
      <c r="E223" s="114"/>
      <c r="F223" s="115" t="s">
        <v>71</v>
      </c>
      <c r="G223" s="116"/>
      <c r="H223" s="117"/>
      <c r="J223" s="140">
        <f t="shared" si="34"/>
        <v>0</v>
      </c>
      <c r="K223" s="141">
        <f t="shared" si="34"/>
        <v>0</v>
      </c>
    </row>
    <row r="224" ht="15.75" customHeight="1" spans="2:11">
      <c r="B224" s="22"/>
      <c r="C224" s="519">
        <v>0.583333333333333</v>
      </c>
      <c r="D224" s="611"/>
      <c r="E224" s="520"/>
      <c r="F224" s="50" t="s">
        <v>72</v>
      </c>
      <c r="G224" s="51"/>
      <c r="H224" s="118"/>
      <c r="J224" s="140">
        <f t="shared" si="34"/>
        <v>0</v>
      </c>
      <c r="K224" s="141">
        <f t="shared" si="34"/>
        <v>0</v>
      </c>
    </row>
    <row r="225" ht="15.75" customHeight="1" spans="2:11">
      <c r="B225" s="22"/>
      <c r="C225" s="52" t="s">
        <v>69</v>
      </c>
      <c r="D225" s="53"/>
      <c r="E225" s="119"/>
      <c r="F225" s="120" t="s">
        <v>44</v>
      </c>
      <c r="G225" s="120" t="s">
        <v>61</v>
      </c>
      <c r="H225" s="118" t="s">
        <v>62</v>
      </c>
      <c r="J225" s="140">
        <f t="shared" si="34"/>
        <v>0</v>
      </c>
      <c r="K225" s="141">
        <f t="shared" si="34"/>
        <v>0</v>
      </c>
    </row>
    <row r="226" ht="15" customHeight="1" spans="2:11">
      <c r="B226" s="22"/>
      <c r="C226" s="521" t="s">
        <v>218</v>
      </c>
      <c r="D226" s="541"/>
      <c r="E226" s="120" t="s">
        <v>219</v>
      </c>
      <c r="F226" s="122"/>
      <c r="G226" s="541" t="str">
        <f t="shared" si="33"/>
        <v>Not Started</v>
      </c>
      <c r="H226" s="124"/>
      <c r="J226" s="149">
        <f t="shared" si="34"/>
        <v>0</v>
      </c>
      <c r="K226" s="139"/>
    </row>
    <row r="227" spans="2:11">
      <c r="B227" s="22"/>
      <c r="C227" s="523" t="s">
        <v>220</v>
      </c>
      <c r="D227" s="123"/>
      <c r="E227" s="615"/>
      <c r="F227" s="126"/>
      <c r="G227" s="123" t="str">
        <f t="shared" si="33"/>
        <v>Not Started</v>
      </c>
      <c r="H227" s="127"/>
      <c r="J227" s="150">
        <f t="shared" si="34"/>
        <v>0</v>
      </c>
      <c r="K227" s="141"/>
    </row>
    <row r="228" ht="15.75" customHeight="1" spans="2:11">
      <c r="B228" s="22"/>
      <c r="C228" s="525" t="s">
        <v>221</v>
      </c>
      <c r="D228" s="612"/>
      <c r="E228" s="615"/>
      <c r="F228" s="126"/>
      <c r="G228" s="123" t="str">
        <f t="shared" si="33"/>
        <v>Not Started</v>
      </c>
      <c r="H228" s="127"/>
      <c r="J228" s="150">
        <f t="shared" si="34"/>
        <v>0</v>
      </c>
      <c r="K228" s="141"/>
    </row>
    <row r="229" ht="15.15" spans="2:11">
      <c r="B229" s="22"/>
      <c r="C229" s="613" t="s">
        <v>198</v>
      </c>
      <c r="D229" s="130"/>
      <c r="E229" s="616" t="s">
        <v>222</v>
      </c>
      <c r="F229" s="126"/>
      <c r="G229" s="123" t="str">
        <f t="shared" si="33"/>
        <v>Not Started</v>
      </c>
      <c r="H229" s="127"/>
      <c r="J229" s="150" t="str">
        <f t="shared" si="34"/>
        <v>create a REST api to interact with actual database - continue</v>
      </c>
      <c r="K229" s="141"/>
    </row>
    <row r="230" ht="15.75" customHeight="1" spans="2:11">
      <c r="B230" s="22"/>
      <c r="C230" s="64" t="s">
        <v>248</v>
      </c>
      <c r="D230" s="65"/>
      <c r="E230" s="129" t="s">
        <v>224</v>
      </c>
      <c r="F230" s="126"/>
      <c r="G230" s="123" t="str">
        <f t="shared" si="33"/>
        <v>Not Started</v>
      </c>
      <c r="H230" s="127"/>
      <c r="J230" s="150" t="str">
        <f t="shared" si="34"/>
        <v>Bank account part 2 - make changes if requested</v>
      </c>
      <c r="K230" s="141"/>
    </row>
    <row r="231" spans="2:11">
      <c r="B231" s="22"/>
      <c r="C231" s="64" t="s">
        <v>201</v>
      </c>
      <c r="D231" s="65"/>
      <c r="E231" s="130"/>
      <c r="F231" s="126"/>
      <c r="G231" s="123" t="str">
        <f t="shared" si="33"/>
        <v>Not Started</v>
      </c>
      <c r="H231" s="127"/>
      <c r="J231" s="150" t="str">
        <f t="shared" si="34"/>
        <v>Data Wrangling - make changes </v>
      </c>
      <c r="K231" s="141"/>
    </row>
    <row r="232" ht="15.75" customHeight="1" spans="2:11">
      <c r="B232" s="22"/>
      <c r="C232" s="64" t="s">
        <v>263</v>
      </c>
      <c r="D232" s="65"/>
      <c r="E232" s="130"/>
      <c r="F232" s="126"/>
      <c r="G232" s="123" t="str">
        <f t="shared" si="33"/>
        <v>Not Started</v>
      </c>
      <c r="H232" s="127"/>
      <c r="J232" s="150">
        <f t="shared" si="34"/>
        <v>0</v>
      </c>
      <c r="K232" s="141"/>
    </row>
    <row r="233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150">
        <f t="shared" si="34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150">
        <f t="shared" si="34"/>
        <v>0</v>
      </c>
      <c r="K234" s="141"/>
    </row>
    <row r="235" ht="15.15" spans="2:11">
      <c r="B235" s="66"/>
      <c r="C235" s="67"/>
      <c r="D235" s="68"/>
      <c r="E235" s="131"/>
      <c r="F235" s="132"/>
      <c r="G235" s="123" t="str">
        <f t="shared" si="33"/>
        <v>Not Started</v>
      </c>
      <c r="H235" s="133"/>
      <c r="J235" s="150">
        <f t="shared" si="34"/>
        <v>0</v>
      </c>
      <c r="K235" s="141"/>
    </row>
    <row r="236" ht="25.75" spans="2:11">
      <c r="B236" s="69"/>
      <c r="C236" s="70"/>
      <c r="D236" s="71"/>
      <c r="E236" s="71"/>
      <c r="F236" s="134"/>
      <c r="G236" s="71"/>
      <c r="H236" s="71"/>
      <c r="J236" s="145"/>
      <c r="K236" s="146"/>
    </row>
    <row r="237" ht="25.75" spans="2:11">
      <c r="B237" s="69"/>
      <c r="C237" s="70"/>
      <c r="D237" s="71"/>
      <c r="E237" s="71"/>
      <c r="F237" s="134"/>
      <c r="G237" s="71"/>
      <c r="H237" s="71"/>
      <c r="J237" s="155" t="s">
        <v>64</v>
      </c>
      <c r="K237" s="156"/>
    </row>
    <row r="238" ht="15.15" spans="2:11">
      <c r="B238" s="191" t="s">
        <v>78</v>
      </c>
      <c r="C238" s="192">
        <f ca="1">TODAY()</f>
        <v>45827</v>
      </c>
      <c r="J238" s="150" t="str">
        <f t="shared" si="34"/>
        <v>Shop Database using sql - donald.nzimande@umuzi.org - by someone else review</v>
      </c>
      <c r="K238" s="141"/>
    </row>
    <row r="239" spans="2:11">
      <c r="B239" s="193"/>
      <c r="C239" s="194"/>
      <c r="J239" s="150">
        <f t="shared" si="34"/>
        <v>0</v>
      </c>
      <c r="K239" s="141"/>
    </row>
    <row r="240" ht="15.15" spans="2:11">
      <c r="B240" s="195" t="s">
        <v>79</v>
      </c>
      <c r="C240" s="196"/>
      <c r="D240" s="197"/>
      <c r="E240" s="197"/>
      <c r="F240" s="197"/>
      <c r="G240" s="197"/>
      <c r="H240" s="197"/>
      <c r="J240" s="150">
        <f t="shared" si="34"/>
        <v>0</v>
      </c>
      <c r="K240" s="141"/>
    </row>
    <row r="241" spans="2:11">
      <c r="B241" s="198"/>
      <c r="C241" s="199"/>
      <c r="D241" s="197"/>
      <c r="E241" s="197"/>
      <c r="F241" s="197"/>
      <c r="G241" s="197"/>
      <c r="H241" s="210"/>
      <c r="J241" s="150">
        <f t="shared" si="34"/>
        <v>0</v>
      </c>
      <c r="K241" s="141"/>
    </row>
    <row r="242" ht="15.15" spans="2:11">
      <c r="B242" s="200" t="s">
        <v>80</v>
      </c>
      <c r="C242" s="201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/>
      <c r="C243" s="201"/>
      <c r="D243" s="197"/>
      <c r="E243" s="197"/>
      <c r="F243" s="197"/>
      <c r="G243" s="197"/>
      <c r="H243" s="210"/>
      <c r="J243" s="151"/>
      <c r="K243" s="152"/>
    </row>
    <row r="244" ht="15.15" spans="2:11">
      <c r="B244" s="202"/>
      <c r="C244" s="203"/>
      <c r="D244" s="197"/>
      <c r="E244" s="197"/>
      <c r="F244" s="197"/>
      <c r="G244" s="197"/>
      <c r="H244" s="210"/>
      <c r="J244" s="153" t="s">
        <v>67</v>
      </c>
      <c r="K244" s="154">
        <f>B204</f>
        <v>45639</v>
      </c>
    </row>
    <row r="245" ht="15.15" spans="2:11">
      <c r="B245" s="204"/>
      <c r="C245" s="205"/>
      <c r="D245" s="197"/>
      <c r="E245" s="197"/>
      <c r="F245" s="197"/>
      <c r="G245" s="197"/>
      <c r="H245" s="210"/>
      <c r="J245" s="155"/>
      <c r="K245" s="156"/>
    </row>
    <row r="246" ht="15.15" spans="2:11">
      <c r="B246" s="206" t="s">
        <v>81</v>
      </c>
      <c r="C246" s="207"/>
      <c r="D246" s="197"/>
      <c r="E246" s="197"/>
      <c r="F246" s="197"/>
      <c r="G246" s="197"/>
      <c r="H246" s="210"/>
      <c r="J246" s="137">
        <f t="shared" ref="J246:K250" si="36">C218</f>
        <v>0</v>
      </c>
      <c r="K246" s="139">
        <f t="shared" ref="K246:K247" si="37">D218</f>
        <v>0</v>
      </c>
    </row>
    <row r="247" spans="2:11">
      <c r="B247" s="43">
        <f t="shared" ref="B247:B248" si="38">C70</f>
        <v>0</v>
      </c>
      <c r="C247" s="208">
        <f t="shared" ref="C247:C248" si="39">D70</f>
        <v>0</v>
      </c>
      <c r="D247" s="197"/>
      <c r="E247" s="197"/>
      <c r="F247" s="197"/>
      <c r="G247" s="197"/>
      <c r="H247" s="210"/>
      <c r="J247" s="140">
        <f t="shared" si="36"/>
        <v>0</v>
      </c>
      <c r="K247" s="141">
        <f t="shared" si="37"/>
        <v>0</v>
      </c>
    </row>
    <row r="248" spans="2:11">
      <c r="B248" s="45">
        <f t="shared" si="38"/>
        <v>0</v>
      </c>
      <c r="C248" s="209">
        <f t="shared" si="39"/>
        <v>0</v>
      </c>
      <c r="D248" s="197"/>
      <c r="E248" s="197"/>
      <c r="F248" s="197"/>
      <c r="G248" s="197"/>
      <c r="H248" s="210"/>
      <c r="J248" s="140">
        <f t="shared" si="36"/>
        <v>0</v>
      </c>
      <c r="K248" s="141">
        <f t="shared" si="36"/>
        <v>0</v>
      </c>
    </row>
    <row r="249" spans="2:11">
      <c r="B249" s="45" t="str">
        <f t="shared" ref="B249:B250" si="40">C107</f>
        <v>coderbyte assessment - complete</v>
      </c>
      <c r="C249" s="209">
        <f t="shared" ref="C249:C250" si="41">D107</f>
        <v>0</v>
      </c>
      <c r="D249" s="197"/>
      <c r="E249" s="197"/>
      <c r="F249" s="197"/>
      <c r="G249" s="197"/>
      <c r="H249" s="210"/>
      <c r="J249" s="140">
        <f t="shared" si="36"/>
        <v>0</v>
      </c>
      <c r="K249" s="141">
        <f t="shared" si="36"/>
        <v>0</v>
      </c>
    </row>
    <row r="250" ht="15.15" spans="2:11">
      <c r="B250" s="45">
        <f t="shared" si="40"/>
        <v>0</v>
      </c>
      <c r="C250" s="209">
        <f t="shared" si="41"/>
        <v>0</v>
      </c>
      <c r="D250" s="197"/>
      <c r="E250" s="197"/>
      <c r="F250" s="197"/>
      <c r="G250" s="197"/>
      <c r="H250" s="210"/>
      <c r="J250" s="140">
        <f t="shared" si="36"/>
        <v>0</v>
      </c>
      <c r="K250" s="141">
        <f t="shared" si="36"/>
        <v>0</v>
      </c>
    </row>
    <row r="251" spans="2:11">
      <c r="B251" s="45" t="str">
        <f t="shared" ref="B251:B252" si="42">C144</f>
        <v>coderbyte assessment - complete</v>
      </c>
      <c r="C251" s="209">
        <f t="shared" ref="C251:C252" si="43">D144</f>
        <v>0</v>
      </c>
      <c r="J251" s="149"/>
      <c r="K251" s="139"/>
    </row>
    <row r="252" spans="2:11">
      <c r="B252" s="45">
        <f t="shared" si="42"/>
        <v>0</v>
      </c>
      <c r="C252" s="209">
        <f t="shared" si="43"/>
        <v>0</v>
      </c>
      <c r="J252" s="150"/>
      <c r="K252" s="141"/>
    </row>
    <row r="253" spans="2:11">
      <c r="B253" s="45">
        <f t="shared" ref="B253:B254" si="44">C181</f>
        <v>0</v>
      </c>
      <c r="C253" s="209">
        <f t="shared" ref="C253:C254" si="45">D181</f>
        <v>0</v>
      </c>
      <c r="J253" s="150"/>
      <c r="K253" s="141"/>
    </row>
    <row r="254" spans="2:11">
      <c r="B254" s="45">
        <f t="shared" si="44"/>
        <v>0</v>
      </c>
      <c r="C254" s="209">
        <f t="shared" si="45"/>
        <v>0</v>
      </c>
      <c r="J254" s="150" t="str">
        <f t="shared" ref="J254:J260" si="46">C229</f>
        <v>create a REST api to interact with actual database - continue</v>
      </c>
      <c r="K254" s="141"/>
    </row>
    <row r="255" spans="2:11">
      <c r="B255" s="45">
        <f t="shared" ref="B255:B256" si="47">C218</f>
        <v>0</v>
      </c>
      <c r="C255" s="209">
        <f t="shared" ref="C255:C256" si="48">D218</f>
        <v>0</v>
      </c>
      <c r="J255" s="150" t="str">
        <f t="shared" si="46"/>
        <v>Bank account part 2 - make changes if requested</v>
      </c>
      <c r="K255" s="141"/>
    </row>
    <row r="256" ht="15.15" spans="2:11">
      <c r="B256" s="211">
        <f t="shared" si="47"/>
        <v>0</v>
      </c>
      <c r="C256" s="212">
        <f t="shared" si="48"/>
        <v>0</v>
      </c>
      <c r="J256" s="150" t="str">
        <f t="shared" si="46"/>
        <v>Data Wrangling - make changes if requested</v>
      </c>
      <c r="K256" s="141"/>
    </row>
    <row r="257" ht="15.15" spans="2:11">
      <c r="B257" s="213" t="s">
        <v>82</v>
      </c>
      <c r="C257" s="214"/>
      <c r="J257" s="150" t="str">
        <f t="shared" si="46"/>
        <v>developer-habits - topic - started</v>
      </c>
      <c r="K257" s="141"/>
    </row>
    <row r="258" spans="2:11">
      <c r="B258" s="215"/>
      <c r="C258" s="216"/>
      <c r="J258" s="150">
        <f t="shared" si="46"/>
        <v>0</v>
      </c>
      <c r="K258" s="141"/>
    </row>
    <row r="259" spans="2:11">
      <c r="B259" s="215" t="s">
        <v>83</v>
      </c>
      <c r="C259" s="216"/>
      <c r="J259" s="150">
        <f t="shared" si="46"/>
        <v>0</v>
      </c>
      <c r="K259" s="141"/>
    </row>
    <row r="260" ht="15.15" spans="2:11">
      <c r="B260" s="204"/>
      <c r="C260" s="205"/>
      <c r="J260" s="150">
        <f t="shared" si="46"/>
        <v>0</v>
      </c>
      <c r="K260" s="141"/>
    </row>
    <row r="261" ht="15.15" spans="2:11">
      <c r="B261" s="217" t="s">
        <v>84</v>
      </c>
      <c r="C261" s="218"/>
      <c r="J261" s="189"/>
      <c r="K261" s="190"/>
    </row>
    <row r="262" ht="15.15" spans="2:11">
      <c r="B262" s="219"/>
      <c r="C262" s="220"/>
      <c r="J262" s="155" t="s">
        <v>64</v>
      </c>
      <c r="K262" s="156"/>
    </row>
    <row r="263" spans="2:11">
      <c r="B263" s="221"/>
      <c r="C263" s="222"/>
      <c r="J263" s="149" t="str">
        <f t="shared" ref="J263:J267" si="49">C211</f>
        <v>project: Bank accounts - part 1 - oswell.ndhlovu@umuzi.org - reviewed</v>
      </c>
      <c r="K263" s="139"/>
    </row>
    <row r="264" spans="2:11">
      <c r="B264" s="221"/>
      <c r="C264" s="222"/>
      <c r="J264" s="150">
        <f t="shared" si="49"/>
        <v>0</v>
      </c>
      <c r="K264" s="141"/>
    </row>
    <row r="265" spans="2:11">
      <c r="B265" s="221" t="str">
        <f t="shared" ref="B265:B271" si="50">C229</f>
        <v>create a REST api to interact with actual database - continue</v>
      </c>
      <c r="C265" s="222"/>
      <c r="J265" s="150">
        <f t="shared" si="49"/>
        <v>0</v>
      </c>
      <c r="K265" s="141"/>
    </row>
    <row r="266" spans="2:11">
      <c r="B266" s="221" t="str">
        <f t="shared" si="50"/>
        <v>Bank account part 2 - make changes if requested</v>
      </c>
      <c r="C266" s="222"/>
      <c r="J266" s="150">
        <f t="shared" si="49"/>
        <v>0</v>
      </c>
      <c r="K266" s="141"/>
    </row>
    <row r="267" spans="2:11">
      <c r="B267" s="221" t="str">
        <f t="shared" si="50"/>
        <v>Data Wrangling - make changes if requested</v>
      </c>
      <c r="C267" s="222"/>
      <c r="J267" s="150">
        <f t="shared" si="49"/>
        <v>0</v>
      </c>
      <c r="K267" s="141"/>
    </row>
    <row r="268" spans="2:11">
      <c r="B268" s="221" t="str">
        <f t="shared" si="50"/>
        <v>developer-habits - topic - started</v>
      </c>
      <c r="C268" s="222"/>
      <c r="J268" s="140" t="s">
        <v>76</v>
      </c>
      <c r="K268" s="144"/>
    </row>
    <row r="269" spans="2:11">
      <c r="B269" s="221">
        <f t="shared" si="50"/>
        <v>0</v>
      </c>
      <c r="C269" s="222"/>
      <c r="J269" s="157" t="s">
        <v>77</v>
      </c>
      <c r="K269" s="158"/>
    </row>
    <row r="270" ht="15.15" spans="2:11">
      <c r="B270" s="221">
        <f t="shared" si="50"/>
        <v>0</v>
      </c>
      <c r="C270" s="222"/>
      <c r="J270" s="145"/>
      <c r="K270" s="146"/>
    </row>
    <row r="271" spans="2:3">
      <c r="B271" s="221">
        <f t="shared" si="50"/>
        <v>0</v>
      </c>
      <c r="C271" s="222"/>
    </row>
    <row r="272" ht="15.15" spans="2:3">
      <c r="B272" s="223" t="s">
        <v>85</v>
      </c>
      <c r="C272" s="224"/>
    </row>
    <row r="273" spans="2:3">
      <c r="B273" s="225">
        <v>1</v>
      </c>
      <c r="C273" s="220"/>
    </row>
    <row r="274" spans="2:3">
      <c r="B274" s="226"/>
      <c r="C274" s="216"/>
    </row>
    <row r="275" ht="15.15" spans="2:3">
      <c r="B275" s="227"/>
      <c r="C275" s="228"/>
    </row>
  </sheetData>
  <mergeCells count="455">
    <mergeCell ref="B2:C2"/>
    <mergeCell ref="B3:C3"/>
    <mergeCell ref="G3:H3"/>
    <mergeCell ref="B4:C4"/>
    <mergeCell ref="G4:H4"/>
    <mergeCell ref="J4:K4"/>
    <mergeCell ref="B5:C5"/>
    <mergeCell ref="B6:C6"/>
    <mergeCell ref="B7:C7"/>
    <mergeCell ref="B8:C8"/>
    <mergeCell ref="B9:C9"/>
    <mergeCell ref="B10:C10"/>
    <mergeCell ref="J10:K10"/>
    <mergeCell ref="B11:C11"/>
    <mergeCell ref="J11:K11"/>
    <mergeCell ref="B12:C12"/>
    <mergeCell ref="J12:K12"/>
    <mergeCell ref="B13:C13"/>
    <mergeCell ref="J13:K13"/>
    <mergeCell ref="B14:E14"/>
    <mergeCell ref="J14:K14"/>
    <mergeCell ref="B15:E15"/>
    <mergeCell ref="J15:K15"/>
    <mergeCell ref="J16:K16"/>
    <mergeCell ref="J17:K17"/>
    <mergeCell ref="D18:E18"/>
    <mergeCell ref="J18:K18"/>
    <mergeCell ref="J19:K19"/>
    <mergeCell ref="J20:K20"/>
    <mergeCell ref="J21:K21"/>
    <mergeCell ref="J22:K22"/>
    <mergeCell ref="J23:K23"/>
    <mergeCell ref="C24:E24"/>
    <mergeCell ref="F24:H24"/>
    <mergeCell ref="J24:K24"/>
    <mergeCell ref="J25:K25"/>
    <mergeCell ref="J26:K26"/>
    <mergeCell ref="J27:K27"/>
    <mergeCell ref="J29:K29"/>
    <mergeCell ref="C31:E31"/>
    <mergeCell ref="F31:H31"/>
    <mergeCell ref="D32:E32"/>
    <mergeCell ref="D33:E33"/>
    <mergeCell ref="D34:E34"/>
    <mergeCell ref="D35:E35"/>
    <mergeCell ref="J35:K35"/>
    <mergeCell ref="D36:E36"/>
    <mergeCell ref="J36:K36"/>
    <mergeCell ref="D37:E37"/>
    <mergeCell ref="J37:K37"/>
    <mergeCell ref="C38:E38"/>
    <mergeCell ref="F38:H38"/>
    <mergeCell ref="J38:K38"/>
    <mergeCell ref="C39:E39"/>
    <mergeCell ref="F39:H39"/>
    <mergeCell ref="J39:K39"/>
    <mergeCell ref="C40:E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J51:K51"/>
    <mergeCell ref="J52:K52"/>
    <mergeCell ref="J53:K53"/>
    <mergeCell ref="J54:K54"/>
    <mergeCell ref="D55:E55"/>
    <mergeCell ref="J55:K55"/>
    <mergeCell ref="J56:K56"/>
    <mergeCell ref="J58:K58"/>
    <mergeCell ref="C61:E61"/>
    <mergeCell ref="F61:H61"/>
    <mergeCell ref="J64:K64"/>
    <mergeCell ref="J65:K65"/>
    <mergeCell ref="J66:K66"/>
    <mergeCell ref="J67:K67"/>
    <mergeCell ref="C68:E68"/>
    <mergeCell ref="F68:H68"/>
    <mergeCell ref="J68:K68"/>
    <mergeCell ref="D69:E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C75:E75"/>
    <mergeCell ref="F75:H75"/>
    <mergeCell ref="J75:K75"/>
    <mergeCell ref="C76:E76"/>
    <mergeCell ref="F76:H76"/>
    <mergeCell ref="J76:K76"/>
    <mergeCell ref="C77:E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C83:D83"/>
    <mergeCell ref="J83:K83"/>
    <mergeCell ref="C84:D84"/>
    <mergeCell ref="C85:D85"/>
    <mergeCell ref="C86:D86"/>
    <mergeCell ref="C87:D87"/>
    <mergeCell ref="J89:K89"/>
    <mergeCell ref="J90:K90"/>
    <mergeCell ref="J91:K91"/>
    <mergeCell ref="D92:E92"/>
    <mergeCell ref="J92:K92"/>
    <mergeCell ref="J93:K93"/>
    <mergeCell ref="J94:K94"/>
    <mergeCell ref="J95:K95"/>
    <mergeCell ref="J96:K96"/>
    <mergeCell ref="J97:K97"/>
    <mergeCell ref="C98:E98"/>
    <mergeCell ref="F98:H98"/>
    <mergeCell ref="J98:K98"/>
    <mergeCell ref="J99:K99"/>
    <mergeCell ref="J100:K100"/>
    <mergeCell ref="J101:K101"/>
    <mergeCell ref="J102:K102"/>
    <mergeCell ref="J103:K103"/>
    <mergeCell ref="J104:K104"/>
    <mergeCell ref="C105:E105"/>
    <mergeCell ref="F105:H105"/>
    <mergeCell ref="J105:K105"/>
    <mergeCell ref="D106:E106"/>
    <mergeCell ref="J106:K106"/>
    <mergeCell ref="D107:E107"/>
    <mergeCell ref="J107:K107"/>
    <mergeCell ref="D108:E108"/>
    <mergeCell ref="J108:K108"/>
    <mergeCell ref="D109:E109"/>
    <mergeCell ref="D110:E110"/>
    <mergeCell ref="D111:E111"/>
    <mergeCell ref="C112:E112"/>
    <mergeCell ref="F112:H112"/>
    <mergeCell ref="J112:K112"/>
    <mergeCell ref="C113:E113"/>
    <mergeCell ref="F113:H113"/>
    <mergeCell ref="C114:E114"/>
    <mergeCell ref="C115:D115"/>
    <mergeCell ref="C116:D116"/>
    <mergeCell ref="C117:D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J125:K125"/>
    <mergeCell ref="J126:K126"/>
    <mergeCell ref="J127:K127"/>
    <mergeCell ref="J128:K128"/>
    <mergeCell ref="D129:E129"/>
    <mergeCell ref="J129:K129"/>
    <mergeCell ref="J130:K130"/>
    <mergeCell ref="J131:K131"/>
    <mergeCell ref="J132:K132"/>
    <mergeCell ref="J133:K133"/>
    <mergeCell ref="J134:K134"/>
    <mergeCell ref="C135:E135"/>
    <mergeCell ref="F135:H135"/>
    <mergeCell ref="J135:K135"/>
    <mergeCell ref="J137:K137"/>
    <mergeCell ref="C142:E142"/>
    <mergeCell ref="F142:H142"/>
    <mergeCell ref="D143:E143"/>
    <mergeCell ref="J143:K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C149:E149"/>
    <mergeCell ref="F149:H149"/>
    <mergeCell ref="J149:K149"/>
    <mergeCell ref="C150:E150"/>
    <mergeCell ref="F150:H150"/>
    <mergeCell ref="J150:K150"/>
    <mergeCell ref="C151:E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J162:K162"/>
    <mergeCell ref="D166:E166"/>
    <mergeCell ref="J166:K166"/>
    <mergeCell ref="C172:E172"/>
    <mergeCell ref="F172:H172"/>
    <mergeCell ref="J172:K172"/>
    <mergeCell ref="J173:K173"/>
    <mergeCell ref="J174:K174"/>
    <mergeCell ref="J175:K175"/>
    <mergeCell ref="J176:K176"/>
    <mergeCell ref="J177:K177"/>
    <mergeCell ref="J178:K178"/>
    <mergeCell ref="C179:E179"/>
    <mergeCell ref="F179:H179"/>
    <mergeCell ref="J179:K179"/>
    <mergeCell ref="D180:E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C186:E186"/>
    <mergeCell ref="F186:H186"/>
    <mergeCell ref="J186:K186"/>
    <mergeCell ref="C187:E187"/>
    <mergeCell ref="F187:H187"/>
    <mergeCell ref="J187:K187"/>
    <mergeCell ref="C188:E188"/>
    <mergeCell ref="J188:K188"/>
    <mergeCell ref="C189:D189"/>
    <mergeCell ref="J189:K189"/>
    <mergeCell ref="C190:D190"/>
    <mergeCell ref="C191:D191"/>
    <mergeCell ref="J191:K191"/>
    <mergeCell ref="C192:D192"/>
    <mergeCell ref="C193:D193"/>
    <mergeCell ref="C194:D194"/>
    <mergeCell ref="C195:D195"/>
    <mergeCell ref="C196:D196"/>
    <mergeCell ref="C197:D197"/>
    <mergeCell ref="J197:K197"/>
    <mergeCell ref="C198:D198"/>
    <mergeCell ref="J198:K198"/>
    <mergeCell ref="J199:K199"/>
    <mergeCell ref="J200:K200"/>
    <mergeCell ref="J201:K201"/>
    <mergeCell ref="J202:K202"/>
    <mergeCell ref="D203:E203"/>
    <mergeCell ref="J203:K203"/>
    <mergeCell ref="J204:K204"/>
    <mergeCell ref="J205:K205"/>
    <mergeCell ref="J206:K206"/>
    <mergeCell ref="J207:K207"/>
    <mergeCell ref="J208:K208"/>
    <mergeCell ref="C209:E209"/>
    <mergeCell ref="F209:H209"/>
    <mergeCell ref="J209:K209"/>
    <mergeCell ref="J210:K210"/>
    <mergeCell ref="J211:K211"/>
    <mergeCell ref="J212:K212"/>
    <mergeCell ref="J213:K213"/>
    <mergeCell ref="J214:K214"/>
    <mergeCell ref="J215:K215"/>
    <mergeCell ref="C216:E216"/>
    <mergeCell ref="F216:H216"/>
    <mergeCell ref="J216:K216"/>
    <mergeCell ref="D217:E217"/>
    <mergeCell ref="D218:E218"/>
    <mergeCell ref="D219:E219"/>
    <mergeCell ref="D220:E220"/>
    <mergeCell ref="J220:K220"/>
    <mergeCell ref="D221:E221"/>
    <mergeCell ref="D222:E222"/>
    <mergeCell ref="C223:E223"/>
    <mergeCell ref="F223:H223"/>
    <mergeCell ref="C224:E224"/>
    <mergeCell ref="F224:H224"/>
    <mergeCell ref="C225:E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J236:K236"/>
    <mergeCell ref="J237:K237"/>
    <mergeCell ref="J238:K238"/>
    <mergeCell ref="B239:C239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B245:C245"/>
    <mergeCell ref="J245:K245"/>
    <mergeCell ref="B246:C246"/>
    <mergeCell ref="J251:K251"/>
    <mergeCell ref="J252:K252"/>
    <mergeCell ref="J253:K253"/>
    <mergeCell ref="J254:K254"/>
    <mergeCell ref="J255:K255"/>
    <mergeCell ref="J256:K256"/>
    <mergeCell ref="B257:C257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B272:C272"/>
    <mergeCell ref="B273:C273"/>
    <mergeCell ref="B274:C274"/>
    <mergeCell ref="B275:C275"/>
    <mergeCell ref="B19:B50"/>
    <mergeCell ref="B56:B87"/>
    <mergeCell ref="B93:B124"/>
    <mergeCell ref="B130:B161"/>
    <mergeCell ref="B167:B198"/>
    <mergeCell ref="B204:B235"/>
    <mergeCell ref="E41:E43"/>
    <mergeCell ref="E45:E50"/>
    <mergeCell ref="E78:E80"/>
    <mergeCell ref="E82:E87"/>
    <mergeCell ref="E115:E117"/>
    <mergeCell ref="E119:E124"/>
    <mergeCell ref="E152:E154"/>
    <mergeCell ref="E156:E161"/>
    <mergeCell ref="E189:E191"/>
    <mergeCell ref="E193:E198"/>
    <mergeCell ref="E226:E228"/>
    <mergeCell ref="E230:E235"/>
    <mergeCell ref="F19:F23"/>
    <mergeCell ref="F56:F60"/>
    <mergeCell ref="F93:F97"/>
    <mergeCell ref="F130:F134"/>
    <mergeCell ref="F167:F171"/>
    <mergeCell ref="F204:F208"/>
    <mergeCell ref="G19:G23"/>
    <mergeCell ref="G56:G60"/>
    <mergeCell ref="G93:G97"/>
    <mergeCell ref="G130:G134"/>
    <mergeCell ref="G167:G171"/>
    <mergeCell ref="G204:G208"/>
    <mergeCell ref="H19:H22"/>
    <mergeCell ref="H26:H30"/>
    <mergeCell ref="H33:H37"/>
    <mergeCell ref="H56:H59"/>
    <mergeCell ref="H63:H67"/>
    <mergeCell ref="H70:H74"/>
    <mergeCell ref="H93:H96"/>
    <mergeCell ref="H100:H104"/>
    <mergeCell ref="H107:H111"/>
    <mergeCell ref="H130:H133"/>
    <mergeCell ref="H137:H141"/>
    <mergeCell ref="H144:H148"/>
    <mergeCell ref="H167:H170"/>
    <mergeCell ref="H174:H178"/>
    <mergeCell ref="H181:H185"/>
    <mergeCell ref="H204:H207"/>
    <mergeCell ref="H211:H215"/>
    <mergeCell ref="H218:H222"/>
    <mergeCell ref="D19:E23"/>
    <mergeCell ref="D56:E60"/>
    <mergeCell ref="D93:E97"/>
    <mergeCell ref="D130:E134"/>
    <mergeCell ref="D167:E171"/>
    <mergeCell ref="D204:E208"/>
  </mergeCells>
  <conditionalFormatting sqref="F19">
    <cfRule type="dataBar" priority="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{149b6263-c6a3-4211-a64c-1a8a3d9264f8}</x14:id>
        </ext>
      </extLst>
    </cfRule>
    <cfRule type="dataBar" priority="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{cb6432dc-ddeb-48b7-90a1-86a77717eb57}</x14:id>
        </ext>
      </extLst>
    </cfRule>
    <cfRule type="dataBar" priority="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{f837fd0d-2963-4bab-9d68-de087e021c60}</x14:id>
        </ext>
      </extLst>
    </cfRule>
    <cfRule type="dataBar" priority="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{06588aba-86bd-454a-844f-58b0314b6e62}</x14:id>
        </ext>
      </extLst>
    </cfRule>
    <cfRule type="dataBar" priority="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{c6e2f9e9-c0ba-4af1-b01c-39b56e5bdeb4}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{b14c8cb9-185e-4864-8467-684bdf44feef}</x14:id>
        </ext>
      </extLst>
    </cfRule>
    <cfRule type="dataBar" priority="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{c3772585-0e5a-4cf6-8376-2b015655eaab}</x14:id>
        </ext>
      </extLst>
    </cfRule>
    <cfRule type="dataBar" priority="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{611d352c-1330-4d58-bf4f-3df8c565e79e}</x14:id>
        </ext>
      </extLst>
    </cfRule>
    <cfRule type="dataBar" priority="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{7c5d7ad5-5b41-47bc-b4c2-08a5075e3ca5}</x14:id>
        </ext>
      </extLst>
    </cfRule>
  </conditionalFormatting>
  <conditionalFormatting sqref="F56">
    <cfRule type="dataBar" priority="1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{083cea4f-77d7-40a1-800c-06fd7ba0122c}</x14:id>
        </ext>
      </extLst>
    </cfRule>
    <cfRule type="dataBar" priority="1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{3e4a9f93-d08d-4648-b068-8aedbff989d0}</x14:id>
        </ext>
      </extLst>
    </cfRule>
    <cfRule type="dataBar" priority="1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{eea8fd76-a409-4d44-b49b-132153d5436d}</x14:id>
        </ext>
      </extLst>
    </cfRule>
    <cfRule type="dataBar" priority="1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{f0b19d45-1fdc-481d-9757-2f706297bb76}</x14:id>
        </ext>
      </extLst>
    </cfRule>
    <cfRule type="dataBar" priority="1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{f464f559-7f27-473d-a753-ab8a357fef6b}</x14:id>
        </ext>
      </extLst>
    </cfRule>
    <cfRule type="dataBar" priority="1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{8d4b19dc-dd62-4516-bafd-820974ef5efc}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{368232c7-65e5-423c-a664-af2129bbbd55}</x14:id>
        </ext>
      </extLst>
    </cfRule>
    <cfRule type="dataBar" priority="10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{a02266b8-33d1-41dd-84eb-3372f52684fc}</x14:id>
        </ext>
      </extLst>
    </cfRule>
    <cfRule type="dataBar" priority="10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{04d94117-7e09-452f-b8e6-f54283a01367}</x14:id>
        </ext>
      </extLst>
    </cfRule>
  </conditionalFormatting>
  <conditionalFormatting sqref="F93">
    <cfRule type="dataBar" priority="9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{95a8cfb7-d4c7-4b93-9244-edc03002e93f}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{49085316-68e0-4aef-9eb2-16179fd5b33d}</x14:id>
        </ext>
      </extLst>
    </cfRule>
    <cfRule type="dataBar" priority="8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{c2c5df59-0d47-4b9f-9e7c-e955e6b775a5}</x14:id>
        </ext>
      </extLst>
    </cfRule>
    <cfRule type="dataBar" priority="8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{54e2b251-86d0-48e8-bd1a-cb27cdd1c6e0}</x14:id>
        </ext>
      </extLst>
    </cfRule>
    <cfRule type="dataBar" priority="9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{775f97aa-3204-4ccc-810b-8f94e00f24a9}</x14:id>
        </ext>
      </extLst>
    </cfRule>
    <cfRule type="dataBar" priority="9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{c113e840-3d76-4600-b930-95e0e4e6e3ae}</x14:id>
        </ext>
      </extLst>
    </cfRule>
    <cfRule type="dataBar" priority="10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{06120a42-3d03-4cbf-8e8c-282afe888a4b}</x14:id>
        </ext>
      </extLst>
    </cfRule>
    <cfRule type="dataBar" priority="9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{faa5a2ec-7adb-4e29-bdac-c62a4c82069d}</x14:id>
        </ext>
      </extLst>
    </cfRule>
    <cfRule type="dataBar" priority="9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{b9318ed1-60ae-47e8-955f-4d8cf9bcf593}</x14:id>
        </ext>
      </extLst>
    </cfRule>
  </conditionalFormatting>
  <conditionalFormatting sqref="F130"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{cfba825f-539c-456e-b165-348e540c3977}</x14:id>
        </ext>
      </extLst>
    </cfRule>
    <cfRule type="dataBar" priority="7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{b04118ca-1033-41ca-989c-d3bcd7fc0a92}</x14:id>
        </ext>
      </extLst>
    </cfRule>
    <cfRule type="dataBar" priority="6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{41e5777e-450a-4eb0-bde9-e7b11bf5f078}</x14:id>
        </ext>
      </extLst>
    </cfRule>
    <cfRule type="dataBar" priority="6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{10b39ae1-26c3-4513-8112-89c1b0ecb83c}</x14:id>
        </ext>
      </extLst>
    </cfRule>
    <cfRule type="dataBar" priority="7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{14067fe4-5aa3-4a52-8c3d-c915791c7a0a}</x14:id>
        </ext>
      </extLst>
    </cfRule>
    <cfRule type="dataBar" priority="7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{4ec07351-4a80-42c0-816f-9570b7c55094}</x14:id>
        </ext>
      </extLst>
    </cfRule>
    <cfRule type="dataBar" priority="8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{3da9174e-060b-4792-a0c3-da17a649c9cf}</x14:id>
        </ext>
      </extLst>
    </cfRule>
    <cfRule type="dataBar" priority="7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{d02f087c-139d-43f8-8384-8bee50ebe23d}</x14:id>
        </ext>
      </extLst>
    </cfRule>
    <cfRule type="dataBar" priority="7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{0207e205-995b-4648-9ff3-18011e52327a}</x14:id>
        </ext>
      </extLst>
    </cfRule>
  </conditionalFormatting>
  <conditionalFormatting sqref="F167">
    <cfRule type="dataBar" priority="4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{9fb40981-02fd-41b2-8728-268cb6ebd814}</x14:id>
        </ext>
      </extLst>
    </cfRule>
    <cfRule type="dataBar" priority="4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{a218df9e-7d34-444c-98f2-4913309a2dc5}</x14:id>
        </ext>
      </extLst>
    </cfRule>
    <cfRule type="dataBar" priority="6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{332713a7-54b7-49c0-8f90-ca14ae3288d4}</x14:id>
        </ext>
      </extLst>
    </cfRule>
    <cfRule type="dataBar" priority="5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{2c9e2dba-8d06-4a35-b6a2-984d1e16e9e2}</x14:id>
        </ext>
      </extLst>
    </cfRule>
    <cfRule type="dataBar" priority="5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{cda596d1-d303-432f-b632-4eb57e7856b1}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{ba40eb87-cfdc-41df-ab42-9c1ad36c66b2}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{f3cbaade-0df5-4a0c-a968-71f60f7b3016}</x14:id>
        </ext>
      </extLst>
    </cfRule>
    <cfRule type="dataBar" priority="5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{2548fd65-6475-42b5-9ccb-4f636398a62c}</x14:id>
        </ext>
      </extLst>
    </cfRule>
    <cfRule type="dataBar" priority="5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{54802027-974c-45c7-811e-da7aeedebf2c}</x14:id>
        </ext>
      </extLst>
    </cfRule>
  </conditionalFormatting>
  <conditionalFormatting sqref="F204">
    <cfRule type="dataBar" priority="2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{496cf6c1-086c-460a-9513-06b6388b0c91}</x14:id>
        </ext>
      </extLst>
    </cfRule>
    <cfRule type="dataBar" priority="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{6a18ed17-ea76-42bc-91f9-8d879462b291}</x14:id>
        </ext>
      </extLst>
    </cfRule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{673c3a22-75b7-4ac3-b8ce-f63e9bbbaa9e}</x14:id>
        </ext>
      </extLst>
    </cfRule>
    <cfRule type="dataBar" priority="3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{41c646e1-f65e-41f5-9f0e-4d9cf39d1558}</x14:id>
        </ext>
      </extLst>
    </cfRule>
    <cfRule type="dataBar" priority="3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{78ef2686-51cb-4829-89eb-282f40de70ad}</x14:id>
        </ext>
      </extLst>
    </cfRule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{7fd3593a-b948-4378-81f1-bc5dfb402df0}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{fb6cdfeb-05e5-49e5-8387-d7413c626ee8}</x14:id>
        </ext>
      </extLst>
    </cfRule>
    <cfRule type="dataBar" priority="3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{70fc5d00-d879-4cd3-85e4-1118abb1afd7}</x14:id>
        </ext>
      </extLst>
    </cfRule>
    <cfRule type="dataBar" priority="2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{432b871f-2e93-477e-8da9-6944f7849b41}</x14:id>
        </ext>
      </extLst>
    </cfRule>
  </conditionalFormatting>
  <conditionalFormatting sqref="F26:F30">
    <cfRule type="dataBar" priority="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{25e7401e-ae2b-4c81-86ac-29468682ef21}</x14:id>
        </ext>
      </extLst>
    </cfRule>
    <cfRule type="dataBar" priority="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{2ba1566a-6b3b-419b-9bd4-ca177f84fdd4}</x14:id>
        </ext>
      </extLst>
    </cfRule>
    <cfRule type="dataBar" priority="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{b4b6344b-4c32-4f52-9936-3a996b7da372}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{b170b3bd-1401-4547-8238-8cd1d5e6edb3}</x14:id>
        </ext>
      </extLst>
    </cfRule>
  </conditionalFormatting>
  <conditionalFormatting sqref="F33:F37">
    <cfRule type="dataBar" priority="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{66230abd-a874-4f43-8440-dfde3b10f2dc}</x14:id>
        </ext>
      </extLst>
    </cfRule>
    <cfRule type="dataBar" priority="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{ace5fb37-b1af-4270-99da-120fa1fe81e2}</x14:id>
        </ext>
      </extLst>
    </cfRule>
  </conditionalFormatting>
  <conditionalFormatting sqref="F41:F50">
    <cfRule type="dataBar" priority="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{b7c4be1f-c361-4b4b-8e8c-d0b566831eee}</x14:id>
        </ext>
      </extLst>
    </cfRule>
    <cfRule type="dataBar" priority="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{36ed6edc-70a4-4f83-af1b-81338840439b}</x14:id>
        </ext>
      </extLst>
    </cfRule>
    <cfRule type="dataBar" priority="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{2f72459e-80ab-4a45-ac92-1ccee50301af}</x14:id>
        </ext>
      </extLst>
    </cfRule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{62969362-ff6b-422d-b7e4-be7e5e335468}</x14:id>
        </ext>
      </extLst>
    </cfRule>
  </conditionalFormatting>
  <conditionalFormatting sqref="F51:F52">
    <cfRule type="dataBar" priority="1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{a8d96b81-9528-4e21-80c1-fdfcfda76160}</x14:id>
        </ext>
      </extLst>
    </cfRule>
  </conditionalFormatting>
  <conditionalFormatting sqref="F63:F67">
    <cfRule type="dataBar" priority="1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{8f1b25bd-8814-4f63-837b-b4b1b6135263}</x14:id>
        </ext>
      </extLst>
    </cfRule>
    <cfRule type="dataBar" priority="1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{0b04dc2d-7fc9-4dc9-914e-50ad6c149b78}</x14:id>
        </ext>
      </extLst>
    </cfRule>
    <cfRule type="dataBar" priority="10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{ac156fbd-f85c-4595-bb8d-3bcbbc934ad1}</x14:id>
        </ext>
      </extLst>
    </cfRule>
    <cfRule type="dataBar" priority="10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{609431f5-ffc8-4b45-8834-809128e79ad0}</x14:id>
        </ext>
      </extLst>
    </cfRule>
  </conditionalFormatting>
  <conditionalFormatting sqref="F70:F74">
    <cfRule type="dataBar" priority="10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{3dd83215-5870-447c-b42e-0dcf6b853f64}</x14:id>
        </ext>
      </extLst>
    </cfRule>
    <cfRule type="dataBar" priority="10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{98b3f0e7-f015-43f2-93e7-67630727755f}</x14:id>
        </ext>
      </extLst>
    </cfRule>
  </conditionalFormatting>
  <conditionalFormatting sqref="F78:F87">
    <cfRule type="dataBar" priority="1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{4f6af967-01cf-4318-892d-5074be89835c}</x14:id>
        </ext>
      </extLst>
    </cfRule>
    <cfRule type="dataBar" priority="10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{5d0f486b-3744-4000-9221-a57c3f93e1fe}</x14:id>
        </ext>
      </extLst>
    </cfRule>
    <cfRule type="dataBar" priority="10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{4748a42a-ff10-4bf4-beab-8ef6b5d1e6e6}</x14:id>
        </ext>
      </extLst>
    </cfRule>
    <cfRule type="dataBar" priority="10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{98ec8f24-f850-4759-8b9e-238a35580a85}</x14:id>
        </ext>
      </extLst>
    </cfRule>
  </conditionalFormatting>
  <conditionalFormatting sqref="F88:F89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{d0551505-14cc-4101-97ee-7c19c3ab2533}</x14:id>
        </ext>
      </extLst>
    </cfRule>
  </conditionalFormatting>
  <conditionalFormatting sqref="F100:F104">
    <cfRule type="dataBar" priority="8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{81c2a715-5c35-4d24-b9f8-291cc47daf5e}</x14:id>
        </ext>
      </extLst>
    </cfRule>
    <cfRule type="dataBar" priority="8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{d76ab842-8fc1-4aeb-9125-f7216eb6f1ba}</x14:id>
        </ext>
      </extLst>
    </cfRule>
    <cfRule type="dataBar" priority="9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{cb0d8ac5-d293-4468-84ac-42587e9499ee}</x14:id>
        </ext>
      </extLst>
    </cfRule>
    <cfRule type="dataBar" priority="9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{1c43b176-20bc-4db9-aec3-9c8997573555}</x14:id>
        </ext>
      </extLst>
    </cfRule>
  </conditionalFormatting>
  <conditionalFormatting sqref="F107:F111">
    <cfRule type="dataBar" priority="8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{b22d41ce-1255-4d0f-bdc9-6e365f6c890a}</x14:id>
        </ext>
      </extLst>
    </cfRule>
    <cfRule type="dataBar" priority="8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{b9c1f0ee-9ed8-4357-8d64-5f1928c8c00b}</x14:id>
        </ext>
      </extLst>
    </cfRule>
  </conditionalFormatting>
  <conditionalFormatting sqref="F115:F124">
    <cfRule type="dataBar" priority="8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{a459c717-4d52-408d-a96e-570e4863a139}</x14:id>
        </ext>
      </extLst>
    </cfRule>
    <cfRule type="dataBar" priority="8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{e938d250-22c7-4afa-9286-b527fec2e037}</x14:id>
        </ext>
      </extLst>
    </cfRule>
    <cfRule type="dataBar" priority="8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{63919b75-dac2-4006-bdb2-d117b4f72d33}</x14:id>
        </ext>
      </extLst>
    </cfRule>
    <cfRule type="dataBar" priority="9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{c1cd472e-e3aa-40b7-aecb-459c9257b714}</x14:id>
        </ext>
      </extLst>
    </cfRule>
  </conditionalFormatting>
  <conditionalFormatting sqref="F125:F126">
    <cfRule type="dataBar" priority="12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{52c75755-aa53-48cf-aac5-6d5670773408}</x14:id>
        </ext>
      </extLst>
    </cfRule>
  </conditionalFormatting>
  <conditionalFormatting sqref="F137:F141">
    <cfRule type="dataBar" priority="6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{fcf530a2-6afd-4887-ac78-4748aced543c}</x14:id>
        </ext>
      </extLst>
    </cfRule>
    <cfRule type="dataBar" priority="7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{257a6a36-c497-4e39-9c83-b356a971b310}</x14:id>
        </ext>
      </extLst>
    </cfRule>
    <cfRule type="dataBar" priority="7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{107d2ddd-5f45-441b-bbb9-9c320b69a78e}</x14:id>
        </ext>
      </extLst>
    </cfRule>
    <cfRule type="dataBar" priority="6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{2d5fd5df-9e2e-448d-be08-20e8c002844c}</x14:id>
        </ext>
      </extLst>
    </cfRule>
  </conditionalFormatting>
  <conditionalFormatting sqref="F144:F148">
    <cfRule type="dataBar" priority="6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{f9b9d881-d29e-4919-b9f4-1697c7b7e495}</x14:id>
        </ext>
      </extLst>
    </cfRule>
    <cfRule type="dataBar" priority="6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{7155b19e-037b-476a-ba11-3f14d51b2e14}</x14:id>
        </ext>
      </extLst>
    </cfRule>
  </conditionalFormatting>
  <conditionalFormatting sqref="F152:F161">
    <cfRule type="dataBar" priority="6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{2ab4d1eb-0827-4d45-90e8-0472835e899a}</x14:id>
        </ext>
      </extLst>
    </cfRule>
    <cfRule type="dataBar" priority="7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{caadbfe7-780e-4a35-8a71-0ccdde435fc7}</x14:id>
        </ext>
      </extLst>
    </cfRule>
    <cfRule type="dataBar" priority="6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{e0cbd2aa-d2da-472b-908f-364b4f03fe90}</x14:id>
        </ext>
      </extLst>
    </cfRule>
    <cfRule type="dataBar" priority="6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{fbbe5ec4-7211-4a8b-9dbe-1297fc7744e5}</x14:id>
        </ext>
      </extLst>
    </cfRule>
  </conditionalFormatting>
  <conditionalFormatting sqref="F162:F163">
    <cfRule type="dataBar" priority="14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{3291ff74-ce27-4d58-844c-7bc13c1a6e5f}</x14:id>
        </ext>
      </extLst>
    </cfRule>
  </conditionalFormatting>
  <conditionalFormatting sqref="F174:F178">
    <cfRule type="dataBar" priority="4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{810e93ba-6359-4e65-a0d4-26b62a5a4417}</x14:id>
        </ext>
      </extLst>
    </cfRule>
    <cfRule type="dataBar" priority="4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{fd1a36a1-a751-4414-bd61-4f1f005e6d6b}</x14:id>
        </ext>
      </extLst>
    </cfRule>
    <cfRule type="dataBar" priority="5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{c9db36a0-5faf-4162-8ff8-b0adbff8ae55}</x14:id>
        </ext>
      </extLst>
    </cfRule>
    <cfRule type="dataBar" priority="5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{cc121053-958a-4af0-a7f0-a495c08e4df2}</x14:id>
        </ext>
      </extLst>
    </cfRule>
  </conditionalFormatting>
  <conditionalFormatting sqref="F181:F185">
    <cfRule type="dataBar" priority="4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{0862da1a-a0bd-4a5f-8d2a-95493a449d76}</x14:id>
        </ext>
      </extLst>
    </cfRule>
    <cfRule type="dataBar" priority="4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{fffb69c1-708a-454d-908c-768f253aa3e8}</x14:id>
        </ext>
      </extLst>
    </cfRule>
  </conditionalFormatting>
  <conditionalFormatting sqref="F189:F198">
    <cfRule type="dataBar" priority="4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{15a4967b-c22f-44d5-abf1-8d7eccf6342a}</x14:id>
        </ext>
      </extLst>
    </cfRule>
    <cfRule type="dataBar" priority="5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{c1ddec6c-eef0-45e4-9d5f-4109e8ba65e2}</x14:id>
        </ext>
      </extLst>
    </cfRule>
    <cfRule type="dataBar" priority="4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{efa8bd12-3b00-4345-92bd-caaf1b9d6620}</x14:id>
        </ext>
      </extLst>
    </cfRule>
    <cfRule type="dataBar" priority="4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{89f39d80-f676-4d8e-a2ec-ff4edb1818fc}</x14:id>
        </ext>
      </extLst>
    </cfRule>
  </conditionalFormatting>
  <conditionalFormatting sqref="F199:F200">
    <cfRule type="dataBar" priority="14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{1da76bd8-3f07-4110-a9fd-ab8e2b8c98a7}</x14:id>
        </ext>
      </extLst>
    </cfRule>
  </conditionalFormatting>
  <conditionalFormatting sqref="F211:F215">
    <cfRule type="dataBar" priority="2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{3d224ed7-f418-4382-ada8-194f646d4302}</x14:id>
        </ext>
      </extLst>
    </cfRule>
    <cfRule type="dataBar" priority="3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{1f1c5f9b-46dc-40ad-8486-cb3c0cbb4a80}</x14:id>
        </ext>
      </extLst>
    </cfRule>
    <cfRule type="dataBar" priority="2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{f88207ff-beb1-4963-b145-fb400fcd2dbc}</x14:id>
        </ext>
      </extLst>
    </cfRule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{20c66cd0-fdb7-4b08-9992-e99fcc240d16}</x14:id>
        </ext>
      </extLst>
    </cfRule>
  </conditionalFormatting>
  <conditionalFormatting sqref="F218:F222">
    <cfRule type="dataBar" priority="2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{01f08ac6-926a-4134-a255-b474bf7dd06a}</x14:id>
        </ext>
      </extLst>
    </cfRule>
    <cfRule type="dataBar" priority="2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{8eced956-d349-4e5f-b723-bf4e6374afbd}</x14:id>
        </ext>
      </extLst>
    </cfRule>
  </conditionalFormatting>
  <conditionalFormatting sqref="F226:F235">
    <cfRule type="dataBar" priority="2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{e2721b2e-a33b-458d-b9a7-595da2ee9ea0}</x14:id>
        </ext>
      </extLst>
    </cfRule>
    <cfRule type="dataBar" priority="2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{d43f5b4a-55e5-45e3-91a4-bc3d2601a09e}</x14:id>
        </ext>
      </extLst>
    </cfRule>
    <cfRule type="dataBar" priority="2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{157e17c1-260f-461b-a043-e8fbd5dfb005}</x14:id>
        </ext>
      </extLst>
    </cfRule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{97089903-7132-49a6-96ba-ced23a58fa1a}</x14:id>
        </ext>
      </extLst>
    </cfRule>
  </conditionalFormatting>
  <conditionalFormatting sqref="F236:F237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{05b96f03-3c69-4b56-8ed9-2481818edff9}</x14:id>
        </ext>
      </extLst>
    </cfRule>
  </conditionalFormatting>
  <conditionalFormatting sqref="H241:H250">
    <cfRule type="dataBar" priority="13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{137091ba-69f2-43c2-8e4f-83a7ac72ec68}</x14:id>
        </ext>
      </extLst>
    </cfRule>
  </conditionalFormatting>
  <conditionalFormatting sqref="D3:E13">
    <cfRule type="dataBar" priority="14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{2afbc820-1ed2-4f6a-8d7d-52a94310bd5f}</x14:id>
        </ext>
      </extLst>
    </cfRule>
  </conditionalFormatting>
  <conditionalFormatting sqref="F33:F37;F26:F30;F19">
    <cfRule type="dataBar" priority="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{957e12ff-669a-4ba7-83d4-d39a3acc7c92}</x14:id>
        </ext>
      </extLst>
    </cfRule>
  </conditionalFormatting>
  <conditionalFormatting sqref="F70:F74;F63:F67;F56">
    <cfRule type="dataBar" priority="1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{fbdae9a9-53ce-42aa-8333-f3a338206671}</x14:id>
        </ext>
      </extLst>
    </cfRule>
  </conditionalFormatting>
  <conditionalFormatting sqref="F107:F111;F100:F104;F93">
    <cfRule type="dataBar" priority="9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{05f0da62-368a-4d93-aceb-0f7ee52164fa}</x14:id>
        </ext>
      </extLst>
    </cfRule>
  </conditionalFormatting>
  <conditionalFormatting sqref="F144:F148;F137:F141;F130">
    <cfRule type="dataBar" priority="7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{61a74ef1-1360-4a3b-979f-6bd8246d8862}</x14:id>
        </ext>
      </extLst>
    </cfRule>
  </conditionalFormatting>
  <conditionalFormatting sqref="F181:F185;F174:F178;F167">
    <cfRule type="dataBar" priority="5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{c9e212f7-0a54-4353-98c3-c91852711989}</x14:id>
        </ext>
      </extLst>
    </cfRule>
  </conditionalFormatting>
  <conditionalFormatting sqref="F218:F222;F211:F215;F204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{d49a624b-55cf-49b3-aeaa-c6d6c2b07257}</x14:id>
        </ext>
      </extLst>
    </cfRule>
  </conditionalFormatting>
  <hyperlinks>
    <hyperlink ref="D33:E33" r:id="rId2" display="http://url9090.coderbyte.com/ls/click?upn=u001.lj3TCiZxNU7jdbrh9WbrWc0TYooxWyNG7iblBrnUkY1dZbk53wTdsxFlySTVgXVYCF3I2EvZh4hdTWbRi-2B467w-3D-3DLvTw_0uW3xirGmLjaxDxe8V-2Bwmt8Dx4Ob8Wr9iaeT5yuPIW-2BAZIOCk1FZODbopvstDGyJMBD2vdgQqKEXdfcWOOl9lwvfir9Ju5jyTJgdwP9Dd5OMrpr3buflnG5f0T6Vyjyd0rfYGkvcadeSEFgLXiFWXte5PX2NYAXgBDCwhZrz-2BfPW1v32cO8VuvDfs7g65SGo71KK0G9eno-2BbWhNxntJlbA-3D-3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49b6263-c6a3-4211-a64c-1a8a3d9264f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b6432dc-ddeb-48b7-90a1-86a77717eb5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837fd0d-2963-4bab-9d68-de087e021c6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6588aba-86bd-454a-844f-58b0314b6e6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6e2f9e9-c0ba-4af1-b01c-39b56e5bde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14c8cb9-185e-4864-8467-684bdf44fee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3772585-0e5a-4cf6-8376-2b015655eaa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11d352c-1330-4d58-bf4f-3df8c565e79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c5d7ad5-5b41-47bc-b4c2-08a5075e3ca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F19</xm:sqref>
        </x14:conditionalFormatting>
        <x14:conditionalFormatting xmlns:xm="http://schemas.microsoft.com/office/excel/2006/main">
          <x14:cfRule type="dataBar" id="{083cea4f-77d7-40a1-800c-06fd7ba0122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e4a9f93-d08d-4648-b068-8aedbff989d0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eea8fd76-a409-4d44-b49b-132153d5436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0b19d45-1fdc-481d-9757-2f706297bb7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464f559-7f27-473d-a753-ab8a357fef6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d4b19dc-dd62-4516-bafd-820974ef5ef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68232c7-65e5-423c-a664-af2129bbbd5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02266b8-33d1-41dd-84eb-3372f52684f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4d94117-7e09-452f-b8e6-f54283a0136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F56</xm:sqref>
        </x14:conditionalFormatting>
        <x14:conditionalFormatting xmlns:xm="http://schemas.microsoft.com/office/excel/2006/main">
          <x14:cfRule type="dataBar" id="{95a8cfb7-d4c7-4b93-9244-edc03002e93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9085316-68e0-4aef-9eb2-16179fd5b33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2c5df59-0d47-4b9f-9e7c-e955e6b775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4e2b251-86d0-48e8-bd1a-cb27cdd1c6e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75f97aa-3204-4ccc-810b-8f94e00f24a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13e840-3d76-4600-b930-95e0e4e6e3ae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06120a42-3d03-4cbf-8e8c-282afe888a4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aa5a2ec-7adb-4e29-bdac-c62a4c82069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9318ed1-60ae-47e8-955f-4d8cf9bcf59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F93</xm:sqref>
        </x14:conditionalFormatting>
        <x14:conditionalFormatting xmlns:xm="http://schemas.microsoft.com/office/excel/2006/main">
          <x14:cfRule type="dataBar" id="{cfba825f-539c-456e-b165-348e540c397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04118ca-1033-41ca-989c-d3bcd7fc0a9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1e5777e-450a-4eb0-bde9-e7b11bf5f0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0b39ae1-26c3-4513-8112-89c1b0ecb83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4067fe4-5aa3-4a52-8c3d-c915791c7a0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ec07351-4a80-42c0-816f-9570b7c5509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a9174e-060b-4792-a0c3-da17a649c9c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02f087c-139d-43f8-8384-8bee50ebe23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207e205-995b-4648-9ff3-18011e52327a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F130</xm:sqref>
        </x14:conditionalFormatting>
        <x14:conditionalFormatting xmlns:xm="http://schemas.microsoft.com/office/excel/2006/main">
          <x14:cfRule type="dataBar" id="{9fb40981-02fd-41b2-8728-268cb6ebd81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218df9e-7d34-444c-98f2-4913309a2dc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32713a7-54b7-49c0-8f90-ca14ae3288d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c9e2dba-8d06-4a35-b6a2-984d1e16e9e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da596d1-d303-432f-b632-4eb57e7856b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a40eb87-cfdc-41df-ab42-9c1ad36c66b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3cbaade-0df5-4a0c-a968-71f60f7b301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48fd65-6475-42b5-9ccb-4f636398a62c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54802027-974c-45c7-811e-da7aeedebf2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F167</xm:sqref>
        </x14:conditionalFormatting>
        <x14:conditionalFormatting xmlns:xm="http://schemas.microsoft.com/office/excel/2006/main">
          <x14:cfRule type="dataBar" id="{496cf6c1-086c-460a-9513-06b6388b0c9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a18ed17-ea76-42bc-91f9-8d879462b29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73c3a22-75b7-4ac3-b8ce-f63e9bbbaa9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1c646e1-f65e-41f5-9f0e-4d9cf39d1558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78ef2686-51cb-4829-89eb-282f40de70a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fd3593a-b948-4378-81f1-bc5dfb402df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b6cdfeb-05e5-49e5-8387-d7413c626ee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0fc5d00-d879-4cd3-85e4-1118abb1af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32b871f-2e93-477e-8da9-6944f7849b4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F204</xm:sqref>
        </x14:conditionalFormatting>
        <x14:conditionalFormatting xmlns:xm="http://schemas.microsoft.com/office/excel/2006/main">
          <x14:cfRule type="dataBar" id="{25e7401e-ae2b-4c81-86ac-29468682ef2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ba1566a-6b3b-419b-9bd4-ca177f84fdd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4b6344b-4c32-4f52-9936-3a996b7da37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170b3bd-1401-4547-8238-8cd1d5e6edb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F26:F30</xm:sqref>
        </x14:conditionalFormatting>
        <x14:conditionalFormatting xmlns:xm="http://schemas.microsoft.com/office/excel/2006/main">
          <x14:cfRule type="dataBar" id="{66230abd-a874-4f43-8440-dfde3b10f2d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ce5fb37-b1af-4270-99da-120fa1fe81e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F33:F37</xm:sqref>
        </x14:conditionalFormatting>
        <x14:conditionalFormatting xmlns:xm="http://schemas.microsoft.com/office/excel/2006/main">
          <x14:cfRule type="dataBar" id="{b7c4be1f-c361-4b4b-8e8c-d0b566831ee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ed6edc-70a4-4f83-af1b-81338840439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f72459e-80ab-4a45-ac92-1ccee50301a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2969362-ff6b-422d-b7e4-be7e5e33546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F41:F50</xm:sqref>
        </x14:conditionalFormatting>
        <x14:conditionalFormatting xmlns:xm="http://schemas.microsoft.com/office/excel/2006/main">
          <x14:cfRule type="dataBar" id="{a8d96b81-9528-4e21-80c1-fdfcfda7616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F51:F52</xm:sqref>
        </x14:conditionalFormatting>
        <x14:conditionalFormatting xmlns:xm="http://schemas.microsoft.com/office/excel/2006/main">
          <x14:cfRule type="dataBar" id="{8f1b25bd-8814-4f63-837b-b4b1b613526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0b04dc2d-7fc9-4dc9-914e-50ad6c149b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c156fbd-f85c-4595-bb8d-3bcbbc934ad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09431f5-ffc8-4b45-8834-809128e79ad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F63:F67</xm:sqref>
        </x14:conditionalFormatting>
        <x14:conditionalFormatting xmlns:xm="http://schemas.microsoft.com/office/excel/2006/main">
          <x14:cfRule type="dataBar" id="{3dd83215-5870-447c-b42e-0dcf6b853f6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8b3f0e7-f015-43f2-93e7-67630727755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F70:F74</xm:sqref>
        </x14:conditionalFormatting>
        <x14:conditionalFormatting xmlns:xm="http://schemas.microsoft.com/office/excel/2006/main">
          <x14:cfRule type="dataBar" id="{4f6af967-01cf-4318-892d-5074be89835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5d0f486b-3744-4000-9221-a57c3f93e1f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48a42a-ff10-4bf4-beab-8ef6b5d1e6e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8ec8f24-f850-4759-8b9e-238a35580a8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F78:F87</xm:sqref>
        </x14:conditionalFormatting>
        <x14:conditionalFormatting xmlns:xm="http://schemas.microsoft.com/office/excel/2006/main">
          <x14:cfRule type="dataBar" id="{d0551505-14cc-4101-97ee-7c19c3ab253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F88:F89</xm:sqref>
        </x14:conditionalFormatting>
        <x14:conditionalFormatting xmlns:xm="http://schemas.microsoft.com/office/excel/2006/main">
          <x14:cfRule type="dataBar" id="{81c2a715-5c35-4d24-b9f8-291cc47daf5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76ab842-8fc1-4aeb-9125-f7216eb6f1b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b0d8ac5-d293-4468-84ac-42587e9499e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1c43b176-20bc-4db9-aec3-9c899757355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F100:F104</xm:sqref>
        </x14:conditionalFormatting>
        <x14:conditionalFormatting xmlns:xm="http://schemas.microsoft.com/office/excel/2006/main">
          <x14:cfRule type="dataBar" id="{b22d41ce-1255-4d0f-bdc9-6e365f6c890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9c1f0ee-9ed8-4357-8d64-5f1928c8c00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F107:F111</xm:sqref>
        </x14:conditionalFormatting>
        <x14:conditionalFormatting xmlns:xm="http://schemas.microsoft.com/office/excel/2006/main">
          <x14:cfRule type="dataBar" id="{a459c717-4d52-408d-a96e-570e4863a13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938d250-22c7-4afa-9286-b527fec2e03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3919b75-dac2-4006-bdb2-d117b4f72d3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cd472e-e3aa-40b7-aecb-459c9257b71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F115:F124</xm:sqref>
        </x14:conditionalFormatting>
        <x14:conditionalFormatting xmlns:xm="http://schemas.microsoft.com/office/excel/2006/main">
          <x14:cfRule type="dataBar" id="{52c75755-aa53-48cf-aac5-6d567077340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F125:F126</xm:sqref>
        </x14:conditionalFormatting>
        <x14:conditionalFormatting xmlns:xm="http://schemas.microsoft.com/office/excel/2006/main">
          <x14:cfRule type="dataBar" id="{fcf530a2-6afd-4887-ac78-4748aced543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7a6a36-c497-4e39-9c83-b356a971b31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07d2ddd-5f45-441b-bbb9-9c320b69a78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2d5fd5df-9e2e-448d-be08-20e8c002844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F137:F141</xm:sqref>
        </x14:conditionalFormatting>
        <x14:conditionalFormatting xmlns:xm="http://schemas.microsoft.com/office/excel/2006/main">
          <x14:cfRule type="dataBar" id="{f9b9d881-d29e-4919-b9f4-1697c7b7e49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55b19e-037b-476a-ba11-3f14d51b2e1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F144:F148</xm:sqref>
        </x14:conditionalFormatting>
        <x14:conditionalFormatting xmlns:xm="http://schemas.microsoft.com/office/excel/2006/main">
          <x14:cfRule type="dataBar" id="{2ab4d1eb-0827-4d45-90e8-0472835e899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aadbfe7-780e-4a35-8a71-0ccdde435fc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e0cbd2aa-d2da-472b-908f-364b4f03fe9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bbe5ec4-7211-4a8b-9dbe-1297fc7744e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F152:F161</xm:sqref>
        </x14:conditionalFormatting>
        <x14:conditionalFormatting xmlns:xm="http://schemas.microsoft.com/office/excel/2006/main">
          <x14:cfRule type="dataBar" id="{3291ff74-ce27-4d58-844c-7bc13c1a6e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F162:F163</xm:sqref>
        </x14:conditionalFormatting>
        <x14:conditionalFormatting xmlns:xm="http://schemas.microsoft.com/office/excel/2006/main">
          <x14:cfRule type="dataBar" id="{810e93ba-6359-4e65-a0d4-26b62a5a441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d1a36a1-a751-4414-bd61-4f1f005e6d6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9db36a0-5faf-4162-8ff8-b0adbff8ae5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cc121053-958a-4af0-a7f0-a495c08e4df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F174:F178</xm:sqref>
        </x14:conditionalFormatting>
        <x14:conditionalFormatting xmlns:xm="http://schemas.microsoft.com/office/excel/2006/main">
          <x14:cfRule type="dataBar" id="{0862da1a-a0bd-4a5f-8d2a-95493a449d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ffb69c1-708a-454d-908c-768f253aa3e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F181:F185</xm:sqref>
        </x14:conditionalFormatting>
        <x14:conditionalFormatting xmlns:xm="http://schemas.microsoft.com/office/excel/2006/main">
          <x14:cfRule type="dataBar" id="{15a4967b-c22f-44d5-abf1-8d7eccf6342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ddec6c-eef0-45e4-9d5f-4109e8ba65e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efa8bd12-3b00-4345-92bd-caaf1b9d662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9f39d80-f676-4d8e-a2ec-ff4edb1818f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F189:F198</xm:sqref>
        </x14:conditionalFormatting>
        <x14:conditionalFormatting xmlns:xm="http://schemas.microsoft.com/office/excel/2006/main">
          <x14:cfRule type="dataBar" id="{1da76bd8-3f07-4110-a9fd-ab8e2b8c98a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F199:F200</xm:sqref>
        </x14:conditionalFormatting>
        <x14:conditionalFormatting xmlns:xm="http://schemas.microsoft.com/office/excel/2006/main">
          <x14:cfRule type="dataBar" id="{3d224ed7-f418-4382-ada8-194f646d430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f1c5f9b-46dc-40ad-8486-cb3c0cbb4a8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88207ff-beb1-4963-b145-fb400fcd2db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0c66cd0-fdb7-4b08-9992-e99fcc240d1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F211:F215</xm:sqref>
        </x14:conditionalFormatting>
        <x14:conditionalFormatting xmlns:xm="http://schemas.microsoft.com/office/excel/2006/main">
          <x14:cfRule type="dataBar" id="{01f08ac6-926a-4134-a255-b474bf7dd06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eced956-d349-4e5f-b723-bf4e6374afb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F218:F222</xm:sqref>
        </x14:conditionalFormatting>
        <x14:conditionalFormatting xmlns:xm="http://schemas.microsoft.com/office/excel/2006/main">
          <x14:cfRule type="dataBar" id="{e2721b2e-a33b-458d-b9a7-595da2ee9ea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43f5b4a-55e5-45e3-91a4-bc3d2601a09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57e17c1-260f-461b-a043-e8fbd5dfb00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7089903-7132-49a6-96ba-ced23a58fa1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F226:F235</xm:sqref>
        </x14:conditionalFormatting>
        <x14:conditionalFormatting xmlns:xm="http://schemas.microsoft.com/office/excel/2006/main">
          <x14:cfRule type="dataBar" id="{05b96f03-3c69-4b56-8ed9-2481818edff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F236:F237</xm:sqref>
        </x14:conditionalFormatting>
        <x14:conditionalFormatting xmlns:xm="http://schemas.microsoft.com/office/excel/2006/main">
          <x14:cfRule type="dataBar" id="{137091ba-69f2-43c2-8e4f-83a7ac72ec6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H241:H250</xm:sqref>
        </x14:conditionalFormatting>
        <x14:conditionalFormatting xmlns:xm="http://schemas.microsoft.com/office/excel/2006/main">
          <x14:cfRule type="dataBar" id="{2afbc820-1ed2-4f6a-8d7d-52a94310bd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D3:E13</xm:sqref>
        </x14:conditionalFormatting>
        <x14:conditionalFormatting xmlns:xm="http://schemas.microsoft.com/office/excel/2006/main">
          <x14:cfRule type="dataBar" id="{957e12ff-669a-4ba7-83d4-d39a3acc7c9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F33:F37;F26:F30;F19</xm:sqref>
        </x14:conditionalFormatting>
        <x14:conditionalFormatting xmlns:xm="http://schemas.microsoft.com/office/excel/2006/main">
          <x14:cfRule type="dataBar" id="{fbdae9a9-53ce-42aa-8333-f3a33820667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F70:F74;F63:F67;F56</xm:sqref>
        </x14:conditionalFormatting>
        <x14:conditionalFormatting xmlns:xm="http://schemas.microsoft.com/office/excel/2006/main">
          <x14:cfRule type="dataBar" id="{05f0da62-368a-4d93-aceb-0f7ee52164f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F107:F111;F100:F104;F93</xm:sqref>
        </x14:conditionalFormatting>
        <x14:conditionalFormatting xmlns:xm="http://schemas.microsoft.com/office/excel/2006/main">
          <x14:cfRule type="dataBar" id="{61a74ef1-1360-4a3b-979f-6bd8246d886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F144:F148;F137:F141;F130</xm:sqref>
        </x14:conditionalFormatting>
        <x14:conditionalFormatting xmlns:xm="http://schemas.microsoft.com/office/excel/2006/main">
          <x14:cfRule type="dataBar" id="{c9e212f7-0a54-4353-98c3-c9185271198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F181:F185;F174:F178;F167</xm:sqref>
        </x14:conditionalFormatting>
        <x14:conditionalFormatting xmlns:xm="http://schemas.microsoft.com/office/excel/2006/main">
          <x14:cfRule type="dataBar" id="{d49a624b-55cf-49b3-aeaa-c6d6c2b0725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F218:F222;F211:F215;F204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5"/>
  <sheetViews>
    <sheetView zoomScale="60" zoomScaleNormal="60" workbookViewId="0">
      <selection activeCell="D3" sqref="D3:D13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11">
      <c r="B3" s="8" t="s">
        <v>46</v>
      </c>
      <c r="C3" s="9"/>
      <c r="D3" s="10"/>
      <c r="E3" s="233"/>
      <c r="G3" s="73" t="s">
        <v>20</v>
      </c>
      <c r="H3" s="74"/>
      <c r="J3" s="670" t="s">
        <v>47</v>
      </c>
      <c r="K3" s="671">
        <f>B19</f>
        <v>45625</v>
      </c>
    </row>
    <row r="4" ht="30" customHeight="1" spans="2:11">
      <c r="B4" s="8" t="s">
        <v>48</v>
      </c>
      <c r="C4" s="9"/>
      <c r="D4" s="10"/>
      <c r="E4" s="72"/>
      <c r="G4" s="75">
        <f>'PROGRESS REPORT '!AA3</f>
        <v>2</v>
      </c>
      <c r="H4" s="76"/>
      <c r="J4" s="672"/>
      <c r="K4" s="673"/>
    </row>
    <row r="5" ht="30" customHeight="1" spans="2:11">
      <c r="B5" s="8" t="s">
        <v>49</v>
      </c>
      <c r="C5" s="9"/>
      <c r="D5" s="10"/>
      <c r="E5" s="72"/>
      <c r="J5" s="672" t="str">
        <f t="shared" ref="J5:K9" si="0">C33</f>
        <v>Coderbyte assessment complete</v>
      </c>
      <c r="K5" s="674" t="str">
        <f t="shared" si="0"/>
        <v>http://url9090.coderbyte.com/ls/click?upn=u001.lj3TCiZxNU7jdbrh9WbrWc0TYooxWyNG7iblBrnUkY1dZbk53wTdsxFlySTVgXVYG1Xaj8eGpKf8-2FGSZEC4M8w-3D-3DQCl8_0uW3xirGmLjaxDxe8V-2Bwmt8Dx4Ob8Wr9iaeT5yuPIW-2Bq1HbI7chZ1YtWdKeg2-2BbY5l3ux-2FA1M4PdGaZqb1AxhEcZSqw6-2FQk-2F-2Fc-2FJLbLunG-2FpUrSVGyFR5pBHBepyuX6WJcvvFnZ-2F7S-2BKeH6-2BUQiIcX76LiUDNrRfZp1bWc5YwHC1yN0npWfOcahjnYOU7GR6OVwrb7kp7dTtkFdKTRhrnA-3D-3D</v>
      </c>
    </row>
    <row r="6" ht="30" customHeight="1" spans="2:11">
      <c r="B6" s="11" t="s">
        <v>50</v>
      </c>
      <c r="C6" s="12"/>
      <c r="D6" s="10"/>
      <c r="E6" s="72"/>
      <c r="J6" s="675">
        <f t="shared" si="0"/>
        <v>0</v>
      </c>
      <c r="K6" s="676">
        <f t="shared" si="0"/>
        <v>0</v>
      </c>
    </row>
    <row r="7" ht="30" customHeight="1" spans="2:11">
      <c r="B7" s="11" t="s">
        <v>51</v>
      </c>
      <c r="C7" s="12"/>
      <c r="D7" s="10"/>
      <c r="E7" s="72"/>
      <c r="J7" s="675">
        <f t="shared" si="0"/>
        <v>0</v>
      </c>
      <c r="K7" s="676">
        <f t="shared" si="0"/>
        <v>0</v>
      </c>
    </row>
    <row r="8" ht="30" customHeight="1" spans="2:11">
      <c r="B8" s="11" t="s">
        <v>52</v>
      </c>
      <c r="C8" s="12"/>
      <c r="D8" s="10"/>
      <c r="E8" s="72"/>
      <c r="J8" s="675">
        <f t="shared" si="0"/>
        <v>0</v>
      </c>
      <c r="K8" s="676">
        <f t="shared" si="0"/>
        <v>0</v>
      </c>
    </row>
    <row r="9" ht="30" customHeight="1" spans="2:11">
      <c r="B9" s="11" t="s">
        <v>53</v>
      </c>
      <c r="C9" s="12"/>
      <c r="D9" s="10"/>
      <c r="E9" s="72"/>
      <c r="J9" s="675">
        <f t="shared" si="0"/>
        <v>0</v>
      </c>
      <c r="K9" s="676">
        <f t="shared" si="0"/>
        <v>0</v>
      </c>
    </row>
    <row r="10" ht="30" customHeight="1" spans="2:11">
      <c r="B10" s="13" t="s">
        <v>54</v>
      </c>
      <c r="C10" s="14"/>
      <c r="D10" s="10"/>
      <c r="E10" s="72"/>
      <c r="J10" s="677"/>
      <c r="K10" s="674"/>
    </row>
    <row r="11" ht="30" customHeight="1" spans="2:11">
      <c r="B11" s="13" t="s">
        <v>55</v>
      </c>
      <c r="C11" s="14"/>
      <c r="D11" s="10"/>
      <c r="E11" s="72"/>
      <c r="J11" s="678"/>
      <c r="K11" s="676"/>
    </row>
    <row r="12" ht="30" customHeight="1" spans="2:11">
      <c r="B12" s="13" t="s">
        <v>56</v>
      </c>
      <c r="C12" s="14"/>
      <c r="D12" s="10"/>
      <c r="E12" s="72"/>
      <c r="J12" s="678"/>
      <c r="K12" s="676"/>
    </row>
    <row r="13" ht="30" customHeight="1" spans="2:11">
      <c r="B13" s="8" t="s">
        <v>57</v>
      </c>
      <c r="C13" s="9"/>
      <c r="D13" s="15"/>
      <c r="E13" s="77"/>
      <c r="J13" s="678" t="str">
        <f t="shared" ref="J13:J19" si="1">C44</f>
        <v>Bank account part 2 - continue</v>
      </c>
      <c r="K13" s="676"/>
    </row>
    <row r="14" ht="30" customHeight="1" spans="2:11">
      <c r="B14" s="16" t="s">
        <v>21</v>
      </c>
      <c r="C14" s="17"/>
      <c r="D14" s="17"/>
      <c r="E14" s="78"/>
      <c r="J14" s="678" t="str">
        <f t="shared" si="1"/>
        <v>Consume GitHub API - make changes </v>
      </c>
      <c r="K14" s="676"/>
    </row>
    <row r="15" ht="30" customHeight="1" spans="2:11">
      <c r="B15" s="18">
        <f ca="1">'PROGRESS REPORT '!AB3</f>
        <v>9.03445413034456</v>
      </c>
      <c r="C15" s="19"/>
      <c r="D15" s="19"/>
      <c r="E15" s="79"/>
      <c r="J15" s="678" t="str">
        <f t="shared" si="1"/>
        <v>Men's Mental Health Panel Discussion - session</v>
      </c>
      <c r="K15" s="676"/>
    </row>
    <row r="16" spans="10:11">
      <c r="J16" s="678">
        <f t="shared" si="1"/>
        <v>0</v>
      </c>
      <c r="K16" s="676"/>
    </row>
    <row r="17" ht="15.15" spans="10:11">
      <c r="J17" s="678">
        <f t="shared" si="1"/>
        <v>0</v>
      </c>
      <c r="K17" s="676"/>
    </row>
    <row r="18" ht="21.75" customHeight="1" spans="2:14">
      <c r="B18" s="20" t="s">
        <v>58</v>
      </c>
      <c r="C18" s="21" t="s">
        <v>59</v>
      </c>
      <c r="D18" s="20" t="s">
        <v>60</v>
      </c>
      <c r="E18" s="80"/>
      <c r="F18" s="81" t="s">
        <v>44</v>
      </c>
      <c r="G18" s="21" t="s">
        <v>61</v>
      </c>
      <c r="H18" s="80" t="s">
        <v>62</v>
      </c>
      <c r="J18" s="678">
        <f t="shared" si="1"/>
        <v>0</v>
      </c>
      <c r="K18" s="676"/>
      <c r="M18" s="169"/>
      <c r="N18" s="170"/>
    </row>
    <row r="19" ht="15" customHeight="1" spans="2:14">
      <c r="B19" s="22">
        <v>45625</v>
      </c>
      <c r="C19" s="23">
        <v>0.208333333333333</v>
      </c>
      <c r="D19" s="24" t="s">
        <v>63</v>
      </c>
      <c r="E19" s="82"/>
      <c r="F19" s="83"/>
      <c r="G19" s="84" t="str">
        <f>IF(F19=100%,"Complete",IF(AND(F19&lt;100%,F19&gt;0%),"In Progress","Not Started"))</f>
        <v>Not Started</v>
      </c>
      <c r="H19" s="82"/>
      <c r="J19" s="678">
        <f t="shared" si="1"/>
        <v>0</v>
      </c>
      <c r="K19" s="676"/>
      <c r="M19" s="171"/>
      <c r="N19" s="171"/>
    </row>
    <row r="20" ht="15" customHeight="1" spans="2:14">
      <c r="B20" s="22"/>
      <c r="C20" s="25">
        <v>0.25</v>
      </c>
      <c r="D20" s="26"/>
      <c r="E20" s="85"/>
      <c r="F20" s="86"/>
      <c r="G20" s="87"/>
      <c r="H20" s="85"/>
      <c r="J20" s="679"/>
      <c r="K20" s="680"/>
      <c r="M20" s="159"/>
      <c r="N20" s="159"/>
    </row>
    <row r="21" ht="15" customHeight="1" spans="2:14">
      <c r="B21" s="22"/>
      <c r="C21" s="25">
        <v>0.291666666666666</v>
      </c>
      <c r="D21" s="26"/>
      <c r="E21" s="85"/>
      <c r="F21" s="86"/>
      <c r="G21" s="87"/>
      <c r="H21" s="85"/>
      <c r="J21" s="681" t="s">
        <v>64</v>
      </c>
      <c r="K21" s="682"/>
      <c r="M21" s="159"/>
      <c r="N21" s="159"/>
    </row>
    <row r="22" ht="15" customHeight="1" spans="2:14">
      <c r="B22" s="22"/>
      <c r="C22" s="25">
        <v>0.333333333333333</v>
      </c>
      <c r="D22" s="26"/>
      <c r="E22" s="85"/>
      <c r="F22" s="86"/>
      <c r="G22" s="87"/>
      <c r="H22" s="85"/>
      <c r="J22" s="677">
        <f t="shared" ref="J22:J26" si="2">C26</f>
        <v>0</v>
      </c>
      <c r="K22" s="674"/>
      <c r="M22" s="159"/>
      <c r="N22" s="159"/>
    </row>
    <row r="23" ht="15" customHeight="1" spans="2:14">
      <c r="B23" s="22"/>
      <c r="C23" s="27">
        <v>0.375</v>
      </c>
      <c r="D23" s="28"/>
      <c r="E23" s="88"/>
      <c r="F23" s="89"/>
      <c r="G23" s="90"/>
      <c r="H23" s="88"/>
      <c r="J23" s="678">
        <f t="shared" si="2"/>
        <v>0</v>
      </c>
      <c r="K23" s="676"/>
      <c r="M23" s="159"/>
      <c r="N23" s="159"/>
    </row>
    <row r="24" ht="13.5" customHeight="1" spans="2:14">
      <c r="B24" s="22"/>
      <c r="C24" s="606" t="s">
        <v>215</v>
      </c>
      <c r="D24" s="607"/>
      <c r="E24" s="32"/>
      <c r="F24" s="29" t="s">
        <v>64</v>
      </c>
      <c r="G24" s="30"/>
      <c r="H24" s="531"/>
      <c r="J24" s="678">
        <f t="shared" si="2"/>
        <v>0</v>
      </c>
      <c r="K24" s="676"/>
      <c r="M24" s="159"/>
      <c r="N24" s="159"/>
    </row>
    <row r="25" ht="15" customHeight="1" spans="2:14">
      <c r="B25" s="22"/>
      <c r="C25" s="31" t="s">
        <v>65</v>
      </c>
      <c r="D25" s="32" t="s">
        <v>66</v>
      </c>
      <c r="E25" s="32" t="s">
        <v>43</v>
      </c>
      <c r="F25" s="92" t="s">
        <v>44</v>
      </c>
      <c r="G25" s="93" t="s">
        <v>61</v>
      </c>
      <c r="H25" s="92" t="s">
        <v>62</v>
      </c>
      <c r="J25" s="678">
        <f t="shared" si="2"/>
        <v>0</v>
      </c>
      <c r="K25" s="676"/>
      <c r="M25" s="159"/>
      <c r="N25" s="159"/>
    </row>
    <row r="26" ht="45" customHeight="1" spans="2:14">
      <c r="B26" s="22"/>
      <c r="C26" s="33"/>
      <c r="D26" s="34"/>
      <c r="E26" s="34"/>
      <c r="F26" s="94"/>
      <c r="G26" s="95" t="str">
        <f t="shared" ref="G26:G30" si="3">IF(F26=100%,"Complete",IF(AND(F26&lt;100%,F26&gt;0%),"In Progress","Not Started"))</f>
        <v>Not Started</v>
      </c>
      <c r="H26" s="96"/>
      <c r="J26" s="678">
        <f t="shared" si="2"/>
        <v>0</v>
      </c>
      <c r="K26" s="676"/>
      <c r="M26" s="159"/>
      <c r="N26" s="159"/>
    </row>
    <row r="27" ht="45" customHeight="1" spans="2:14">
      <c r="B27" s="22"/>
      <c r="C27" s="35"/>
      <c r="D27" s="36"/>
      <c r="E27" s="36"/>
      <c r="F27" s="97"/>
      <c r="G27" s="95" t="str">
        <f t="shared" si="3"/>
        <v>Not Started</v>
      </c>
      <c r="H27" s="98"/>
      <c r="J27" s="683"/>
      <c r="K27" s="684"/>
      <c r="M27" s="159"/>
      <c r="N27" s="159"/>
    </row>
    <row r="28" ht="4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685" t="s">
        <v>67</v>
      </c>
      <c r="K28" s="686">
        <f>B56</f>
        <v>45628</v>
      </c>
      <c r="M28" s="159"/>
      <c r="N28" s="159"/>
    </row>
    <row r="29" ht="4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672"/>
      <c r="K29" s="673"/>
      <c r="M29" s="159"/>
      <c r="N29" s="159"/>
    </row>
    <row r="30" ht="45" customHeight="1" spans="2:14">
      <c r="B30" s="22"/>
      <c r="C30" s="608"/>
      <c r="D30" s="457"/>
      <c r="E30" s="457"/>
      <c r="F30" s="572"/>
      <c r="G30" s="95" t="str">
        <f t="shared" si="3"/>
        <v>Not Started</v>
      </c>
      <c r="H30" s="535"/>
      <c r="J30" s="672" t="str">
        <f t="shared" ref="J30:K34" si="4">C70</f>
        <v>Dynamic Programming </v>
      </c>
      <c r="K30" s="674" t="str">
        <f t="shared" si="4"/>
        <v>https://www.geeksforgeeks.org/dynamic-programming/</v>
      </c>
      <c r="M30" s="159"/>
      <c r="N30" s="159"/>
    </row>
    <row r="31" ht="15" customHeight="1" spans="2:14">
      <c r="B31" s="22"/>
      <c r="C31" s="609" t="s">
        <v>216</v>
      </c>
      <c r="D31" s="610"/>
      <c r="E31" s="614"/>
      <c r="F31" s="536" t="s">
        <v>217</v>
      </c>
      <c r="G31" s="40"/>
      <c r="H31" s="100"/>
      <c r="J31" s="675">
        <f t="shared" si="4"/>
        <v>0</v>
      </c>
      <c r="K31" s="676">
        <f t="shared" si="4"/>
        <v>0</v>
      </c>
      <c r="M31" s="159"/>
      <c r="N31" s="159"/>
    </row>
    <row r="32" ht="15" customHeight="1" spans="2:14">
      <c r="B32" s="22"/>
      <c r="C32" s="517" t="s">
        <v>69</v>
      </c>
      <c r="D32" s="517" t="s">
        <v>70</v>
      </c>
      <c r="E32" s="518"/>
      <c r="F32" s="102" t="s">
        <v>44</v>
      </c>
      <c r="G32" s="103" t="s">
        <v>61</v>
      </c>
      <c r="H32" s="104" t="s">
        <v>62</v>
      </c>
      <c r="J32" s="675">
        <f t="shared" si="4"/>
        <v>0</v>
      </c>
      <c r="K32" s="676">
        <f t="shared" si="4"/>
        <v>0</v>
      </c>
      <c r="M32" s="159"/>
      <c r="N32" s="159"/>
    </row>
    <row r="33" ht="15" customHeight="1" spans="2:14">
      <c r="B33" s="22"/>
      <c r="C33" s="42" t="s">
        <v>264</v>
      </c>
      <c r="D33" s="619" t="s">
        <v>265</v>
      </c>
      <c r="E33" s="648"/>
      <c r="F33" s="106"/>
      <c r="G33" s="107" t="str">
        <f t="shared" ref="G33:G56" si="5">IF(F33=100%,"Complete",IF(AND(F33&lt;100%,F33&gt;0%),"In Progress","Not Started"))</f>
        <v>Not Started</v>
      </c>
      <c r="H33" s="108"/>
      <c r="J33" s="675">
        <f t="shared" si="4"/>
        <v>0</v>
      </c>
      <c r="K33" s="676">
        <f t="shared" si="4"/>
        <v>0</v>
      </c>
      <c r="M33" s="159"/>
      <c r="N33" s="159"/>
    </row>
    <row r="34" ht="15" customHeight="1" spans="2:14">
      <c r="B34" s="22"/>
      <c r="C34" s="44"/>
      <c r="D34" s="45"/>
      <c r="E34" s="109"/>
      <c r="F34" s="110"/>
      <c r="G34" s="107" t="str">
        <f t="shared" si="5"/>
        <v>Not Started</v>
      </c>
      <c r="H34" s="111"/>
      <c r="J34" s="675">
        <f t="shared" si="4"/>
        <v>0</v>
      </c>
      <c r="K34" s="676">
        <f t="shared" si="4"/>
        <v>0</v>
      </c>
      <c r="M34" s="159"/>
      <c r="N34" s="159"/>
    </row>
    <row r="35" ht="1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677"/>
      <c r="K35" s="674"/>
      <c r="M35" s="172"/>
      <c r="N35" s="172"/>
    </row>
    <row r="36" ht="1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678"/>
      <c r="K36" s="676"/>
      <c r="M36" s="171"/>
      <c r="N36" s="171"/>
    </row>
    <row r="37" ht="15" customHeight="1" spans="2:14">
      <c r="B37" s="22"/>
      <c r="C37" s="46"/>
      <c r="D37" s="47"/>
      <c r="E37" s="112"/>
      <c r="F37" s="113"/>
      <c r="G37" s="107" t="str">
        <f t="shared" si="5"/>
        <v>Not Started</v>
      </c>
      <c r="H37" s="103"/>
      <c r="J37" s="678"/>
      <c r="K37" s="676"/>
      <c r="M37" s="171"/>
      <c r="N37" s="171"/>
    </row>
    <row r="38" ht="15" customHeight="1" spans="2:14">
      <c r="B38" s="22"/>
      <c r="C38" s="48">
        <v>0.541666666666667</v>
      </c>
      <c r="D38" s="49"/>
      <c r="E38" s="114"/>
      <c r="F38" s="115" t="s">
        <v>71</v>
      </c>
      <c r="G38" s="116"/>
      <c r="H38" s="117"/>
      <c r="J38" s="678" t="str">
        <f t="shared" ref="J38:J44" si="6">C81</f>
        <v>Bank account part 2 - continue</v>
      </c>
      <c r="K38" s="676"/>
      <c r="M38" s="171"/>
      <c r="N38" s="171"/>
    </row>
    <row r="39" ht="15" customHeight="1" spans="2:14">
      <c r="B39" s="22"/>
      <c r="C39" s="519">
        <v>0.583333333333333</v>
      </c>
      <c r="D39" s="611"/>
      <c r="E39" s="520"/>
      <c r="F39" s="50" t="s">
        <v>72</v>
      </c>
      <c r="G39" s="51"/>
      <c r="H39" s="118"/>
      <c r="J39" s="678" t="str">
        <f t="shared" si="6"/>
        <v>Consume GitHub API - make changes if requested</v>
      </c>
      <c r="K39" s="676"/>
      <c r="M39" s="171"/>
      <c r="N39" s="171"/>
    </row>
    <row r="40" ht="15" customHeight="1" spans="2:14">
      <c r="B40" s="22"/>
      <c r="C40" s="52" t="s">
        <v>69</v>
      </c>
      <c r="D40" s="53"/>
      <c r="E40" s="119"/>
      <c r="F40" s="120" t="s">
        <v>44</v>
      </c>
      <c r="G40" s="120" t="s">
        <v>61</v>
      </c>
      <c r="H40" s="118" t="s">
        <v>62</v>
      </c>
      <c r="J40" s="678" t="str">
        <f t="shared" si="6"/>
        <v>Data Wrangling - make changes if requested</v>
      </c>
      <c r="K40" s="676"/>
      <c r="M40" s="171"/>
      <c r="N40" s="171"/>
    </row>
    <row r="41" ht="15" customHeight="1" spans="2:14">
      <c r="B41" s="22"/>
      <c r="C41" s="521" t="s">
        <v>218</v>
      </c>
      <c r="D41" s="541"/>
      <c r="E41" s="120" t="s">
        <v>219</v>
      </c>
      <c r="F41" s="122"/>
      <c r="G41" s="541" t="str">
        <f t="shared" si="5"/>
        <v>Not Started</v>
      </c>
      <c r="H41" s="124"/>
      <c r="J41" s="678">
        <f t="shared" si="6"/>
        <v>0</v>
      </c>
      <c r="K41" s="676"/>
      <c r="M41" s="171"/>
      <c r="N41" s="171"/>
    </row>
    <row r="42" ht="15" customHeight="1" spans="2:14">
      <c r="B42" s="22"/>
      <c r="C42" s="523" t="s">
        <v>220</v>
      </c>
      <c r="D42" s="123"/>
      <c r="E42" s="615"/>
      <c r="F42" s="126"/>
      <c r="G42" s="123" t="str">
        <f t="shared" si="5"/>
        <v>Not Started</v>
      </c>
      <c r="H42" s="127"/>
      <c r="J42" s="678">
        <f t="shared" si="6"/>
        <v>0</v>
      </c>
      <c r="K42" s="676"/>
      <c r="M42" s="173"/>
      <c r="N42" s="173"/>
    </row>
    <row r="43" ht="15" customHeight="1" spans="2:14">
      <c r="B43" s="22"/>
      <c r="C43" s="525" t="s">
        <v>221</v>
      </c>
      <c r="D43" s="612"/>
      <c r="E43" s="615"/>
      <c r="F43" s="126"/>
      <c r="G43" s="123" t="str">
        <f t="shared" si="5"/>
        <v>Not Started</v>
      </c>
      <c r="H43" s="127"/>
      <c r="J43" s="678">
        <f t="shared" si="6"/>
        <v>0</v>
      </c>
      <c r="K43" s="676"/>
      <c r="M43" s="169"/>
      <c r="N43" s="170"/>
    </row>
    <row r="44" ht="15" customHeight="1" spans="2:14">
      <c r="B44" s="22"/>
      <c r="C44" s="613" t="s">
        <v>266</v>
      </c>
      <c r="D44" s="130"/>
      <c r="E44" s="616" t="s">
        <v>222</v>
      </c>
      <c r="F44" s="126">
        <v>1</v>
      </c>
      <c r="G44" s="123" t="str">
        <f t="shared" si="5"/>
        <v>Complete</v>
      </c>
      <c r="H44" s="127"/>
      <c r="J44" s="678">
        <f t="shared" si="6"/>
        <v>0</v>
      </c>
      <c r="K44" s="676"/>
      <c r="M44" s="171"/>
      <c r="N44" s="171"/>
    </row>
    <row r="45" ht="15" customHeight="1" spans="2:14">
      <c r="B45" s="22"/>
      <c r="C45" s="570" t="s">
        <v>267</v>
      </c>
      <c r="D45" s="571"/>
      <c r="E45" s="129" t="s">
        <v>224</v>
      </c>
      <c r="F45" s="126">
        <v>1</v>
      </c>
      <c r="G45" s="123" t="str">
        <f t="shared" si="5"/>
        <v>Complete</v>
      </c>
      <c r="H45" s="127"/>
      <c r="J45" s="679"/>
      <c r="K45" s="680"/>
      <c r="M45" s="159"/>
      <c r="N45" s="159"/>
    </row>
    <row r="46" ht="15" customHeight="1" spans="2:14">
      <c r="B46" s="22"/>
      <c r="C46" s="64" t="s">
        <v>268</v>
      </c>
      <c r="D46" s="65"/>
      <c r="E46" s="130"/>
      <c r="F46" s="126">
        <v>1</v>
      </c>
      <c r="G46" s="123" t="str">
        <f t="shared" si="5"/>
        <v>Complete</v>
      </c>
      <c r="H46" s="127"/>
      <c r="J46" s="681" t="s">
        <v>64</v>
      </c>
      <c r="K46" s="682"/>
      <c r="M46" s="159"/>
      <c r="N46" s="159"/>
    </row>
    <row r="47" ht="15" customHeight="1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677" t="str">
        <f t="shared" ref="J47:J51" si="7">C63</f>
        <v>Simple calculator part 1 - moganedilifa@gmail.com - review</v>
      </c>
      <c r="K47" s="674"/>
      <c r="M47" s="159"/>
      <c r="N47" s="159"/>
    </row>
    <row r="48" ht="1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678">
        <f t="shared" si="7"/>
        <v>0</v>
      </c>
      <c r="K48" s="676"/>
      <c r="M48" s="159"/>
      <c r="N48" s="159"/>
    </row>
    <row r="49" ht="1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678">
        <f t="shared" si="7"/>
        <v>0</v>
      </c>
      <c r="K49" s="676"/>
      <c r="M49" s="159"/>
      <c r="N49" s="159"/>
    </row>
    <row r="50" ht="15" customHeight="1" spans="2:14">
      <c r="B50" s="66"/>
      <c r="C50" s="67"/>
      <c r="D50" s="68"/>
      <c r="E50" s="131"/>
      <c r="F50" s="132"/>
      <c r="G50" s="123" t="str">
        <f t="shared" si="5"/>
        <v>Not Started</v>
      </c>
      <c r="H50" s="133"/>
      <c r="J50" s="678">
        <f t="shared" si="7"/>
        <v>0</v>
      </c>
      <c r="K50" s="676"/>
      <c r="M50" s="159"/>
      <c r="N50" s="159"/>
    </row>
    <row r="51" ht="15" customHeight="1" spans="2:14">
      <c r="B51" s="69"/>
      <c r="C51" s="70"/>
      <c r="D51" s="71"/>
      <c r="E51" s="71"/>
      <c r="F51" s="134"/>
      <c r="G51" s="71"/>
      <c r="H51" s="71"/>
      <c r="J51" s="678">
        <f t="shared" si="7"/>
        <v>0</v>
      </c>
      <c r="K51" s="676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675" t="s">
        <v>76</v>
      </c>
      <c r="K52" s="687"/>
      <c r="M52" s="159"/>
      <c r="N52" s="159"/>
    </row>
    <row r="53" spans="10:14">
      <c r="J53" s="688" t="s">
        <v>77</v>
      </c>
      <c r="K53" s="689"/>
      <c r="M53" s="159"/>
      <c r="N53" s="159"/>
    </row>
    <row r="54" ht="15.15" spans="10:14">
      <c r="J54" s="679"/>
      <c r="K54" s="680"/>
      <c r="M54" s="159"/>
      <c r="N54" s="159"/>
    </row>
    <row r="55" ht="21.75" customHeight="1" spans="2:14">
      <c r="B55" s="20" t="s">
        <v>58</v>
      </c>
      <c r="C55" s="21" t="s">
        <v>59</v>
      </c>
      <c r="D55" s="20" t="s">
        <v>60</v>
      </c>
      <c r="E55" s="80"/>
      <c r="F55" s="81" t="s">
        <v>44</v>
      </c>
      <c r="G55" s="21" t="s">
        <v>61</v>
      </c>
      <c r="H55" s="80" t="s">
        <v>62</v>
      </c>
      <c r="J55" s="159"/>
      <c r="K55" s="159"/>
      <c r="M55" s="159"/>
      <c r="N55" s="159"/>
    </row>
    <row r="56" ht="15.15" spans="2:14">
      <c r="B56" s="22">
        <v>45628</v>
      </c>
      <c r="C56" s="23">
        <v>0.208333333333333</v>
      </c>
      <c r="D56" s="24" t="s">
        <v>63</v>
      </c>
      <c r="E56" s="82"/>
      <c r="F56" s="83">
        <v>1</v>
      </c>
      <c r="G56" s="84" t="str">
        <f t="shared" si="5"/>
        <v>Complete</v>
      </c>
      <c r="H56" s="82"/>
      <c r="J56" s="159"/>
      <c r="K56" s="159"/>
      <c r="M56" s="159"/>
      <c r="N56" s="159"/>
    </row>
    <row r="57" ht="15.15" spans="2:14">
      <c r="B57" s="22"/>
      <c r="C57" s="25">
        <v>0.25</v>
      </c>
      <c r="D57" s="26"/>
      <c r="E57" s="85"/>
      <c r="F57" s="86"/>
      <c r="G57" s="87"/>
      <c r="H57" s="85"/>
      <c r="J57" s="135" t="s">
        <v>47</v>
      </c>
      <c r="K57" s="136">
        <f>K28</f>
        <v>45628</v>
      </c>
      <c r="M57" s="159"/>
      <c r="N57" s="159"/>
    </row>
    <row r="58" ht="15.15" spans="2:14">
      <c r="B58" s="22"/>
      <c r="C58" s="25">
        <v>0.291666666666666</v>
      </c>
      <c r="D58" s="26"/>
      <c r="E58" s="85"/>
      <c r="F58" s="86"/>
      <c r="G58" s="87"/>
      <c r="H58" s="85"/>
      <c r="J58" s="137"/>
      <c r="K58" s="138"/>
      <c r="M58" s="159"/>
      <c r="N58" s="159"/>
    </row>
    <row r="59" spans="2:14">
      <c r="B59" s="22"/>
      <c r="C59" s="25">
        <v>0.333333333333333</v>
      </c>
      <c r="D59" s="26"/>
      <c r="E59" s="85"/>
      <c r="F59" s="86"/>
      <c r="G59" s="87"/>
      <c r="H59" s="85"/>
      <c r="J59" s="137" t="str">
        <f t="shared" ref="J59:K80" si="8">J30</f>
        <v>Dynamic Programming </v>
      </c>
      <c r="K59" s="139" t="str">
        <f t="shared" ref="K59:K60" si="9">K30</f>
        <v>https://www.geeksforgeeks.org/dynamic-programming/</v>
      </c>
      <c r="M59" s="159"/>
      <c r="N59" s="159"/>
    </row>
    <row r="60" ht="15.15" spans="2:14">
      <c r="B60" s="22"/>
      <c r="C60" s="27">
        <v>0.375</v>
      </c>
      <c r="D60" s="28"/>
      <c r="E60" s="88"/>
      <c r="F60" s="89"/>
      <c r="G60" s="90"/>
      <c r="H60" s="88"/>
      <c r="J60" s="140">
        <f t="shared" si="8"/>
        <v>0</v>
      </c>
      <c r="K60" s="141">
        <f t="shared" si="9"/>
        <v>0</v>
      </c>
      <c r="M60" s="172"/>
      <c r="N60" s="172"/>
    </row>
    <row r="61" ht="15.15" spans="2:14">
      <c r="B61" s="22"/>
      <c r="C61" s="606" t="s">
        <v>215</v>
      </c>
      <c r="D61" s="607"/>
      <c r="E61" s="32"/>
      <c r="F61" s="29" t="s">
        <v>64</v>
      </c>
      <c r="G61" s="30"/>
      <c r="H61" s="531"/>
      <c r="J61" s="140">
        <f t="shared" si="8"/>
        <v>0</v>
      </c>
      <c r="K61" s="141">
        <f t="shared" si="8"/>
        <v>0</v>
      </c>
      <c r="M61" s="171"/>
      <c r="N61" s="171"/>
    </row>
    <row r="62" ht="15.15" spans="2:14">
      <c r="B62" s="22"/>
      <c r="C62" s="31" t="s">
        <v>65</v>
      </c>
      <c r="D62" s="32" t="s">
        <v>66</v>
      </c>
      <c r="E62" s="32" t="s">
        <v>43</v>
      </c>
      <c r="F62" s="92" t="s">
        <v>44</v>
      </c>
      <c r="G62" s="93" t="s">
        <v>61</v>
      </c>
      <c r="H62" s="92" t="s">
        <v>62</v>
      </c>
      <c r="J62" s="140">
        <f t="shared" si="8"/>
        <v>0</v>
      </c>
      <c r="K62" s="141">
        <f t="shared" si="8"/>
        <v>0</v>
      </c>
      <c r="M62" s="171"/>
      <c r="N62" s="171"/>
    </row>
    <row r="63" ht="43.95" spans="2:14">
      <c r="B63" s="22"/>
      <c r="C63" s="33" t="s">
        <v>269</v>
      </c>
      <c r="D63" s="617" t="s">
        <v>270</v>
      </c>
      <c r="E63" s="617" t="s">
        <v>271</v>
      </c>
      <c r="F63" s="94">
        <v>1</v>
      </c>
      <c r="G63" s="95" t="str">
        <f t="shared" ref="G63:G67" si="10">IF(F63=100%,"Complete",IF(AND(F63&lt;100%,F63&gt;0%),"In Progress","Not Started"))</f>
        <v>Complete</v>
      </c>
      <c r="H63" s="96"/>
      <c r="J63" s="140">
        <f t="shared" si="8"/>
        <v>0</v>
      </c>
      <c r="K63" s="141">
        <f t="shared" si="8"/>
        <v>0</v>
      </c>
      <c r="M63" s="171"/>
      <c r="N63" s="171"/>
    </row>
    <row r="64" spans="2:14">
      <c r="B64" s="22"/>
      <c r="C64" s="35"/>
      <c r="D64" s="36"/>
      <c r="E64" s="36"/>
      <c r="F64" s="97"/>
      <c r="G64" s="95" t="str">
        <f t="shared" si="10"/>
        <v>Not Started</v>
      </c>
      <c r="H64" s="98"/>
      <c r="J64" s="149"/>
      <c r="K64" s="139"/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150"/>
      <c r="K65" s="141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150"/>
      <c r="K66" s="141"/>
      <c r="M66" s="171"/>
      <c r="N66" s="171"/>
    </row>
    <row r="67" ht="15.15" spans="2:14">
      <c r="B67" s="22"/>
      <c r="C67" s="608"/>
      <c r="D67" s="457"/>
      <c r="E67" s="457"/>
      <c r="F67" s="572"/>
      <c r="G67" s="95" t="str">
        <f t="shared" si="10"/>
        <v>Not Started</v>
      </c>
      <c r="H67" s="535"/>
      <c r="J67" s="150" t="str">
        <f t="shared" si="8"/>
        <v>Bank account part 2 - continue</v>
      </c>
      <c r="K67" s="141"/>
      <c r="M67" s="171"/>
      <c r="N67" s="171"/>
    </row>
    <row r="68" ht="15.15" spans="2:14">
      <c r="B68" s="22"/>
      <c r="C68" s="609" t="s">
        <v>216</v>
      </c>
      <c r="D68" s="610"/>
      <c r="E68" s="614"/>
      <c r="F68" s="536" t="s">
        <v>217</v>
      </c>
      <c r="G68" s="40"/>
      <c r="H68" s="100"/>
      <c r="J68" s="150" t="str">
        <f t="shared" si="8"/>
        <v>Consume GitHub API - make changes if requested</v>
      </c>
      <c r="K68" s="141"/>
      <c r="M68" s="171"/>
      <c r="N68" s="171"/>
    </row>
    <row r="69" ht="15.15" spans="2:14">
      <c r="B69" s="22"/>
      <c r="C69" s="517" t="s">
        <v>69</v>
      </c>
      <c r="D69" s="517" t="s">
        <v>70</v>
      </c>
      <c r="E69" s="518"/>
      <c r="F69" s="102" t="s">
        <v>44</v>
      </c>
      <c r="G69" s="103" t="s">
        <v>61</v>
      </c>
      <c r="H69" s="104" t="s">
        <v>62</v>
      </c>
      <c r="J69" s="150" t="str">
        <f t="shared" si="8"/>
        <v>Data Wrangling - make changes if requested</v>
      </c>
      <c r="K69" s="141"/>
      <c r="M69" s="173"/>
      <c r="N69" s="173"/>
    </row>
    <row r="70" spans="2:11">
      <c r="B70" s="22"/>
      <c r="C70" s="42" t="s">
        <v>272</v>
      </c>
      <c r="D70" s="619" t="s">
        <v>273</v>
      </c>
      <c r="E70" s="648"/>
      <c r="F70" s="106">
        <v>1</v>
      </c>
      <c r="G70" s="107" t="str">
        <f t="shared" ref="G70:G93" si="11">IF(F70=100%,"Complete",IF(AND(F70&lt;100%,F70&gt;0%),"In Progress","Not Started"))</f>
        <v>Complete</v>
      </c>
      <c r="H70" s="108"/>
      <c r="J70" s="150">
        <f t="shared" si="8"/>
        <v>0</v>
      </c>
      <c r="K70" s="141"/>
    </row>
    <row r="71" spans="2:11">
      <c r="B71" s="22"/>
      <c r="C71" s="44"/>
      <c r="D71" s="45"/>
      <c r="E71" s="109"/>
      <c r="F71" s="110"/>
      <c r="G71" s="107" t="str">
        <f t="shared" si="11"/>
        <v>Not Started</v>
      </c>
      <c r="H71" s="111"/>
      <c r="J71" s="150">
        <f t="shared" si="8"/>
        <v>0</v>
      </c>
      <c r="K71" s="141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150">
        <f t="shared" si="8"/>
        <v>0</v>
      </c>
      <c r="K72" s="141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150">
        <f t="shared" si="8"/>
        <v>0</v>
      </c>
      <c r="K73" s="141"/>
    </row>
    <row r="74" ht="15.15" spans="2:11">
      <c r="B74" s="22"/>
      <c r="C74" s="46"/>
      <c r="D74" s="47"/>
      <c r="E74" s="112"/>
      <c r="F74" s="113"/>
      <c r="G74" s="107" t="str">
        <f t="shared" si="11"/>
        <v>Not Started</v>
      </c>
      <c r="H74" s="103"/>
      <c r="J74" s="145"/>
      <c r="K74" s="146"/>
    </row>
    <row r="75" ht="15.15" spans="2:11">
      <c r="B75" s="22"/>
      <c r="C75" s="48">
        <v>0.541666666666667</v>
      </c>
      <c r="D75" s="49"/>
      <c r="E75" s="114"/>
      <c r="F75" s="115" t="s">
        <v>71</v>
      </c>
      <c r="G75" s="116"/>
      <c r="H75" s="117"/>
      <c r="J75" s="155" t="s">
        <v>64</v>
      </c>
      <c r="K75" s="156"/>
    </row>
    <row r="76" ht="15.15" spans="2:11">
      <c r="B76" s="22"/>
      <c r="C76" s="519">
        <v>0.583333333333333</v>
      </c>
      <c r="D76" s="611"/>
      <c r="E76" s="520"/>
      <c r="F76" s="50" t="s">
        <v>72</v>
      </c>
      <c r="G76" s="51"/>
      <c r="H76" s="118"/>
      <c r="J76" s="150" t="str">
        <f t="shared" si="8"/>
        <v>Simple calculator part 1 - moganedilifa@gmail.com - review</v>
      </c>
      <c r="K76" s="141"/>
    </row>
    <row r="77" ht="15.15" spans="2:11">
      <c r="B77" s="22"/>
      <c r="C77" s="52" t="s">
        <v>69</v>
      </c>
      <c r="D77" s="53"/>
      <c r="E77" s="119"/>
      <c r="F77" s="120" t="s">
        <v>44</v>
      </c>
      <c r="G77" s="120" t="s">
        <v>61</v>
      </c>
      <c r="H77" s="118" t="s">
        <v>62</v>
      </c>
      <c r="J77" s="150">
        <f t="shared" si="8"/>
        <v>0</v>
      </c>
      <c r="K77" s="141"/>
    </row>
    <row r="78" ht="15" customHeight="1" spans="2:11">
      <c r="B78" s="22"/>
      <c r="C78" s="521" t="s">
        <v>218</v>
      </c>
      <c r="D78" s="541"/>
      <c r="E78" s="120" t="s">
        <v>219</v>
      </c>
      <c r="F78" s="122"/>
      <c r="G78" s="541" t="str">
        <f t="shared" si="11"/>
        <v>Not Started</v>
      </c>
      <c r="H78" s="124"/>
      <c r="J78" s="150">
        <f t="shared" si="8"/>
        <v>0</v>
      </c>
      <c r="K78" s="141"/>
    </row>
    <row r="79" spans="2:11">
      <c r="B79" s="22"/>
      <c r="C79" s="523" t="s">
        <v>220</v>
      </c>
      <c r="D79" s="123"/>
      <c r="E79" s="615"/>
      <c r="F79" s="126"/>
      <c r="G79" s="123" t="str">
        <f t="shared" si="11"/>
        <v>Not Started</v>
      </c>
      <c r="H79" s="127"/>
      <c r="J79" s="150">
        <f t="shared" si="8"/>
        <v>0</v>
      </c>
      <c r="K79" s="141"/>
    </row>
    <row r="80" ht="15.75" customHeight="1" spans="2:11">
      <c r="B80" s="22"/>
      <c r="C80" s="525" t="s">
        <v>221</v>
      </c>
      <c r="D80" s="612"/>
      <c r="E80" s="615"/>
      <c r="F80" s="126"/>
      <c r="G80" s="123" t="str">
        <f t="shared" si="11"/>
        <v>Not Started</v>
      </c>
      <c r="H80" s="127"/>
      <c r="J80" s="150">
        <f t="shared" si="8"/>
        <v>0</v>
      </c>
      <c r="K80" s="141"/>
    </row>
    <row r="81" ht="15.15" spans="2:11">
      <c r="B81" s="22"/>
      <c r="C81" s="613" t="s">
        <v>266</v>
      </c>
      <c r="D81" s="130"/>
      <c r="E81" s="616" t="s">
        <v>222</v>
      </c>
      <c r="F81" s="126">
        <v>1</v>
      </c>
      <c r="G81" s="123" t="str">
        <f t="shared" si="11"/>
        <v>Complete</v>
      </c>
      <c r="H81" s="127"/>
      <c r="J81" s="151"/>
      <c r="K81" s="152"/>
    </row>
    <row r="82" ht="15.15" spans="2:11">
      <c r="B82" s="22"/>
      <c r="C82" s="570" t="s">
        <v>255</v>
      </c>
      <c r="D82" s="571"/>
      <c r="E82" s="129" t="s">
        <v>224</v>
      </c>
      <c r="F82" s="126">
        <v>1</v>
      </c>
      <c r="G82" s="123" t="str">
        <f t="shared" si="11"/>
        <v>Complete</v>
      </c>
      <c r="H82" s="127"/>
      <c r="J82" s="153" t="s">
        <v>67</v>
      </c>
      <c r="K82" s="154">
        <f>B93</f>
        <v>45629</v>
      </c>
    </row>
    <row r="83" ht="15.15" spans="2:11">
      <c r="B83" s="22"/>
      <c r="C83" s="64" t="s">
        <v>201</v>
      </c>
      <c r="D83" s="65"/>
      <c r="E83" s="130"/>
      <c r="F83" s="126">
        <v>1</v>
      </c>
      <c r="G83" s="123" t="str">
        <f t="shared" si="11"/>
        <v>Complete</v>
      </c>
      <c r="H83" s="127"/>
      <c r="J83" s="155"/>
      <c r="K83" s="156"/>
    </row>
    <row r="84" spans="2:11">
      <c r="B84" s="22"/>
      <c r="C84" s="64"/>
      <c r="D84" s="65"/>
      <c r="E84" s="130"/>
      <c r="F84" s="126"/>
      <c r="G84" s="123" t="str">
        <f t="shared" si="11"/>
        <v>Not Started</v>
      </c>
      <c r="H84" s="127"/>
      <c r="J84" s="137">
        <f t="shared" ref="J84:K88" si="12">C107</f>
        <v>0</v>
      </c>
      <c r="K84" s="139">
        <f t="shared" si="12"/>
        <v>0</v>
      </c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140">
        <f t="shared" si="12"/>
        <v>0</v>
      </c>
      <c r="K85" s="141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140">
        <f t="shared" si="12"/>
        <v>0</v>
      </c>
      <c r="K86" s="141">
        <f t="shared" si="12"/>
        <v>0</v>
      </c>
    </row>
    <row r="87" ht="15.15" spans="2:11">
      <c r="B87" s="66"/>
      <c r="C87" s="67"/>
      <c r="D87" s="68"/>
      <c r="E87" s="131"/>
      <c r="F87" s="132"/>
      <c r="G87" s="123" t="str">
        <f t="shared" si="11"/>
        <v>Not Started</v>
      </c>
      <c r="H87" s="133"/>
      <c r="J87" s="140">
        <f t="shared" si="12"/>
        <v>0</v>
      </c>
      <c r="K87" s="141">
        <f t="shared" si="12"/>
        <v>0</v>
      </c>
    </row>
    <row r="88" ht="25.75" spans="2:11">
      <c r="B88" s="69"/>
      <c r="C88" s="70"/>
      <c r="D88" s="71"/>
      <c r="E88" s="71"/>
      <c r="F88" s="134"/>
      <c r="G88" s="71"/>
      <c r="H88" s="71"/>
      <c r="J88" s="140">
        <f t="shared" si="12"/>
        <v>0</v>
      </c>
      <c r="K88" s="141">
        <f t="shared" si="12"/>
        <v>0</v>
      </c>
    </row>
    <row r="89" ht="15.75" customHeight="1" spans="2:11">
      <c r="B89" s="69"/>
      <c r="C89" s="70"/>
      <c r="D89" s="71"/>
      <c r="E89" s="71"/>
      <c r="F89" s="134"/>
      <c r="G89" s="71"/>
      <c r="H89" s="71"/>
      <c r="J89" s="149"/>
      <c r="K89" s="139"/>
    </row>
    <row r="90" spans="10:11">
      <c r="J90" s="150"/>
      <c r="K90" s="141"/>
    </row>
    <row r="91" ht="15.15" spans="10:11">
      <c r="J91" s="150"/>
      <c r="K91" s="141"/>
    </row>
    <row r="92" ht="21.75" customHeight="1" spans="2:11">
      <c r="B92" s="20" t="s">
        <v>58</v>
      </c>
      <c r="C92" s="21" t="s">
        <v>59</v>
      </c>
      <c r="D92" s="20" t="s">
        <v>60</v>
      </c>
      <c r="E92" s="80"/>
      <c r="F92" s="81" t="s">
        <v>44</v>
      </c>
      <c r="G92" s="21" t="s">
        <v>61</v>
      </c>
      <c r="H92" s="80" t="s">
        <v>62</v>
      </c>
      <c r="J92" s="150" t="str">
        <f t="shared" ref="J92:J98" si="13">C118</f>
        <v>Bank account part 2 - continue</v>
      </c>
      <c r="K92" s="141"/>
    </row>
    <row r="93" spans="2:11">
      <c r="B93" s="22">
        <v>45629</v>
      </c>
      <c r="C93" s="23">
        <v>0.208333333333333</v>
      </c>
      <c r="D93" s="24" t="s">
        <v>63</v>
      </c>
      <c r="E93" s="82"/>
      <c r="F93" s="83">
        <v>1</v>
      </c>
      <c r="G93" s="84" t="str">
        <f t="shared" si="11"/>
        <v>Complete</v>
      </c>
      <c r="H93" s="82"/>
      <c r="J93" s="150" t="str">
        <f t="shared" si="13"/>
        <v>Consume GitHub API - sent Percival an email regarding his review - requested a review</v>
      </c>
      <c r="K93" s="141"/>
    </row>
    <row r="94" spans="2:11">
      <c r="B94" s="22"/>
      <c r="C94" s="25">
        <v>0.25</v>
      </c>
      <c r="D94" s="26"/>
      <c r="E94" s="85"/>
      <c r="F94" s="86"/>
      <c r="G94" s="87"/>
      <c r="H94" s="85"/>
      <c r="J94" s="150" t="str">
        <f t="shared" si="13"/>
        <v>Data Wrangling - no changes</v>
      </c>
      <c r="K94" s="141"/>
    </row>
    <row r="95" spans="2:11">
      <c r="B95" s="22"/>
      <c r="C95" s="25">
        <v>0.291666666666666</v>
      </c>
      <c r="D95" s="26"/>
      <c r="E95" s="85"/>
      <c r="F95" s="86"/>
      <c r="G95" s="87"/>
      <c r="H95" s="85"/>
      <c r="J95" s="150" t="str">
        <f t="shared" si="13"/>
        <v>Sqlalchemy ORM - started topic</v>
      </c>
      <c r="K95" s="141"/>
    </row>
    <row r="96" spans="2:11">
      <c r="B96" s="22"/>
      <c r="C96" s="25">
        <v>0.333333333333333</v>
      </c>
      <c r="D96" s="26"/>
      <c r="E96" s="85"/>
      <c r="F96" s="86"/>
      <c r="G96" s="87"/>
      <c r="H96" s="85"/>
      <c r="J96" s="150">
        <f t="shared" si="13"/>
        <v>0</v>
      </c>
      <c r="K96" s="141"/>
    </row>
    <row r="97" ht="15.15" spans="2:11">
      <c r="B97" s="22"/>
      <c r="C97" s="27">
        <v>0.375</v>
      </c>
      <c r="D97" s="28"/>
      <c r="E97" s="88"/>
      <c r="F97" s="89"/>
      <c r="G97" s="90"/>
      <c r="H97" s="88"/>
      <c r="J97" s="150">
        <f t="shared" si="13"/>
        <v>0</v>
      </c>
      <c r="K97" s="141"/>
    </row>
    <row r="98" ht="15.15" spans="2:11">
      <c r="B98" s="22"/>
      <c r="C98" s="606" t="s">
        <v>215</v>
      </c>
      <c r="D98" s="607"/>
      <c r="E98" s="32"/>
      <c r="F98" s="29" t="s">
        <v>64</v>
      </c>
      <c r="G98" s="30"/>
      <c r="H98" s="531"/>
      <c r="J98" s="150">
        <f t="shared" si="13"/>
        <v>0</v>
      </c>
      <c r="K98" s="141"/>
    </row>
    <row r="99" ht="15.15" spans="2:11">
      <c r="B99" s="22"/>
      <c r="C99" s="31" t="s">
        <v>65</v>
      </c>
      <c r="D99" s="32" t="s">
        <v>66</v>
      </c>
      <c r="E99" s="32" t="s">
        <v>43</v>
      </c>
      <c r="F99" s="92" t="s">
        <v>44</v>
      </c>
      <c r="G99" s="93" t="s">
        <v>61</v>
      </c>
      <c r="H99" s="92" t="s">
        <v>62</v>
      </c>
      <c r="J99" s="189"/>
      <c r="K99" s="190"/>
    </row>
    <row r="100" ht="43.95" spans="2:11">
      <c r="B100" s="22"/>
      <c r="C100" s="33" t="s">
        <v>274</v>
      </c>
      <c r="D100" s="617" t="s">
        <v>228</v>
      </c>
      <c r="E100" s="617" t="s">
        <v>229</v>
      </c>
      <c r="F100" s="94">
        <v>1</v>
      </c>
      <c r="G100" s="95" t="str">
        <f t="shared" ref="G100:G104" si="14">IF(F100=100%,"Complete",IF(AND(F100&lt;100%,F100&gt;0%),"In Progress","Not Started"))</f>
        <v>Complete</v>
      </c>
      <c r="H100" s="96"/>
      <c r="J100" s="155" t="s">
        <v>64</v>
      </c>
      <c r="K100" s="156"/>
    </row>
    <row r="101" spans="2:11">
      <c r="B101" s="22"/>
      <c r="C101" s="35"/>
      <c r="D101" s="36"/>
      <c r="E101" s="36"/>
      <c r="F101" s="97"/>
      <c r="G101" s="95" t="str">
        <f t="shared" si="14"/>
        <v>Not Started</v>
      </c>
      <c r="H101" s="98"/>
      <c r="J101" s="149" t="str">
        <f t="shared" ref="J101:J105" si="15">C100</f>
        <v>Bank account part 1 - oswell.ndhlovu@umuzi.org - reviewed by Zaid</v>
      </c>
      <c r="K101" s="13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50">
        <f t="shared" si="15"/>
        <v>0</v>
      </c>
      <c r="K102" s="141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50">
        <f t="shared" si="15"/>
        <v>0</v>
      </c>
      <c r="K103" s="141"/>
    </row>
    <row r="104" ht="15.15" spans="2:11">
      <c r="B104" s="22"/>
      <c r="C104" s="608"/>
      <c r="D104" s="457"/>
      <c r="E104" s="457"/>
      <c r="F104" s="572"/>
      <c r="G104" s="95" t="str">
        <f t="shared" si="14"/>
        <v>Not Started</v>
      </c>
      <c r="H104" s="535"/>
      <c r="J104" s="150">
        <f t="shared" si="15"/>
        <v>0</v>
      </c>
      <c r="K104" s="141"/>
    </row>
    <row r="105" ht="15.15" spans="2:11">
      <c r="B105" s="22"/>
      <c r="C105" s="609" t="s">
        <v>216</v>
      </c>
      <c r="D105" s="610"/>
      <c r="E105" s="614"/>
      <c r="F105" s="536" t="s">
        <v>217</v>
      </c>
      <c r="G105" s="40"/>
      <c r="H105" s="100"/>
      <c r="J105" s="150">
        <f t="shared" si="15"/>
        <v>0</v>
      </c>
      <c r="K105" s="141"/>
    </row>
    <row r="106" ht="15.15" spans="2:11">
      <c r="B106" s="22"/>
      <c r="C106" s="517" t="s">
        <v>69</v>
      </c>
      <c r="D106" s="517" t="s">
        <v>70</v>
      </c>
      <c r="E106" s="518"/>
      <c r="F106" s="102" t="s">
        <v>44</v>
      </c>
      <c r="G106" s="103" t="s">
        <v>61</v>
      </c>
      <c r="H106" s="104" t="s">
        <v>62</v>
      </c>
      <c r="J106" s="140" t="s">
        <v>76</v>
      </c>
      <c r="K106" s="144"/>
    </row>
    <row r="107" spans="2:11">
      <c r="B107" s="22"/>
      <c r="C107" s="42"/>
      <c r="D107" s="43"/>
      <c r="E107" s="105"/>
      <c r="F107" s="106"/>
      <c r="G107" s="107" t="str">
        <f t="shared" ref="G107:G130" si="16">IF(F107=100%,"Complete",IF(AND(F107&lt;100%,F107&gt;0%),"In Progress","Not Started"))</f>
        <v>Not Started</v>
      </c>
      <c r="H107" s="108"/>
      <c r="J107" s="157" t="s">
        <v>77</v>
      </c>
      <c r="K107" s="158"/>
    </row>
    <row r="108" ht="15.15" spans="2:11">
      <c r="B108" s="22"/>
      <c r="C108" s="44"/>
      <c r="D108" s="45"/>
      <c r="E108" s="109"/>
      <c r="F108" s="110"/>
      <c r="G108" s="107" t="str">
        <f t="shared" si="16"/>
        <v>Not Started</v>
      </c>
      <c r="H108" s="111"/>
      <c r="J108" s="145"/>
      <c r="K108" s="146"/>
    </row>
    <row r="109" spans="2:8">
      <c r="B109" s="22"/>
      <c r="C109" s="44"/>
      <c r="D109" s="45"/>
      <c r="E109" s="109"/>
      <c r="F109" s="110"/>
      <c r="G109" s="107" t="str">
        <f t="shared" si="16"/>
        <v>Not Started</v>
      </c>
      <c r="H109" s="111"/>
    </row>
    <row r="110" ht="15.15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75" customHeight="1" spans="2:11">
      <c r="B111" s="22"/>
      <c r="C111" s="46"/>
      <c r="D111" s="47"/>
      <c r="E111" s="112"/>
      <c r="F111" s="113"/>
      <c r="G111" s="107" t="str">
        <f t="shared" si="16"/>
        <v>Not Started</v>
      </c>
      <c r="H111" s="103"/>
      <c r="J111" s="670" t="s">
        <v>47</v>
      </c>
      <c r="K111" s="671">
        <f>K82</f>
        <v>45629</v>
      </c>
    </row>
    <row r="112" ht="15.75" customHeight="1" spans="2:11">
      <c r="B112" s="22"/>
      <c r="C112" s="48">
        <v>0.541666666666667</v>
      </c>
      <c r="D112" s="49"/>
      <c r="E112" s="114"/>
      <c r="F112" s="115" t="s">
        <v>71</v>
      </c>
      <c r="G112" s="116"/>
      <c r="H112" s="117"/>
      <c r="J112" s="672"/>
      <c r="K112" s="673"/>
    </row>
    <row r="113" ht="15.75" customHeight="1" spans="2:11">
      <c r="B113" s="22"/>
      <c r="C113" s="519">
        <v>0.583333333333333</v>
      </c>
      <c r="D113" s="611"/>
      <c r="E113" s="520"/>
      <c r="F113" s="50" t="s">
        <v>72</v>
      </c>
      <c r="G113" s="51"/>
      <c r="H113" s="118"/>
      <c r="J113" s="672">
        <f t="shared" ref="J113:K127" si="17">J84</f>
        <v>0</v>
      </c>
      <c r="K113" s="674">
        <f t="shared" ref="K113:K114" si="18">K84</f>
        <v>0</v>
      </c>
    </row>
    <row r="114" ht="15.75" customHeight="1" spans="2:11">
      <c r="B114" s="22"/>
      <c r="C114" s="52" t="s">
        <v>69</v>
      </c>
      <c r="D114" s="53"/>
      <c r="E114" s="119"/>
      <c r="F114" s="120" t="s">
        <v>44</v>
      </c>
      <c r="G114" s="120" t="s">
        <v>61</v>
      </c>
      <c r="H114" s="118" t="s">
        <v>62</v>
      </c>
      <c r="J114" s="675">
        <f t="shared" si="17"/>
        <v>0</v>
      </c>
      <c r="K114" s="676">
        <f t="shared" si="18"/>
        <v>0</v>
      </c>
    </row>
    <row r="115" ht="15" customHeight="1" spans="2:11">
      <c r="B115" s="22"/>
      <c r="C115" s="521" t="s">
        <v>218</v>
      </c>
      <c r="D115" s="541"/>
      <c r="E115" s="120" t="s">
        <v>219</v>
      </c>
      <c r="F115" s="122"/>
      <c r="G115" s="541" t="str">
        <f t="shared" si="16"/>
        <v>Not Started</v>
      </c>
      <c r="H115" s="124"/>
      <c r="J115" s="675">
        <f t="shared" si="17"/>
        <v>0</v>
      </c>
      <c r="K115" s="676">
        <f t="shared" si="17"/>
        <v>0</v>
      </c>
    </row>
    <row r="116" spans="2:11">
      <c r="B116" s="22"/>
      <c r="C116" s="523" t="s">
        <v>220</v>
      </c>
      <c r="D116" s="123"/>
      <c r="E116" s="615"/>
      <c r="F116" s="126"/>
      <c r="G116" s="123" t="str">
        <f t="shared" si="16"/>
        <v>Not Started</v>
      </c>
      <c r="H116" s="127"/>
      <c r="J116" s="675">
        <f t="shared" si="17"/>
        <v>0</v>
      </c>
      <c r="K116" s="676">
        <f t="shared" si="17"/>
        <v>0</v>
      </c>
    </row>
    <row r="117" ht="15.75" customHeight="1" spans="2:11">
      <c r="B117" s="22"/>
      <c r="C117" s="525" t="s">
        <v>221</v>
      </c>
      <c r="D117" s="612"/>
      <c r="E117" s="615"/>
      <c r="F117" s="126"/>
      <c r="G117" s="123" t="str">
        <f t="shared" si="16"/>
        <v>Not Started</v>
      </c>
      <c r="H117" s="127"/>
      <c r="J117" s="675">
        <f t="shared" si="17"/>
        <v>0</v>
      </c>
      <c r="K117" s="676">
        <f t="shared" si="17"/>
        <v>0</v>
      </c>
    </row>
    <row r="118" ht="15.15" spans="2:11">
      <c r="B118" s="22"/>
      <c r="C118" s="613" t="s">
        <v>266</v>
      </c>
      <c r="D118" s="130"/>
      <c r="E118" s="616" t="s">
        <v>222</v>
      </c>
      <c r="F118" s="126">
        <v>1</v>
      </c>
      <c r="G118" s="123" t="str">
        <f t="shared" si="16"/>
        <v>Complete</v>
      </c>
      <c r="H118" s="127"/>
      <c r="J118" s="677"/>
      <c r="K118" s="674"/>
    </row>
    <row r="119" ht="15" customHeight="1" spans="2:11">
      <c r="B119" s="22"/>
      <c r="C119" s="570" t="s">
        <v>275</v>
      </c>
      <c r="D119" s="571"/>
      <c r="E119" s="129" t="s">
        <v>224</v>
      </c>
      <c r="F119" s="126">
        <v>1</v>
      </c>
      <c r="G119" s="123" t="str">
        <f t="shared" si="16"/>
        <v>Complete</v>
      </c>
      <c r="H119" s="127"/>
      <c r="J119" s="678"/>
      <c r="K119" s="676"/>
    </row>
    <row r="120" ht="15" customHeight="1" spans="2:11">
      <c r="B120" s="22"/>
      <c r="C120" s="64" t="s">
        <v>239</v>
      </c>
      <c r="D120" s="65"/>
      <c r="E120" s="130"/>
      <c r="F120" s="126"/>
      <c r="G120" s="123" t="str">
        <f t="shared" si="16"/>
        <v>Not Started</v>
      </c>
      <c r="H120" s="127"/>
      <c r="J120" s="678"/>
      <c r="K120" s="676"/>
    </row>
    <row r="121" ht="15" customHeight="1" spans="2:11">
      <c r="B121" s="22"/>
      <c r="C121" s="64" t="s">
        <v>276</v>
      </c>
      <c r="D121" s="65"/>
      <c r="E121" s="130"/>
      <c r="F121" s="126">
        <v>1</v>
      </c>
      <c r="G121" s="123" t="str">
        <f t="shared" si="16"/>
        <v>Complete</v>
      </c>
      <c r="H121" s="127"/>
      <c r="J121" s="678" t="str">
        <f t="shared" si="17"/>
        <v>Bank account part 2 - continue</v>
      </c>
      <c r="K121" s="676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678" t="str">
        <f t="shared" si="17"/>
        <v>Consume GitHub API - sent Percival an email regarding his review - requested a review</v>
      </c>
      <c r="K122" s="676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678" t="str">
        <f t="shared" si="17"/>
        <v>Data Wrangling - no changes</v>
      </c>
      <c r="K123" s="676"/>
    </row>
    <row r="124" ht="15.75" customHeight="1" spans="2:11">
      <c r="B124" s="66"/>
      <c r="C124" s="67"/>
      <c r="D124" s="68"/>
      <c r="E124" s="131"/>
      <c r="F124" s="132"/>
      <c r="G124" s="123" t="str">
        <f t="shared" si="16"/>
        <v>Not Started</v>
      </c>
      <c r="H124" s="133"/>
      <c r="J124" s="678" t="str">
        <f t="shared" si="17"/>
        <v>Sqlalchemy ORM - started topic</v>
      </c>
      <c r="K124" s="676"/>
    </row>
    <row r="125" ht="25" spans="2:11">
      <c r="B125" s="69"/>
      <c r="C125" s="70"/>
      <c r="D125" s="71"/>
      <c r="E125" s="71"/>
      <c r="F125" s="134"/>
      <c r="G125" s="71"/>
      <c r="H125" s="71"/>
      <c r="J125" s="678">
        <f t="shared" si="17"/>
        <v>0</v>
      </c>
      <c r="K125" s="676"/>
    </row>
    <row r="126" ht="15.75" customHeight="1" spans="2:11">
      <c r="B126" s="69"/>
      <c r="C126" s="70"/>
      <c r="D126" s="71"/>
      <c r="E126" s="71"/>
      <c r="F126" s="134"/>
      <c r="G126" s="71"/>
      <c r="H126" s="71"/>
      <c r="J126" s="678">
        <f t="shared" si="17"/>
        <v>0</v>
      </c>
      <c r="K126" s="676"/>
    </row>
    <row r="127" spans="10:11">
      <c r="J127" s="678">
        <f t="shared" si="17"/>
        <v>0</v>
      </c>
      <c r="K127" s="676"/>
    </row>
    <row r="128" ht="15.15" spans="10:11">
      <c r="J128" s="679"/>
      <c r="K128" s="680"/>
    </row>
    <row r="129" ht="21.75" customHeight="1" spans="2:11">
      <c r="B129" s="20" t="s">
        <v>58</v>
      </c>
      <c r="C129" s="21" t="s">
        <v>59</v>
      </c>
      <c r="D129" s="20" t="s">
        <v>60</v>
      </c>
      <c r="E129" s="80"/>
      <c r="F129" s="81" t="s">
        <v>44</v>
      </c>
      <c r="G129" s="21" t="s">
        <v>61</v>
      </c>
      <c r="H129" s="80" t="s">
        <v>62</v>
      </c>
      <c r="J129" s="681" t="s">
        <v>64</v>
      </c>
      <c r="K129" s="682"/>
    </row>
    <row r="130" spans="2:11">
      <c r="B130" s="22">
        <v>45630</v>
      </c>
      <c r="C130" s="23">
        <v>0.208333333333333</v>
      </c>
      <c r="D130" s="24" t="s">
        <v>63</v>
      </c>
      <c r="E130" s="82"/>
      <c r="F130" s="83">
        <v>1</v>
      </c>
      <c r="G130" s="84" t="str">
        <f t="shared" si="16"/>
        <v>Complete</v>
      </c>
      <c r="H130" s="82"/>
      <c r="J130" s="678" t="str">
        <f t="shared" ref="J130:J134" si="19">J101</f>
        <v>Bank account part 1 - oswell.ndhlovu@umuzi.org - reviewed by Zaid</v>
      </c>
      <c r="K130" s="676"/>
    </row>
    <row r="131" spans="2:11">
      <c r="B131" s="22"/>
      <c r="C131" s="25">
        <v>0.25</v>
      </c>
      <c r="D131" s="26"/>
      <c r="E131" s="85"/>
      <c r="F131" s="86"/>
      <c r="G131" s="87"/>
      <c r="H131" s="85"/>
      <c r="J131" s="678">
        <f t="shared" si="19"/>
        <v>0</v>
      </c>
      <c r="K131" s="676"/>
    </row>
    <row r="132" spans="2:11">
      <c r="B132" s="22"/>
      <c r="C132" s="25">
        <v>0.291666666666666</v>
      </c>
      <c r="D132" s="26"/>
      <c r="E132" s="85"/>
      <c r="F132" s="86"/>
      <c r="G132" s="87"/>
      <c r="H132" s="85"/>
      <c r="J132" s="678">
        <f t="shared" si="19"/>
        <v>0</v>
      </c>
      <c r="K132" s="676"/>
    </row>
    <row r="133" spans="2:11">
      <c r="B133" s="22"/>
      <c r="C133" s="25">
        <v>0.333333333333333</v>
      </c>
      <c r="D133" s="26"/>
      <c r="E133" s="85"/>
      <c r="F133" s="86"/>
      <c r="G133" s="87"/>
      <c r="H133" s="85"/>
      <c r="J133" s="678">
        <f t="shared" si="19"/>
        <v>0</v>
      </c>
      <c r="K133" s="676"/>
    </row>
    <row r="134" ht="15.75" customHeight="1" spans="2:11">
      <c r="B134" s="22"/>
      <c r="C134" s="27">
        <v>0.375</v>
      </c>
      <c r="D134" s="28"/>
      <c r="E134" s="88"/>
      <c r="F134" s="89"/>
      <c r="G134" s="90"/>
      <c r="H134" s="88"/>
      <c r="J134" s="678">
        <f t="shared" si="19"/>
        <v>0</v>
      </c>
      <c r="K134" s="676"/>
    </row>
    <row r="135" ht="15.75" customHeight="1" spans="2:11">
      <c r="B135" s="22"/>
      <c r="C135" s="606" t="s">
        <v>215</v>
      </c>
      <c r="D135" s="607"/>
      <c r="E135" s="32"/>
      <c r="F135" s="29" t="s">
        <v>64</v>
      </c>
      <c r="G135" s="30"/>
      <c r="H135" s="531"/>
      <c r="J135" s="683"/>
      <c r="K135" s="684"/>
    </row>
    <row r="136" ht="15.75" customHeight="1" spans="2:11">
      <c r="B136" s="22"/>
      <c r="C136" s="31" t="s">
        <v>65</v>
      </c>
      <c r="D136" s="32" t="s">
        <v>66</v>
      </c>
      <c r="E136" s="32" t="s">
        <v>43</v>
      </c>
      <c r="F136" s="92" t="s">
        <v>44</v>
      </c>
      <c r="G136" s="93" t="s">
        <v>61</v>
      </c>
      <c r="H136" s="92" t="s">
        <v>62</v>
      </c>
      <c r="J136" s="685" t="s">
        <v>67</v>
      </c>
      <c r="K136" s="686">
        <f>B130</f>
        <v>45630</v>
      </c>
    </row>
    <row r="137" ht="43.95" spans="2:11">
      <c r="B137" s="22"/>
      <c r="C137" s="33" t="s">
        <v>277</v>
      </c>
      <c r="D137" s="34"/>
      <c r="E137" s="34"/>
      <c r="F137" s="94">
        <v>1</v>
      </c>
      <c r="G137" s="95" t="str">
        <f t="shared" ref="G137:G141" si="20">IF(F137=100%,"Complete",IF(AND(F137&lt;100%,F137&gt;0%),"In Progress","Not Started"))</f>
        <v>Complete</v>
      </c>
      <c r="H137" s="96"/>
      <c r="J137" s="681"/>
      <c r="K137" s="682"/>
    </row>
    <row r="138" ht="43.2" spans="2:11">
      <c r="B138" s="22"/>
      <c r="C138" s="35" t="s">
        <v>278</v>
      </c>
      <c r="D138" s="36"/>
      <c r="E138" s="36"/>
      <c r="F138" s="97">
        <v>1</v>
      </c>
      <c r="G138" s="95" t="str">
        <f t="shared" si="20"/>
        <v>Complete</v>
      </c>
      <c r="H138" s="98"/>
      <c r="J138" s="672" t="str">
        <f t="shared" ref="J138:K142" si="21">C144</f>
        <v>What is Unit Testing?</v>
      </c>
      <c r="K138" s="674" t="str">
        <f t="shared" si="21"/>
        <v>https://youtu.be/3kzHmaeozDI?si=4yHgQhbKJrVDKXtQ</v>
      </c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675">
        <f t="shared" si="21"/>
        <v>0</v>
      </c>
      <c r="K139" s="676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675">
        <f t="shared" si="21"/>
        <v>0</v>
      </c>
      <c r="K140" s="676">
        <f t="shared" si="21"/>
        <v>0</v>
      </c>
    </row>
    <row r="141" ht="15.75" customHeight="1" spans="2:11">
      <c r="B141" s="22"/>
      <c r="C141" s="608"/>
      <c r="D141" s="457"/>
      <c r="E141" s="457"/>
      <c r="F141" s="572"/>
      <c r="G141" s="95" t="str">
        <f t="shared" si="20"/>
        <v>Not Started</v>
      </c>
      <c r="H141" s="535"/>
      <c r="J141" s="675">
        <f t="shared" si="21"/>
        <v>0</v>
      </c>
      <c r="K141" s="676">
        <f t="shared" si="21"/>
        <v>0</v>
      </c>
    </row>
    <row r="142" ht="15.75" customHeight="1" spans="2:11">
      <c r="B142" s="22"/>
      <c r="C142" s="609" t="s">
        <v>216</v>
      </c>
      <c r="D142" s="610"/>
      <c r="E142" s="614"/>
      <c r="F142" s="536" t="s">
        <v>217</v>
      </c>
      <c r="G142" s="40"/>
      <c r="H142" s="100"/>
      <c r="J142" s="675">
        <f t="shared" si="21"/>
        <v>0</v>
      </c>
      <c r="K142" s="676">
        <f t="shared" si="21"/>
        <v>0</v>
      </c>
    </row>
    <row r="143" ht="15.75" customHeight="1" spans="2:11">
      <c r="B143" s="22"/>
      <c r="C143" s="517" t="s">
        <v>69</v>
      </c>
      <c r="D143" s="517" t="s">
        <v>70</v>
      </c>
      <c r="E143" s="518"/>
      <c r="F143" s="102" t="s">
        <v>44</v>
      </c>
      <c r="G143" s="103" t="s">
        <v>61</v>
      </c>
      <c r="H143" s="104" t="s">
        <v>62</v>
      </c>
      <c r="J143" s="677"/>
      <c r="K143" s="674"/>
    </row>
    <row r="144" spans="2:11">
      <c r="B144" s="22"/>
      <c r="C144" s="42" t="s">
        <v>279</v>
      </c>
      <c r="D144" s="619" t="s">
        <v>280</v>
      </c>
      <c r="E144" s="648"/>
      <c r="F144" s="106">
        <v>1</v>
      </c>
      <c r="G144" s="107" t="str">
        <f t="shared" ref="G144:G167" si="22">IF(F144=100%,"Complete",IF(AND(F144&lt;100%,F144&gt;0%),"In Progress","Not Started"))</f>
        <v>Complete</v>
      </c>
      <c r="H144" s="108"/>
      <c r="J144" s="678"/>
      <c r="K144" s="676"/>
    </row>
    <row r="145" spans="2:11">
      <c r="B145" s="22"/>
      <c r="C145" s="44"/>
      <c r="D145" s="45"/>
      <c r="E145" s="109"/>
      <c r="F145" s="110"/>
      <c r="G145" s="107" t="str">
        <f t="shared" si="22"/>
        <v>Not Started</v>
      </c>
      <c r="H145" s="111"/>
      <c r="J145" s="678"/>
      <c r="K145" s="676"/>
    </row>
    <row r="146" spans="2:11">
      <c r="B146" s="22"/>
      <c r="C146" s="44"/>
      <c r="D146" s="45"/>
      <c r="E146" s="109"/>
      <c r="F146" s="110"/>
      <c r="G146" s="107" t="str">
        <f t="shared" si="22"/>
        <v>Not Started</v>
      </c>
      <c r="H146" s="111"/>
      <c r="J146" s="678" t="str">
        <f t="shared" ref="J146:J152" si="23">C155</f>
        <v>Sqlalchemy ORM - completed</v>
      </c>
      <c r="K146" s="676"/>
    </row>
    <row r="147" spans="2:11">
      <c r="B147" s="22"/>
      <c r="C147" s="44"/>
      <c r="D147" s="45"/>
      <c r="E147" s="109"/>
      <c r="F147" s="110"/>
      <c r="G147" s="107" t="str">
        <f t="shared" si="22"/>
        <v>Not Started</v>
      </c>
      <c r="H147" s="111"/>
      <c r="J147" s="678" t="str">
        <f t="shared" si="23"/>
        <v>Bank account part 2 - no changes</v>
      </c>
      <c r="K147" s="676"/>
    </row>
    <row r="148" ht="15.75" customHeight="1" spans="2:11">
      <c r="B148" s="22"/>
      <c r="C148" s="46"/>
      <c r="D148" s="47"/>
      <c r="E148" s="112"/>
      <c r="F148" s="113"/>
      <c r="G148" s="107" t="str">
        <f t="shared" si="22"/>
        <v>Not Started</v>
      </c>
      <c r="H148" s="103"/>
      <c r="J148" s="678" t="str">
        <f t="shared" si="23"/>
        <v>Consume GitHub API - made changes</v>
      </c>
      <c r="K148" s="676"/>
    </row>
    <row r="149" ht="15.75" customHeight="1" spans="2:11">
      <c r="B149" s="22"/>
      <c r="C149" s="48">
        <v>0.541666666666667</v>
      </c>
      <c r="D149" s="49"/>
      <c r="E149" s="114"/>
      <c r="F149" s="115" t="s">
        <v>71</v>
      </c>
      <c r="G149" s="116"/>
      <c r="H149" s="117"/>
      <c r="J149" s="678" t="str">
        <f t="shared" si="23"/>
        <v>Data Wrangling - no changes</v>
      </c>
      <c r="K149" s="676"/>
    </row>
    <row r="150" ht="15.75" customHeight="1" spans="2:11">
      <c r="B150" s="22"/>
      <c r="C150" s="519">
        <v>0.583333333333333</v>
      </c>
      <c r="D150" s="611"/>
      <c r="E150" s="520"/>
      <c r="F150" s="50" t="s">
        <v>72</v>
      </c>
      <c r="G150" s="51"/>
      <c r="H150" s="118"/>
      <c r="J150" s="678" t="str">
        <f t="shared" si="23"/>
        <v>Sqlalchemy migrations with Alembic - started</v>
      </c>
      <c r="K150" s="676"/>
    </row>
    <row r="151" ht="15.75" customHeight="1" spans="2:11">
      <c r="B151" s="22"/>
      <c r="C151" s="52" t="s">
        <v>69</v>
      </c>
      <c r="D151" s="53"/>
      <c r="E151" s="119"/>
      <c r="F151" s="120" t="s">
        <v>44</v>
      </c>
      <c r="G151" s="120" t="s">
        <v>61</v>
      </c>
      <c r="H151" s="118" t="s">
        <v>62</v>
      </c>
      <c r="J151" s="678" t="str">
        <f t="shared" si="23"/>
        <v>create a REST api to interact with actual database - started</v>
      </c>
      <c r="K151" s="676"/>
    </row>
    <row r="152" ht="15" customHeight="1" spans="2:11">
      <c r="B152" s="22"/>
      <c r="C152" s="521" t="s">
        <v>218</v>
      </c>
      <c r="D152" s="541"/>
      <c r="E152" s="120" t="s">
        <v>219</v>
      </c>
      <c r="F152" s="122"/>
      <c r="G152" s="541" t="str">
        <f t="shared" si="22"/>
        <v>Not Started</v>
      </c>
      <c r="H152" s="124"/>
      <c r="J152" s="678">
        <f t="shared" si="23"/>
        <v>0</v>
      </c>
      <c r="K152" s="676"/>
    </row>
    <row r="153" ht="15.75" customHeight="1" spans="2:11">
      <c r="B153" s="22"/>
      <c r="C153" s="523" t="s">
        <v>220</v>
      </c>
      <c r="D153" s="123"/>
      <c r="E153" s="615"/>
      <c r="F153" s="126"/>
      <c r="G153" s="123" t="str">
        <f t="shared" si="22"/>
        <v>Not Started</v>
      </c>
      <c r="H153" s="127"/>
      <c r="J153" s="690"/>
      <c r="K153" s="691"/>
    </row>
    <row r="154" ht="15.75" customHeight="1" spans="2:11">
      <c r="B154" s="22"/>
      <c r="C154" s="525" t="s">
        <v>221</v>
      </c>
      <c r="D154" s="612"/>
      <c r="E154" s="615"/>
      <c r="F154" s="126"/>
      <c r="G154" s="123" t="str">
        <f t="shared" si="22"/>
        <v>Not Started</v>
      </c>
      <c r="H154" s="127"/>
      <c r="J154" s="681" t="s">
        <v>64</v>
      </c>
      <c r="K154" s="682"/>
    </row>
    <row r="155" ht="15.15" spans="2:11">
      <c r="B155" s="22"/>
      <c r="C155" s="613" t="s">
        <v>281</v>
      </c>
      <c r="D155" s="130"/>
      <c r="E155" s="616" t="s">
        <v>222</v>
      </c>
      <c r="F155" s="126">
        <v>1</v>
      </c>
      <c r="G155" s="123" t="str">
        <f t="shared" si="22"/>
        <v>Complete</v>
      </c>
      <c r="H155" s="127"/>
      <c r="J155" s="677" t="str">
        <f t="shared" ref="J155:J159" si="24">C137</f>
        <v>Python intermediate - olwethu.ntsukumbini@umuzi.org - no longer in the review column</v>
      </c>
      <c r="K155" s="674"/>
    </row>
    <row r="156" spans="2:11">
      <c r="B156" s="22"/>
      <c r="C156" s="570" t="s">
        <v>225</v>
      </c>
      <c r="D156" s="571"/>
      <c r="E156" s="129" t="s">
        <v>224</v>
      </c>
      <c r="F156" s="126">
        <v>1</v>
      </c>
      <c r="G156" s="123" t="str">
        <f t="shared" si="22"/>
        <v>Complete</v>
      </c>
      <c r="H156" s="127"/>
      <c r="J156" s="678" t="str">
        <f t="shared" si="24"/>
        <v>Bank account part 1 - oswell.ndhlovu@umuzi.org - review</v>
      </c>
      <c r="K156" s="676"/>
    </row>
    <row r="157" spans="2:11">
      <c r="B157" s="22"/>
      <c r="C157" s="64" t="s">
        <v>282</v>
      </c>
      <c r="D157" s="65"/>
      <c r="E157" s="130"/>
      <c r="F157" s="126">
        <v>1</v>
      </c>
      <c r="G157" s="123" t="str">
        <f t="shared" si="22"/>
        <v>Complete</v>
      </c>
      <c r="H157" s="127"/>
      <c r="J157" s="678">
        <f t="shared" si="24"/>
        <v>0</v>
      </c>
      <c r="K157" s="676"/>
    </row>
    <row r="158" spans="2:11">
      <c r="B158" s="22"/>
      <c r="C158" s="64" t="s">
        <v>239</v>
      </c>
      <c r="D158" s="65"/>
      <c r="E158" s="130"/>
      <c r="F158" s="126">
        <v>1</v>
      </c>
      <c r="G158" s="123" t="str">
        <f t="shared" si="22"/>
        <v>Complete</v>
      </c>
      <c r="H158" s="127"/>
      <c r="J158" s="678">
        <f t="shared" si="24"/>
        <v>0</v>
      </c>
      <c r="K158" s="676"/>
    </row>
    <row r="159" ht="15.75" customHeight="1" spans="2:11">
      <c r="B159" s="22"/>
      <c r="C159" s="64" t="s">
        <v>283</v>
      </c>
      <c r="D159" s="65"/>
      <c r="E159" s="130"/>
      <c r="F159" s="126">
        <v>1</v>
      </c>
      <c r="G159" s="123" t="str">
        <f t="shared" si="22"/>
        <v>Complete</v>
      </c>
      <c r="H159" s="127"/>
      <c r="J159" s="678">
        <f t="shared" si="24"/>
        <v>0</v>
      </c>
      <c r="K159" s="676"/>
    </row>
    <row r="160" ht="15.75" customHeight="1" spans="2:11">
      <c r="B160" s="22"/>
      <c r="C160" s="64" t="s">
        <v>284</v>
      </c>
      <c r="D160" s="65"/>
      <c r="E160" s="130"/>
      <c r="F160" s="126">
        <v>1</v>
      </c>
      <c r="G160" s="123" t="str">
        <f t="shared" si="22"/>
        <v>Complete</v>
      </c>
      <c r="H160" s="127"/>
      <c r="J160" s="675" t="s">
        <v>76</v>
      </c>
      <c r="K160" s="687"/>
    </row>
    <row r="161" ht="15.75" customHeight="1" spans="2:11">
      <c r="B161" s="66"/>
      <c r="C161" s="67"/>
      <c r="D161" s="68"/>
      <c r="E161" s="131"/>
      <c r="F161" s="132"/>
      <c r="G161" s="123" t="str">
        <f t="shared" si="22"/>
        <v>Not Started</v>
      </c>
      <c r="H161" s="133"/>
      <c r="J161" s="688" t="s">
        <v>77</v>
      </c>
      <c r="K161" s="689"/>
    </row>
    <row r="162" ht="25.75" spans="2:11">
      <c r="B162" s="69"/>
      <c r="C162" s="70"/>
      <c r="D162" s="71"/>
      <c r="E162" s="71"/>
      <c r="F162" s="134"/>
      <c r="G162" s="71"/>
      <c r="H162" s="71"/>
      <c r="J162" s="679"/>
      <c r="K162" s="680"/>
    </row>
    <row r="163" ht="15.75" customHeight="1" spans="2:8">
      <c r="B163" s="69"/>
      <c r="C163" s="70"/>
      <c r="D163" s="71"/>
      <c r="E163" s="71"/>
      <c r="F163" s="134"/>
      <c r="G163" s="71"/>
      <c r="H163" s="71"/>
    </row>
    <row r="164" ht="15.15"/>
    <row r="165" ht="15.15" spans="10:11">
      <c r="J165" s="135" t="s">
        <v>47</v>
      </c>
      <c r="K165" s="136">
        <f>K136</f>
        <v>45630</v>
      </c>
    </row>
    <row r="166" ht="21.75" customHeight="1" spans="2:11">
      <c r="B166" s="20" t="s">
        <v>58</v>
      </c>
      <c r="C166" s="21" t="s">
        <v>59</v>
      </c>
      <c r="D166" s="20" t="s">
        <v>60</v>
      </c>
      <c r="E166" s="80"/>
      <c r="F166" s="81" t="s">
        <v>44</v>
      </c>
      <c r="G166" s="21" t="s">
        <v>61</v>
      </c>
      <c r="H166" s="80" t="s">
        <v>62</v>
      </c>
      <c r="J166" s="137"/>
      <c r="K166" s="138"/>
    </row>
    <row r="167" spans="2:11">
      <c r="B167" s="22">
        <v>45631</v>
      </c>
      <c r="C167" s="23">
        <v>0.208333333333333</v>
      </c>
      <c r="D167" s="24" t="s">
        <v>63</v>
      </c>
      <c r="E167" s="82"/>
      <c r="F167" s="83"/>
      <c r="G167" s="84" t="str">
        <f t="shared" si="22"/>
        <v>Not Started</v>
      </c>
      <c r="H167" s="82"/>
      <c r="J167" s="137" t="str">
        <f t="shared" ref="J167:K188" si="25">J138</f>
        <v>What is Unit Testing?</v>
      </c>
      <c r="K167" s="139" t="str">
        <f t="shared" ref="K167:K168" si="26">K138</f>
        <v>https://youtu.be/3kzHmaeozDI?si=4yHgQhbKJrVDKXtQ</v>
      </c>
    </row>
    <row r="168" spans="2:11">
      <c r="B168" s="22"/>
      <c r="C168" s="25">
        <v>0.25</v>
      </c>
      <c r="D168" s="26"/>
      <c r="E168" s="85"/>
      <c r="F168" s="86"/>
      <c r="G168" s="87"/>
      <c r="H168" s="85"/>
      <c r="J168" s="140">
        <f t="shared" si="25"/>
        <v>0</v>
      </c>
      <c r="K168" s="141">
        <f t="shared" si="26"/>
        <v>0</v>
      </c>
    </row>
    <row r="169" spans="2:11">
      <c r="B169" s="22"/>
      <c r="C169" s="25">
        <v>0.291666666666666</v>
      </c>
      <c r="D169" s="26"/>
      <c r="E169" s="85"/>
      <c r="F169" s="86"/>
      <c r="G169" s="87"/>
      <c r="H169" s="85"/>
      <c r="J169" s="140">
        <f t="shared" si="25"/>
        <v>0</v>
      </c>
      <c r="K169" s="141">
        <f t="shared" si="25"/>
        <v>0</v>
      </c>
    </row>
    <row r="170" spans="2:11">
      <c r="B170" s="22"/>
      <c r="C170" s="25">
        <v>0.333333333333333</v>
      </c>
      <c r="D170" s="26"/>
      <c r="E170" s="85"/>
      <c r="F170" s="86"/>
      <c r="G170" s="87"/>
      <c r="H170" s="85"/>
      <c r="J170" s="140">
        <f t="shared" si="25"/>
        <v>0</v>
      </c>
      <c r="K170" s="141">
        <f t="shared" si="25"/>
        <v>0</v>
      </c>
    </row>
    <row r="171" ht="15.75" customHeight="1" spans="2:11">
      <c r="B171" s="22"/>
      <c r="C171" s="27">
        <v>0.375</v>
      </c>
      <c r="D171" s="28"/>
      <c r="E171" s="88"/>
      <c r="F171" s="89"/>
      <c r="G171" s="90"/>
      <c r="H171" s="88"/>
      <c r="J171" s="140">
        <f t="shared" si="25"/>
        <v>0</v>
      </c>
      <c r="K171" s="141">
        <f t="shared" si="25"/>
        <v>0</v>
      </c>
    </row>
    <row r="172" ht="15.75" customHeight="1" spans="2:11">
      <c r="B172" s="22"/>
      <c r="C172" s="606" t="s">
        <v>215</v>
      </c>
      <c r="D172" s="607"/>
      <c r="E172" s="32"/>
      <c r="F172" s="29" t="s">
        <v>64</v>
      </c>
      <c r="G172" s="30"/>
      <c r="H172" s="531"/>
      <c r="J172" s="149"/>
      <c r="K172" s="139"/>
    </row>
    <row r="173" ht="15.75" customHeight="1" spans="2:11">
      <c r="B173" s="22"/>
      <c r="C173" s="31" t="s">
        <v>65</v>
      </c>
      <c r="D173" s="32" t="s">
        <v>66</v>
      </c>
      <c r="E173" s="32" t="s">
        <v>43</v>
      </c>
      <c r="F173" s="92" t="s">
        <v>44</v>
      </c>
      <c r="G173" s="93" t="s">
        <v>61</v>
      </c>
      <c r="H173" s="92" t="s">
        <v>62</v>
      </c>
      <c r="J173" s="150"/>
      <c r="K173" s="141"/>
    </row>
    <row r="174" spans="2:11">
      <c r="B174" s="22"/>
      <c r="C174" s="33"/>
      <c r="D174" s="34"/>
      <c r="E174" s="34"/>
      <c r="F174" s="94"/>
      <c r="G174" s="95" t="str">
        <f t="shared" ref="G174:G178" si="27">IF(F174=100%,"Complete",IF(AND(F174&lt;100%,F174&gt;0%),"In Progress","Not Started"))</f>
        <v>Not Started</v>
      </c>
      <c r="H174" s="96"/>
      <c r="J174" s="150"/>
      <c r="K174" s="141"/>
    </row>
    <row r="175" spans="2:11">
      <c r="B175" s="22"/>
      <c r="C175" s="35"/>
      <c r="D175" s="36"/>
      <c r="E175" s="36"/>
      <c r="F175" s="97"/>
      <c r="G175" s="95" t="str">
        <f t="shared" si="27"/>
        <v>Not Started</v>
      </c>
      <c r="H175" s="98"/>
      <c r="J175" s="150" t="str">
        <f t="shared" si="25"/>
        <v>Sqlalchemy ORM - completed</v>
      </c>
      <c r="K175" s="141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150" t="str">
        <f t="shared" si="25"/>
        <v>Bank account part 2 - no changes</v>
      </c>
      <c r="K176" s="141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150" t="str">
        <f t="shared" si="25"/>
        <v>Consume GitHub API - made changes</v>
      </c>
      <c r="K177" s="141"/>
    </row>
    <row r="178" ht="15.75" customHeight="1" spans="2:11">
      <c r="B178" s="22"/>
      <c r="C178" s="608"/>
      <c r="D178" s="457"/>
      <c r="E178" s="457"/>
      <c r="F178" s="572"/>
      <c r="G178" s="95" t="str">
        <f t="shared" si="27"/>
        <v>Not Started</v>
      </c>
      <c r="H178" s="535"/>
      <c r="J178" s="150" t="str">
        <f t="shared" si="25"/>
        <v>Data Wrangling - no changes</v>
      </c>
      <c r="K178" s="141"/>
    </row>
    <row r="179" ht="15.75" customHeight="1" spans="2:11">
      <c r="B179" s="22"/>
      <c r="C179" s="609" t="s">
        <v>216</v>
      </c>
      <c r="D179" s="610"/>
      <c r="E179" s="614"/>
      <c r="F179" s="536" t="s">
        <v>217</v>
      </c>
      <c r="G179" s="40"/>
      <c r="H179" s="100"/>
      <c r="J179" s="150" t="str">
        <f t="shared" si="25"/>
        <v>Sqlalchemy migrations with Alembic - started</v>
      </c>
      <c r="K179" s="141"/>
    </row>
    <row r="180" ht="15.75" customHeight="1" spans="2:11">
      <c r="B180" s="22"/>
      <c r="C180" s="517" t="s">
        <v>69</v>
      </c>
      <c r="D180" s="517" t="s">
        <v>70</v>
      </c>
      <c r="E180" s="518"/>
      <c r="F180" s="102" t="s">
        <v>44</v>
      </c>
      <c r="G180" s="103" t="s">
        <v>61</v>
      </c>
      <c r="H180" s="104" t="s">
        <v>62</v>
      </c>
      <c r="J180" s="150" t="str">
        <f t="shared" si="25"/>
        <v>create a REST api to interact with actual database - started</v>
      </c>
      <c r="K180" s="141"/>
    </row>
    <row r="181" spans="2:11">
      <c r="B181" s="22"/>
      <c r="C181" s="42"/>
      <c r="D181" s="43"/>
      <c r="E181" s="105"/>
      <c r="F181" s="106"/>
      <c r="G181" s="107" t="str">
        <f t="shared" ref="G181:G204" si="28">IF(F181=100%,"Complete",IF(AND(F181&lt;100%,F181&gt;0%),"In Progress","Not Started"))</f>
        <v>Not Started</v>
      </c>
      <c r="H181" s="108"/>
      <c r="J181" s="150">
        <f t="shared" si="25"/>
        <v>0</v>
      </c>
      <c r="K181" s="141"/>
    </row>
    <row r="182" ht="15.15" spans="2:11">
      <c r="B182" s="22"/>
      <c r="C182" s="44"/>
      <c r="D182" s="45"/>
      <c r="E182" s="109"/>
      <c r="F182" s="110"/>
      <c r="G182" s="107" t="str">
        <f t="shared" si="28"/>
        <v>Not Started</v>
      </c>
      <c r="H182" s="111"/>
      <c r="J182" s="145"/>
      <c r="K182" s="146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155" t="s">
        <v>64</v>
      </c>
      <c r="K183" s="156"/>
    </row>
    <row r="184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150" t="str">
        <f t="shared" si="25"/>
        <v>Python intermediate - olwethu.ntsukumbini@umuzi.org - no longer in the review column</v>
      </c>
      <c r="K184" s="141"/>
    </row>
    <row r="185" ht="15.75" customHeight="1" spans="2:11">
      <c r="B185" s="22"/>
      <c r="C185" s="46"/>
      <c r="D185" s="47"/>
      <c r="E185" s="112"/>
      <c r="F185" s="113"/>
      <c r="G185" s="107" t="str">
        <f t="shared" si="28"/>
        <v>Not Started</v>
      </c>
      <c r="H185" s="103"/>
      <c r="J185" s="150" t="str">
        <f t="shared" si="25"/>
        <v>Bank account part 1 - oswell.ndhlovu@umuzi.org - review</v>
      </c>
      <c r="K185" s="141"/>
    </row>
    <row r="186" ht="15.75" customHeight="1" spans="2:11">
      <c r="B186" s="22"/>
      <c r="C186" s="48">
        <v>0.541666666666667</v>
      </c>
      <c r="D186" s="49"/>
      <c r="E186" s="114"/>
      <c r="F186" s="115" t="s">
        <v>71</v>
      </c>
      <c r="G186" s="116"/>
      <c r="H186" s="117"/>
      <c r="J186" s="150">
        <f t="shared" si="25"/>
        <v>0</v>
      </c>
      <c r="K186" s="141"/>
    </row>
    <row r="187" ht="15.75" customHeight="1" spans="2:11">
      <c r="B187" s="22"/>
      <c r="C187" s="519">
        <v>0.583333333333333</v>
      </c>
      <c r="D187" s="611"/>
      <c r="E187" s="520"/>
      <c r="F187" s="50" t="s">
        <v>72</v>
      </c>
      <c r="G187" s="51"/>
      <c r="H187" s="118"/>
      <c r="J187" s="150">
        <f t="shared" si="25"/>
        <v>0</v>
      </c>
      <c r="K187" s="141"/>
    </row>
    <row r="188" ht="15.75" customHeight="1" spans="2:11">
      <c r="B188" s="22"/>
      <c r="C188" s="52" t="s">
        <v>69</v>
      </c>
      <c r="D188" s="53"/>
      <c r="E188" s="119"/>
      <c r="F188" s="120" t="s">
        <v>44</v>
      </c>
      <c r="G188" s="120" t="s">
        <v>61</v>
      </c>
      <c r="H188" s="118" t="s">
        <v>62</v>
      </c>
      <c r="J188" s="150">
        <f t="shared" si="25"/>
        <v>0</v>
      </c>
      <c r="K188" s="141"/>
    </row>
    <row r="189" ht="15.75" customHeight="1" spans="2:11">
      <c r="B189" s="22"/>
      <c r="C189" s="521" t="s">
        <v>218</v>
      </c>
      <c r="D189" s="541"/>
      <c r="E189" s="120" t="s">
        <v>219</v>
      </c>
      <c r="F189" s="122"/>
      <c r="G189" s="541" t="str">
        <f t="shared" si="28"/>
        <v>Not Started</v>
      </c>
      <c r="H189" s="124"/>
      <c r="J189" s="151"/>
      <c r="K189" s="152"/>
    </row>
    <row r="190" ht="15.75" customHeight="1" spans="2:11">
      <c r="B190" s="22"/>
      <c r="C190" s="523" t="s">
        <v>220</v>
      </c>
      <c r="D190" s="123"/>
      <c r="E190" s="615"/>
      <c r="F190" s="126"/>
      <c r="G190" s="123" t="str">
        <f t="shared" si="28"/>
        <v>Not Started</v>
      </c>
      <c r="H190" s="127"/>
      <c r="J190" s="153" t="s">
        <v>67</v>
      </c>
      <c r="K190" s="154">
        <f>B167</f>
        <v>45631</v>
      </c>
    </row>
    <row r="191" ht="15.75" customHeight="1" spans="2:11">
      <c r="B191" s="22"/>
      <c r="C191" s="525" t="s">
        <v>221</v>
      </c>
      <c r="D191" s="612"/>
      <c r="E191" s="615"/>
      <c r="F191" s="126"/>
      <c r="G191" s="123" t="str">
        <f t="shared" si="28"/>
        <v>Not Started</v>
      </c>
      <c r="H191" s="127"/>
      <c r="J191" s="155"/>
      <c r="K191" s="156"/>
    </row>
    <row r="192" ht="15.15" spans="2:11">
      <c r="B192" s="22"/>
      <c r="C192" s="613" t="s">
        <v>198</v>
      </c>
      <c r="D192" s="130"/>
      <c r="E192" s="616" t="s">
        <v>222</v>
      </c>
      <c r="F192" s="126"/>
      <c r="G192" s="123" t="str">
        <f t="shared" si="28"/>
        <v>Not Started</v>
      </c>
      <c r="H192" s="127"/>
      <c r="J192" s="137">
        <f t="shared" ref="J192:K196" si="29">C181</f>
        <v>0</v>
      </c>
      <c r="K192" s="139">
        <f t="shared" si="29"/>
        <v>0</v>
      </c>
    </row>
    <row r="193" ht="15" customHeight="1" spans="2:11">
      <c r="B193" s="22"/>
      <c r="C193" s="570" t="s">
        <v>248</v>
      </c>
      <c r="D193" s="571"/>
      <c r="E193" s="129" t="s">
        <v>224</v>
      </c>
      <c r="F193" s="126"/>
      <c r="G193" s="123" t="str">
        <f t="shared" si="28"/>
        <v>Not Started</v>
      </c>
      <c r="H193" s="127"/>
      <c r="J193" s="140">
        <f t="shared" si="29"/>
        <v>0</v>
      </c>
      <c r="K193" s="141">
        <f t="shared" si="29"/>
        <v>0</v>
      </c>
    </row>
    <row r="194" ht="15" customHeight="1" spans="2:11">
      <c r="B194" s="22"/>
      <c r="C194" s="64" t="s">
        <v>255</v>
      </c>
      <c r="D194" s="65"/>
      <c r="E194" s="130"/>
      <c r="F194" s="126"/>
      <c r="G194" s="123" t="str">
        <f t="shared" si="28"/>
        <v>Not Started</v>
      </c>
      <c r="H194" s="127"/>
      <c r="J194" s="140">
        <f t="shared" si="29"/>
        <v>0</v>
      </c>
      <c r="K194" s="141">
        <f t="shared" si="29"/>
        <v>0</v>
      </c>
    </row>
    <row r="195" ht="15" customHeight="1" spans="2:11">
      <c r="B195" s="22"/>
      <c r="C195" s="64" t="s">
        <v>201</v>
      </c>
      <c r="D195" s="65"/>
      <c r="E195" s="130"/>
      <c r="F195" s="126"/>
      <c r="G195" s="123" t="str">
        <f t="shared" si="28"/>
        <v>Not Started</v>
      </c>
      <c r="H195" s="127"/>
      <c r="J195" s="140">
        <f t="shared" si="29"/>
        <v>0</v>
      </c>
      <c r="K195" s="141">
        <f t="shared" si="29"/>
        <v>0</v>
      </c>
    </row>
    <row r="196" ht="15" customHeight="1" spans="2:11">
      <c r="B196" s="22"/>
      <c r="C196" s="64" t="s">
        <v>285</v>
      </c>
      <c r="D196" s="65"/>
      <c r="E196" s="130"/>
      <c r="F196" s="126"/>
      <c r="G196" s="123" t="str">
        <f t="shared" si="28"/>
        <v>Not Started</v>
      </c>
      <c r="H196" s="127"/>
      <c r="J196" s="140">
        <f t="shared" si="29"/>
        <v>0</v>
      </c>
      <c r="K196" s="141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149"/>
      <c r="K197" s="139"/>
    </row>
    <row r="198" ht="15.75" customHeight="1" spans="2:11">
      <c r="B198" s="66"/>
      <c r="C198" s="67"/>
      <c r="D198" s="68"/>
      <c r="E198" s="131"/>
      <c r="F198" s="132"/>
      <c r="G198" s="123" t="str">
        <f t="shared" si="28"/>
        <v>Not Started</v>
      </c>
      <c r="H198" s="133"/>
      <c r="J198" s="150"/>
      <c r="K198" s="141"/>
    </row>
    <row r="199" ht="25" spans="2:11">
      <c r="B199" s="69"/>
      <c r="C199" s="70"/>
      <c r="D199" s="71"/>
      <c r="E199" s="71"/>
      <c r="F199" s="134"/>
      <c r="G199" s="71"/>
      <c r="H199" s="71"/>
      <c r="J199" s="150"/>
      <c r="K199" s="141"/>
    </row>
    <row r="200" ht="15.75" customHeight="1" spans="2:11">
      <c r="B200" s="69"/>
      <c r="C200" s="70"/>
      <c r="D200" s="71"/>
      <c r="E200" s="71"/>
      <c r="F200" s="134"/>
      <c r="G200" s="71"/>
      <c r="H200" s="71"/>
      <c r="J200" s="150" t="str">
        <f t="shared" ref="J200:J206" si="30">C192</f>
        <v>create a REST api to interact with actual database - continue</v>
      </c>
      <c r="K200" s="141"/>
    </row>
    <row r="201" spans="10:11">
      <c r="J201" s="150" t="str">
        <f t="shared" si="30"/>
        <v>Bank account part 2 - make changes if requested</v>
      </c>
      <c r="K201" s="141"/>
    </row>
    <row r="202" ht="15.15" spans="10:11">
      <c r="J202" s="150" t="str">
        <f t="shared" si="30"/>
        <v>Consume GitHub API - make changes if requested</v>
      </c>
      <c r="K202" s="141"/>
    </row>
    <row r="203" ht="21.75" customHeight="1" spans="2:11">
      <c r="B203" s="20" t="s">
        <v>58</v>
      </c>
      <c r="C203" s="21" t="s">
        <v>59</v>
      </c>
      <c r="D203" s="20" t="s">
        <v>60</v>
      </c>
      <c r="E203" s="80"/>
      <c r="F203" s="81" t="s">
        <v>44</v>
      </c>
      <c r="G203" s="21" t="s">
        <v>61</v>
      </c>
      <c r="H203" s="80" t="s">
        <v>62</v>
      </c>
      <c r="J203" s="150" t="str">
        <f t="shared" si="30"/>
        <v>Data Wrangling - make changes if requested</v>
      </c>
      <c r="K203" s="141"/>
    </row>
    <row r="204" ht="23.25" customHeight="1" spans="2:11">
      <c r="B204" s="22">
        <v>45632</v>
      </c>
      <c r="C204" s="23">
        <v>0.208333333333333</v>
      </c>
      <c r="D204" s="24" t="s">
        <v>63</v>
      </c>
      <c r="E204" s="82"/>
      <c r="F204" s="83"/>
      <c r="G204" s="84" t="str">
        <f t="shared" si="28"/>
        <v>Not Started</v>
      </c>
      <c r="H204" s="82"/>
      <c r="J204" s="150" t="str">
        <f t="shared" si="30"/>
        <v>Sqlalchemy migrations with Alembic - continue</v>
      </c>
      <c r="K204" s="141"/>
    </row>
    <row r="205" spans="2:11">
      <c r="B205" s="22"/>
      <c r="C205" s="25">
        <v>0.25</v>
      </c>
      <c r="D205" s="26"/>
      <c r="E205" s="85"/>
      <c r="F205" s="86"/>
      <c r="G205" s="87"/>
      <c r="H205" s="85"/>
      <c r="J205" s="150">
        <f t="shared" si="30"/>
        <v>0</v>
      </c>
      <c r="K205" s="141"/>
    </row>
    <row r="206" spans="2:11">
      <c r="B206" s="22"/>
      <c r="C206" s="25">
        <v>0.291666666666666</v>
      </c>
      <c r="D206" s="26"/>
      <c r="E206" s="85"/>
      <c r="F206" s="86"/>
      <c r="G206" s="87"/>
      <c r="H206" s="85"/>
      <c r="J206" s="150">
        <f t="shared" si="30"/>
        <v>0</v>
      </c>
      <c r="K206" s="141"/>
    </row>
    <row r="207" ht="15.15" spans="2:11">
      <c r="B207" s="22"/>
      <c r="C207" s="25">
        <v>0.333333333333333</v>
      </c>
      <c r="D207" s="26"/>
      <c r="E207" s="85"/>
      <c r="F207" s="86"/>
      <c r="G207" s="87"/>
      <c r="H207" s="85"/>
      <c r="J207" s="189"/>
      <c r="K207" s="190"/>
    </row>
    <row r="208" ht="15.75" customHeight="1" spans="2:11">
      <c r="B208" s="22"/>
      <c r="C208" s="27">
        <v>0.375</v>
      </c>
      <c r="D208" s="28"/>
      <c r="E208" s="88"/>
      <c r="F208" s="89"/>
      <c r="G208" s="90"/>
      <c r="H208" s="88"/>
      <c r="J208" s="155" t="s">
        <v>64</v>
      </c>
      <c r="K208" s="156"/>
    </row>
    <row r="209" ht="15.75" customHeight="1" spans="2:11">
      <c r="B209" s="22"/>
      <c r="C209" s="606" t="s">
        <v>215</v>
      </c>
      <c r="D209" s="607"/>
      <c r="E209" s="32"/>
      <c r="F209" s="29" t="s">
        <v>64</v>
      </c>
      <c r="G209" s="30"/>
      <c r="H209" s="531"/>
      <c r="J209" s="149">
        <f t="shared" ref="J209:J213" si="31">C174</f>
        <v>0</v>
      </c>
      <c r="K209" s="139"/>
    </row>
    <row r="210" ht="15.75" customHeight="1" spans="2:11">
      <c r="B210" s="22"/>
      <c r="C210" s="31" t="s">
        <v>65</v>
      </c>
      <c r="D210" s="32" t="s">
        <v>66</v>
      </c>
      <c r="E210" s="32" t="s">
        <v>43</v>
      </c>
      <c r="F210" s="92" t="s">
        <v>44</v>
      </c>
      <c r="G210" s="93" t="s">
        <v>61</v>
      </c>
      <c r="H210" s="92" t="s">
        <v>62</v>
      </c>
      <c r="J210" s="150">
        <f t="shared" si="31"/>
        <v>0</v>
      </c>
      <c r="K210" s="141"/>
    </row>
    <row r="211" spans="2:11">
      <c r="B211" s="22"/>
      <c r="C211" s="33"/>
      <c r="D211" s="34"/>
      <c r="E211" s="34"/>
      <c r="F211" s="94"/>
      <c r="G211" s="95" t="str">
        <f t="shared" ref="G211:G215" si="32">IF(F211=100%,"Complete",IF(AND(F211&lt;100%,F211&gt;0%),"In Progress","Not Started"))</f>
        <v>Not Started</v>
      </c>
      <c r="H211" s="96"/>
      <c r="J211" s="150">
        <f t="shared" si="31"/>
        <v>0</v>
      </c>
      <c r="K211" s="141"/>
    </row>
    <row r="212" spans="2:11">
      <c r="B212" s="22"/>
      <c r="C212" s="35"/>
      <c r="D212" s="36"/>
      <c r="E212" s="36"/>
      <c r="F212" s="97"/>
      <c r="G212" s="95" t="str">
        <f t="shared" si="32"/>
        <v>Not Started</v>
      </c>
      <c r="H212" s="98"/>
      <c r="J212" s="150">
        <f t="shared" si="31"/>
        <v>0</v>
      </c>
      <c r="K212" s="141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150">
        <f t="shared" si="31"/>
        <v>0</v>
      </c>
      <c r="K213" s="141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140" t="s">
        <v>76</v>
      </c>
      <c r="K214" s="144"/>
    </row>
    <row r="215" ht="15.75" customHeight="1" spans="2:11">
      <c r="B215" s="22"/>
      <c r="C215" s="608"/>
      <c r="D215" s="457"/>
      <c r="E215" s="457"/>
      <c r="F215" s="572"/>
      <c r="G215" s="95" t="str">
        <f t="shared" si="32"/>
        <v>Not Started</v>
      </c>
      <c r="H215" s="535"/>
      <c r="J215" s="157" t="s">
        <v>77</v>
      </c>
      <c r="K215" s="158"/>
    </row>
    <row r="216" ht="15.75" customHeight="1" spans="2:11">
      <c r="B216" s="22"/>
      <c r="C216" s="609" t="s">
        <v>216</v>
      </c>
      <c r="D216" s="610"/>
      <c r="E216" s="614"/>
      <c r="F216" s="536" t="s">
        <v>217</v>
      </c>
      <c r="G216" s="40"/>
      <c r="H216" s="100"/>
      <c r="J216" s="145"/>
      <c r="K216" s="146"/>
    </row>
    <row r="217" ht="15.75" customHeight="1" spans="2:8">
      <c r="B217" s="22"/>
      <c r="C217" s="517" t="s">
        <v>69</v>
      </c>
      <c r="D217" s="517" t="s">
        <v>70</v>
      </c>
      <c r="E217" s="518"/>
      <c r="F217" s="102" t="s">
        <v>44</v>
      </c>
      <c r="G217" s="103" t="s">
        <v>61</v>
      </c>
      <c r="H217" s="104" t="s">
        <v>62</v>
      </c>
    </row>
    <row r="218" ht="15.15" spans="2:8">
      <c r="B218" s="22"/>
      <c r="C218" s="42" t="s">
        <v>253</v>
      </c>
      <c r="D218" s="619" t="s">
        <v>254</v>
      </c>
      <c r="E218" s="648"/>
      <c r="F218" s="106"/>
      <c r="G218" s="107" t="str">
        <f t="shared" ref="G218:G235" si="33">IF(F218=100%,"Complete",IF(AND(F218&lt;100%,F218&gt;0%),"In Progress","Not Started"))</f>
        <v>Not Started</v>
      </c>
      <c r="H218" s="108"/>
    </row>
    <row r="219" ht="15.15" spans="2:11">
      <c r="B219" s="22"/>
      <c r="C219" s="44"/>
      <c r="D219" s="45"/>
      <c r="E219" s="109"/>
      <c r="F219" s="110"/>
      <c r="G219" s="107" t="str">
        <f t="shared" si="33"/>
        <v>Not Started</v>
      </c>
      <c r="H219" s="111"/>
      <c r="J219" s="670" t="s">
        <v>47</v>
      </c>
      <c r="K219" s="671">
        <f>K190</f>
        <v>45631</v>
      </c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672"/>
      <c r="K220" s="673"/>
    </row>
    <row r="221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672">
        <f t="shared" ref="J221:K242" si="34">J192</f>
        <v>0</v>
      </c>
      <c r="K221" s="674">
        <f t="shared" ref="K221:K222" si="35">K192</f>
        <v>0</v>
      </c>
    </row>
    <row r="222" ht="15.75" customHeight="1" spans="2:11">
      <c r="B222" s="22"/>
      <c r="C222" s="46"/>
      <c r="D222" s="47"/>
      <c r="E222" s="112"/>
      <c r="F222" s="113"/>
      <c r="G222" s="107" t="str">
        <f t="shared" si="33"/>
        <v>Not Started</v>
      </c>
      <c r="H222" s="103"/>
      <c r="J222" s="675">
        <f t="shared" si="34"/>
        <v>0</v>
      </c>
      <c r="K222" s="676">
        <f t="shared" si="35"/>
        <v>0</v>
      </c>
    </row>
    <row r="223" ht="15.75" customHeight="1" spans="2:11">
      <c r="B223" s="22"/>
      <c r="C223" s="48">
        <v>0.541666666666667</v>
      </c>
      <c r="D223" s="49"/>
      <c r="E223" s="114"/>
      <c r="F223" s="115" t="s">
        <v>71</v>
      </c>
      <c r="G223" s="116"/>
      <c r="H223" s="117"/>
      <c r="J223" s="675">
        <f t="shared" si="34"/>
        <v>0</v>
      </c>
      <c r="K223" s="676">
        <f t="shared" si="34"/>
        <v>0</v>
      </c>
    </row>
    <row r="224" ht="15.75" customHeight="1" spans="2:11">
      <c r="B224" s="22"/>
      <c r="C224" s="519">
        <v>0.583333333333333</v>
      </c>
      <c r="D224" s="611"/>
      <c r="E224" s="520"/>
      <c r="F224" s="50" t="s">
        <v>72</v>
      </c>
      <c r="G224" s="51"/>
      <c r="H224" s="118"/>
      <c r="J224" s="675">
        <f t="shared" si="34"/>
        <v>0</v>
      </c>
      <c r="K224" s="676">
        <f t="shared" si="34"/>
        <v>0</v>
      </c>
    </row>
    <row r="225" ht="15.75" customHeight="1" spans="2:11">
      <c r="B225" s="22"/>
      <c r="C225" s="52" t="s">
        <v>69</v>
      </c>
      <c r="D225" s="53"/>
      <c r="E225" s="119"/>
      <c r="F225" s="120" t="s">
        <v>44</v>
      </c>
      <c r="G225" s="120" t="s">
        <v>61</v>
      </c>
      <c r="H225" s="118" t="s">
        <v>62</v>
      </c>
      <c r="J225" s="675">
        <f t="shared" si="34"/>
        <v>0</v>
      </c>
      <c r="K225" s="676">
        <f t="shared" si="34"/>
        <v>0</v>
      </c>
    </row>
    <row r="226" ht="15" customHeight="1" spans="2:11">
      <c r="B226" s="22"/>
      <c r="C226" s="521" t="s">
        <v>218</v>
      </c>
      <c r="D226" s="541"/>
      <c r="E226" s="120" t="s">
        <v>219</v>
      </c>
      <c r="F226" s="122"/>
      <c r="G226" s="541" t="str">
        <f t="shared" si="33"/>
        <v>Not Started</v>
      </c>
      <c r="H226" s="124"/>
      <c r="J226" s="677">
        <f t="shared" si="34"/>
        <v>0</v>
      </c>
      <c r="K226" s="674"/>
    </row>
    <row r="227" spans="2:11">
      <c r="B227" s="22"/>
      <c r="C227" s="523" t="s">
        <v>220</v>
      </c>
      <c r="D227" s="123"/>
      <c r="E227" s="615"/>
      <c r="F227" s="126"/>
      <c r="G227" s="123" t="str">
        <f t="shared" si="33"/>
        <v>Not Started</v>
      </c>
      <c r="H227" s="127"/>
      <c r="J227" s="678">
        <f t="shared" si="34"/>
        <v>0</v>
      </c>
      <c r="K227" s="676"/>
    </row>
    <row r="228" ht="15.75" customHeight="1" spans="2:11">
      <c r="B228" s="22"/>
      <c r="C228" s="525" t="s">
        <v>221</v>
      </c>
      <c r="D228" s="612"/>
      <c r="E228" s="615"/>
      <c r="F228" s="126"/>
      <c r="G228" s="123" t="str">
        <f t="shared" si="33"/>
        <v>Not Started</v>
      </c>
      <c r="H228" s="127"/>
      <c r="J228" s="678">
        <f t="shared" si="34"/>
        <v>0</v>
      </c>
      <c r="K228" s="676"/>
    </row>
    <row r="229" ht="30" customHeight="1" spans="2:11">
      <c r="B229" s="22"/>
      <c r="C229" s="613" t="s">
        <v>198</v>
      </c>
      <c r="D229" s="130"/>
      <c r="E229" s="616" t="s">
        <v>222</v>
      </c>
      <c r="F229" s="126"/>
      <c r="G229" s="123" t="str">
        <f t="shared" si="33"/>
        <v>Not Started</v>
      </c>
      <c r="H229" s="127"/>
      <c r="J229" s="678" t="str">
        <f t="shared" si="34"/>
        <v>create a REST api to interact with actual database - continue</v>
      </c>
      <c r="K229" s="676"/>
    </row>
    <row r="230" ht="15.75" customHeight="1" spans="2:11">
      <c r="B230" s="22"/>
      <c r="C230" s="570" t="s">
        <v>248</v>
      </c>
      <c r="D230" s="571"/>
      <c r="E230" s="129" t="s">
        <v>224</v>
      </c>
      <c r="F230" s="126"/>
      <c r="G230" s="123" t="str">
        <f t="shared" si="33"/>
        <v>Not Started</v>
      </c>
      <c r="H230" s="127"/>
      <c r="J230" s="678" t="str">
        <f t="shared" si="34"/>
        <v>Bank account part 2 - make changes if requested</v>
      </c>
      <c r="K230" s="676"/>
    </row>
    <row r="231" spans="2:11">
      <c r="B231" s="22"/>
      <c r="C231" s="64" t="s">
        <v>255</v>
      </c>
      <c r="D231" s="65"/>
      <c r="E231" s="130"/>
      <c r="F231" s="126"/>
      <c r="G231" s="123" t="str">
        <f t="shared" si="33"/>
        <v>Not Started</v>
      </c>
      <c r="H231" s="127"/>
      <c r="J231" s="678" t="str">
        <f t="shared" si="34"/>
        <v>Consume GitHub API - make changes if requested</v>
      </c>
      <c r="K231" s="676"/>
    </row>
    <row r="232" ht="15.75" customHeight="1" spans="2:11">
      <c r="B232" s="22"/>
      <c r="C232" s="64" t="s">
        <v>201</v>
      </c>
      <c r="D232" s="65"/>
      <c r="E232" s="130"/>
      <c r="F232" s="126"/>
      <c r="G232" s="123" t="str">
        <f t="shared" si="33"/>
        <v>Not Started</v>
      </c>
      <c r="H232" s="127"/>
      <c r="J232" s="678" t="str">
        <f t="shared" si="34"/>
        <v>Data Wrangling - make changes if requested</v>
      </c>
      <c r="K232" s="676"/>
    </row>
    <row r="233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678" t="str">
        <f t="shared" si="34"/>
        <v>Sqlalchemy migrations with Alembic - continue</v>
      </c>
      <c r="K233" s="676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678">
        <f t="shared" si="34"/>
        <v>0</v>
      </c>
      <c r="K234" s="676"/>
    </row>
    <row r="235" ht="15.15" spans="2:11">
      <c r="B235" s="66"/>
      <c r="C235" s="67"/>
      <c r="D235" s="68"/>
      <c r="E235" s="131"/>
      <c r="F235" s="132"/>
      <c r="G235" s="123" t="str">
        <f t="shared" si="33"/>
        <v>Not Started</v>
      </c>
      <c r="H235" s="133"/>
      <c r="J235" s="678">
        <f t="shared" si="34"/>
        <v>0</v>
      </c>
      <c r="K235" s="676"/>
    </row>
    <row r="236" ht="25.75" spans="2:11">
      <c r="B236" s="69"/>
      <c r="C236" s="70"/>
      <c r="D236" s="71"/>
      <c r="E236" s="71"/>
      <c r="F236" s="134"/>
      <c r="G236" s="71"/>
      <c r="H236" s="71"/>
      <c r="J236" s="679"/>
      <c r="K236" s="680"/>
    </row>
    <row r="237" ht="25.75" spans="2:11">
      <c r="B237" s="69"/>
      <c r="C237" s="70"/>
      <c r="D237" s="71"/>
      <c r="E237" s="71"/>
      <c r="F237" s="134"/>
      <c r="G237" s="71"/>
      <c r="H237" s="71"/>
      <c r="J237" s="681" t="s">
        <v>64</v>
      </c>
      <c r="K237" s="682"/>
    </row>
    <row r="238" ht="15.15" spans="2:11">
      <c r="B238" s="191" t="s">
        <v>78</v>
      </c>
      <c r="C238" s="192">
        <f ca="1">TODAY()</f>
        <v>45827</v>
      </c>
      <c r="J238" s="678">
        <f t="shared" si="34"/>
        <v>0</v>
      </c>
      <c r="K238" s="676"/>
    </row>
    <row r="239" spans="2:11">
      <c r="B239" s="193"/>
      <c r="C239" s="194"/>
      <c r="J239" s="678">
        <f t="shared" si="34"/>
        <v>0</v>
      </c>
      <c r="K239" s="676"/>
    </row>
    <row r="240" ht="15.15" spans="2:11">
      <c r="B240" s="195" t="s">
        <v>79</v>
      </c>
      <c r="C240" s="196"/>
      <c r="D240" s="197"/>
      <c r="E240" s="197"/>
      <c r="F240" s="197"/>
      <c r="G240" s="197"/>
      <c r="H240" s="197"/>
      <c r="J240" s="678">
        <f t="shared" si="34"/>
        <v>0</v>
      </c>
      <c r="K240" s="676"/>
    </row>
    <row r="241" spans="2:11">
      <c r="B241" s="198"/>
      <c r="C241" s="199"/>
      <c r="D241" s="197"/>
      <c r="E241" s="197"/>
      <c r="F241" s="197"/>
      <c r="G241" s="197"/>
      <c r="H241" s="210"/>
      <c r="J241" s="678">
        <f t="shared" si="34"/>
        <v>0</v>
      </c>
      <c r="K241" s="676"/>
    </row>
    <row r="242" ht="15.15" spans="2:11">
      <c r="B242" s="200" t="s">
        <v>80</v>
      </c>
      <c r="C242" s="201"/>
      <c r="D242" s="197"/>
      <c r="E242" s="197"/>
      <c r="F242" s="197"/>
      <c r="G242" s="197"/>
      <c r="H242" s="210"/>
      <c r="J242" s="678">
        <f t="shared" si="34"/>
        <v>0</v>
      </c>
      <c r="K242" s="676"/>
    </row>
    <row r="243" ht="15.15" spans="2:11">
      <c r="B243" s="200"/>
      <c r="C243" s="201"/>
      <c r="D243" s="197"/>
      <c r="E243" s="197"/>
      <c r="F243" s="197"/>
      <c r="G243" s="197"/>
      <c r="H243" s="210"/>
      <c r="J243" s="683"/>
      <c r="K243" s="684"/>
    </row>
    <row r="244" ht="15.15" spans="2:11">
      <c r="B244" s="202"/>
      <c r="C244" s="203"/>
      <c r="D244" s="197"/>
      <c r="E244" s="197"/>
      <c r="F244" s="197"/>
      <c r="G244" s="197"/>
      <c r="H244" s="210"/>
      <c r="J244" s="685" t="s">
        <v>67</v>
      </c>
      <c r="K244" s="686">
        <f>B204</f>
        <v>45632</v>
      </c>
    </row>
    <row r="245" ht="15.15" spans="2:11">
      <c r="B245" s="204"/>
      <c r="C245" s="205"/>
      <c r="D245" s="197"/>
      <c r="E245" s="197"/>
      <c r="F245" s="197"/>
      <c r="G245" s="197"/>
      <c r="H245" s="210"/>
      <c r="J245" s="681"/>
      <c r="K245" s="682"/>
    </row>
    <row r="246" ht="15.15" spans="2:11">
      <c r="B246" s="206" t="s">
        <v>81</v>
      </c>
      <c r="C246" s="207"/>
      <c r="D246" s="197"/>
      <c r="E246" s="197"/>
      <c r="F246" s="197"/>
      <c r="G246" s="197"/>
      <c r="H246" s="210"/>
      <c r="J246" s="672" t="str">
        <f t="shared" ref="J246:K250" si="36">C218</f>
        <v>coderbyte assessment - complete</v>
      </c>
      <c r="K246" s="674"/>
    </row>
    <row r="247" ht="28.8" spans="2:11">
      <c r="B247" s="43" t="str">
        <f t="shared" ref="B247:B248" si="37">C70</f>
        <v>Dynamic Programming </v>
      </c>
      <c r="C247" s="208" t="str">
        <f t="shared" ref="C247:C248" si="38">D70</f>
        <v>https://www.geeksforgeeks.org/dynamic-programming/</v>
      </c>
      <c r="D247" s="197"/>
      <c r="E247" s="197"/>
      <c r="F247" s="197"/>
      <c r="G247" s="197"/>
      <c r="H247" s="210"/>
      <c r="J247" s="675">
        <f t="shared" si="36"/>
        <v>0</v>
      </c>
      <c r="K247" s="676">
        <f>D219</f>
        <v>0</v>
      </c>
    </row>
    <row r="248" spans="2:11">
      <c r="B248" s="45">
        <f t="shared" si="37"/>
        <v>0</v>
      </c>
      <c r="C248" s="209">
        <f t="shared" si="38"/>
        <v>0</v>
      </c>
      <c r="D248" s="197"/>
      <c r="E248" s="197"/>
      <c r="F248" s="197"/>
      <c r="G248" s="197"/>
      <c r="H248" s="210"/>
      <c r="J248" s="675">
        <f t="shared" si="36"/>
        <v>0</v>
      </c>
      <c r="K248" s="676">
        <f t="shared" si="36"/>
        <v>0</v>
      </c>
    </row>
    <row r="249" spans="2:11">
      <c r="B249" s="45">
        <f t="shared" ref="B249:B250" si="39">C107</f>
        <v>0</v>
      </c>
      <c r="C249" s="209">
        <f t="shared" ref="C249:C250" si="40">D107</f>
        <v>0</v>
      </c>
      <c r="D249" s="197"/>
      <c r="E249" s="197"/>
      <c r="F249" s="197"/>
      <c r="G249" s="197"/>
      <c r="H249" s="210"/>
      <c r="J249" s="675">
        <f t="shared" si="36"/>
        <v>0</v>
      </c>
      <c r="K249" s="676">
        <f t="shared" si="36"/>
        <v>0</v>
      </c>
    </row>
    <row r="250" ht="15.15" spans="2:11">
      <c r="B250" s="45">
        <f t="shared" si="39"/>
        <v>0</v>
      </c>
      <c r="C250" s="209">
        <f t="shared" si="40"/>
        <v>0</v>
      </c>
      <c r="D250" s="197"/>
      <c r="E250" s="197"/>
      <c r="F250" s="197"/>
      <c r="G250" s="197"/>
      <c r="H250" s="210"/>
      <c r="J250" s="675">
        <f t="shared" si="36"/>
        <v>0</v>
      </c>
      <c r="K250" s="676">
        <f t="shared" si="36"/>
        <v>0</v>
      </c>
    </row>
    <row r="251" ht="28.8" spans="2:11">
      <c r="B251" s="45" t="str">
        <f t="shared" ref="B251:B252" si="41">C144</f>
        <v>What is Unit Testing?</v>
      </c>
      <c r="C251" s="209" t="str">
        <f t="shared" ref="C251:C252" si="42">D144</f>
        <v>https://youtu.be/3kzHmaeozDI?si=4yHgQhbKJrVDKXtQ</v>
      </c>
      <c r="J251" s="677"/>
      <c r="K251" s="674"/>
    </row>
    <row r="252" spans="2:11">
      <c r="B252" s="45">
        <f t="shared" si="41"/>
        <v>0</v>
      </c>
      <c r="C252" s="209">
        <f t="shared" si="42"/>
        <v>0</v>
      </c>
      <c r="J252" s="678"/>
      <c r="K252" s="676"/>
    </row>
    <row r="253" spans="2:11">
      <c r="B253" s="45">
        <f t="shared" ref="B253:B254" si="43">C181</f>
        <v>0</v>
      </c>
      <c r="C253" s="209">
        <f t="shared" ref="C253:C254" si="44">D181</f>
        <v>0</v>
      </c>
      <c r="J253" s="678"/>
      <c r="K253" s="676"/>
    </row>
    <row r="254" spans="2:11">
      <c r="B254" s="45">
        <f t="shared" si="43"/>
        <v>0</v>
      </c>
      <c r="C254" s="209">
        <f t="shared" si="44"/>
        <v>0</v>
      </c>
      <c r="J254" s="678" t="str">
        <f t="shared" ref="J254:J260" si="45">C229</f>
        <v>create a REST api to interact with actual database - continue</v>
      </c>
      <c r="K254" s="676"/>
    </row>
    <row r="255" ht="201.6" spans="2:11">
      <c r="B255" s="45" t="str">
        <f t="shared" ref="B255:B256" si="46">C218</f>
        <v>coderbyte assessment - complete</v>
      </c>
      <c r="C255" s="209" t="str">
        <f t="shared" ref="C255:C256" si="47">D218</f>
        <v>http://url9090.coderbyte.com/ls/click?upn=u001.lj3TCiZxNU7jdbrh9WbrWc0TYooxWyNG7iblBrnUkY1dZbk53wTdsxFlySTVgXVYCF3I2EvZh4hdTWbRi-2B467w-3D-3DLvTw_0uW3xirGmLjaxDxe8V-2Bwmt8Dx4Ob8Wr9iaeT5yuPIW-2BAZIOCk1FZODbopvstDGyJMBD2vdgQqKEXdfcWOOl9lwvfir9Ju5jyTJgdwP9Dd5OMrpr3buflnG5f0T6Vyjyd0rfYGkvcadeSEFgLXiFWXte5PX2NYAXgBDCwhZrz-2BfPW1v32cO8VuvDfs7g65SGo71KK0G9eno-2BbWhNxntJlbA-3D-3D</v>
      </c>
      <c r="J255" s="678" t="str">
        <f t="shared" si="45"/>
        <v>Bank account part 2 - make changes if requested</v>
      </c>
      <c r="K255" s="676"/>
    </row>
    <row r="256" ht="15.15" spans="2:11">
      <c r="B256" s="211">
        <f t="shared" si="46"/>
        <v>0</v>
      </c>
      <c r="C256" s="212">
        <f t="shared" si="47"/>
        <v>0</v>
      </c>
      <c r="J256" s="678" t="str">
        <f t="shared" si="45"/>
        <v>Consume GitHub API - make changes if requested</v>
      </c>
      <c r="K256" s="676"/>
    </row>
    <row r="257" ht="15.15" spans="2:11">
      <c r="B257" s="213" t="s">
        <v>82</v>
      </c>
      <c r="C257" s="214"/>
      <c r="J257" s="678" t="str">
        <f t="shared" si="45"/>
        <v>Data Wrangling - make changes if requested</v>
      </c>
      <c r="K257" s="676"/>
    </row>
    <row r="258" spans="2:11">
      <c r="B258" s="215"/>
      <c r="C258" s="216"/>
      <c r="J258" s="678">
        <f t="shared" si="45"/>
        <v>0</v>
      </c>
      <c r="K258" s="676"/>
    </row>
    <row r="259" spans="2:11">
      <c r="B259" s="215" t="s">
        <v>83</v>
      </c>
      <c r="C259" s="216"/>
      <c r="J259" s="678">
        <f t="shared" si="45"/>
        <v>0</v>
      </c>
      <c r="K259" s="676"/>
    </row>
    <row r="260" ht="15.15" spans="2:11">
      <c r="B260" s="204"/>
      <c r="C260" s="205"/>
      <c r="J260" s="678">
        <f t="shared" si="45"/>
        <v>0</v>
      </c>
      <c r="K260" s="676"/>
    </row>
    <row r="261" ht="15.15" spans="2:11">
      <c r="B261" s="217" t="s">
        <v>84</v>
      </c>
      <c r="C261" s="218"/>
      <c r="J261" s="690"/>
      <c r="K261" s="691"/>
    </row>
    <row r="262" ht="15.15" spans="2:11">
      <c r="B262" s="219"/>
      <c r="C262" s="220"/>
      <c r="J262" s="681" t="s">
        <v>64</v>
      </c>
      <c r="K262" s="682"/>
    </row>
    <row r="263" spans="2:11">
      <c r="B263" s="221"/>
      <c r="C263" s="222"/>
      <c r="J263" s="677">
        <f t="shared" ref="J263:J267" si="48">C211</f>
        <v>0</v>
      </c>
      <c r="K263" s="674"/>
    </row>
    <row r="264" spans="2:11">
      <c r="B264" s="221"/>
      <c r="C264" s="222"/>
      <c r="J264" s="678">
        <f t="shared" si="48"/>
        <v>0</v>
      </c>
      <c r="K264" s="676"/>
    </row>
    <row r="265" spans="2:11">
      <c r="B265" s="221" t="str">
        <f t="shared" ref="B265:B271" si="49">C229</f>
        <v>create a REST api to interact with actual database - continue</v>
      </c>
      <c r="C265" s="222"/>
      <c r="J265" s="678">
        <f t="shared" si="48"/>
        <v>0</v>
      </c>
      <c r="K265" s="676"/>
    </row>
    <row r="266" spans="2:11">
      <c r="B266" s="221" t="str">
        <f t="shared" si="49"/>
        <v>Bank account part 2 - make changes if requested</v>
      </c>
      <c r="C266" s="222"/>
      <c r="J266" s="678">
        <f t="shared" si="48"/>
        <v>0</v>
      </c>
      <c r="K266" s="676"/>
    </row>
    <row r="267" spans="2:11">
      <c r="B267" s="221" t="str">
        <f t="shared" si="49"/>
        <v>Consume GitHub API - make changes if requested</v>
      </c>
      <c r="C267" s="222"/>
      <c r="J267" s="678">
        <f t="shared" si="48"/>
        <v>0</v>
      </c>
      <c r="K267" s="676"/>
    </row>
    <row r="268" spans="2:11">
      <c r="B268" s="221" t="str">
        <f t="shared" si="49"/>
        <v>Data Wrangling - make changes if requested</v>
      </c>
      <c r="C268" s="222"/>
      <c r="J268" s="675" t="s">
        <v>76</v>
      </c>
      <c r="K268" s="687"/>
    </row>
    <row r="269" spans="2:11">
      <c r="B269" s="221">
        <f t="shared" si="49"/>
        <v>0</v>
      </c>
      <c r="C269" s="222"/>
      <c r="J269" s="688" t="s">
        <v>77</v>
      </c>
      <c r="K269" s="689"/>
    </row>
    <row r="270" ht="15.15" spans="2:11">
      <c r="B270" s="221">
        <f t="shared" si="49"/>
        <v>0</v>
      </c>
      <c r="C270" s="222"/>
      <c r="J270" s="679"/>
      <c r="K270" s="680"/>
    </row>
    <row r="271" spans="2:3">
      <c r="B271" s="221">
        <f t="shared" si="49"/>
        <v>0</v>
      </c>
      <c r="C271" s="222"/>
    </row>
    <row r="272" ht="15.15" spans="2:3">
      <c r="B272" s="223" t="s">
        <v>85</v>
      </c>
      <c r="C272" s="224"/>
    </row>
    <row r="273" spans="2:3">
      <c r="B273" s="225">
        <v>1</v>
      </c>
      <c r="C273" s="220"/>
    </row>
    <row r="274" spans="2:3">
      <c r="B274" s="226"/>
      <c r="C274" s="216"/>
    </row>
    <row r="275" ht="15.15" spans="2:3">
      <c r="B275" s="227"/>
      <c r="C275" s="228"/>
    </row>
  </sheetData>
  <mergeCells count="455">
    <mergeCell ref="B2:C2"/>
    <mergeCell ref="B3:C3"/>
    <mergeCell ref="G3:H3"/>
    <mergeCell ref="B4:C4"/>
    <mergeCell ref="G4:H4"/>
    <mergeCell ref="J4:K4"/>
    <mergeCell ref="B5:C5"/>
    <mergeCell ref="B6:C6"/>
    <mergeCell ref="B7:C7"/>
    <mergeCell ref="B8:C8"/>
    <mergeCell ref="B9:C9"/>
    <mergeCell ref="B10:C10"/>
    <mergeCell ref="J10:K10"/>
    <mergeCell ref="B11:C11"/>
    <mergeCell ref="J11:K11"/>
    <mergeCell ref="B12:C12"/>
    <mergeCell ref="J12:K12"/>
    <mergeCell ref="B13:C13"/>
    <mergeCell ref="J13:K13"/>
    <mergeCell ref="B14:E14"/>
    <mergeCell ref="J14:K14"/>
    <mergeCell ref="B15:E15"/>
    <mergeCell ref="J15:K15"/>
    <mergeCell ref="J16:K16"/>
    <mergeCell ref="J17:K17"/>
    <mergeCell ref="D18:E18"/>
    <mergeCell ref="J18:K18"/>
    <mergeCell ref="J19:K19"/>
    <mergeCell ref="J20:K20"/>
    <mergeCell ref="J21:K21"/>
    <mergeCell ref="J22:K22"/>
    <mergeCell ref="J23:K23"/>
    <mergeCell ref="C24:E24"/>
    <mergeCell ref="F24:H24"/>
    <mergeCell ref="J24:K24"/>
    <mergeCell ref="J25:K25"/>
    <mergeCell ref="J26:K26"/>
    <mergeCell ref="J27:K27"/>
    <mergeCell ref="J29:K29"/>
    <mergeCell ref="C31:E31"/>
    <mergeCell ref="F31:H31"/>
    <mergeCell ref="D32:E32"/>
    <mergeCell ref="D33:E33"/>
    <mergeCell ref="D34:E34"/>
    <mergeCell ref="D35:E35"/>
    <mergeCell ref="J35:K35"/>
    <mergeCell ref="D36:E36"/>
    <mergeCell ref="J36:K36"/>
    <mergeCell ref="D37:E37"/>
    <mergeCell ref="J37:K37"/>
    <mergeCell ref="C38:E38"/>
    <mergeCell ref="F38:H38"/>
    <mergeCell ref="J38:K38"/>
    <mergeCell ref="C39:E39"/>
    <mergeCell ref="F39:H39"/>
    <mergeCell ref="J39:K39"/>
    <mergeCell ref="C40:E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J51:K51"/>
    <mergeCell ref="J52:K52"/>
    <mergeCell ref="J53:K53"/>
    <mergeCell ref="J54:K54"/>
    <mergeCell ref="D55:E55"/>
    <mergeCell ref="J55:K55"/>
    <mergeCell ref="J56:K56"/>
    <mergeCell ref="J58:K58"/>
    <mergeCell ref="C61:E61"/>
    <mergeCell ref="F61:H61"/>
    <mergeCell ref="J64:K64"/>
    <mergeCell ref="J65:K65"/>
    <mergeCell ref="J66:K66"/>
    <mergeCell ref="J67:K67"/>
    <mergeCell ref="C68:E68"/>
    <mergeCell ref="F68:H68"/>
    <mergeCell ref="J68:K68"/>
    <mergeCell ref="D69:E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C75:E75"/>
    <mergeCell ref="F75:H75"/>
    <mergeCell ref="J75:K75"/>
    <mergeCell ref="C76:E76"/>
    <mergeCell ref="F76:H76"/>
    <mergeCell ref="J76:K76"/>
    <mergeCell ref="C77:E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C83:D83"/>
    <mergeCell ref="J83:K83"/>
    <mergeCell ref="C84:D84"/>
    <mergeCell ref="C85:D85"/>
    <mergeCell ref="C86:D86"/>
    <mergeCell ref="C87:D87"/>
    <mergeCell ref="J89:K89"/>
    <mergeCell ref="J90:K90"/>
    <mergeCell ref="J91:K91"/>
    <mergeCell ref="D92:E92"/>
    <mergeCell ref="J92:K92"/>
    <mergeCell ref="J93:K93"/>
    <mergeCell ref="J94:K94"/>
    <mergeCell ref="J95:K95"/>
    <mergeCell ref="J96:K96"/>
    <mergeCell ref="J97:K97"/>
    <mergeCell ref="C98:E98"/>
    <mergeCell ref="F98:H98"/>
    <mergeCell ref="J98:K98"/>
    <mergeCell ref="J99:K99"/>
    <mergeCell ref="J100:K100"/>
    <mergeCell ref="J101:K101"/>
    <mergeCell ref="J102:K102"/>
    <mergeCell ref="J103:K103"/>
    <mergeCell ref="J104:K104"/>
    <mergeCell ref="C105:E105"/>
    <mergeCell ref="F105:H105"/>
    <mergeCell ref="J105:K105"/>
    <mergeCell ref="D106:E106"/>
    <mergeCell ref="J106:K106"/>
    <mergeCell ref="D107:E107"/>
    <mergeCell ref="J107:K107"/>
    <mergeCell ref="D108:E108"/>
    <mergeCell ref="J108:K108"/>
    <mergeCell ref="D109:E109"/>
    <mergeCell ref="D110:E110"/>
    <mergeCell ref="D111:E111"/>
    <mergeCell ref="C112:E112"/>
    <mergeCell ref="F112:H112"/>
    <mergeCell ref="J112:K112"/>
    <mergeCell ref="C113:E113"/>
    <mergeCell ref="F113:H113"/>
    <mergeCell ref="C114:E114"/>
    <mergeCell ref="C115:D115"/>
    <mergeCell ref="C116:D116"/>
    <mergeCell ref="C117:D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J125:K125"/>
    <mergeCell ref="J126:K126"/>
    <mergeCell ref="J127:K127"/>
    <mergeCell ref="J128:K128"/>
    <mergeCell ref="D129:E129"/>
    <mergeCell ref="J129:K129"/>
    <mergeCell ref="J130:K130"/>
    <mergeCell ref="J131:K131"/>
    <mergeCell ref="J132:K132"/>
    <mergeCell ref="J133:K133"/>
    <mergeCell ref="J134:K134"/>
    <mergeCell ref="C135:E135"/>
    <mergeCell ref="F135:H135"/>
    <mergeCell ref="J135:K135"/>
    <mergeCell ref="J137:K137"/>
    <mergeCell ref="C142:E142"/>
    <mergeCell ref="F142:H142"/>
    <mergeCell ref="D143:E143"/>
    <mergeCell ref="J143:K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C149:E149"/>
    <mergeCell ref="F149:H149"/>
    <mergeCell ref="J149:K149"/>
    <mergeCell ref="C150:E150"/>
    <mergeCell ref="F150:H150"/>
    <mergeCell ref="J150:K150"/>
    <mergeCell ref="C151:E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J162:K162"/>
    <mergeCell ref="D166:E166"/>
    <mergeCell ref="J166:K166"/>
    <mergeCell ref="C172:E172"/>
    <mergeCell ref="F172:H172"/>
    <mergeCell ref="J172:K172"/>
    <mergeCell ref="J173:K173"/>
    <mergeCell ref="J174:K174"/>
    <mergeCell ref="J175:K175"/>
    <mergeCell ref="J176:K176"/>
    <mergeCell ref="J177:K177"/>
    <mergeCell ref="J178:K178"/>
    <mergeCell ref="C179:E179"/>
    <mergeCell ref="F179:H179"/>
    <mergeCell ref="J179:K179"/>
    <mergeCell ref="D180:E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C186:E186"/>
    <mergeCell ref="F186:H186"/>
    <mergeCell ref="J186:K186"/>
    <mergeCell ref="C187:E187"/>
    <mergeCell ref="F187:H187"/>
    <mergeCell ref="J187:K187"/>
    <mergeCell ref="C188:E188"/>
    <mergeCell ref="J188:K188"/>
    <mergeCell ref="C189:D189"/>
    <mergeCell ref="J189:K189"/>
    <mergeCell ref="C190:D190"/>
    <mergeCell ref="C191:D191"/>
    <mergeCell ref="J191:K191"/>
    <mergeCell ref="C192:D192"/>
    <mergeCell ref="C193:D193"/>
    <mergeCell ref="C194:D194"/>
    <mergeCell ref="C195:D195"/>
    <mergeCell ref="C196:D196"/>
    <mergeCell ref="C197:D197"/>
    <mergeCell ref="J197:K197"/>
    <mergeCell ref="C198:D198"/>
    <mergeCell ref="J198:K198"/>
    <mergeCell ref="J199:K199"/>
    <mergeCell ref="J200:K200"/>
    <mergeCell ref="J201:K201"/>
    <mergeCell ref="J202:K202"/>
    <mergeCell ref="D203:E203"/>
    <mergeCell ref="J203:K203"/>
    <mergeCell ref="J204:K204"/>
    <mergeCell ref="J205:K205"/>
    <mergeCell ref="J206:K206"/>
    <mergeCell ref="J207:K207"/>
    <mergeCell ref="J208:K208"/>
    <mergeCell ref="C209:E209"/>
    <mergeCell ref="F209:H209"/>
    <mergeCell ref="J209:K209"/>
    <mergeCell ref="J210:K210"/>
    <mergeCell ref="J211:K211"/>
    <mergeCell ref="J212:K212"/>
    <mergeCell ref="J213:K213"/>
    <mergeCell ref="J214:K214"/>
    <mergeCell ref="J215:K215"/>
    <mergeCell ref="C216:E216"/>
    <mergeCell ref="F216:H216"/>
    <mergeCell ref="J216:K216"/>
    <mergeCell ref="D217:E217"/>
    <mergeCell ref="D218:E218"/>
    <mergeCell ref="D219:E219"/>
    <mergeCell ref="D220:E220"/>
    <mergeCell ref="J220:K220"/>
    <mergeCell ref="D221:E221"/>
    <mergeCell ref="D222:E222"/>
    <mergeCell ref="C223:E223"/>
    <mergeCell ref="F223:H223"/>
    <mergeCell ref="C224:E224"/>
    <mergeCell ref="F224:H224"/>
    <mergeCell ref="C225:E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J236:K236"/>
    <mergeCell ref="J237:K237"/>
    <mergeCell ref="J238:K238"/>
    <mergeCell ref="B239:C239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B245:C245"/>
    <mergeCell ref="J245:K245"/>
    <mergeCell ref="B246:C246"/>
    <mergeCell ref="J251:K251"/>
    <mergeCell ref="J252:K252"/>
    <mergeCell ref="J253:K253"/>
    <mergeCell ref="J254:K254"/>
    <mergeCell ref="J255:K255"/>
    <mergeCell ref="J256:K256"/>
    <mergeCell ref="B257:C257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B272:C272"/>
    <mergeCell ref="B273:C273"/>
    <mergeCell ref="B274:C274"/>
    <mergeCell ref="B275:C275"/>
    <mergeCell ref="B19:B50"/>
    <mergeCell ref="B56:B87"/>
    <mergeCell ref="B93:B124"/>
    <mergeCell ref="B130:B161"/>
    <mergeCell ref="B167:B198"/>
    <mergeCell ref="B204:B235"/>
    <mergeCell ref="E41:E43"/>
    <mergeCell ref="E45:E50"/>
    <mergeCell ref="E78:E80"/>
    <mergeCell ref="E82:E87"/>
    <mergeCell ref="E115:E117"/>
    <mergeCell ref="E119:E124"/>
    <mergeCell ref="E152:E154"/>
    <mergeCell ref="E156:E161"/>
    <mergeCell ref="E189:E191"/>
    <mergeCell ref="E193:E198"/>
    <mergeCell ref="E226:E228"/>
    <mergeCell ref="E230:E235"/>
    <mergeCell ref="F19:F23"/>
    <mergeCell ref="F56:F60"/>
    <mergeCell ref="F93:F97"/>
    <mergeCell ref="F130:F134"/>
    <mergeCell ref="F167:F171"/>
    <mergeCell ref="F204:F208"/>
    <mergeCell ref="G19:G23"/>
    <mergeCell ref="G56:G60"/>
    <mergeCell ref="G93:G97"/>
    <mergeCell ref="G130:G134"/>
    <mergeCell ref="G167:G171"/>
    <mergeCell ref="G204:G208"/>
    <mergeCell ref="H19:H22"/>
    <mergeCell ref="H26:H30"/>
    <mergeCell ref="H33:H37"/>
    <mergeCell ref="H56:H59"/>
    <mergeCell ref="H63:H67"/>
    <mergeCell ref="H70:H74"/>
    <mergeCell ref="H93:H96"/>
    <mergeCell ref="H100:H104"/>
    <mergeCell ref="H107:H111"/>
    <mergeCell ref="H130:H133"/>
    <mergeCell ref="H137:H141"/>
    <mergeCell ref="H144:H148"/>
    <mergeCell ref="H167:H170"/>
    <mergeCell ref="H174:H178"/>
    <mergeCell ref="H181:H185"/>
    <mergeCell ref="H204:H207"/>
    <mergeCell ref="H211:H215"/>
    <mergeCell ref="H218:H222"/>
    <mergeCell ref="D204:E208"/>
    <mergeCell ref="D167:E171"/>
    <mergeCell ref="D130:E134"/>
    <mergeCell ref="D93:E97"/>
    <mergeCell ref="D56:E60"/>
    <mergeCell ref="D19:E23"/>
  </mergeCells>
  <conditionalFormatting sqref="F19">
    <cfRule type="dataBar" priority="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{1653202d-1d18-457d-8bdf-a9138ae8ebed}</x14:id>
        </ext>
      </extLst>
    </cfRule>
    <cfRule type="dataBar" priority="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{f1d42008-b47b-4f5d-b827-e3851f0b6945}</x14:id>
        </ext>
      </extLst>
    </cfRule>
    <cfRule type="dataBar" priority="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{82f411b7-3018-4e64-9e1f-9a9713027aea}</x14:id>
        </ext>
      </extLst>
    </cfRule>
    <cfRule type="dataBar" priority="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{13e0de76-623e-4a32-ab6a-a8d2e4863d0a}</x14:id>
        </ext>
      </extLst>
    </cfRule>
    <cfRule type="dataBar" priority="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{958d6c7d-d063-4825-83a5-e8d3e59311ab}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{5f2a230c-03ba-4e0e-a511-0b1e552dab5d}</x14:id>
        </ext>
      </extLst>
    </cfRule>
    <cfRule type="dataBar" priority="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{53955786-754f-477a-a3a6-8f94bc647afc}</x14:id>
        </ext>
      </extLst>
    </cfRule>
    <cfRule type="dataBar" priority="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{7dca5307-0059-49fd-ad94-b73dae13b8d8}</x14:id>
        </ext>
      </extLst>
    </cfRule>
    <cfRule type="dataBar" priority="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{b31926a4-9c13-41bc-8620-2d9205e9bc6a}</x14:id>
        </ext>
      </extLst>
    </cfRule>
  </conditionalFormatting>
  <conditionalFormatting sqref="F56">
    <cfRule type="dataBar" priority="1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{b032d356-2832-4947-80b0-bb801c7964fd}</x14:id>
        </ext>
      </extLst>
    </cfRule>
    <cfRule type="dataBar" priority="1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{3a185469-fc25-4e0d-bdac-b202ae20e982}</x14:id>
        </ext>
      </extLst>
    </cfRule>
    <cfRule type="dataBar" priority="1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{6a5b1163-d2e0-4c98-a5b2-e1d47d33d6d6}</x14:id>
        </ext>
      </extLst>
    </cfRule>
    <cfRule type="dataBar" priority="1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{792c443c-956b-459f-8b40-4ce01733feed}</x14:id>
        </ext>
      </extLst>
    </cfRule>
    <cfRule type="dataBar" priority="1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{549aa697-d8ac-4ad5-8c56-72c8a8ebe983}</x14:id>
        </ext>
      </extLst>
    </cfRule>
    <cfRule type="dataBar" priority="1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{9cca4ac9-94d9-474d-a4c0-469c242b2f2b}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{ecf062ff-5160-44af-b361-b1ab5d041b4f}</x14:id>
        </ext>
      </extLst>
    </cfRule>
    <cfRule type="dataBar" priority="10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{62848d4e-b439-4f5a-a662-077e97a225dd}</x14:id>
        </ext>
      </extLst>
    </cfRule>
    <cfRule type="dataBar" priority="10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{36ee79e2-f1a4-47ea-9ce3-35e164a48c01}</x14:id>
        </ext>
      </extLst>
    </cfRule>
  </conditionalFormatting>
  <conditionalFormatting sqref="F93">
    <cfRule type="dataBar" priority="9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{e57f64f4-37a4-4a9c-b359-e903fd885b44}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{0c879d76-35d4-4631-ab47-8b9ed64aeefe}</x14:id>
        </ext>
      </extLst>
    </cfRule>
    <cfRule type="dataBar" priority="8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{38cd3d58-67c0-4ca7-9660-d6365561052a}</x14:id>
        </ext>
      </extLst>
    </cfRule>
    <cfRule type="dataBar" priority="8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{a7b64a5f-575a-4498-bfbb-29e5ca2c49eb}</x14:id>
        </ext>
      </extLst>
    </cfRule>
    <cfRule type="dataBar" priority="9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{f77ba73d-3b61-476f-9dea-dadcb8b5a134}</x14:id>
        </ext>
      </extLst>
    </cfRule>
    <cfRule type="dataBar" priority="9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{05175f50-6810-44fa-8649-f9587db61ca1}</x14:id>
        </ext>
      </extLst>
    </cfRule>
    <cfRule type="dataBar" priority="10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{411d624f-9a78-4c6f-b53f-9f0931016470}</x14:id>
        </ext>
      </extLst>
    </cfRule>
    <cfRule type="dataBar" priority="9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{11928545-6370-48e8-975e-f3818bfb491a}</x14:id>
        </ext>
      </extLst>
    </cfRule>
    <cfRule type="dataBar" priority="9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{9a822f95-8698-4213-919f-7940c64797d5}</x14:id>
        </ext>
      </extLst>
    </cfRule>
  </conditionalFormatting>
  <conditionalFormatting sqref="F130"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{882d3c1f-5c62-4ace-90ac-ced66b25fa63}</x14:id>
        </ext>
      </extLst>
    </cfRule>
    <cfRule type="dataBar" priority="7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{7d8f869f-6971-4568-8ee4-17ab72331a9b}</x14:id>
        </ext>
      </extLst>
    </cfRule>
    <cfRule type="dataBar" priority="6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{b06466ce-41b1-4a80-a0dc-d3198f77c2a7}</x14:id>
        </ext>
      </extLst>
    </cfRule>
    <cfRule type="dataBar" priority="6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{d5f3be67-fb6f-4da8-96da-8c8be98693f0}</x14:id>
        </ext>
      </extLst>
    </cfRule>
    <cfRule type="dataBar" priority="7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{38290631-3646-4073-9c38-4f366db24761}</x14:id>
        </ext>
      </extLst>
    </cfRule>
    <cfRule type="dataBar" priority="7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{ee75ae34-f8f2-4b10-b955-60dac67d92fc}</x14:id>
        </ext>
      </extLst>
    </cfRule>
    <cfRule type="dataBar" priority="8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{d63d5b42-ce4c-4f0b-8615-651bb9f97034}</x14:id>
        </ext>
      </extLst>
    </cfRule>
    <cfRule type="dataBar" priority="7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{48c99bc1-c26a-4108-8707-70aab3b7340d}</x14:id>
        </ext>
      </extLst>
    </cfRule>
    <cfRule type="dataBar" priority="7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{10b48864-8991-4fdb-87d8-2d1f51cda9f7}</x14:id>
        </ext>
      </extLst>
    </cfRule>
  </conditionalFormatting>
  <conditionalFormatting sqref="F167">
    <cfRule type="dataBar" priority="4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{dd8a2fbf-b5c6-4f0c-bc8e-67d98b00be84}</x14:id>
        </ext>
      </extLst>
    </cfRule>
    <cfRule type="dataBar" priority="4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{0481d89b-213e-4616-aa77-8176a1bbce0a}</x14:id>
        </ext>
      </extLst>
    </cfRule>
    <cfRule type="dataBar" priority="6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{247a5396-9625-4484-9e3e-024c4ab6773e}</x14:id>
        </ext>
      </extLst>
    </cfRule>
    <cfRule type="dataBar" priority="5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{d9fd8839-0c03-4642-bd4f-a72c2f828ba8}</x14:id>
        </ext>
      </extLst>
    </cfRule>
    <cfRule type="dataBar" priority="5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{52abbbc4-ec40-41b7-9b78-e35fb4d0c8e2}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{1b0feb3b-480e-428d-8256-dfff8fa8644d}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{1649835d-4627-4f00-bff9-e79edad9b432}</x14:id>
        </ext>
      </extLst>
    </cfRule>
    <cfRule type="dataBar" priority="5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{e4b5eb75-086d-48fa-a2b2-5407b4376906}</x14:id>
        </ext>
      </extLst>
    </cfRule>
    <cfRule type="dataBar" priority="5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{59d98e69-6873-4c16-ba3b-758bddde846f}</x14:id>
        </ext>
      </extLst>
    </cfRule>
  </conditionalFormatting>
  <conditionalFormatting sqref="F204">
    <cfRule type="dataBar" priority="2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{a3832ad2-017f-44cf-b936-cedc4fd703c8}</x14:id>
        </ext>
      </extLst>
    </cfRule>
    <cfRule type="dataBar" priority="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{25bff38c-be5e-4800-94e2-82443d32f059}</x14:id>
        </ext>
      </extLst>
    </cfRule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{07f161e5-4297-44e6-8fca-2f9e324b917d}</x14:id>
        </ext>
      </extLst>
    </cfRule>
    <cfRule type="dataBar" priority="3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{41894c13-63f6-4abb-9b80-c86bd48a0c8b}</x14:id>
        </ext>
      </extLst>
    </cfRule>
    <cfRule type="dataBar" priority="3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{dfe946d2-0230-439b-b5a6-a8cc84b679f6}</x14:id>
        </ext>
      </extLst>
    </cfRule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{e067e017-8152-4520-aab6-99a678770421}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{155e8c06-c01e-47ab-980e-78af5b3ba3c6}</x14:id>
        </ext>
      </extLst>
    </cfRule>
    <cfRule type="dataBar" priority="3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{78510898-5811-4c75-97cb-2961b90e663f}</x14:id>
        </ext>
      </extLst>
    </cfRule>
    <cfRule type="dataBar" priority="2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{792aaa56-5379-411c-b988-34fc4d52475c}</x14:id>
        </ext>
      </extLst>
    </cfRule>
  </conditionalFormatting>
  <conditionalFormatting sqref="F26:F30">
    <cfRule type="dataBar" priority="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{97d4aa6f-6bbc-49cd-bc7e-4bdf445436df}</x14:id>
        </ext>
      </extLst>
    </cfRule>
    <cfRule type="dataBar" priority="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{026267b4-3a13-4509-a08c-4cb22a076dfa}</x14:id>
        </ext>
      </extLst>
    </cfRule>
    <cfRule type="dataBar" priority="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{3898903e-bd39-43b6-b9e1-ca060be3cccd}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{005fb8d7-7532-40b0-aa1e-69f9d7d460ce}</x14:id>
        </ext>
      </extLst>
    </cfRule>
  </conditionalFormatting>
  <conditionalFormatting sqref="F33:F37">
    <cfRule type="dataBar" priority="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{1d67f11f-3cad-4246-ae90-6dd564a7f94c}</x14:id>
        </ext>
      </extLst>
    </cfRule>
    <cfRule type="dataBar" priority="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{d3ea67c5-9b24-44b6-8f8b-8e67a9dea11f}</x14:id>
        </ext>
      </extLst>
    </cfRule>
  </conditionalFormatting>
  <conditionalFormatting sqref="F41:F50">
    <cfRule type="dataBar" priority="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{4d992d61-b22e-44d6-af94-c7dc6028027c}</x14:id>
        </ext>
      </extLst>
    </cfRule>
    <cfRule type="dataBar" priority="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{4422672a-d1bf-408a-bd1d-855b7dd5409e}</x14:id>
        </ext>
      </extLst>
    </cfRule>
    <cfRule type="dataBar" priority="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{7494e62e-1269-4115-a94b-d98084c70b42}</x14:id>
        </ext>
      </extLst>
    </cfRule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{31caf364-8e74-4370-b276-3571669dd9e9}</x14:id>
        </ext>
      </extLst>
    </cfRule>
  </conditionalFormatting>
  <conditionalFormatting sqref="F51:F52">
    <cfRule type="dataBar" priority="1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{8f0cae26-46af-492a-98ab-30186472583d}</x14:id>
        </ext>
      </extLst>
    </cfRule>
  </conditionalFormatting>
  <conditionalFormatting sqref="F63:F67">
    <cfRule type="dataBar" priority="1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{14e5519e-e56a-4914-ab4c-226bf2ab49dc}</x14:id>
        </ext>
      </extLst>
    </cfRule>
    <cfRule type="dataBar" priority="1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{ff4973d8-9891-4075-a5b5-9b3f3c9f16ee}</x14:id>
        </ext>
      </extLst>
    </cfRule>
    <cfRule type="dataBar" priority="10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{19a8238d-88ea-47de-9548-9490ef469bc9}</x14:id>
        </ext>
      </extLst>
    </cfRule>
    <cfRule type="dataBar" priority="10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{3dcb98f9-46ee-4e56-b3ce-bce0d0eb7d49}</x14:id>
        </ext>
      </extLst>
    </cfRule>
  </conditionalFormatting>
  <conditionalFormatting sqref="F70:F74">
    <cfRule type="dataBar" priority="10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{ffd9c06a-e230-42bc-81eb-64567aa9d818}</x14:id>
        </ext>
      </extLst>
    </cfRule>
    <cfRule type="dataBar" priority="10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{b75ce018-4566-40dc-835f-1f2f6a8a5412}</x14:id>
        </ext>
      </extLst>
    </cfRule>
  </conditionalFormatting>
  <conditionalFormatting sqref="F78:F87">
    <cfRule type="dataBar" priority="1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{7b0deea0-6863-4862-a9d5-b0cd3837a69e}</x14:id>
        </ext>
      </extLst>
    </cfRule>
    <cfRule type="dataBar" priority="10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{375562ae-c5f9-41ac-a839-286f00e08fbe}</x14:id>
        </ext>
      </extLst>
    </cfRule>
    <cfRule type="dataBar" priority="10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{e11d261a-3ea4-42c5-8edf-2c4b744826fb}</x14:id>
        </ext>
      </extLst>
    </cfRule>
    <cfRule type="dataBar" priority="10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{71fb9472-265a-4d0b-a108-82638c38c30e}</x14:id>
        </ext>
      </extLst>
    </cfRule>
  </conditionalFormatting>
  <conditionalFormatting sqref="F88:F89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{f796b840-5afc-45e6-85ab-a9d26fcecd87}</x14:id>
        </ext>
      </extLst>
    </cfRule>
  </conditionalFormatting>
  <conditionalFormatting sqref="F100:F104">
    <cfRule type="dataBar" priority="8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{d15acb79-4d74-4f33-a9ce-4f4e6fa90e97}</x14:id>
        </ext>
      </extLst>
    </cfRule>
    <cfRule type="dataBar" priority="8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{a3b570cf-ccdf-494c-b646-3387694feef3}</x14:id>
        </ext>
      </extLst>
    </cfRule>
    <cfRule type="dataBar" priority="9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{54db9968-a05d-42db-b194-06f767f98c42}</x14:id>
        </ext>
      </extLst>
    </cfRule>
    <cfRule type="dataBar" priority="9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{ab8304f0-c59d-4351-bd0f-937bac558fdd}</x14:id>
        </ext>
      </extLst>
    </cfRule>
  </conditionalFormatting>
  <conditionalFormatting sqref="F107:F111">
    <cfRule type="dataBar" priority="8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{56f81c1e-47fd-4968-a9d3-b94fe98d590b}</x14:id>
        </ext>
      </extLst>
    </cfRule>
    <cfRule type="dataBar" priority="8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{48e503c5-2d30-49dd-9666-5c646eb8fb9e}</x14:id>
        </ext>
      </extLst>
    </cfRule>
  </conditionalFormatting>
  <conditionalFormatting sqref="F115:F124">
    <cfRule type="dataBar" priority="8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{50f21f4d-1fc7-4d2f-ad8e-6c0511c29641}</x14:id>
        </ext>
      </extLst>
    </cfRule>
    <cfRule type="dataBar" priority="8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{e2b1c1aa-03e1-4b78-8340-8089396a650c}</x14:id>
        </ext>
      </extLst>
    </cfRule>
    <cfRule type="dataBar" priority="8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{024f3a76-12a0-4940-abff-93723a144a8e}</x14:id>
        </ext>
      </extLst>
    </cfRule>
    <cfRule type="dataBar" priority="9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{97b576d1-09c3-44cb-bd2d-fc2565eb409f}</x14:id>
        </ext>
      </extLst>
    </cfRule>
  </conditionalFormatting>
  <conditionalFormatting sqref="F125:F126">
    <cfRule type="dataBar" priority="12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{1d5549a2-0294-409b-8756-2fb32c901f9e}</x14:id>
        </ext>
      </extLst>
    </cfRule>
  </conditionalFormatting>
  <conditionalFormatting sqref="F137:F141">
    <cfRule type="dataBar" priority="6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{8d674d1d-c855-41ae-aa36-97e03a415d9c}</x14:id>
        </ext>
      </extLst>
    </cfRule>
    <cfRule type="dataBar" priority="7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{21872dae-0cbe-494f-9c88-0499ab8ea426}</x14:id>
        </ext>
      </extLst>
    </cfRule>
    <cfRule type="dataBar" priority="7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{c6798b43-8d3f-433d-92f3-035cddf1b804}</x14:id>
        </ext>
      </extLst>
    </cfRule>
    <cfRule type="dataBar" priority="6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{a9b8ce11-4bc3-45b8-aa91-b200a030b5af}</x14:id>
        </ext>
      </extLst>
    </cfRule>
  </conditionalFormatting>
  <conditionalFormatting sqref="F144:F148">
    <cfRule type="dataBar" priority="6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{3c4c41f0-4b3b-4d09-ad96-935b48ef9121}</x14:id>
        </ext>
      </extLst>
    </cfRule>
    <cfRule type="dataBar" priority="6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{adb5d2ec-aeab-4af2-b14b-de72a0e4517a}</x14:id>
        </ext>
      </extLst>
    </cfRule>
  </conditionalFormatting>
  <conditionalFormatting sqref="F152:F161">
    <cfRule type="dataBar" priority="6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{5597a471-e8cc-4783-91d5-07242c512735}</x14:id>
        </ext>
      </extLst>
    </cfRule>
    <cfRule type="dataBar" priority="7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{6af2ef5f-1aea-47d5-98e2-2f96a6291ec6}</x14:id>
        </ext>
      </extLst>
    </cfRule>
    <cfRule type="dataBar" priority="6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{8b4b91fb-75a9-41d4-a096-e6e9887354bc}</x14:id>
        </ext>
      </extLst>
    </cfRule>
    <cfRule type="dataBar" priority="6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{e0578250-9007-4440-8bc0-00acb8b74cd1}</x14:id>
        </ext>
      </extLst>
    </cfRule>
  </conditionalFormatting>
  <conditionalFormatting sqref="F162:F163">
    <cfRule type="dataBar" priority="14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{2c920e8d-7b65-4702-8f11-0599491496dd}</x14:id>
        </ext>
      </extLst>
    </cfRule>
  </conditionalFormatting>
  <conditionalFormatting sqref="F174:F178">
    <cfRule type="dataBar" priority="4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{08a31578-1209-4f4c-97a0-72287a80f13e}</x14:id>
        </ext>
      </extLst>
    </cfRule>
    <cfRule type="dataBar" priority="4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{287df8aa-87e6-4ac4-891f-10030b5b3354}</x14:id>
        </ext>
      </extLst>
    </cfRule>
    <cfRule type="dataBar" priority="5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{a909a31d-17f3-499c-a824-64809d25115c}</x14:id>
        </ext>
      </extLst>
    </cfRule>
    <cfRule type="dataBar" priority="5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{b848067f-01d0-4777-9d50-34e7aae7efe0}</x14:id>
        </ext>
      </extLst>
    </cfRule>
  </conditionalFormatting>
  <conditionalFormatting sqref="F181:F185">
    <cfRule type="dataBar" priority="4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{86ee9448-fe1d-4227-8051-cd4d9e869d4a}</x14:id>
        </ext>
      </extLst>
    </cfRule>
    <cfRule type="dataBar" priority="4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{0806e63d-ee53-43de-b996-033c9183c49e}</x14:id>
        </ext>
      </extLst>
    </cfRule>
  </conditionalFormatting>
  <conditionalFormatting sqref="F189:F198">
    <cfRule type="dataBar" priority="4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{029fbec9-f6ab-44c7-9298-465155c7fcba}</x14:id>
        </ext>
      </extLst>
    </cfRule>
    <cfRule type="dataBar" priority="5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{b6c2ff9d-2060-4740-9614-cf4ab6dac13c}</x14:id>
        </ext>
      </extLst>
    </cfRule>
    <cfRule type="dataBar" priority="4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{05c57378-b16b-47cd-8d1d-a1920f2c284b}</x14:id>
        </ext>
      </extLst>
    </cfRule>
    <cfRule type="dataBar" priority="4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{9fea63ac-3999-4629-8f19-ac9a992fd06a}</x14:id>
        </ext>
      </extLst>
    </cfRule>
  </conditionalFormatting>
  <conditionalFormatting sqref="F199:F200">
    <cfRule type="dataBar" priority="14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{a8fd8acd-bb00-4ddc-a6ab-93b8dfd8b220}</x14:id>
        </ext>
      </extLst>
    </cfRule>
  </conditionalFormatting>
  <conditionalFormatting sqref="F211:F215">
    <cfRule type="dataBar" priority="2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{3e239e1b-7456-4a18-b76e-30d1c65ff41f}</x14:id>
        </ext>
      </extLst>
    </cfRule>
    <cfRule type="dataBar" priority="3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{02384c60-9640-4704-949b-e8de0d569403}</x14:id>
        </ext>
      </extLst>
    </cfRule>
    <cfRule type="dataBar" priority="2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{99282700-832a-4491-b7d8-ccc248599429}</x14:id>
        </ext>
      </extLst>
    </cfRule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{1960c272-9cc3-496c-993e-56e2506cc255}</x14:id>
        </ext>
      </extLst>
    </cfRule>
  </conditionalFormatting>
  <conditionalFormatting sqref="F218:F222">
    <cfRule type="dataBar" priority="2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{d242746a-168a-42c0-ad0b-b39444319b9b}</x14:id>
        </ext>
      </extLst>
    </cfRule>
    <cfRule type="dataBar" priority="2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{eb4ea286-b3d1-44ad-bec3-0430f1e43609}</x14:id>
        </ext>
      </extLst>
    </cfRule>
  </conditionalFormatting>
  <conditionalFormatting sqref="F226:F235">
    <cfRule type="dataBar" priority="2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{81ed2cb5-3dab-4136-a520-62eb972a7e27}</x14:id>
        </ext>
      </extLst>
    </cfRule>
    <cfRule type="dataBar" priority="2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{9c9eb986-03b6-4baa-8ecb-c52045158ffa}</x14:id>
        </ext>
      </extLst>
    </cfRule>
    <cfRule type="dataBar" priority="2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{57614e41-0365-454a-8162-d6418943340b}</x14:id>
        </ext>
      </extLst>
    </cfRule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{e87315db-3d6d-4e9e-8109-477a47fad577}</x14:id>
        </ext>
      </extLst>
    </cfRule>
  </conditionalFormatting>
  <conditionalFormatting sqref="F236:F237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{9438e7cf-1568-42b5-a816-fe2916a7bd1c}</x14:id>
        </ext>
      </extLst>
    </cfRule>
  </conditionalFormatting>
  <conditionalFormatting sqref="H241:H250">
    <cfRule type="dataBar" priority="13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{a8db3dcc-b648-4fdc-bcff-3f851c4a9bb6}</x14:id>
        </ext>
      </extLst>
    </cfRule>
  </conditionalFormatting>
  <conditionalFormatting sqref="D3:E13">
    <cfRule type="dataBar" priority="14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{b5d45d55-2cae-4d59-93c4-46bdda15b139}</x14:id>
        </ext>
      </extLst>
    </cfRule>
  </conditionalFormatting>
  <conditionalFormatting sqref="F33:F37;F26:F30;F19">
    <cfRule type="dataBar" priority="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{80c8850a-3cda-4572-9418-63e9f24244e6}</x14:id>
        </ext>
      </extLst>
    </cfRule>
  </conditionalFormatting>
  <conditionalFormatting sqref="F70:F74;F63:F67;F56">
    <cfRule type="dataBar" priority="1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{0cb0638c-f48d-4594-9945-69b10e163e74}</x14:id>
        </ext>
      </extLst>
    </cfRule>
  </conditionalFormatting>
  <conditionalFormatting sqref="F107:F111;F100:F104;F93">
    <cfRule type="dataBar" priority="9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{c2cc43bc-78e7-4a38-a876-ada9fc41059e}</x14:id>
        </ext>
      </extLst>
    </cfRule>
  </conditionalFormatting>
  <conditionalFormatting sqref="F144:F148;F137:F141;F130">
    <cfRule type="dataBar" priority="7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{397a3af0-3a27-4315-a625-84f1fad8cfd3}</x14:id>
        </ext>
      </extLst>
    </cfRule>
  </conditionalFormatting>
  <conditionalFormatting sqref="F181:F185;F174:F178;F167">
    <cfRule type="dataBar" priority="5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{43df8a2b-e0bb-4086-8191-4a356f550cc5}</x14:id>
        </ext>
      </extLst>
    </cfRule>
  </conditionalFormatting>
  <conditionalFormatting sqref="F218:F222;F211:F215;F204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{f6b03307-689a-4ba7-919f-4461a114c512}</x14:id>
        </ext>
      </extLst>
    </cfRule>
  </conditionalFormatting>
  <hyperlinks>
    <hyperlink ref="D33:E33" r:id="rId2" display="http://url9090.coderbyte.com/ls/click?upn=u001.lj3TCiZxNU7jdbrh9WbrWc0TYooxWyNG7iblBrnUkY1dZbk53wTdsxFlySTVgXVYG1Xaj8eGpKf8-2FGSZEC4M8w-3D-3DQCl8_0uW3xirGmLjaxDxe8V-2Bwmt8Dx4Ob8Wr9iaeT5yuPIW-2Bq1HbI7chZ1YtWdKeg2-2BbY5l3ux-2FA1M4PdGaZqb1AxhEcZSqw6-2FQk-2F-2Fc-2FJLbLunG-2FpUrSVGyFR5pBHBepyuX6WJcvvFnZ-2F7S-2BKeH6-2BUQiIcX76LiUDNrRfZp1bWc5YwHC1yN0npWfOcahjnYOU7GR6OVwrb7kp7dTtkFdKTRhrnA-3D-3D"/>
    <hyperlink ref="D63" r:id="rId3" display="https://github.com/Umuzi-org/Aron-Moganedi-273-simple-calculator-part-1-python/pulls"/>
    <hyperlink ref="E63" r:id="rId4" display="http://syllabus.africacode.net/projects/tdd/simple-calculator-part1/"/>
    <hyperlink ref="D70:E70" r:id="rId5" display="https://www.geeksforgeeks.org/dynamic-programming/"/>
    <hyperlink ref="D100" r:id="rId6" display="https://github.com/Umuzi-org/Oswell-Ndhlovu-959-contentitem-python/pulls"/>
    <hyperlink ref="E100" r:id="rId7" display="http://syllabus.africacode.net/projects/oop/bank-accounts/part-1/"/>
    <hyperlink ref="D144:E144" r:id="rId8" display="https://youtu.be/3kzHmaeozDI?si=4yHgQhbKJrVDKXtQ"/>
    <hyperlink ref="D218:E218" r:id="rId9" display="http://url9090.coderbyte.com/ls/click?upn=u001.lj3TCiZxNU7jdbrh9WbrWc0TYooxWyNG7iblBrnUkY1dZbk53wTdsxFlySTVgXVYCF3I2EvZh4hdTWbRi-2B467w-3D-3DLvTw_0uW3xirGmLjaxDxe8V-2Bwmt8Dx4Ob8Wr9iaeT5yuPIW-2BAZIOCk1FZODbopvstDGyJMBD2vdgQqKEXdfcWOOl9lwvfir9Ju5jyTJgdwP9Dd5OMrpr3buflnG5f0T6Vyjyd0rfYGkvcadeSEFgLXiFWXte5PX2NYAXgBDCwhZrz-2BfPW1v32cO8VuvDfs7g65SGo71KK0G9eno-2BbWhNxntJlbA-3D-3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53202d-1d18-457d-8bdf-a9138ae8ebe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1d42008-b47b-4f5d-b827-e3851f0b694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2f411b7-3018-4e64-9e1f-9a9713027ae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e0de76-623e-4a32-ab6a-a8d2e4863d0a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958d6c7d-d063-4825-83a5-e8d3e59311a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f2a230c-03ba-4e0e-a511-0b1e552dab5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3955786-754f-477a-a3a6-8f94bc647af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dca5307-0059-49fd-ad94-b73dae13b8d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31926a4-9c13-41bc-8620-2d9205e9bc6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F19</xm:sqref>
        </x14:conditionalFormatting>
        <x14:conditionalFormatting xmlns:xm="http://schemas.microsoft.com/office/excel/2006/main">
          <x14:cfRule type="dataBar" id="{b032d356-2832-4947-80b0-bb801c7964f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a185469-fc25-4e0d-bdac-b202ae20e98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6a5b1163-d2e0-4c98-a5b2-e1d47d33d6d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92c443c-956b-459f-8b40-4ce01733fee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49aa697-d8ac-4ad5-8c56-72c8a8ebe98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cca4ac9-94d9-474d-a4c0-469c242b2f2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cf062ff-5160-44af-b361-b1ab5d041b4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2848d4e-b439-4f5a-a662-077e97a225d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ee79e2-f1a4-47ea-9ce3-35e164a48c0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F56</xm:sqref>
        </x14:conditionalFormatting>
        <x14:conditionalFormatting xmlns:xm="http://schemas.microsoft.com/office/excel/2006/main">
          <x14:cfRule type="dataBar" id="{e57f64f4-37a4-4a9c-b359-e903fd885b4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c879d76-35d4-4631-ab47-8b9ed64aeef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cd3d58-67c0-4ca7-9660-d6365561052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7b64a5f-575a-4498-bfbb-29e5ca2c49e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77ba73d-3b61-476f-9dea-dadcb8b5a1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5175f50-6810-44fa-8649-f9587db61ca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411d624f-9a78-4c6f-b53f-9f093101647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1928545-6370-48e8-975e-f3818bfb491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822f95-8698-4213-919f-7940c64797d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F93</xm:sqref>
        </x14:conditionalFormatting>
        <x14:conditionalFormatting xmlns:xm="http://schemas.microsoft.com/office/excel/2006/main">
          <x14:cfRule type="dataBar" id="{882d3c1f-5c62-4ace-90ac-ced66b25fa6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d8f869f-6971-4568-8ee4-17ab72331a9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06466ce-41b1-4a80-a0dc-d3198f77c2a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5f3be67-fb6f-4da8-96da-8c8be98693f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290631-3646-4073-9c38-4f366db2476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e75ae34-f8f2-4b10-b955-60dac67d92f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63d5b42-ce4c-4f0b-8615-651bb9f9703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8c99bc1-c26a-4108-8707-70aab3b7340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0b48864-8991-4fdb-87d8-2d1f51cda9f7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F130</xm:sqref>
        </x14:conditionalFormatting>
        <x14:conditionalFormatting xmlns:xm="http://schemas.microsoft.com/office/excel/2006/main">
          <x14:cfRule type="dataBar" id="{dd8a2fbf-b5c6-4f0c-bc8e-67d98b00be8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481d89b-213e-4616-aa77-8176a1bbce0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47a5396-9625-4484-9e3e-024c4ab6773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9fd8839-0c03-4642-bd4f-a72c2f828ba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2abbbc4-ec40-41b7-9b78-e35fb4d0c8e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b0feb3b-480e-428d-8256-dfff8fa8644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649835d-4627-4f00-bff9-e79edad9b43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4b5eb75-086d-48fa-a2b2-5407b4376906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59d98e69-6873-4c16-ba3b-758bddde846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F167</xm:sqref>
        </x14:conditionalFormatting>
        <x14:conditionalFormatting xmlns:xm="http://schemas.microsoft.com/office/excel/2006/main">
          <x14:cfRule type="dataBar" id="{a3832ad2-017f-44cf-b936-cedc4fd703c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bff38c-be5e-4800-94e2-82443d32f0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7f161e5-4297-44e6-8fca-2f9e324b917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1894c13-63f6-4abb-9b80-c86bd48a0c8b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dfe946d2-0230-439b-b5a6-a8cc84b679f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067e017-8152-4520-aab6-99a67877042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55e8c06-c01e-47ab-980e-78af5b3ba3c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8510898-5811-4c75-97cb-2961b90e663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92aaa56-5379-411c-b988-34fc4d52475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F204</xm:sqref>
        </x14:conditionalFormatting>
        <x14:conditionalFormatting xmlns:xm="http://schemas.microsoft.com/office/excel/2006/main">
          <x14:cfRule type="dataBar" id="{97d4aa6f-6bbc-49cd-bc7e-4bdf445436d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26267b4-3a13-4509-a08c-4cb22a076df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98903e-bd39-43b6-b9e1-ca060be3ccc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05fb8d7-7532-40b0-aa1e-69f9d7d460c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F26:F30</xm:sqref>
        </x14:conditionalFormatting>
        <x14:conditionalFormatting xmlns:xm="http://schemas.microsoft.com/office/excel/2006/main">
          <x14:cfRule type="dataBar" id="{1d67f11f-3cad-4246-ae90-6dd564a7f94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3ea67c5-9b24-44b6-8f8b-8e67a9dea11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F33:F37</xm:sqref>
        </x14:conditionalFormatting>
        <x14:conditionalFormatting xmlns:xm="http://schemas.microsoft.com/office/excel/2006/main">
          <x14:cfRule type="dataBar" id="{4d992d61-b22e-44d6-af94-c7dc6028027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422672a-d1bf-408a-bd1d-855b7dd5409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494e62e-1269-4115-a94b-d98084c70b4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1caf364-8e74-4370-b276-3571669dd9e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F41:F50</xm:sqref>
        </x14:conditionalFormatting>
        <x14:conditionalFormatting xmlns:xm="http://schemas.microsoft.com/office/excel/2006/main">
          <x14:cfRule type="dataBar" id="{8f0cae26-46af-492a-98ab-30186472583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F51:F52</xm:sqref>
        </x14:conditionalFormatting>
        <x14:conditionalFormatting xmlns:xm="http://schemas.microsoft.com/office/excel/2006/main">
          <x14:cfRule type="dataBar" id="{14e5519e-e56a-4914-ab4c-226bf2ab49d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ff4973d8-9891-4075-a5b5-9b3f3c9f16e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9a8238d-88ea-47de-9548-9490ef469b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cb98f9-46ee-4e56-b3ce-bce0d0eb7d4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F63:F67</xm:sqref>
        </x14:conditionalFormatting>
        <x14:conditionalFormatting xmlns:xm="http://schemas.microsoft.com/office/excel/2006/main">
          <x14:cfRule type="dataBar" id="{ffd9c06a-e230-42bc-81eb-64567aa9d81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75ce018-4566-40dc-835f-1f2f6a8a541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F70:F74</xm:sqref>
        </x14:conditionalFormatting>
        <x14:conditionalFormatting xmlns:xm="http://schemas.microsoft.com/office/excel/2006/main">
          <x14:cfRule type="dataBar" id="{7b0deea0-6863-4862-a9d5-b0cd3837a69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375562ae-c5f9-41ac-a839-286f00e08fb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11d261a-3ea4-42c5-8edf-2c4b744826f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fb9472-265a-4d0b-a108-82638c38c30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F78:F87</xm:sqref>
        </x14:conditionalFormatting>
        <x14:conditionalFormatting xmlns:xm="http://schemas.microsoft.com/office/excel/2006/main">
          <x14:cfRule type="dataBar" id="{f796b840-5afc-45e6-85ab-a9d26fcecd8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F88:F89</xm:sqref>
        </x14:conditionalFormatting>
        <x14:conditionalFormatting xmlns:xm="http://schemas.microsoft.com/office/excel/2006/main">
          <x14:cfRule type="dataBar" id="{d15acb79-4d74-4f33-a9ce-4f4e6fa90e9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3b570cf-ccdf-494c-b646-3387694feef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4db9968-a05d-42db-b194-06f767f98c4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ab8304f0-c59d-4351-bd0f-937bac558fd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F100:F104</xm:sqref>
        </x14:conditionalFormatting>
        <x14:conditionalFormatting xmlns:xm="http://schemas.microsoft.com/office/excel/2006/main">
          <x14:cfRule type="dataBar" id="{56f81c1e-47fd-4968-a9d3-b94fe98d590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8e503c5-2d30-49dd-9666-5c646eb8fb9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F107:F111</xm:sqref>
        </x14:conditionalFormatting>
        <x14:conditionalFormatting xmlns:xm="http://schemas.microsoft.com/office/excel/2006/main">
          <x14:cfRule type="dataBar" id="{50f21f4d-1fc7-4d2f-ad8e-6c0511c2964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2b1c1aa-03e1-4b78-8340-8089396a650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24f3a76-12a0-4940-abff-93723a144a8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7b576d1-09c3-44cb-bd2d-fc2565eb409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F115:F124</xm:sqref>
        </x14:conditionalFormatting>
        <x14:conditionalFormatting xmlns:xm="http://schemas.microsoft.com/office/excel/2006/main">
          <x14:cfRule type="dataBar" id="{1d5549a2-0294-409b-8756-2fb32c901f9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F125:F126</xm:sqref>
        </x14:conditionalFormatting>
        <x14:conditionalFormatting xmlns:xm="http://schemas.microsoft.com/office/excel/2006/main">
          <x14:cfRule type="dataBar" id="{8d674d1d-c855-41ae-aa36-97e03a415d9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1872dae-0cbe-494f-9c88-0499ab8ea42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6798b43-8d3f-433d-92f3-035cddf1b80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a9b8ce11-4bc3-45b8-aa91-b200a030b5a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F137:F141</xm:sqref>
        </x14:conditionalFormatting>
        <x14:conditionalFormatting xmlns:xm="http://schemas.microsoft.com/office/excel/2006/main">
          <x14:cfRule type="dataBar" id="{3c4c41f0-4b3b-4d09-ad96-935b48ef912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b5d2ec-aeab-4af2-b14b-de72a0e4517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F144:F148</xm:sqref>
        </x14:conditionalFormatting>
        <x14:conditionalFormatting xmlns:xm="http://schemas.microsoft.com/office/excel/2006/main">
          <x14:cfRule type="dataBar" id="{5597a471-e8cc-4783-91d5-07242c51273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af2ef5f-1aea-47d5-98e2-2f96a6291ec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8b4b91fb-75a9-41d4-a096-e6e9887354b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0578250-9007-4440-8bc0-00acb8b74cd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F152:F161</xm:sqref>
        </x14:conditionalFormatting>
        <x14:conditionalFormatting xmlns:xm="http://schemas.microsoft.com/office/excel/2006/main">
          <x14:cfRule type="dataBar" id="{2c920e8d-7b65-4702-8f11-0599491496d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F162:F163</xm:sqref>
        </x14:conditionalFormatting>
        <x14:conditionalFormatting xmlns:xm="http://schemas.microsoft.com/office/excel/2006/main">
          <x14:cfRule type="dataBar" id="{08a31578-1209-4f4c-97a0-72287a80f13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87df8aa-87e6-4ac4-891f-10030b5b335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09a31d-17f3-499c-a824-64809d25115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b848067f-01d0-4777-9d50-34e7aae7efe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F174:F178</xm:sqref>
        </x14:conditionalFormatting>
        <x14:conditionalFormatting xmlns:xm="http://schemas.microsoft.com/office/excel/2006/main">
          <x14:cfRule type="dataBar" id="{86ee9448-fe1d-4227-8051-cd4d9e869d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806e63d-ee53-43de-b996-033c9183c49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F181:F185</xm:sqref>
        </x14:conditionalFormatting>
        <x14:conditionalFormatting xmlns:xm="http://schemas.microsoft.com/office/excel/2006/main">
          <x14:cfRule type="dataBar" id="{029fbec9-f6ab-44c7-9298-465155c7fcb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6c2ff9d-2060-4740-9614-cf4ab6dac13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05c57378-b16b-47cd-8d1d-a1920f2c284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fea63ac-3999-4629-8f19-ac9a992fd06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F189:F198</xm:sqref>
        </x14:conditionalFormatting>
        <x14:conditionalFormatting xmlns:xm="http://schemas.microsoft.com/office/excel/2006/main">
          <x14:cfRule type="dataBar" id="{a8fd8acd-bb00-4ddc-a6ab-93b8dfd8b22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F199:F200</xm:sqref>
        </x14:conditionalFormatting>
        <x14:conditionalFormatting xmlns:xm="http://schemas.microsoft.com/office/excel/2006/main">
          <x14:cfRule type="dataBar" id="{3e239e1b-7456-4a18-b76e-30d1c65ff41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2384c60-9640-4704-949b-e8de0d56940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9282700-832a-4491-b7d8-ccc24859942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960c272-9cc3-496c-993e-56e2506cc25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F211:F215</xm:sqref>
        </x14:conditionalFormatting>
        <x14:conditionalFormatting xmlns:xm="http://schemas.microsoft.com/office/excel/2006/main">
          <x14:cfRule type="dataBar" id="{d242746a-168a-42c0-ad0b-b39444319b9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b4ea286-b3d1-44ad-bec3-0430f1e4360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F218:F222</xm:sqref>
        </x14:conditionalFormatting>
        <x14:conditionalFormatting xmlns:xm="http://schemas.microsoft.com/office/excel/2006/main">
          <x14:cfRule type="dataBar" id="{81ed2cb5-3dab-4136-a520-62eb972a7e2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c9eb986-03b6-4baa-8ecb-c52045158ff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7614e41-0365-454a-8162-d6418943340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87315db-3d6d-4e9e-8109-477a47fad57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F226:F235</xm:sqref>
        </x14:conditionalFormatting>
        <x14:conditionalFormatting xmlns:xm="http://schemas.microsoft.com/office/excel/2006/main">
          <x14:cfRule type="dataBar" id="{9438e7cf-1568-42b5-a816-fe2916a7bd1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F236:F237</xm:sqref>
        </x14:conditionalFormatting>
        <x14:conditionalFormatting xmlns:xm="http://schemas.microsoft.com/office/excel/2006/main">
          <x14:cfRule type="dataBar" id="{a8db3dcc-b648-4fdc-bcff-3f851c4a9bb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H241:H250</xm:sqref>
        </x14:conditionalFormatting>
        <x14:conditionalFormatting xmlns:xm="http://schemas.microsoft.com/office/excel/2006/main">
          <x14:cfRule type="dataBar" id="{b5d45d55-2cae-4d59-93c4-46bdda15b13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D3:E13</xm:sqref>
        </x14:conditionalFormatting>
        <x14:conditionalFormatting xmlns:xm="http://schemas.microsoft.com/office/excel/2006/main">
          <x14:cfRule type="dataBar" id="{80c8850a-3cda-4572-9418-63e9f24244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F33:F37;F26:F30;F19</xm:sqref>
        </x14:conditionalFormatting>
        <x14:conditionalFormatting xmlns:xm="http://schemas.microsoft.com/office/excel/2006/main">
          <x14:cfRule type="dataBar" id="{0cb0638c-f48d-4594-9945-69b10e163e7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F70:F74;F63:F67;F56</xm:sqref>
        </x14:conditionalFormatting>
        <x14:conditionalFormatting xmlns:xm="http://schemas.microsoft.com/office/excel/2006/main">
          <x14:cfRule type="dataBar" id="{c2cc43bc-78e7-4a38-a876-ada9fc41059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F107:F111;F100:F104;F93</xm:sqref>
        </x14:conditionalFormatting>
        <x14:conditionalFormatting xmlns:xm="http://schemas.microsoft.com/office/excel/2006/main">
          <x14:cfRule type="dataBar" id="{397a3af0-3a27-4315-a625-84f1fad8cfd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F144:F148;F137:F141;F130</xm:sqref>
        </x14:conditionalFormatting>
        <x14:conditionalFormatting xmlns:xm="http://schemas.microsoft.com/office/excel/2006/main">
          <x14:cfRule type="dataBar" id="{43df8a2b-e0bb-4086-8191-4a356f550cc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F181:F185;F174:F178;F167</xm:sqref>
        </x14:conditionalFormatting>
        <x14:conditionalFormatting xmlns:xm="http://schemas.microsoft.com/office/excel/2006/main">
          <x14:cfRule type="dataBar" id="{f6b03307-689a-4ba7-919f-4461a114c51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F218:F222;F211:F215;F204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5"/>
  <sheetViews>
    <sheetView zoomScale="50" zoomScaleNormal="50" workbookViewId="0">
      <selection activeCell="D3" sqref="D3:D13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11">
      <c r="B3" s="8" t="s">
        <v>46</v>
      </c>
      <c r="C3" s="9"/>
      <c r="D3" s="10"/>
      <c r="E3" s="233"/>
      <c r="G3" s="73" t="s">
        <v>20</v>
      </c>
      <c r="H3" s="74"/>
      <c r="J3" s="544" t="s">
        <v>47</v>
      </c>
      <c r="K3" s="545">
        <f>B19</f>
        <v>45618</v>
      </c>
    </row>
    <row r="4" ht="30" customHeight="1" spans="2:11">
      <c r="B4" s="8" t="s">
        <v>48</v>
      </c>
      <c r="C4" s="9"/>
      <c r="D4" s="10"/>
      <c r="E4" s="72"/>
      <c r="G4" s="75">
        <f>'PROGRESS REPORT '!AA3</f>
        <v>2</v>
      </c>
      <c r="H4" s="76"/>
      <c r="J4" s="546"/>
      <c r="K4" s="547"/>
    </row>
    <row r="5" ht="30" customHeight="1" spans="2:11">
      <c r="B5" s="8" t="s">
        <v>49</v>
      </c>
      <c r="C5" s="9"/>
      <c r="D5" s="10"/>
      <c r="E5" s="72"/>
      <c r="J5" s="43" t="str">
        <f t="shared" ref="J5:K9" si="0">C33</f>
        <v>Coderbyte assessment - complete</v>
      </c>
      <c r="K5" s="548" t="str">
        <f t="shared" si="0"/>
        <v>http://url9090.coderbyte.com/ls/click?upn=u001.lj3TCiZxNU7jdbrh9WbrWc0TYooxWyNG7iblBrnUkY1dZbk53wTdsxFlySTVgXVYr7qc2vgP70zGiA01vBLhVw-3D-3DsO_E_0uW3xirGmLjaxDxe8V-2Bwmt8Dx4Ob8Wr9iaeT5yuPIW9-2FVjy1uLIQwm7PE-2BrmHn0UcYCxP-2BtNB52RhrvQ7uhM23zGORPaTnQOlG7-2F4M6pNlSpzJeK5H8xRaZJ-2BTmhffMcfsllo1isa6KKZBFVxA6QGRJBI1nervzUosNJmjonpredZJs5DYVJrleLPMKPu9QhoDvhYzpe-2Fj9-2BpxQWJxouBg-3D-3D</v>
      </c>
    </row>
    <row r="6" ht="30" customHeight="1" spans="2:11">
      <c r="B6" s="11" t="s">
        <v>50</v>
      </c>
      <c r="C6" s="12"/>
      <c r="D6" s="10"/>
      <c r="E6" s="72"/>
      <c r="J6" s="45" t="str">
        <f t="shared" si="0"/>
        <v>Min Window Substring (coderbyte)</v>
      </c>
      <c r="K6" s="549" t="str">
        <f t="shared" si="0"/>
        <v>https://coderbyte.com/editor/Min%20Window%20Substring:Python3</v>
      </c>
    </row>
    <row r="7" ht="30" customHeight="1" spans="2:11">
      <c r="B7" s="11" t="s">
        <v>51</v>
      </c>
      <c r="C7" s="12"/>
      <c r="D7" s="10"/>
      <c r="E7" s="72"/>
      <c r="J7" s="45" t="str">
        <f t="shared" si="0"/>
        <v>Minimum Window Substring</v>
      </c>
      <c r="K7" s="549" t="str">
        <f t="shared" si="0"/>
        <v>https://leetcode.com/problems/minimum-window-substring/description/</v>
      </c>
    </row>
    <row r="8" ht="30" customHeight="1" spans="2:11">
      <c r="B8" s="11" t="s">
        <v>52</v>
      </c>
      <c r="C8" s="12"/>
      <c r="D8" s="10"/>
      <c r="E8" s="72"/>
      <c r="J8" s="45">
        <f t="shared" si="0"/>
        <v>0</v>
      </c>
      <c r="K8" s="549">
        <f t="shared" si="0"/>
        <v>0</v>
      </c>
    </row>
    <row r="9" ht="30" customHeight="1" spans="2:11">
      <c r="B9" s="11" t="s">
        <v>53</v>
      </c>
      <c r="C9" s="12"/>
      <c r="D9" s="10"/>
      <c r="E9" s="72"/>
      <c r="J9" s="45">
        <f t="shared" si="0"/>
        <v>0</v>
      </c>
      <c r="K9" s="549">
        <f t="shared" si="0"/>
        <v>0</v>
      </c>
    </row>
    <row r="10" ht="30" customHeight="1" spans="2:11">
      <c r="B10" s="13" t="s">
        <v>54</v>
      </c>
      <c r="C10" s="14"/>
      <c r="D10" s="10"/>
      <c r="E10" s="72"/>
      <c r="J10" s="521"/>
      <c r="K10" s="541"/>
    </row>
    <row r="11" ht="30" customHeight="1" spans="2:11">
      <c r="B11" s="13" t="s">
        <v>55</v>
      </c>
      <c r="C11" s="14"/>
      <c r="D11" s="10"/>
      <c r="E11" s="72"/>
      <c r="J11" s="523"/>
      <c r="K11" s="123"/>
    </row>
    <row r="12" ht="30" customHeight="1" spans="2:11">
      <c r="B12" s="13" t="s">
        <v>56</v>
      </c>
      <c r="C12" s="14"/>
      <c r="D12" s="10"/>
      <c r="E12" s="72"/>
      <c r="J12" s="523"/>
      <c r="K12" s="123"/>
    </row>
    <row r="13" ht="30" customHeight="1" spans="2:11">
      <c r="B13" s="8" t="s">
        <v>57</v>
      </c>
      <c r="C13" s="9"/>
      <c r="D13" s="15"/>
      <c r="E13" s="77"/>
      <c r="J13" s="523" t="str">
        <f t="shared" ref="J13:J19" si="1">C44</f>
        <v>Consume GitHub API - make changes </v>
      </c>
      <c r="K13" s="123"/>
    </row>
    <row r="14" ht="30" customHeight="1" spans="2:11">
      <c r="B14" s="16" t="s">
        <v>21</v>
      </c>
      <c r="C14" s="17"/>
      <c r="D14" s="17"/>
      <c r="E14" s="78"/>
      <c r="J14" s="523">
        <f t="shared" si="1"/>
        <v>0</v>
      </c>
      <c r="K14" s="123"/>
    </row>
    <row r="15" ht="30" customHeight="1" spans="2:11">
      <c r="B15" s="18">
        <f ca="1">'PROGRESS REPORT '!AB3</f>
        <v>9.03445413034456</v>
      </c>
      <c r="C15" s="19"/>
      <c r="D15" s="19"/>
      <c r="E15" s="79"/>
      <c r="J15" s="523">
        <f t="shared" si="1"/>
        <v>0</v>
      </c>
      <c r="K15" s="123"/>
    </row>
    <row r="16" spans="10:11">
      <c r="J16" s="523">
        <f t="shared" si="1"/>
        <v>0</v>
      </c>
      <c r="K16" s="123"/>
    </row>
    <row r="17" ht="15.15" spans="10:11">
      <c r="J17" s="523">
        <f t="shared" si="1"/>
        <v>0</v>
      </c>
      <c r="K17" s="123"/>
    </row>
    <row r="18" ht="21.75" customHeight="1" spans="2:14">
      <c r="B18" s="20" t="s">
        <v>58</v>
      </c>
      <c r="C18" s="21" t="s">
        <v>59</v>
      </c>
      <c r="D18" s="20" t="s">
        <v>60</v>
      </c>
      <c r="E18" s="80"/>
      <c r="F18" s="81" t="s">
        <v>44</v>
      </c>
      <c r="G18" s="21" t="s">
        <v>61</v>
      </c>
      <c r="H18" s="80" t="s">
        <v>62</v>
      </c>
      <c r="J18" s="523">
        <f t="shared" si="1"/>
        <v>0</v>
      </c>
      <c r="K18" s="123"/>
      <c r="M18" s="169"/>
      <c r="N18" s="170"/>
    </row>
    <row r="19" ht="15" customHeight="1" spans="2:14">
      <c r="B19" s="22">
        <v>45618</v>
      </c>
      <c r="C19" s="23">
        <v>0.208333333333333</v>
      </c>
      <c r="D19" s="24" t="s">
        <v>63</v>
      </c>
      <c r="E19" s="82"/>
      <c r="F19" s="83">
        <v>1</v>
      </c>
      <c r="G19" s="84" t="str">
        <f>IF(F19=100%,"Complete",IF(AND(F19&lt;100%,F19&gt;0%),"In Progress","Not Started"))</f>
        <v>Complete</v>
      </c>
      <c r="H19" s="82"/>
      <c r="J19" s="523">
        <f t="shared" si="1"/>
        <v>0</v>
      </c>
      <c r="K19" s="123"/>
      <c r="M19" s="171"/>
      <c r="N19" s="171"/>
    </row>
    <row r="20" ht="15" customHeight="1" spans="2:14">
      <c r="B20" s="22"/>
      <c r="C20" s="25">
        <v>0.25</v>
      </c>
      <c r="D20" s="26"/>
      <c r="E20" s="85"/>
      <c r="F20" s="86"/>
      <c r="G20" s="87"/>
      <c r="H20" s="85"/>
      <c r="J20" s="550"/>
      <c r="K20" s="551"/>
      <c r="M20" s="159"/>
      <c r="N20" s="159"/>
    </row>
    <row r="21" ht="15" customHeight="1" spans="2:14">
      <c r="B21" s="22"/>
      <c r="C21" s="25">
        <v>0.291666666666666</v>
      </c>
      <c r="D21" s="26"/>
      <c r="E21" s="85"/>
      <c r="F21" s="86"/>
      <c r="G21" s="87"/>
      <c r="H21" s="85"/>
      <c r="J21" s="552" t="s">
        <v>64</v>
      </c>
      <c r="K21" s="531"/>
      <c r="M21" s="159"/>
      <c r="N21" s="159"/>
    </row>
    <row r="22" ht="15" customHeight="1" spans="2:14">
      <c r="B22" s="22"/>
      <c r="C22" s="25">
        <v>0.333333333333333</v>
      </c>
      <c r="D22" s="26"/>
      <c r="E22" s="85"/>
      <c r="F22" s="86"/>
      <c r="G22" s="87"/>
      <c r="H22" s="85"/>
      <c r="J22" s="513" t="str">
        <f t="shared" ref="J22:J26" si="2">C26</f>
        <v>Simple calculator part 1 -  moganedilifa@gmail.com - review</v>
      </c>
      <c r="K22" s="34"/>
      <c r="M22" s="159"/>
      <c r="N22" s="159"/>
    </row>
    <row r="23" ht="15" customHeight="1" spans="2:14">
      <c r="B23" s="22"/>
      <c r="C23" s="27">
        <v>0.375</v>
      </c>
      <c r="D23" s="28"/>
      <c r="E23" s="88"/>
      <c r="F23" s="89"/>
      <c r="G23" s="90"/>
      <c r="H23" s="88"/>
      <c r="J23" s="505">
        <f t="shared" si="2"/>
        <v>0</v>
      </c>
      <c r="K23" s="36"/>
      <c r="M23" s="159"/>
      <c r="N23" s="159"/>
    </row>
    <row r="24" ht="13.5" customHeight="1" spans="2:14">
      <c r="B24" s="22"/>
      <c r="C24" s="606" t="s">
        <v>215</v>
      </c>
      <c r="D24" s="607"/>
      <c r="E24" s="32"/>
      <c r="F24" s="29" t="s">
        <v>64</v>
      </c>
      <c r="G24" s="30"/>
      <c r="H24" s="531"/>
      <c r="J24" s="505">
        <f t="shared" si="2"/>
        <v>0</v>
      </c>
      <c r="K24" s="36"/>
      <c r="M24" s="159"/>
      <c r="N24" s="159"/>
    </row>
    <row r="25" ht="15" customHeight="1" spans="2:14">
      <c r="B25" s="22"/>
      <c r="C25" s="31" t="s">
        <v>65</v>
      </c>
      <c r="D25" s="32" t="s">
        <v>66</v>
      </c>
      <c r="E25" s="32" t="s">
        <v>43</v>
      </c>
      <c r="F25" s="92" t="s">
        <v>44</v>
      </c>
      <c r="G25" s="93" t="s">
        <v>61</v>
      </c>
      <c r="H25" s="92" t="s">
        <v>62</v>
      </c>
      <c r="J25" s="505">
        <f t="shared" si="2"/>
        <v>0</v>
      </c>
      <c r="K25" s="36"/>
      <c r="M25" s="159"/>
      <c r="N25" s="159"/>
    </row>
    <row r="26" ht="45" customHeight="1" spans="2:14">
      <c r="B26" s="22"/>
      <c r="C26" s="33" t="s">
        <v>286</v>
      </c>
      <c r="D26" s="617" t="s">
        <v>270</v>
      </c>
      <c r="E26" s="617" t="s">
        <v>271</v>
      </c>
      <c r="F26" s="94">
        <v>1</v>
      </c>
      <c r="G26" s="95" t="str">
        <f t="shared" ref="G26:G30" si="3">IF(F26=100%,"Complete",IF(AND(F26&lt;100%,F26&gt;0%),"In Progress","Not Started"))</f>
        <v>Complete</v>
      </c>
      <c r="H26" s="96"/>
      <c r="J26" s="505">
        <f t="shared" si="2"/>
        <v>0</v>
      </c>
      <c r="K26" s="36"/>
      <c r="M26" s="159"/>
      <c r="N26" s="159"/>
    </row>
    <row r="27" ht="45" customHeight="1" spans="2:14">
      <c r="B27" s="22"/>
      <c r="C27" s="35"/>
      <c r="D27" s="36"/>
      <c r="E27" s="36"/>
      <c r="F27" s="97"/>
      <c r="G27" s="95" t="str">
        <f t="shared" si="3"/>
        <v>Not Started</v>
      </c>
      <c r="H27" s="98"/>
      <c r="J27" s="553"/>
      <c r="K27" s="554"/>
      <c r="M27" s="159"/>
      <c r="N27" s="159"/>
    </row>
    <row r="28" ht="4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555" t="s">
        <v>67</v>
      </c>
      <c r="K28" s="556">
        <f>B56</f>
        <v>45621</v>
      </c>
      <c r="M28" s="159"/>
      <c r="N28" s="159"/>
    </row>
    <row r="29" ht="4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546"/>
      <c r="K29" s="547"/>
      <c r="M29" s="159"/>
      <c r="N29" s="159"/>
    </row>
    <row r="30" ht="45" customHeight="1" spans="2:14">
      <c r="B30" s="22"/>
      <c r="C30" s="608"/>
      <c r="D30" s="457"/>
      <c r="E30" s="457"/>
      <c r="F30" s="572"/>
      <c r="G30" s="95" t="str">
        <f t="shared" si="3"/>
        <v>Not Started</v>
      </c>
      <c r="H30" s="535"/>
      <c r="J30" s="43">
        <f t="shared" ref="J30:K34" si="4">C70</f>
        <v>0</v>
      </c>
      <c r="K30" s="548">
        <f t="shared" si="4"/>
        <v>0</v>
      </c>
      <c r="M30" s="159"/>
      <c r="N30" s="159"/>
    </row>
    <row r="31" ht="15" customHeight="1" spans="2:14">
      <c r="B31" s="22"/>
      <c r="C31" s="609" t="s">
        <v>216</v>
      </c>
      <c r="D31" s="610"/>
      <c r="E31" s="614"/>
      <c r="F31" s="536" t="s">
        <v>217</v>
      </c>
      <c r="G31" s="40"/>
      <c r="H31" s="100"/>
      <c r="J31" s="45">
        <f t="shared" si="4"/>
        <v>0</v>
      </c>
      <c r="K31" s="549">
        <f t="shared" si="4"/>
        <v>0</v>
      </c>
      <c r="M31" s="159"/>
      <c r="N31" s="159"/>
    </row>
    <row r="32" ht="15" customHeight="1" spans="2:14">
      <c r="B32" s="22"/>
      <c r="C32" s="517" t="s">
        <v>69</v>
      </c>
      <c r="D32" s="517" t="s">
        <v>70</v>
      </c>
      <c r="E32" s="518"/>
      <c r="F32" s="102" t="s">
        <v>44</v>
      </c>
      <c r="G32" s="103" t="s">
        <v>61</v>
      </c>
      <c r="H32" s="104" t="s">
        <v>62</v>
      </c>
      <c r="J32" s="45">
        <f t="shared" si="4"/>
        <v>0</v>
      </c>
      <c r="K32" s="549">
        <f t="shared" si="4"/>
        <v>0</v>
      </c>
      <c r="M32" s="159"/>
      <c r="N32" s="159"/>
    </row>
    <row r="33" ht="15" customHeight="1" spans="2:14">
      <c r="B33" s="22"/>
      <c r="C33" s="42" t="s">
        <v>287</v>
      </c>
      <c r="D33" s="619" t="s">
        <v>288</v>
      </c>
      <c r="E33" s="648"/>
      <c r="F33" s="106">
        <v>1</v>
      </c>
      <c r="G33" s="107" t="str">
        <f t="shared" ref="G33:G56" si="5">IF(F33=100%,"Complete",IF(AND(F33&lt;100%,F33&gt;0%),"In Progress","Not Started"))</f>
        <v>Complete</v>
      </c>
      <c r="H33" s="108"/>
      <c r="J33" s="45">
        <f t="shared" si="4"/>
        <v>0</v>
      </c>
      <c r="K33" s="549">
        <f t="shared" si="4"/>
        <v>0</v>
      </c>
      <c r="M33" s="159"/>
      <c r="N33" s="159"/>
    </row>
    <row r="34" ht="15" customHeight="1" spans="2:14">
      <c r="B34" s="22"/>
      <c r="C34" s="42" t="s">
        <v>289</v>
      </c>
      <c r="D34" s="619" t="s">
        <v>290</v>
      </c>
      <c r="E34" s="648"/>
      <c r="F34" s="110">
        <v>1</v>
      </c>
      <c r="G34" s="107" t="str">
        <f t="shared" si="5"/>
        <v>Complete</v>
      </c>
      <c r="H34" s="111"/>
      <c r="J34" s="45">
        <f t="shared" si="4"/>
        <v>0</v>
      </c>
      <c r="K34" s="549">
        <f t="shared" si="4"/>
        <v>0</v>
      </c>
      <c r="M34" s="159"/>
      <c r="N34" s="159"/>
    </row>
    <row r="35" ht="15" customHeight="1" spans="2:14">
      <c r="B35" s="22"/>
      <c r="C35" s="44" t="s">
        <v>291</v>
      </c>
      <c r="D35" s="667" t="s">
        <v>292</v>
      </c>
      <c r="E35" s="668"/>
      <c r="F35" s="110">
        <v>1</v>
      </c>
      <c r="G35" s="107" t="str">
        <f t="shared" si="5"/>
        <v>Complete</v>
      </c>
      <c r="H35" s="111"/>
      <c r="J35" s="521"/>
      <c r="K35" s="541"/>
      <c r="M35" s="172"/>
      <c r="N35" s="172"/>
    </row>
    <row r="36" ht="1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523"/>
      <c r="K36" s="123"/>
      <c r="M36" s="171"/>
      <c r="N36" s="171"/>
    </row>
    <row r="37" ht="15" customHeight="1" spans="2:14">
      <c r="B37" s="22"/>
      <c r="C37" s="46"/>
      <c r="D37" s="47"/>
      <c r="E37" s="112"/>
      <c r="F37" s="113"/>
      <c r="G37" s="107" t="str">
        <f t="shared" si="5"/>
        <v>Not Started</v>
      </c>
      <c r="H37" s="103"/>
      <c r="J37" s="523"/>
      <c r="K37" s="123"/>
      <c r="M37" s="171"/>
      <c r="N37" s="171"/>
    </row>
    <row r="38" ht="15" customHeight="1" spans="2:14">
      <c r="B38" s="22"/>
      <c r="C38" s="48">
        <v>0.541666666666667</v>
      </c>
      <c r="D38" s="49"/>
      <c r="E38" s="114"/>
      <c r="F38" s="115" t="s">
        <v>71</v>
      </c>
      <c r="G38" s="116"/>
      <c r="H38" s="117"/>
      <c r="J38" s="523">
        <f t="shared" ref="J38:J44" si="6">C81</f>
        <v>0</v>
      </c>
      <c r="K38" s="123"/>
      <c r="M38" s="171"/>
      <c r="N38" s="171"/>
    </row>
    <row r="39" ht="15" customHeight="1" spans="2:14">
      <c r="B39" s="22"/>
      <c r="C39" s="519">
        <v>0.583333333333333</v>
      </c>
      <c r="D39" s="611"/>
      <c r="E39" s="520"/>
      <c r="F39" s="50" t="s">
        <v>72</v>
      </c>
      <c r="G39" s="51"/>
      <c r="H39" s="118"/>
      <c r="J39" s="523" t="str">
        <f t="shared" si="6"/>
        <v>Data Wrangling - make changes</v>
      </c>
      <c r="K39" s="123"/>
      <c r="M39" s="171"/>
      <c r="N39" s="171"/>
    </row>
    <row r="40" ht="15" customHeight="1" spans="2:14">
      <c r="B40" s="22"/>
      <c r="C40" s="52" t="s">
        <v>69</v>
      </c>
      <c r="D40" s="53"/>
      <c r="E40" s="119"/>
      <c r="F40" s="120" t="s">
        <v>44</v>
      </c>
      <c r="G40" s="120" t="s">
        <v>61</v>
      </c>
      <c r="H40" s="118" t="s">
        <v>62</v>
      </c>
      <c r="J40" s="523" t="str">
        <f t="shared" si="6"/>
        <v>Consume GitHub API - no changes</v>
      </c>
      <c r="K40" s="123"/>
      <c r="M40" s="171"/>
      <c r="N40" s="171"/>
    </row>
    <row r="41" ht="15" customHeight="1" spans="2:14">
      <c r="B41" s="22"/>
      <c r="C41" s="521" t="s">
        <v>218</v>
      </c>
      <c r="D41" s="541"/>
      <c r="E41" s="120" t="s">
        <v>219</v>
      </c>
      <c r="F41" s="122"/>
      <c r="G41" s="541" t="str">
        <f t="shared" si="5"/>
        <v>Not Started</v>
      </c>
      <c r="H41" s="124"/>
      <c r="J41" s="523" t="str">
        <f t="shared" si="6"/>
        <v>2025 Learnership Info Session</v>
      </c>
      <c r="K41" s="123"/>
      <c r="M41" s="171"/>
      <c r="N41" s="171"/>
    </row>
    <row r="42" ht="15" customHeight="1" spans="2:14">
      <c r="B42" s="22"/>
      <c r="C42" s="523" t="s">
        <v>220</v>
      </c>
      <c r="D42" s="123"/>
      <c r="E42" s="615"/>
      <c r="F42" s="126"/>
      <c r="G42" s="123" t="str">
        <f t="shared" si="5"/>
        <v>Not Started</v>
      </c>
      <c r="H42" s="127"/>
      <c r="J42" s="523">
        <f t="shared" si="6"/>
        <v>0</v>
      </c>
      <c r="K42" s="123"/>
      <c r="M42" s="173"/>
      <c r="N42" s="173"/>
    </row>
    <row r="43" ht="15" customHeight="1" spans="2:14">
      <c r="B43" s="22"/>
      <c r="C43" s="525" t="s">
        <v>221</v>
      </c>
      <c r="D43" s="612"/>
      <c r="E43" s="615"/>
      <c r="F43" s="126"/>
      <c r="G43" s="123" t="str">
        <f t="shared" si="5"/>
        <v>Not Started</v>
      </c>
      <c r="H43" s="127"/>
      <c r="J43" s="523">
        <f t="shared" si="6"/>
        <v>0</v>
      </c>
      <c r="K43" s="123"/>
      <c r="M43" s="169"/>
      <c r="N43" s="170"/>
    </row>
    <row r="44" ht="15" customHeight="1" spans="2:14">
      <c r="B44" s="22"/>
      <c r="C44" s="613" t="s">
        <v>267</v>
      </c>
      <c r="D44" s="130"/>
      <c r="E44" s="616" t="s">
        <v>222</v>
      </c>
      <c r="F44" s="126">
        <v>1</v>
      </c>
      <c r="G44" s="123" t="str">
        <f t="shared" si="5"/>
        <v>Complete</v>
      </c>
      <c r="H44" s="127"/>
      <c r="J44" s="523">
        <f t="shared" si="6"/>
        <v>0</v>
      </c>
      <c r="K44" s="123"/>
      <c r="M44" s="171"/>
      <c r="N44" s="171"/>
    </row>
    <row r="45" ht="15" customHeight="1" spans="2:14">
      <c r="B45" s="22"/>
      <c r="C45" s="570"/>
      <c r="D45" s="571"/>
      <c r="E45" s="129" t="s">
        <v>224</v>
      </c>
      <c r="F45" s="126"/>
      <c r="G45" s="123" t="str">
        <f t="shared" si="5"/>
        <v>Not Started</v>
      </c>
      <c r="H45" s="127"/>
      <c r="J45" s="550"/>
      <c r="K45" s="551"/>
      <c r="M45" s="159"/>
      <c r="N45" s="159"/>
    </row>
    <row r="46" ht="15" customHeight="1" spans="2:14">
      <c r="B46" s="22"/>
      <c r="C46" s="64"/>
      <c r="D46" s="65"/>
      <c r="E46" s="130"/>
      <c r="F46" s="126"/>
      <c r="G46" s="123" t="str">
        <f t="shared" si="5"/>
        <v>Not Started</v>
      </c>
      <c r="H46" s="127"/>
      <c r="J46" s="552" t="s">
        <v>64</v>
      </c>
      <c r="K46" s="531"/>
      <c r="M46" s="159"/>
      <c r="N46" s="159"/>
    </row>
    <row r="47" ht="15" customHeight="1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513" t="str">
        <f t="shared" ref="J47:J51" si="7">C63</f>
        <v>Bank accounts - part 1 - oswell.ndhlovu@umuzi.org -review</v>
      </c>
      <c r="K47" s="34"/>
      <c r="M47" s="159"/>
      <c r="N47" s="159"/>
    </row>
    <row r="48" ht="1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505" t="str">
        <f t="shared" si="7"/>
        <v>Simple calculator part 1 - moganedilifa@gmail.com - review</v>
      </c>
      <c r="K48" s="36"/>
      <c r="M48" s="159"/>
      <c r="N48" s="159"/>
    </row>
    <row r="49" ht="1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505">
        <f t="shared" si="7"/>
        <v>0</v>
      </c>
      <c r="K49" s="36"/>
      <c r="M49" s="159"/>
      <c r="N49" s="159"/>
    </row>
    <row r="50" ht="15" customHeight="1" spans="2:14">
      <c r="B50" s="66"/>
      <c r="C50" s="67"/>
      <c r="D50" s="68"/>
      <c r="E50" s="131"/>
      <c r="F50" s="132"/>
      <c r="G50" s="123" t="str">
        <f t="shared" si="5"/>
        <v>Not Started</v>
      </c>
      <c r="H50" s="133"/>
      <c r="J50" s="505">
        <f t="shared" si="7"/>
        <v>0</v>
      </c>
      <c r="K50" s="36"/>
      <c r="M50" s="159"/>
      <c r="N50" s="159"/>
    </row>
    <row r="51" ht="15" customHeight="1" spans="2:14">
      <c r="B51" s="69"/>
      <c r="C51" s="70"/>
      <c r="D51" s="71"/>
      <c r="E51" s="71"/>
      <c r="F51" s="134"/>
      <c r="G51" s="71"/>
      <c r="H51" s="71"/>
      <c r="J51" s="505">
        <f t="shared" si="7"/>
        <v>0</v>
      </c>
      <c r="K51" s="36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557" t="s">
        <v>76</v>
      </c>
      <c r="K52" s="558"/>
      <c r="M52" s="159"/>
      <c r="N52" s="159"/>
    </row>
    <row r="53" spans="10:14">
      <c r="J53" s="559" t="s">
        <v>77</v>
      </c>
      <c r="K53" s="560"/>
      <c r="M53" s="159"/>
      <c r="N53" s="159"/>
    </row>
    <row r="54" ht="15.15" spans="10:14">
      <c r="J54" s="561"/>
      <c r="K54" s="562"/>
      <c r="M54" s="159"/>
      <c r="N54" s="159"/>
    </row>
    <row r="55" ht="21.75" customHeight="1" spans="2:14">
      <c r="B55" s="20" t="s">
        <v>58</v>
      </c>
      <c r="C55" s="21" t="s">
        <v>59</v>
      </c>
      <c r="D55" s="20" t="s">
        <v>60</v>
      </c>
      <c r="E55" s="80"/>
      <c r="F55" s="81" t="s">
        <v>44</v>
      </c>
      <c r="G55" s="21" t="s">
        <v>61</v>
      </c>
      <c r="H55" s="80" t="s">
        <v>62</v>
      </c>
      <c r="J55" s="159"/>
      <c r="K55" s="159"/>
      <c r="M55" s="159"/>
      <c r="N55" s="159"/>
    </row>
    <row r="56" ht="15.15" spans="2:14">
      <c r="B56" s="22">
        <v>45621</v>
      </c>
      <c r="C56" s="23">
        <v>0.208333333333333</v>
      </c>
      <c r="D56" s="24" t="s">
        <v>63</v>
      </c>
      <c r="E56" s="82"/>
      <c r="F56" s="83">
        <v>1</v>
      </c>
      <c r="G56" s="84" t="str">
        <f t="shared" si="5"/>
        <v>Complete</v>
      </c>
      <c r="H56" s="82"/>
      <c r="J56" s="159"/>
      <c r="K56" s="159"/>
      <c r="M56" s="159"/>
      <c r="N56" s="159"/>
    </row>
    <row r="57" ht="15.15" spans="2:14">
      <c r="B57" s="22"/>
      <c r="C57" s="25">
        <v>0.25</v>
      </c>
      <c r="D57" s="26"/>
      <c r="E57" s="85"/>
      <c r="F57" s="86"/>
      <c r="G57" s="87"/>
      <c r="H57" s="85"/>
      <c r="J57" s="544" t="s">
        <v>47</v>
      </c>
      <c r="K57" s="545">
        <f>K28</f>
        <v>45621</v>
      </c>
      <c r="M57" s="159"/>
      <c r="N57" s="159"/>
    </row>
    <row r="58" ht="15.15" spans="2:14">
      <c r="B58" s="22"/>
      <c r="C58" s="25">
        <v>0.291666666666666</v>
      </c>
      <c r="D58" s="26"/>
      <c r="E58" s="85"/>
      <c r="F58" s="86"/>
      <c r="G58" s="87"/>
      <c r="H58" s="85"/>
      <c r="J58" s="546"/>
      <c r="K58" s="547"/>
      <c r="M58" s="159"/>
      <c r="N58" s="159"/>
    </row>
    <row r="59" spans="2:14">
      <c r="B59" s="22"/>
      <c r="C59" s="25">
        <v>0.333333333333333</v>
      </c>
      <c r="D59" s="26"/>
      <c r="E59" s="85"/>
      <c r="F59" s="86"/>
      <c r="G59" s="87"/>
      <c r="H59" s="85"/>
      <c r="J59" s="43">
        <f t="shared" ref="J59:K80" si="8">J30</f>
        <v>0</v>
      </c>
      <c r="K59" s="548">
        <f t="shared" ref="K59:K60" si="9">K30</f>
        <v>0</v>
      </c>
      <c r="M59" s="159"/>
      <c r="N59" s="159"/>
    </row>
    <row r="60" ht="15.15" spans="2:14">
      <c r="B60" s="22"/>
      <c r="C60" s="27">
        <v>0.375</v>
      </c>
      <c r="D60" s="28"/>
      <c r="E60" s="88"/>
      <c r="F60" s="89"/>
      <c r="G60" s="90"/>
      <c r="H60" s="88"/>
      <c r="J60" s="45">
        <f t="shared" si="8"/>
        <v>0</v>
      </c>
      <c r="K60" s="549">
        <f t="shared" si="9"/>
        <v>0</v>
      </c>
      <c r="M60" s="172"/>
      <c r="N60" s="172"/>
    </row>
    <row r="61" ht="15.15" spans="2:14">
      <c r="B61" s="22"/>
      <c r="C61" s="606" t="s">
        <v>215</v>
      </c>
      <c r="D61" s="607"/>
      <c r="E61" s="32"/>
      <c r="F61" s="29" t="s">
        <v>64</v>
      </c>
      <c r="G61" s="30"/>
      <c r="H61" s="531"/>
      <c r="J61" s="45">
        <f t="shared" si="8"/>
        <v>0</v>
      </c>
      <c r="K61" s="549">
        <f t="shared" si="8"/>
        <v>0</v>
      </c>
      <c r="M61" s="171"/>
      <c r="N61" s="171"/>
    </row>
    <row r="62" ht="15.15" spans="2:14">
      <c r="B62" s="22"/>
      <c r="C62" s="31" t="s">
        <v>65</v>
      </c>
      <c r="D62" s="32" t="s">
        <v>66</v>
      </c>
      <c r="E62" s="32" t="s">
        <v>43</v>
      </c>
      <c r="F62" s="92" t="s">
        <v>44</v>
      </c>
      <c r="G62" s="93" t="s">
        <v>61</v>
      </c>
      <c r="H62" s="92" t="s">
        <v>62</v>
      </c>
      <c r="J62" s="45">
        <f t="shared" si="8"/>
        <v>0</v>
      </c>
      <c r="K62" s="549">
        <f t="shared" si="8"/>
        <v>0</v>
      </c>
      <c r="M62" s="171"/>
      <c r="N62" s="171"/>
    </row>
    <row r="63" ht="43.95" spans="2:14">
      <c r="B63" s="22"/>
      <c r="C63" s="33" t="s">
        <v>293</v>
      </c>
      <c r="D63" s="617" t="s">
        <v>294</v>
      </c>
      <c r="E63" s="617" t="s">
        <v>229</v>
      </c>
      <c r="F63" s="94">
        <v>1</v>
      </c>
      <c r="G63" s="95" t="str">
        <f t="shared" ref="G63:G67" si="10">IF(F63=100%,"Complete",IF(AND(F63&lt;100%,F63&gt;0%),"In Progress","Not Started"))</f>
        <v>Complete</v>
      </c>
      <c r="H63" s="96"/>
      <c r="J63" s="45">
        <f t="shared" si="8"/>
        <v>0</v>
      </c>
      <c r="K63" s="549">
        <f t="shared" si="8"/>
        <v>0</v>
      </c>
      <c r="M63" s="171"/>
      <c r="N63" s="171"/>
    </row>
    <row r="64" ht="43.2" spans="2:14">
      <c r="B64" s="22"/>
      <c r="C64" s="35" t="s">
        <v>269</v>
      </c>
      <c r="D64" s="618" t="s">
        <v>295</v>
      </c>
      <c r="E64" s="618" t="s">
        <v>271</v>
      </c>
      <c r="F64" s="97">
        <v>1</v>
      </c>
      <c r="G64" s="95" t="str">
        <f t="shared" si="10"/>
        <v>Complete</v>
      </c>
      <c r="H64" s="98"/>
      <c r="J64" s="521"/>
      <c r="K64" s="541"/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523"/>
      <c r="K65" s="123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523"/>
      <c r="K66" s="123"/>
      <c r="M66" s="171"/>
      <c r="N66" s="171"/>
    </row>
    <row r="67" ht="15.15" spans="2:14">
      <c r="B67" s="22"/>
      <c r="C67" s="608"/>
      <c r="D67" s="457"/>
      <c r="E67" s="457"/>
      <c r="F67" s="572"/>
      <c r="G67" s="95" t="str">
        <f t="shared" si="10"/>
        <v>Not Started</v>
      </c>
      <c r="H67" s="535"/>
      <c r="J67" s="523">
        <f t="shared" si="8"/>
        <v>0</v>
      </c>
      <c r="K67" s="123"/>
      <c r="M67" s="171"/>
      <c r="N67" s="171"/>
    </row>
    <row r="68" ht="15.15" spans="2:14">
      <c r="B68" s="22"/>
      <c r="C68" s="609" t="s">
        <v>216</v>
      </c>
      <c r="D68" s="610"/>
      <c r="E68" s="614"/>
      <c r="F68" s="536" t="s">
        <v>217</v>
      </c>
      <c r="G68" s="40"/>
      <c r="H68" s="100"/>
      <c r="J68" s="523" t="str">
        <f t="shared" si="8"/>
        <v>Data Wrangling - make changes</v>
      </c>
      <c r="K68" s="123"/>
      <c r="M68" s="171"/>
      <c r="N68" s="171"/>
    </row>
    <row r="69" ht="15.15" spans="2:14">
      <c r="B69" s="22"/>
      <c r="C69" s="517" t="s">
        <v>69</v>
      </c>
      <c r="D69" s="517" t="s">
        <v>70</v>
      </c>
      <c r="E69" s="518"/>
      <c r="F69" s="102" t="s">
        <v>44</v>
      </c>
      <c r="G69" s="103" t="s">
        <v>61</v>
      </c>
      <c r="H69" s="104" t="s">
        <v>62</v>
      </c>
      <c r="J69" s="523" t="str">
        <f t="shared" si="8"/>
        <v>Consume GitHub API - no changes</v>
      </c>
      <c r="K69" s="123"/>
      <c r="M69" s="173"/>
      <c r="N69" s="173"/>
    </row>
    <row r="70" spans="2:11">
      <c r="B70" s="22"/>
      <c r="C70" s="42"/>
      <c r="D70" s="43"/>
      <c r="E70" s="105"/>
      <c r="F70" s="106"/>
      <c r="G70" s="107" t="str">
        <f t="shared" ref="G70:G93" si="11">IF(F70=100%,"Complete",IF(AND(F70&lt;100%,F70&gt;0%),"In Progress","Not Started"))</f>
        <v>Not Started</v>
      </c>
      <c r="H70" s="108"/>
      <c r="J70" s="523" t="str">
        <f t="shared" si="8"/>
        <v>2025 Learnership Info Session</v>
      </c>
      <c r="K70" s="123"/>
    </row>
    <row r="71" spans="2:11">
      <c r="B71" s="22"/>
      <c r="C71" s="44"/>
      <c r="D71" s="45"/>
      <c r="E71" s="109"/>
      <c r="F71" s="110"/>
      <c r="G71" s="107" t="str">
        <f t="shared" si="11"/>
        <v>Not Started</v>
      </c>
      <c r="H71" s="111"/>
      <c r="J71" s="523">
        <f t="shared" si="8"/>
        <v>0</v>
      </c>
      <c r="K71" s="123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523">
        <f t="shared" si="8"/>
        <v>0</v>
      </c>
      <c r="K72" s="123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523">
        <f t="shared" si="8"/>
        <v>0</v>
      </c>
      <c r="K73" s="123"/>
    </row>
    <row r="74" ht="15.15" spans="2:11">
      <c r="B74" s="22"/>
      <c r="C74" s="46"/>
      <c r="D74" s="47"/>
      <c r="E74" s="112"/>
      <c r="F74" s="113"/>
      <c r="G74" s="107" t="str">
        <f t="shared" si="11"/>
        <v>Not Started</v>
      </c>
      <c r="H74" s="103"/>
      <c r="J74" s="550"/>
      <c r="K74" s="551"/>
    </row>
    <row r="75" ht="15.15" spans="2:11">
      <c r="B75" s="22"/>
      <c r="C75" s="48">
        <v>0.541666666666667</v>
      </c>
      <c r="D75" s="49"/>
      <c r="E75" s="114"/>
      <c r="F75" s="115" t="s">
        <v>71</v>
      </c>
      <c r="G75" s="116"/>
      <c r="H75" s="117"/>
      <c r="J75" s="552" t="s">
        <v>64</v>
      </c>
      <c r="K75" s="531"/>
    </row>
    <row r="76" ht="15.15" spans="2:11">
      <c r="B76" s="22"/>
      <c r="C76" s="519">
        <v>0.583333333333333</v>
      </c>
      <c r="D76" s="611"/>
      <c r="E76" s="520"/>
      <c r="F76" s="50" t="s">
        <v>72</v>
      </c>
      <c r="G76" s="51"/>
      <c r="H76" s="118"/>
      <c r="J76" s="505" t="str">
        <f t="shared" si="8"/>
        <v>Bank accounts - part 1 - oswell.ndhlovu@umuzi.org -review</v>
      </c>
      <c r="K76" s="36"/>
    </row>
    <row r="77" ht="15.15" spans="2:11">
      <c r="B77" s="22"/>
      <c r="C77" s="52" t="s">
        <v>69</v>
      </c>
      <c r="D77" s="53"/>
      <c r="E77" s="119"/>
      <c r="F77" s="120" t="s">
        <v>44</v>
      </c>
      <c r="G77" s="120" t="s">
        <v>61</v>
      </c>
      <c r="H77" s="118" t="s">
        <v>62</v>
      </c>
      <c r="J77" s="505" t="str">
        <f t="shared" si="8"/>
        <v>Simple calculator part 1 - moganedilifa@gmail.com - review</v>
      </c>
      <c r="K77" s="36"/>
    </row>
    <row r="78" ht="15" customHeight="1" spans="2:11">
      <c r="B78" s="22"/>
      <c r="C78" s="521" t="s">
        <v>218</v>
      </c>
      <c r="D78" s="541"/>
      <c r="E78" s="120" t="s">
        <v>219</v>
      </c>
      <c r="F78" s="122"/>
      <c r="G78" s="541" t="str">
        <f t="shared" si="11"/>
        <v>Not Started</v>
      </c>
      <c r="H78" s="124"/>
      <c r="J78" s="505">
        <f t="shared" si="8"/>
        <v>0</v>
      </c>
      <c r="K78" s="36"/>
    </row>
    <row r="79" spans="2:11">
      <c r="B79" s="22"/>
      <c r="C79" s="523" t="s">
        <v>220</v>
      </c>
      <c r="D79" s="123"/>
      <c r="E79" s="615"/>
      <c r="F79" s="126"/>
      <c r="G79" s="123" t="str">
        <f t="shared" si="11"/>
        <v>Not Started</v>
      </c>
      <c r="H79" s="127"/>
      <c r="J79" s="505">
        <f t="shared" si="8"/>
        <v>0</v>
      </c>
      <c r="K79" s="36"/>
    </row>
    <row r="80" ht="15.75" customHeight="1" spans="2:11">
      <c r="B80" s="22"/>
      <c r="C80" s="525" t="s">
        <v>221</v>
      </c>
      <c r="D80" s="612"/>
      <c r="E80" s="615"/>
      <c r="F80" s="126"/>
      <c r="G80" s="123" t="str">
        <f t="shared" si="11"/>
        <v>Not Started</v>
      </c>
      <c r="H80" s="127"/>
      <c r="J80" s="505">
        <f t="shared" si="8"/>
        <v>0</v>
      </c>
      <c r="K80" s="36"/>
    </row>
    <row r="81" ht="15.15" spans="2:11">
      <c r="B81" s="22"/>
      <c r="C81" s="613"/>
      <c r="D81" s="130"/>
      <c r="E81" s="616" t="s">
        <v>222</v>
      </c>
      <c r="F81" s="126"/>
      <c r="G81" s="123" t="str">
        <f t="shared" si="11"/>
        <v>Not Started</v>
      </c>
      <c r="H81" s="127"/>
      <c r="J81" s="553"/>
      <c r="K81" s="554"/>
    </row>
    <row r="82" ht="15.15" spans="2:11">
      <c r="B82" s="22"/>
      <c r="C82" s="570" t="s">
        <v>257</v>
      </c>
      <c r="D82" s="571"/>
      <c r="E82" s="129" t="s">
        <v>224</v>
      </c>
      <c r="F82" s="126">
        <v>1</v>
      </c>
      <c r="G82" s="123" t="str">
        <f t="shared" si="11"/>
        <v>Complete</v>
      </c>
      <c r="H82" s="127"/>
      <c r="J82" s="555" t="s">
        <v>67</v>
      </c>
      <c r="K82" s="556">
        <f>B93</f>
        <v>45622</v>
      </c>
    </row>
    <row r="83" ht="15.15" spans="2:11">
      <c r="B83" s="22"/>
      <c r="C83" s="64" t="s">
        <v>296</v>
      </c>
      <c r="D83" s="65"/>
      <c r="E83" s="130"/>
      <c r="F83" s="126">
        <v>1</v>
      </c>
      <c r="G83" s="123" t="str">
        <f t="shared" si="11"/>
        <v>Complete</v>
      </c>
      <c r="H83" s="127"/>
      <c r="J83" s="573"/>
      <c r="K83" s="574"/>
    </row>
    <row r="84" spans="2:11">
      <c r="B84" s="22"/>
      <c r="C84" s="64" t="s">
        <v>297</v>
      </c>
      <c r="D84" s="65"/>
      <c r="E84" s="130"/>
      <c r="F84" s="126">
        <v>1</v>
      </c>
      <c r="G84" s="123" t="str">
        <f t="shared" si="11"/>
        <v>Complete</v>
      </c>
      <c r="H84" s="127"/>
      <c r="J84" s="43">
        <f t="shared" ref="J84:K88" si="12">C107</f>
        <v>0</v>
      </c>
      <c r="K84" s="548">
        <f t="shared" si="12"/>
        <v>0</v>
      </c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45">
        <f t="shared" si="12"/>
        <v>0</v>
      </c>
      <c r="K85" s="549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45">
        <f t="shared" si="12"/>
        <v>0</v>
      </c>
      <c r="K86" s="549">
        <f t="shared" si="12"/>
        <v>0</v>
      </c>
    </row>
    <row r="87" ht="15.15" spans="2:11">
      <c r="B87" s="66"/>
      <c r="C87" s="67"/>
      <c r="D87" s="68"/>
      <c r="E87" s="131"/>
      <c r="F87" s="132"/>
      <c r="G87" s="123" t="str">
        <f t="shared" si="11"/>
        <v>Not Started</v>
      </c>
      <c r="H87" s="133"/>
      <c r="J87" s="45">
        <f t="shared" si="12"/>
        <v>0</v>
      </c>
      <c r="K87" s="549">
        <f t="shared" si="12"/>
        <v>0</v>
      </c>
    </row>
    <row r="88" ht="25.75" spans="2:11">
      <c r="B88" s="69"/>
      <c r="C88" s="70"/>
      <c r="D88" s="71"/>
      <c r="E88" s="71"/>
      <c r="F88" s="134"/>
      <c r="G88" s="71"/>
      <c r="H88" s="71"/>
      <c r="J88" s="45">
        <f t="shared" si="12"/>
        <v>0</v>
      </c>
      <c r="K88" s="549">
        <f t="shared" si="12"/>
        <v>0</v>
      </c>
    </row>
    <row r="89" ht="15.75" customHeight="1" spans="2:11">
      <c r="B89" s="69"/>
      <c r="C89" s="70"/>
      <c r="D89" s="71"/>
      <c r="E89" s="71"/>
      <c r="F89" s="134"/>
      <c r="G89" s="71"/>
      <c r="H89" s="71"/>
      <c r="J89" s="521"/>
      <c r="K89" s="541"/>
    </row>
    <row r="90" spans="10:11">
      <c r="J90" s="523"/>
      <c r="K90" s="123"/>
    </row>
    <row r="91" ht="15.15" spans="10:11">
      <c r="J91" s="523"/>
      <c r="K91" s="123"/>
    </row>
    <row r="92" ht="21.75" customHeight="1" spans="2:11">
      <c r="B92" s="20" t="s">
        <v>58</v>
      </c>
      <c r="C92" s="21" t="s">
        <v>59</v>
      </c>
      <c r="D92" s="20" t="s">
        <v>60</v>
      </c>
      <c r="E92" s="80"/>
      <c r="F92" s="81" t="s">
        <v>44</v>
      </c>
      <c r="G92" s="21" t="s">
        <v>61</v>
      </c>
      <c r="H92" s="80" t="s">
        <v>62</v>
      </c>
      <c r="J92" s="523">
        <f t="shared" ref="J92:J98" si="13">C118</f>
        <v>0</v>
      </c>
      <c r="K92" s="123"/>
    </row>
    <row r="93" spans="2:11">
      <c r="B93" s="22">
        <v>45622</v>
      </c>
      <c r="C93" s="23">
        <v>0.208333333333333</v>
      </c>
      <c r="D93" s="24" t="s">
        <v>63</v>
      </c>
      <c r="E93" s="82"/>
      <c r="F93" s="83">
        <v>1</v>
      </c>
      <c r="G93" s="84" t="str">
        <f t="shared" si="11"/>
        <v>Complete</v>
      </c>
      <c r="H93" s="82"/>
      <c r="J93" s="523" t="str">
        <f t="shared" si="13"/>
        <v>Consume GitHub API - make changes </v>
      </c>
      <c r="K93" s="123"/>
    </row>
    <row r="94" spans="2:11">
      <c r="B94" s="22"/>
      <c r="C94" s="25">
        <v>0.25</v>
      </c>
      <c r="D94" s="26"/>
      <c r="E94" s="85"/>
      <c r="F94" s="86"/>
      <c r="G94" s="87"/>
      <c r="H94" s="85"/>
      <c r="J94" s="523" t="str">
        <f t="shared" si="13"/>
        <v>Naspers Programme </v>
      </c>
      <c r="K94" s="123"/>
    </row>
    <row r="95" spans="2:11">
      <c r="B95" s="22"/>
      <c r="C95" s="25">
        <v>0.291666666666666</v>
      </c>
      <c r="D95" s="26"/>
      <c r="E95" s="85"/>
      <c r="F95" s="86"/>
      <c r="G95" s="87"/>
      <c r="H95" s="85"/>
      <c r="J95" s="523" t="str">
        <f t="shared" si="13"/>
        <v>Data wrangling - made changes opened pr</v>
      </c>
      <c r="K95" s="123"/>
    </row>
    <row r="96" spans="2:11">
      <c r="B96" s="22"/>
      <c r="C96" s="25">
        <v>0.333333333333333</v>
      </c>
      <c r="D96" s="26"/>
      <c r="E96" s="85"/>
      <c r="F96" s="86"/>
      <c r="G96" s="87"/>
      <c r="H96" s="85"/>
      <c r="J96" s="523">
        <f t="shared" si="13"/>
        <v>0</v>
      </c>
      <c r="K96" s="123"/>
    </row>
    <row r="97" ht="15.15" spans="2:11">
      <c r="B97" s="22"/>
      <c r="C97" s="27">
        <v>0.375</v>
      </c>
      <c r="D97" s="28"/>
      <c r="E97" s="88"/>
      <c r="F97" s="89"/>
      <c r="G97" s="90"/>
      <c r="H97" s="88"/>
      <c r="J97" s="523">
        <f t="shared" si="13"/>
        <v>0</v>
      </c>
      <c r="K97" s="123"/>
    </row>
    <row r="98" ht="15.15" spans="2:11">
      <c r="B98" s="22"/>
      <c r="C98" s="606" t="s">
        <v>215</v>
      </c>
      <c r="D98" s="607"/>
      <c r="E98" s="32"/>
      <c r="F98" s="29" t="s">
        <v>64</v>
      </c>
      <c r="G98" s="30"/>
      <c r="H98" s="531"/>
      <c r="J98" s="523">
        <f t="shared" si="13"/>
        <v>0</v>
      </c>
      <c r="K98" s="123"/>
    </row>
    <row r="99" ht="15.15" spans="2:11">
      <c r="B99" s="22"/>
      <c r="C99" s="31" t="s">
        <v>65</v>
      </c>
      <c r="D99" s="32" t="s">
        <v>66</v>
      </c>
      <c r="E99" s="32" t="s">
        <v>43</v>
      </c>
      <c r="F99" s="92" t="s">
        <v>44</v>
      </c>
      <c r="G99" s="93" t="s">
        <v>61</v>
      </c>
      <c r="H99" s="92" t="s">
        <v>62</v>
      </c>
      <c r="J99" s="575"/>
      <c r="K99" s="576"/>
    </row>
    <row r="100" ht="43.95" spans="2:11">
      <c r="B100" s="22"/>
      <c r="C100" s="33" t="s">
        <v>278</v>
      </c>
      <c r="D100" s="617" t="s">
        <v>228</v>
      </c>
      <c r="E100" s="617" t="s">
        <v>229</v>
      </c>
      <c r="F100" s="94">
        <v>1</v>
      </c>
      <c r="G100" s="95" t="str">
        <f t="shared" ref="G100:G104" si="14">IF(F100=100%,"Complete",IF(AND(F100&lt;100%,F100&gt;0%),"In Progress","Not Started"))</f>
        <v>Complete</v>
      </c>
      <c r="H100" s="96"/>
      <c r="J100" s="552" t="s">
        <v>64</v>
      </c>
      <c r="K100" s="531"/>
    </row>
    <row r="101" spans="2:11">
      <c r="B101" s="22"/>
      <c r="C101" s="35"/>
      <c r="D101" s="36"/>
      <c r="E101" s="36"/>
      <c r="F101" s="97"/>
      <c r="G101" s="95" t="str">
        <f t="shared" si="14"/>
        <v>Not Started</v>
      </c>
      <c r="H101" s="98"/>
      <c r="J101" s="513" t="str">
        <f t="shared" ref="J101:J105" si="15">C100</f>
        <v>Bank account part 1 - oswell.ndhlovu@umuzi.org - review</v>
      </c>
      <c r="K101" s="34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505">
        <f t="shared" si="15"/>
        <v>0</v>
      </c>
      <c r="K102" s="36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505">
        <f t="shared" si="15"/>
        <v>0</v>
      </c>
      <c r="K103" s="36"/>
    </row>
    <row r="104" ht="15.15" spans="2:11">
      <c r="B104" s="22"/>
      <c r="C104" s="608"/>
      <c r="D104" s="457"/>
      <c r="E104" s="457"/>
      <c r="F104" s="572"/>
      <c r="G104" s="95" t="str">
        <f t="shared" si="14"/>
        <v>Not Started</v>
      </c>
      <c r="H104" s="535"/>
      <c r="J104" s="505">
        <f t="shared" si="15"/>
        <v>0</v>
      </c>
      <c r="K104" s="36"/>
    </row>
    <row r="105" ht="15.15" spans="2:11">
      <c r="B105" s="22"/>
      <c r="C105" s="609" t="s">
        <v>216</v>
      </c>
      <c r="D105" s="610"/>
      <c r="E105" s="614"/>
      <c r="F105" s="536" t="s">
        <v>217</v>
      </c>
      <c r="G105" s="40"/>
      <c r="H105" s="100"/>
      <c r="J105" s="505">
        <f t="shared" si="15"/>
        <v>0</v>
      </c>
      <c r="K105" s="36"/>
    </row>
    <row r="106" ht="15.15" spans="2:11">
      <c r="B106" s="22"/>
      <c r="C106" s="517" t="s">
        <v>69</v>
      </c>
      <c r="D106" s="517" t="s">
        <v>70</v>
      </c>
      <c r="E106" s="518"/>
      <c r="F106" s="102" t="s">
        <v>44</v>
      </c>
      <c r="G106" s="103" t="s">
        <v>61</v>
      </c>
      <c r="H106" s="104" t="s">
        <v>62</v>
      </c>
      <c r="J106" s="557" t="s">
        <v>76</v>
      </c>
      <c r="K106" s="558"/>
    </row>
    <row r="107" spans="2:11">
      <c r="B107" s="22"/>
      <c r="C107" s="42"/>
      <c r="D107" s="43"/>
      <c r="E107" s="105"/>
      <c r="F107" s="106"/>
      <c r="G107" s="107" t="str">
        <f t="shared" ref="G107:G130" si="16">IF(F107=100%,"Complete",IF(AND(F107&lt;100%,F107&gt;0%),"In Progress","Not Started"))</f>
        <v>Not Started</v>
      </c>
      <c r="H107" s="108"/>
      <c r="J107" s="559" t="s">
        <v>77</v>
      </c>
      <c r="K107" s="560"/>
    </row>
    <row r="108" ht="15.15" spans="2:11">
      <c r="B108" s="22"/>
      <c r="C108" s="44"/>
      <c r="D108" s="45"/>
      <c r="E108" s="109"/>
      <c r="F108" s="110"/>
      <c r="G108" s="107" t="str">
        <f t="shared" si="16"/>
        <v>Not Started</v>
      </c>
      <c r="H108" s="111"/>
      <c r="J108" s="561"/>
      <c r="K108" s="562"/>
    </row>
    <row r="109" spans="2:8">
      <c r="B109" s="22"/>
      <c r="C109" s="44"/>
      <c r="D109" s="45"/>
      <c r="E109" s="109"/>
      <c r="F109" s="110"/>
      <c r="G109" s="107" t="str">
        <f t="shared" si="16"/>
        <v>Not Started</v>
      </c>
      <c r="H109" s="111"/>
    </row>
    <row r="110" ht="15.15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75" customHeight="1" spans="2:11">
      <c r="B111" s="22"/>
      <c r="C111" s="46"/>
      <c r="D111" s="47"/>
      <c r="E111" s="112"/>
      <c r="F111" s="113"/>
      <c r="G111" s="107" t="str">
        <f t="shared" si="16"/>
        <v>Not Started</v>
      </c>
      <c r="H111" s="103"/>
      <c r="J111" s="544" t="s">
        <v>47</v>
      </c>
      <c r="K111" s="545">
        <f>K82</f>
        <v>45622</v>
      </c>
    </row>
    <row r="112" ht="15.75" customHeight="1" spans="2:11">
      <c r="B112" s="22"/>
      <c r="C112" s="48">
        <v>0.541666666666667</v>
      </c>
      <c r="D112" s="49"/>
      <c r="E112" s="114"/>
      <c r="F112" s="115" t="s">
        <v>71</v>
      </c>
      <c r="G112" s="116"/>
      <c r="H112" s="117"/>
      <c r="J112" s="546"/>
      <c r="K112" s="547"/>
    </row>
    <row r="113" ht="15.75" customHeight="1" spans="2:11">
      <c r="B113" s="22"/>
      <c r="C113" s="519">
        <v>0.583333333333333</v>
      </c>
      <c r="D113" s="611"/>
      <c r="E113" s="520"/>
      <c r="F113" s="50" t="s">
        <v>72</v>
      </c>
      <c r="G113" s="51"/>
      <c r="H113" s="118"/>
      <c r="J113" s="43">
        <f t="shared" ref="J113:K127" si="17">J84</f>
        <v>0</v>
      </c>
      <c r="K113" s="548">
        <f t="shared" ref="K113:K114" si="18">K84</f>
        <v>0</v>
      </c>
    </row>
    <row r="114" ht="15.75" customHeight="1" spans="2:11">
      <c r="B114" s="22"/>
      <c r="C114" s="52" t="s">
        <v>69</v>
      </c>
      <c r="D114" s="53"/>
      <c r="E114" s="119"/>
      <c r="F114" s="120" t="s">
        <v>44</v>
      </c>
      <c r="G114" s="120" t="s">
        <v>61</v>
      </c>
      <c r="H114" s="118" t="s">
        <v>62</v>
      </c>
      <c r="J114" s="45">
        <f t="shared" si="17"/>
        <v>0</v>
      </c>
      <c r="K114" s="549">
        <f t="shared" si="18"/>
        <v>0</v>
      </c>
    </row>
    <row r="115" ht="15" customHeight="1" spans="2:11">
      <c r="B115" s="22"/>
      <c r="C115" s="521" t="s">
        <v>218</v>
      </c>
      <c r="D115" s="541"/>
      <c r="E115" s="120" t="s">
        <v>219</v>
      </c>
      <c r="F115" s="122"/>
      <c r="G115" s="541" t="str">
        <f t="shared" si="16"/>
        <v>Not Started</v>
      </c>
      <c r="H115" s="124"/>
      <c r="J115" s="45">
        <f t="shared" si="17"/>
        <v>0</v>
      </c>
      <c r="K115" s="549">
        <f t="shared" si="17"/>
        <v>0</v>
      </c>
    </row>
    <row r="116" spans="2:11">
      <c r="B116" s="22"/>
      <c r="C116" s="523" t="s">
        <v>220</v>
      </c>
      <c r="D116" s="123"/>
      <c r="E116" s="615"/>
      <c r="F116" s="126"/>
      <c r="G116" s="123" t="str">
        <f t="shared" si="16"/>
        <v>Not Started</v>
      </c>
      <c r="H116" s="127"/>
      <c r="J116" s="45">
        <f t="shared" si="17"/>
        <v>0</v>
      </c>
      <c r="K116" s="549">
        <f t="shared" si="17"/>
        <v>0</v>
      </c>
    </row>
    <row r="117" ht="15.75" customHeight="1" spans="2:11">
      <c r="B117" s="22"/>
      <c r="C117" s="525" t="s">
        <v>221</v>
      </c>
      <c r="D117" s="612"/>
      <c r="E117" s="615"/>
      <c r="F117" s="126"/>
      <c r="G117" s="123" t="str">
        <f t="shared" si="16"/>
        <v>Not Started</v>
      </c>
      <c r="H117" s="127"/>
      <c r="J117" s="45">
        <f t="shared" si="17"/>
        <v>0</v>
      </c>
      <c r="K117" s="549">
        <f t="shared" si="17"/>
        <v>0</v>
      </c>
    </row>
    <row r="118" ht="15.15" spans="2:11">
      <c r="B118" s="22"/>
      <c r="C118" s="613"/>
      <c r="D118" s="130"/>
      <c r="E118" s="616" t="s">
        <v>222</v>
      </c>
      <c r="F118" s="126"/>
      <c r="G118" s="123" t="str">
        <f t="shared" si="16"/>
        <v>Not Started</v>
      </c>
      <c r="H118" s="127"/>
      <c r="J118" s="521"/>
      <c r="K118" s="541"/>
    </row>
    <row r="119" ht="15" customHeight="1" spans="2:11">
      <c r="B119" s="22"/>
      <c r="C119" s="570" t="s">
        <v>267</v>
      </c>
      <c r="D119" s="571"/>
      <c r="E119" s="129" t="s">
        <v>224</v>
      </c>
      <c r="F119" s="126">
        <v>1</v>
      </c>
      <c r="G119" s="123" t="str">
        <f t="shared" si="16"/>
        <v>Complete</v>
      </c>
      <c r="H119" s="127"/>
      <c r="J119" s="523"/>
      <c r="K119" s="123"/>
    </row>
    <row r="120" ht="15" customHeight="1" spans="2:11">
      <c r="B120" s="22"/>
      <c r="C120" s="64" t="s">
        <v>298</v>
      </c>
      <c r="D120" s="65"/>
      <c r="E120" s="130"/>
      <c r="F120" s="126">
        <v>1</v>
      </c>
      <c r="G120" s="123" t="str">
        <f t="shared" si="16"/>
        <v>Complete</v>
      </c>
      <c r="H120" s="127"/>
      <c r="J120" s="523"/>
      <c r="K120" s="123"/>
    </row>
    <row r="121" ht="15" customHeight="1" spans="2:11">
      <c r="B121" s="22"/>
      <c r="C121" s="64" t="s">
        <v>299</v>
      </c>
      <c r="D121" s="65"/>
      <c r="E121" s="130"/>
      <c r="F121" s="126">
        <v>1</v>
      </c>
      <c r="G121" s="123" t="str">
        <f t="shared" si="16"/>
        <v>Complete</v>
      </c>
      <c r="H121" s="127"/>
      <c r="J121" s="523">
        <f t="shared" si="17"/>
        <v>0</v>
      </c>
      <c r="K121" s="123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523" t="str">
        <f t="shared" si="17"/>
        <v>Consume GitHub API - make changes </v>
      </c>
      <c r="K122" s="123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523" t="str">
        <f t="shared" si="17"/>
        <v>Naspers Programme </v>
      </c>
      <c r="K123" s="123"/>
    </row>
    <row r="124" ht="15.75" customHeight="1" spans="2:11">
      <c r="B124" s="66"/>
      <c r="C124" s="67"/>
      <c r="D124" s="68"/>
      <c r="E124" s="131"/>
      <c r="F124" s="132"/>
      <c r="G124" s="123" t="str">
        <f t="shared" si="16"/>
        <v>Not Started</v>
      </c>
      <c r="H124" s="133"/>
      <c r="J124" s="523" t="str">
        <f t="shared" si="17"/>
        <v>Data wrangling - made changes opened pr</v>
      </c>
      <c r="K124" s="123"/>
    </row>
    <row r="125" ht="25" spans="2:11">
      <c r="B125" s="69"/>
      <c r="C125" s="70"/>
      <c r="D125" s="71"/>
      <c r="E125" s="71"/>
      <c r="F125" s="134"/>
      <c r="G125" s="71"/>
      <c r="H125" s="71"/>
      <c r="J125" s="523">
        <f t="shared" si="17"/>
        <v>0</v>
      </c>
      <c r="K125" s="123"/>
    </row>
    <row r="126" ht="15.75" customHeight="1" spans="2:11">
      <c r="B126" s="69"/>
      <c r="C126" s="70"/>
      <c r="D126" s="71"/>
      <c r="E126" s="71"/>
      <c r="F126" s="134"/>
      <c r="G126" s="71"/>
      <c r="H126" s="71"/>
      <c r="J126" s="523">
        <f t="shared" si="17"/>
        <v>0</v>
      </c>
      <c r="K126" s="123"/>
    </row>
    <row r="127" spans="10:11">
      <c r="J127" s="523">
        <f t="shared" si="17"/>
        <v>0</v>
      </c>
      <c r="K127" s="123"/>
    </row>
    <row r="128" ht="15.15" spans="10:11">
      <c r="J128" s="550"/>
      <c r="K128" s="551"/>
    </row>
    <row r="129" ht="21.75" customHeight="1" spans="2:11">
      <c r="B129" s="20" t="s">
        <v>58</v>
      </c>
      <c r="C129" s="21" t="s">
        <v>59</v>
      </c>
      <c r="D129" s="20" t="s">
        <v>60</v>
      </c>
      <c r="E129" s="80"/>
      <c r="F129" s="81" t="s">
        <v>44</v>
      </c>
      <c r="G129" s="21" t="s">
        <v>61</v>
      </c>
      <c r="H129" s="80" t="s">
        <v>62</v>
      </c>
      <c r="J129" s="552" t="s">
        <v>64</v>
      </c>
      <c r="K129" s="531"/>
    </row>
    <row r="130" spans="2:11">
      <c r="B130" s="22">
        <v>45623</v>
      </c>
      <c r="C130" s="23">
        <v>0.208333333333333</v>
      </c>
      <c r="D130" s="24" t="s">
        <v>63</v>
      </c>
      <c r="E130" s="82"/>
      <c r="F130" s="83">
        <v>1</v>
      </c>
      <c r="G130" s="84" t="str">
        <f t="shared" si="16"/>
        <v>Complete</v>
      </c>
      <c r="H130" s="82"/>
      <c r="J130" s="505" t="str">
        <f t="shared" ref="J130:J134" si="19">J101</f>
        <v>Bank account part 1 - oswell.ndhlovu@umuzi.org - review</v>
      </c>
      <c r="K130" s="36"/>
    </row>
    <row r="131" spans="2:11">
      <c r="B131" s="22"/>
      <c r="C131" s="25">
        <v>0.25</v>
      </c>
      <c r="D131" s="26"/>
      <c r="E131" s="85"/>
      <c r="F131" s="86"/>
      <c r="G131" s="87"/>
      <c r="H131" s="85"/>
      <c r="J131" s="505">
        <f t="shared" si="19"/>
        <v>0</v>
      </c>
      <c r="K131" s="36"/>
    </row>
    <row r="132" spans="2:11">
      <c r="B132" s="22"/>
      <c r="C132" s="25">
        <v>0.291666666666666</v>
      </c>
      <c r="D132" s="26"/>
      <c r="E132" s="85"/>
      <c r="F132" s="86"/>
      <c r="G132" s="87"/>
      <c r="H132" s="85"/>
      <c r="J132" s="505">
        <f t="shared" si="19"/>
        <v>0</v>
      </c>
      <c r="K132" s="36"/>
    </row>
    <row r="133" spans="2:11">
      <c r="B133" s="22"/>
      <c r="C133" s="25">
        <v>0.333333333333333</v>
      </c>
      <c r="D133" s="26"/>
      <c r="E133" s="85"/>
      <c r="F133" s="86"/>
      <c r="G133" s="87"/>
      <c r="H133" s="85"/>
      <c r="J133" s="505">
        <f t="shared" si="19"/>
        <v>0</v>
      </c>
      <c r="K133" s="36"/>
    </row>
    <row r="134" ht="15.75" customHeight="1" spans="2:11">
      <c r="B134" s="22"/>
      <c r="C134" s="27">
        <v>0.375</v>
      </c>
      <c r="D134" s="28"/>
      <c r="E134" s="88"/>
      <c r="F134" s="89"/>
      <c r="G134" s="90"/>
      <c r="H134" s="88"/>
      <c r="J134" s="505">
        <f t="shared" si="19"/>
        <v>0</v>
      </c>
      <c r="K134" s="36"/>
    </row>
    <row r="135" ht="15.75" customHeight="1" spans="2:11">
      <c r="B135" s="22"/>
      <c r="C135" s="606" t="s">
        <v>215</v>
      </c>
      <c r="D135" s="607"/>
      <c r="E135" s="32"/>
      <c r="F135" s="29" t="s">
        <v>64</v>
      </c>
      <c r="G135" s="30"/>
      <c r="H135" s="531"/>
      <c r="J135" s="553"/>
      <c r="K135" s="554"/>
    </row>
    <row r="136" ht="15.75" customHeight="1" spans="2:11">
      <c r="B136" s="22"/>
      <c r="C136" s="31" t="s">
        <v>65</v>
      </c>
      <c r="D136" s="32" t="s">
        <v>66</v>
      </c>
      <c r="E136" s="32" t="s">
        <v>43</v>
      </c>
      <c r="F136" s="92" t="s">
        <v>44</v>
      </c>
      <c r="G136" s="93" t="s">
        <v>61</v>
      </c>
      <c r="H136" s="92" t="s">
        <v>62</v>
      </c>
      <c r="J136" s="555" t="s">
        <v>67</v>
      </c>
      <c r="K136" s="556">
        <f>B130</f>
        <v>45623</v>
      </c>
    </row>
    <row r="137" ht="43.95" spans="2:11">
      <c r="B137" s="22"/>
      <c r="C137" s="33" t="s">
        <v>278</v>
      </c>
      <c r="D137" s="617" t="s">
        <v>294</v>
      </c>
      <c r="E137" s="617" t="s">
        <v>229</v>
      </c>
      <c r="F137" s="94">
        <v>1</v>
      </c>
      <c r="G137" s="95" t="str">
        <f t="shared" ref="G137:G141" si="20">IF(F137=100%,"Complete",IF(AND(F137&lt;100%,F137&gt;0%),"In Progress","Not Started"))</f>
        <v>Complete</v>
      </c>
      <c r="H137" s="96"/>
      <c r="J137" s="573"/>
      <c r="K137" s="574"/>
    </row>
    <row r="138" spans="2:11">
      <c r="B138" s="22"/>
      <c r="C138" s="35"/>
      <c r="D138" s="36"/>
      <c r="E138" s="36"/>
      <c r="F138" s="97"/>
      <c r="G138" s="95" t="str">
        <f t="shared" si="20"/>
        <v>Not Started</v>
      </c>
      <c r="H138" s="98"/>
      <c r="J138" s="43">
        <f t="shared" ref="J138:K142" si="21">C144</f>
        <v>0</v>
      </c>
      <c r="K138" s="548">
        <f t="shared" si="21"/>
        <v>0</v>
      </c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45">
        <f t="shared" si="21"/>
        <v>0</v>
      </c>
      <c r="K139" s="54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45">
        <f t="shared" si="21"/>
        <v>0</v>
      </c>
      <c r="K140" s="549">
        <f t="shared" si="21"/>
        <v>0</v>
      </c>
    </row>
    <row r="141" ht="15.75" customHeight="1" spans="2:11">
      <c r="B141" s="22"/>
      <c r="C141" s="608"/>
      <c r="D141" s="457"/>
      <c r="E141" s="457"/>
      <c r="F141" s="572"/>
      <c r="G141" s="95" t="str">
        <f t="shared" si="20"/>
        <v>Not Started</v>
      </c>
      <c r="H141" s="535"/>
      <c r="J141" s="45">
        <f t="shared" si="21"/>
        <v>0</v>
      </c>
      <c r="K141" s="549">
        <f t="shared" si="21"/>
        <v>0</v>
      </c>
    </row>
    <row r="142" ht="15.75" customHeight="1" spans="2:11">
      <c r="B142" s="22"/>
      <c r="C142" s="609" t="s">
        <v>216</v>
      </c>
      <c r="D142" s="610"/>
      <c r="E142" s="614"/>
      <c r="F142" s="536" t="s">
        <v>217</v>
      </c>
      <c r="G142" s="40"/>
      <c r="H142" s="100"/>
      <c r="J142" s="45">
        <f t="shared" si="21"/>
        <v>0</v>
      </c>
      <c r="K142" s="549">
        <f t="shared" si="21"/>
        <v>0</v>
      </c>
    </row>
    <row r="143" ht="15.75" customHeight="1" spans="2:11">
      <c r="B143" s="22"/>
      <c r="C143" s="517" t="s">
        <v>69</v>
      </c>
      <c r="D143" s="517" t="s">
        <v>70</v>
      </c>
      <c r="E143" s="518"/>
      <c r="F143" s="102" t="s">
        <v>44</v>
      </c>
      <c r="G143" s="103" t="s">
        <v>61</v>
      </c>
      <c r="H143" s="104" t="s">
        <v>62</v>
      </c>
      <c r="J143" s="521"/>
      <c r="K143" s="541"/>
    </row>
    <row r="144" spans="2:11">
      <c r="B144" s="22"/>
      <c r="C144" s="42"/>
      <c r="D144" s="43"/>
      <c r="E144" s="105"/>
      <c r="F144" s="106"/>
      <c r="G144" s="107" t="str">
        <f t="shared" ref="G144:G167" si="22">IF(F144=100%,"Complete",IF(AND(F144&lt;100%,F144&gt;0%),"In Progress","Not Started"))</f>
        <v>Not Started</v>
      </c>
      <c r="H144" s="108"/>
      <c r="J144" s="523"/>
      <c r="K144" s="123"/>
    </row>
    <row r="145" spans="2:11">
      <c r="B145" s="22"/>
      <c r="C145" s="44"/>
      <c r="D145" s="45"/>
      <c r="E145" s="109"/>
      <c r="F145" s="110"/>
      <c r="G145" s="107" t="str">
        <f t="shared" si="22"/>
        <v>Not Started</v>
      </c>
      <c r="H145" s="111"/>
      <c r="J145" s="523"/>
      <c r="K145" s="123"/>
    </row>
    <row r="146" spans="2:11">
      <c r="B146" s="22"/>
      <c r="C146" s="44"/>
      <c r="D146" s="45"/>
      <c r="E146" s="109"/>
      <c r="F146" s="110"/>
      <c r="G146" s="107" t="str">
        <f t="shared" si="22"/>
        <v>Not Started</v>
      </c>
      <c r="H146" s="111"/>
      <c r="J146" s="523">
        <f t="shared" ref="J146:J152" si="23">C155</f>
        <v>0</v>
      </c>
      <c r="K146" s="123"/>
    </row>
    <row r="147" spans="2:11">
      <c r="B147" s="22"/>
      <c r="C147" s="44"/>
      <c r="D147" s="45"/>
      <c r="E147" s="109"/>
      <c r="F147" s="110"/>
      <c r="G147" s="107" t="str">
        <f t="shared" si="22"/>
        <v>Not Started</v>
      </c>
      <c r="H147" s="111"/>
      <c r="J147" s="523" t="str">
        <f t="shared" si="23"/>
        <v>Consume GitHub API - make changes </v>
      </c>
      <c r="K147" s="123"/>
    </row>
    <row r="148" ht="15.75" customHeight="1" spans="2:11">
      <c r="B148" s="22"/>
      <c r="C148" s="46"/>
      <c r="D148" s="47"/>
      <c r="E148" s="112"/>
      <c r="F148" s="113"/>
      <c r="G148" s="107" t="str">
        <f t="shared" si="22"/>
        <v>Not Started</v>
      </c>
      <c r="H148" s="103"/>
      <c r="J148" s="523" t="str">
        <f t="shared" si="23"/>
        <v>Data wrangling - made changes opened pr</v>
      </c>
      <c r="K148" s="123"/>
    </row>
    <row r="149" ht="15.75" customHeight="1" spans="2:11">
      <c r="B149" s="22"/>
      <c r="C149" s="48">
        <v>0.541666666666667</v>
      </c>
      <c r="D149" s="49"/>
      <c r="E149" s="114"/>
      <c r="F149" s="115" t="s">
        <v>71</v>
      </c>
      <c r="G149" s="116"/>
      <c r="H149" s="117"/>
      <c r="J149" s="523" t="str">
        <f t="shared" si="23"/>
        <v>Bank account part 2 - started</v>
      </c>
      <c r="K149" s="123"/>
    </row>
    <row r="150" ht="15.75" customHeight="1" spans="2:11">
      <c r="B150" s="22"/>
      <c r="C150" s="519">
        <v>0.583333333333333</v>
      </c>
      <c r="D150" s="611"/>
      <c r="E150" s="520"/>
      <c r="F150" s="50" t="s">
        <v>72</v>
      </c>
      <c r="G150" s="51"/>
      <c r="H150" s="118"/>
      <c r="J150" s="523">
        <f t="shared" si="23"/>
        <v>0</v>
      </c>
      <c r="K150" s="123"/>
    </row>
    <row r="151" ht="15.75" customHeight="1" spans="2:11">
      <c r="B151" s="22"/>
      <c r="C151" s="52" t="s">
        <v>69</v>
      </c>
      <c r="D151" s="53"/>
      <c r="E151" s="119"/>
      <c r="F151" s="120" t="s">
        <v>44</v>
      </c>
      <c r="G151" s="120" t="s">
        <v>61</v>
      </c>
      <c r="H151" s="118" t="s">
        <v>62</v>
      </c>
      <c r="J151" s="523">
        <f t="shared" si="23"/>
        <v>0</v>
      </c>
      <c r="K151" s="123"/>
    </row>
    <row r="152" ht="15" customHeight="1" spans="2:11">
      <c r="B152" s="22"/>
      <c r="C152" s="521" t="s">
        <v>218</v>
      </c>
      <c r="D152" s="541"/>
      <c r="E152" s="120" t="s">
        <v>219</v>
      </c>
      <c r="F152" s="122"/>
      <c r="G152" s="541" t="str">
        <f t="shared" si="22"/>
        <v>Not Started</v>
      </c>
      <c r="H152" s="124"/>
      <c r="J152" s="523">
        <f t="shared" si="23"/>
        <v>0</v>
      </c>
      <c r="K152" s="123"/>
    </row>
    <row r="153" ht="15.75" customHeight="1" spans="2:11">
      <c r="B153" s="22"/>
      <c r="C153" s="523" t="s">
        <v>220</v>
      </c>
      <c r="D153" s="123"/>
      <c r="E153" s="615"/>
      <c r="F153" s="126"/>
      <c r="G153" s="123" t="str">
        <f t="shared" si="22"/>
        <v>Not Started</v>
      </c>
      <c r="H153" s="127"/>
      <c r="J153" s="575"/>
      <c r="K153" s="576"/>
    </row>
    <row r="154" ht="15.75" customHeight="1" spans="2:11">
      <c r="B154" s="22"/>
      <c r="C154" s="525" t="s">
        <v>221</v>
      </c>
      <c r="D154" s="612"/>
      <c r="E154" s="615"/>
      <c r="F154" s="126"/>
      <c r="G154" s="123" t="str">
        <f t="shared" si="22"/>
        <v>Not Started</v>
      </c>
      <c r="H154" s="127"/>
      <c r="J154" s="552" t="s">
        <v>64</v>
      </c>
      <c r="K154" s="531"/>
    </row>
    <row r="155" ht="15.15" spans="2:11">
      <c r="B155" s="22"/>
      <c r="C155" s="613"/>
      <c r="D155" s="130"/>
      <c r="E155" s="616" t="s">
        <v>222</v>
      </c>
      <c r="F155" s="126"/>
      <c r="G155" s="123" t="str">
        <f t="shared" si="22"/>
        <v>Not Started</v>
      </c>
      <c r="H155" s="127"/>
      <c r="J155" s="513" t="str">
        <f t="shared" ref="J155:J159" si="24">C137</f>
        <v>Bank account part 1 - oswell.ndhlovu@umuzi.org - review</v>
      </c>
      <c r="K155" s="34"/>
    </row>
    <row r="156" spans="2:11">
      <c r="B156" s="22"/>
      <c r="C156" s="570" t="s">
        <v>267</v>
      </c>
      <c r="D156" s="571"/>
      <c r="E156" s="129" t="s">
        <v>224</v>
      </c>
      <c r="F156" s="126">
        <v>1</v>
      </c>
      <c r="G156" s="123" t="str">
        <f t="shared" si="22"/>
        <v>Complete</v>
      </c>
      <c r="H156" s="127"/>
      <c r="J156" s="505">
        <f t="shared" si="24"/>
        <v>0</v>
      </c>
      <c r="K156" s="36"/>
    </row>
    <row r="157" spans="2:11">
      <c r="B157" s="22"/>
      <c r="C157" s="64" t="s">
        <v>299</v>
      </c>
      <c r="D157" s="65"/>
      <c r="E157" s="130"/>
      <c r="F157" s="126">
        <v>1</v>
      </c>
      <c r="G157" s="123" t="str">
        <f t="shared" si="22"/>
        <v>Complete</v>
      </c>
      <c r="H157" s="127"/>
      <c r="J157" s="505">
        <f t="shared" si="24"/>
        <v>0</v>
      </c>
      <c r="K157" s="36"/>
    </row>
    <row r="158" spans="2:11">
      <c r="B158" s="22"/>
      <c r="C158" s="64" t="s">
        <v>300</v>
      </c>
      <c r="D158" s="65"/>
      <c r="E158" s="130"/>
      <c r="F158" s="126">
        <v>1</v>
      </c>
      <c r="G158" s="123" t="str">
        <f t="shared" si="22"/>
        <v>Complete</v>
      </c>
      <c r="H158" s="127"/>
      <c r="J158" s="505">
        <f t="shared" si="24"/>
        <v>0</v>
      </c>
      <c r="K158" s="36"/>
    </row>
    <row r="159" ht="15.75" customHeight="1" spans="2:11">
      <c r="B159" s="22"/>
      <c r="C159" s="64"/>
      <c r="D159" s="65"/>
      <c r="E159" s="130"/>
      <c r="F159" s="126"/>
      <c r="G159" s="123" t="str">
        <f t="shared" si="22"/>
        <v>Not Started</v>
      </c>
      <c r="H159" s="127"/>
      <c r="J159" s="505">
        <f t="shared" si="24"/>
        <v>0</v>
      </c>
      <c r="K159" s="36"/>
    </row>
    <row r="160" ht="15.75" customHeight="1" spans="2:11">
      <c r="B160" s="22"/>
      <c r="C160" s="64"/>
      <c r="D160" s="65"/>
      <c r="E160" s="130"/>
      <c r="F160" s="126"/>
      <c r="G160" s="123" t="str">
        <f t="shared" si="22"/>
        <v>Not Started</v>
      </c>
      <c r="H160" s="127"/>
      <c r="J160" s="557" t="s">
        <v>76</v>
      </c>
      <c r="K160" s="558"/>
    </row>
    <row r="161" ht="15.75" customHeight="1" spans="2:11">
      <c r="B161" s="66"/>
      <c r="C161" s="67"/>
      <c r="D161" s="68"/>
      <c r="E161" s="131"/>
      <c r="F161" s="132"/>
      <c r="G161" s="123" t="str">
        <f t="shared" si="22"/>
        <v>Not Started</v>
      </c>
      <c r="H161" s="133"/>
      <c r="J161" s="559" t="s">
        <v>77</v>
      </c>
      <c r="K161" s="560"/>
    </row>
    <row r="162" ht="25.75" spans="2:11">
      <c r="B162" s="69"/>
      <c r="C162" s="70"/>
      <c r="D162" s="71"/>
      <c r="E162" s="71"/>
      <c r="F162" s="134"/>
      <c r="G162" s="71"/>
      <c r="H162" s="71"/>
      <c r="J162" s="561"/>
      <c r="K162" s="562"/>
    </row>
    <row r="163" ht="15.75" customHeight="1" spans="2:8">
      <c r="B163" s="69"/>
      <c r="C163" s="70"/>
      <c r="D163" s="71"/>
      <c r="E163" s="71"/>
      <c r="F163" s="134"/>
      <c r="G163" s="71"/>
      <c r="H163" s="71"/>
    </row>
    <row r="164" ht="15.15"/>
    <row r="165" ht="15.15" spans="10:11">
      <c r="J165" s="544" t="s">
        <v>47</v>
      </c>
      <c r="K165" s="545">
        <f>K136</f>
        <v>45623</v>
      </c>
    </row>
    <row r="166" ht="21.75" customHeight="1" spans="2:11">
      <c r="B166" s="20" t="s">
        <v>58</v>
      </c>
      <c r="C166" s="21" t="s">
        <v>59</v>
      </c>
      <c r="D166" s="20" t="s">
        <v>60</v>
      </c>
      <c r="E166" s="80"/>
      <c r="F166" s="81" t="s">
        <v>44</v>
      </c>
      <c r="G166" s="21" t="s">
        <v>61</v>
      </c>
      <c r="H166" s="80" t="s">
        <v>62</v>
      </c>
      <c r="J166" s="546"/>
      <c r="K166" s="547"/>
    </row>
    <row r="167" spans="2:11">
      <c r="B167" s="22">
        <v>45624</v>
      </c>
      <c r="C167" s="23">
        <v>0.208333333333333</v>
      </c>
      <c r="D167" s="24" t="s">
        <v>63</v>
      </c>
      <c r="E167" s="82"/>
      <c r="F167" s="83"/>
      <c r="G167" s="84" t="str">
        <f t="shared" si="22"/>
        <v>Not Started</v>
      </c>
      <c r="H167" s="82"/>
      <c r="J167" s="43">
        <f t="shared" ref="J167:K188" si="25">J138</f>
        <v>0</v>
      </c>
      <c r="K167" s="548">
        <f t="shared" ref="K167:K168" si="26">K138</f>
        <v>0</v>
      </c>
    </row>
    <row r="168" spans="2:11">
      <c r="B168" s="22"/>
      <c r="C168" s="25">
        <v>0.25</v>
      </c>
      <c r="D168" s="26"/>
      <c r="E168" s="85"/>
      <c r="F168" s="86"/>
      <c r="G168" s="87"/>
      <c r="H168" s="85"/>
      <c r="J168" s="45">
        <f t="shared" si="25"/>
        <v>0</v>
      </c>
      <c r="K168" s="549">
        <f t="shared" si="26"/>
        <v>0</v>
      </c>
    </row>
    <row r="169" spans="2:11">
      <c r="B169" s="22"/>
      <c r="C169" s="25">
        <v>0.291666666666666</v>
      </c>
      <c r="D169" s="26"/>
      <c r="E169" s="85"/>
      <c r="F169" s="86"/>
      <c r="G169" s="87"/>
      <c r="H169" s="85"/>
      <c r="J169" s="45">
        <f t="shared" si="25"/>
        <v>0</v>
      </c>
      <c r="K169" s="549">
        <f t="shared" si="25"/>
        <v>0</v>
      </c>
    </row>
    <row r="170" spans="2:11">
      <c r="B170" s="22"/>
      <c r="C170" s="25">
        <v>0.333333333333333</v>
      </c>
      <c r="D170" s="26"/>
      <c r="E170" s="85"/>
      <c r="F170" s="86"/>
      <c r="G170" s="87"/>
      <c r="H170" s="85"/>
      <c r="J170" s="45">
        <f t="shared" si="25"/>
        <v>0</v>
      </c>
      <c r="K170" s="549">
        <f t="shared" si="25"/>
        <v>0</v>
      </c>
    </row>
    <row r="171" ht="15.75" customHeight="1" spans="2:11">
      <c r="B171" s="22"/>
      <c r="C171" s="27">
        <v>0.375</v>
      </c>
      <c r="D171" s="28"/>
      <c r="E171" s="88"/>
      <c r="F171" s="89"/>
      <c r="G171" s="90"/>
      <c r="H171" s="88"/>
      <c r="J171" s="45">
        <f t="shared" si="25"/>
        <v>0</v>
      </c>
      <c r="K171" s="549">
        <f t="shared" si="25"/>
        <v>0</v>
      </c>
    </row>
    <row r="172" ht="15.75" customHeight="1" spans="2:11">
      <c r="B172" s="22"/>
      <c r="C172" s="606" t="s">
        <v>215</v>
      </c>
      <c r="D172" s="607"/>
      <c r="E172" s="32"/>
      <c r="F172" s="29" t="s">
        <v>64</v>
      </c>
      <c r="G172" s="30"/>
      <c r="H172" s="531"/>
      <c r="J172" s="521"/>
      <c r="K172" s="541"/>
    </row>
    <row r="173" ht="15.75" customHeight="1" spans="2:11">
      <c r="B173" s="22"/>
      <c r="C173" s="31" t="s">
        <v>65</v>
      </c>
      <c r="D173" s="32" t="s">
        <v>66</v>
      </c>
      <c r="E173" s="32" t="s">
        <v>43</v>
      </c>
      <c r="F173" s="92" t="s">
        <v>44</v>
      </c>
      <c r="G173" s="93" t="s">
        <v>61</v>
      </c>
      <c r="H173" s="92" t="s">
        <v>62</v>
      </c>
      <c r="J173" s="523"/>
      <c r="K173" s="123"/>
    </row>
    <row r="174" ht="43.2" spans="2:11">
      <c r="B174" s="22"/>
      <c r="C174" s="33" t="s">
        <v>301</v>
      </c>
      <c r="D174" s="617" t="s">
        <v>228</v>
      </c>
      <c r="E174" s="617" t="s">
        <v>229</v>
      </c>
      <c r="F174" s="94">
        <v>1</v>
      </c>
      <c r="G174" s="95" t="str">
        <f t="shared" ref="G174:G178" si="27">IF(F174=100%,"Complete",IF(AND(F174&lt;100%,F174&gt;0%),"In Progress","Not Started"))</f>
        <v>Complete</v>
      </c>
      <c r="H174" s="96"/>
      <c r="J174" s="523"/>
      <c r="K174" s="123"/>
    </row>
    <row r="175" spans="2:11">
      <c r="B175" s="22"/>
      <c r="C175" s="35"/>
      <c r="D175" s="36"/>
      <c r="E175" s="36"/>
      <c r="F175" s="97"/>
      <c r="G175" s="95" t="str">
        <f t="shared" si="27"/>
        <v>Not Started</v>
      </c>
      <c r="H175" s="98"/>
      <c r="J175" s="523">
        <f t="shared" si="25"/>
        <v>0</v>
      </c>
      <c r="K175" s="123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523" t="str">
        <f t="shared" si="25"/>
        <v>Consume GitHub API - make changes </v>
      </c>
      <c r="K176" s="123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523" t="str">
        <f t="shared" si="25"/>
        <v>Data wrangling - made changes opened pr</v>
      </c>
      <c r="K177" s="123"/>
    </row>
    <row r="178" ht="15.75" customHeight="1" spans="2:11">
      <c r="B178" s="22"/>
      <c r="C178" s="608"/>
      <c r="D178" s="457"/>
      <c r="E178" s="457"/>
      <c r="F178" s="572"/>
      <c r="G178" s="95" t="str">
        <f t="shared" si="27"/>
        <v>Not Started</v>
      </c>
      <c r="H178" s="535"/>
      <c r="J178" s="523" t="str">
        <f t="shared" si="25"/>
        <v>Bank account part 2 - started</v>
      </c>
      <c r="K178" s="123"/>
    </row>
    <row r="179" ht="15.75" customHeight="1" spans="2:11">
      <c r="B179" s="22"/>
      <c r="C179" s="609" t="s">
        <v>216</v>
      </c>
      <c r="D179" s="610"/>
      <c r="E179" s="614"/>
      <c r="F179" s="536" t="s">
        <v>217</v>
      </c>
      <c r="G179" s="40"/>
      <c r="H179" s="100"/>
      <c r="J179" s="523">
        <f t="shared" si="25"/>
        <v>0</v>
      </c>
      <c r="K179" s="123"/>
    </row>
    <row r="180" ht="15.75" customHeight="1" spans="2:11">
      <c r="B180" s="22"/>
      <c r="C180" s="517" t="s">
        <v>69</v>
      </c>
      <c r="D180" s="517" t="s">
        <v>70</v>
      </c>
      <c r="E180" s="518"/>
      <c r="F180" s="102" t="s">
        <v>44</v>
      </c>
      <c r="G180" s="103" t="s">
        <v>61</v>
      </c>
      <c r="H180" s="104" t="s">
        <v>62</v>
      </c>
      <c r="J180" s="523">
        <f t="shared" si="25"/>
        <v>0</v>
      </c>
      <c r="K180" s="123"/>
    </row>
    <row r="181" spans="2:11">
      <c r="B181" s="22"/>
      <c r="C181" s="42" t="s">
        <v>302</v>
      </c>
      <c r="D181" s="619" t="s">
        <v>303</v>
      </c>
      <c r="E181" s="648"/>
      <c r="F181" s="106">
        <v>1</v>
      </c>
      <c r="G181" s="107" t="str">
        <f t="shared" ref="G181:G204" si="28">IF(F181=100%,"Complete",IF(AND(F181&lt;100%,F181&gt;0%),"In Progress","Not Started"))</f>
        <v>Complete</v>
      </c>
      <c r="H181" s="108"/>
      <c r="J181" s="523">
        <f t="shared" si="25"/>
        <v>0</v>
      </c>
      <c r="K181" s="123"/>
    </row>
    <row r="182" ht="15.15" spans="2:11">
      <c r="B182" s="22"/>
      <c r="C182" s="44" t="s">
        <v>304</v>
      </c>
      <c r="D182" s="667" t="s">
        <v>273</v>
      </c>
      <c r="E182" s="668"/>
      <c r="F182" s="110">
        <v>1</v>
      </c>
      <c r="G182" s="107" t="str">
        <f t="shared" si="28"/>
        <v>Complete</v>
      </c>
      <c r="H182" s="111"/>
      <c r="J182" s="550"/>
      <c r="K182" s="551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552" t="s">
        <v>64</v>
      </c>
      <c r="K183" s="531"/>
    </row>
    <row r="184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505" t="str">
        <f t="shared" si="25"/>
        <v>Bank account part 1 - oswell.ndhlovu@umuzi.org - review</v>
      </c>
      <c r="K184" s="36"/>
    </row>
    <row r="185" ht="15.75" customHeight="1" spans="2:11">
      <c r="B185" s="22"/>
      <c r="C185" s="46"/>
      <c r="D185" s="47"/>
      <c r="E185" s="112"/>
      <c r="F185" s="113"/>
      <c r="G185" s="107" t="str">
        <f t="shared" si="28"/>
        <v>Not Started</v>
      </c>
      <c r="H185" s="103"/>
      <c r="J185" s="505">
        <f t="shared" si="25"/>
        <v>0</v>
      </c>
      <c r="K185" s="36"/>
    </row>
    <row r="186" ht="15.75" customHeight="1" spans="2:11">
      <c r="B186" s="22"/>
      <c r="C186" s="48">
        <v>0.541666666666667</v>
      </c>
      <c r="D186" s="49"/>
      <c r="E186" s="114"/>
      <c r="F186" s="115" t="s">
        <v>71</v>
      </c>
      <c r="G186" s="116"/>
      <c r="H186" s="117"/>
      <c r="J186" s="505">
        <f t="shared" si="25"/>
        <v>0</v>
      </c>
      <c r="K186" s="36"/>
    </row>
    <row r="187" ht="15.75" customHeight="1" spans="2:11">
      <c r="B187" s="22"/>
      <c r="C187" s="519">
        <v>0.583333333333333</v>
      </c>
      <c r="D187" s="611"/>
      <c r="E187" s="520"/>
      <c r="F187" s="50" t="s">
        <v>72</v>
      </c>
      <c r="G187" s="51"/>
      <c r="H187" s="118"/>
      <c r="J187" s="505">
        <f t="shared" si="25"/>
        <v>0</v>
      </c>
      <c r="K187" s="36"/>
    </row>
    <row r="188" ht="15.75" customHeight="1" spans="2:11">
      <c r="B188" s="22"/>
      <c r="C188" s="52" t="s">
        <v>69</v>
      </c>
      <c r="D188" s="53"/>
      <c r="E188" s="119"/>
      <c r="F188" s="120" t="s">
        <v>44</v>
      </c>
      <c r="G188" s="120" t="s">
        <v>61</v>
      </c>
      <c r="H188" s="118" t="s">
        <v>62</v>
      </c>
      <c r="J188" s="505">
        <f t="shared" si="25"/>
        <v>0</v>
      </c>
      <c r="K188" s="36"/>
    </row>
    <row r="189" ht="15.75" customHeight="1" spans="2:11">
      <c r="B189" s="22"/>
      <c r="C189" s="521" t="s">
        <v>218</v>
      </c>
      <c r="D189" s="541"/>
      <c r="E189" s="120" t="s">
        <v>219</v>
      </c>
      <c r="F189" s="122"/>
      <c r="G189" s="541" t="str">
        <f t="shared" si="28"/>
        <v>Not Started</v>
      </c>
      <c r="H189" s="124"/>
      <c r="J189" s="553"/>
      <c r="K189" s="554"/>
    </row>
    <row r="190" ht="15.75" customHeight="1" spans="2:11">
      <c r="B190" s="22"/>
      <c r="C190" s="523" t="s">
        <v>220</v>
      </c>
      <c r="D190" s="123"/>
      <c r="E190" s="615"/>
      <c r="F190" s="126"/>
      <c r="G190" s="123" t="str">
        <f t="shared" si="28"/>
        <v>Not Started</v>
      </c>
      <c r="H190" s="127"/>
      <c r="J190" s="555" t="s">
        <v>67</v>
      </c>
      <c r="K190" s="556">
        <f>B167</f>
        <v>45624</v>
      </c>
    </row>
    <row r="191" ht="15.75" customHeight="1" spans="2:11">
      <c r="B191" s="22"/>
      <c r="C191" s="525" t="s">
        <v>221</v>
      </c>
      <c r="D191" s="612"/>
      <c r="E191" s="615"/>
      <c r="F191" s="126"/>
      <c r="G191" s="123" t="str">
        <f t="shared" si="28"/>
        <v>Not Started</v>
      </c>
      <c r="H191" s="127"/>
      <c r="J191" s="573"/>
      <c r="K191" s="574"/>
    </row>
    <row r="192" ht="29.55" spans="2:11">
      <c r="B192" s="22"/>
      <c r="C192" s="613"/>
      <c r="D192" s="130"/>
      <c r="E192" s="616" t="s">
        <v>222</v>
      </c>
      <c r="F192" s="126"/>
      <c r="G192" s="123" t="str">
        <f t="shared" si="28"/>
        <v>Not Started</v>
      </c>
      <c r="H192" s="127"/>
      <c r="J192" s="43" t="str">
        <f t="shared" ref="J192:K196" si="29">C181</f>
        <v>Shortest Path in a Binary Matrix -</v>
      </c>
      <c r="K192" s="548" t="str">
        <f t="shared" si="29"/>
        <v>https://leetcode.com/problems/shortest-path-in-binary-matrix/description/</v>
      </c>
    </row>
    <row r="193" ht="15" customHeight="1" spans="2:11">
      <c r="B193" s="22"/>
      <c r="C193" s="570" t="s">
        <v>267</v>
      </c>
      <c r="D193" s="571"/>
      <c r="E193" s="129" t="s">
        <v>224</v>
      </c>
      <c r="F193" s="126">
        <v>1</v>
      </c>
      <c r="G193" s="123" t="str">
        <f t="shared" si="28"/>
        <v>Complete</v>
      </c>
      <c r="H193" s="127"/>
      <c r="J193" s="45" t="str">
        <f t="shared" si="29"/>
        <v>Dynamic Programming -</v>
      </c>
      <c r="K193" s="549" t="str">
        <f t="shared" si="29"/>
        <v>https://www.geeksforgeeks.org/dynamic-programming/</v>
      </c>
    </row>
    <row r="194" ht="15" customHeight="1" spans="2:11">
      <c r="B194" s="22"/>
      <c r="C194" s="64" t="s">
        <v>266</v>
      </c>
      <c r="D194" s="65"/>
      <c r="E194" s="130"/>
      <c r="F194" s="126">
        <v>1</v>
      </c>
      <c r="G194" s="123" t="str">
        <f t="shared" si="28"/>
        <v>Complete</v>
      </c>
      <c r="H194" s="127"/>
      <c r="J194" s="45">
        <f t="shared" si="29"/>
        <v>0</v>
      </c>
      <c r="K194" s="549">
        <f t="shared" si="29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45">
        <f t="shared" si="29"/>
        <v>0</v>
      </c>
      <c r="K195" s="549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45">
        <f t="shared" si="29"/>
        <v>0</v>
      </c>
      <c r="K196" s="549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521"/>
      <c r="K197" s="541"/>
    </row>
    <row r="198" ht="15.75" customHeight="1" spans="2:11">
      <c r="B198" s="66"/>
      <c r="C198" s="67"/>
      <c r="D198" s="68"/>
      <c r="E198" s="131"/>
      <c r="F198" s="132"/>
      <c r="G198" s="123" t="str">
        <f t="shared" si="28"/>
        <v>Not Started</v>
      </c>
      <c r="H198" s="133"/>
      <c r="J198" s="523"/>
      <c r="K198" s="123"/>
    </row>
    <row r="199" ht="25" spans="2:11">
      <c r="B199" s="69"/>
      <c r="C199" s="70"/>
      <c r="D199" s="71"/>
      <c r="E199" s="71"/>
      <c r="F199" s="134"/>
      <c r="G199" s="71"/>
      <c r="H199" s="71"/>
      <c r="J199" s="523"/>
      <c r="K199" s="123"/>
    </row>
    <row r="200" ht="15.75" customHeight="1" spans="2:11">
      <c r="B200" s="69"/>
      <c r="C200" s="70"/>
      <c r="D200" s="71"/>
      <c r="E200" s="71"/>
      <c r="F200" s="134"/>
      <c r="G200" s="71"/>
      <c r="H200" s="71"/>
      <c r="J200" s="523">
        <f t="shared" ref="J200:J206" si="30">C192</f>
        <v>0</v>
      </c>
      <c r="K200" s="123"/>
    </row>
    <row r="201" spans="10:11">
      <c r="J201" s="523" t="str">
        <f t="shared" si="30"/>
        <v>Consume GitHub API - make changes </v>
      </c>
      <c r="K201" s="123"/>
    </row>
    <row r="202" ht="15.15" spans="10:11">
      <c r="J202" s="523" t="str">
        <f t="shared" si="30"/>
        <v>Bank account part 2 - continue</v>
      </c>
      <c r="K202" s="123"/>
    </row>
    <row r="203" ht="21.75" customHeight="1" spans="2:11">
      <c r="B203" s="20" t="s">
        <v>58</v>
      </c>
      <c r="C203" s="21" t="s">
        <v>59</v>
      </c>
      <c r="D203" s="20" t="s">
        <v>60</v>
      </c>
      <c r="E203" s="80"/>
      <c r="F203" s="81" t="s">
        <v>44</v>
      </c>
      <c r="G203" s="21" t="s">
        <v>61</v>
      </c>
      <c r="H203" s="80" t="s">
        <v>62</v>
      </c>
      <c r="J203" s="523">
        <f t="shared" si="30"/>
        <v>0</v>
      </c>
      <c r="K203" s="123"/>
    </row>
    <row r="204" ht="23.25" customHeight="1" spans="2:11">
      <c r="B204" s="22">
        <v>45625</v>
      </c>
      <c r="C204" s="23">
        <v>0.208333333333333</v>
      </c>
      <c r="D204" s="24" t="s">
        <v>63</v>
      </c>
      <c r="E204" s="82"/>
      <c r="F204" s="83"/>
      <c r="G204" s="84" t="str">
        <f t="shared" si="28"/>
        <v>Not Started</v>
      </c>
      <c r="H204" s="82"/>
      <c r="J204" s="523">
        <f t="shared" si="30"/>
        <v>0</v>
      </c>
      <c r="K204" s="123"/>
    </row>
    <row r="205" spans="2:11">
      <c r="B205" s="22"/>
      <c r="C205" s="25">
        <v>0.25</v>
      </c>
      <c r="D205" s="26"/>
      <c r="E205" s="85"/>
      <c r="F205" s="86"/>
      <c r="G205" s="87"/>
      <c r="H205" s="85"/>
      <c r="J205" s="523">
        <f t="shared" si="30"/>
        <v>0</v>
      </c>
      <c r="K205" s="123"/>
    </row>
    <row r="206" spans="2:11">
      <c r="B206" s="22"/>
      <c r="C206" s="25">
        <v>0.291666666666666</v>
      </c>
      <c r="D206" s="26"/>
      <c r="E206" s="85"/>
      <c r="F206" s="86"/>
      <c r="G206" s="87"/>
      <c r="H206" s="85"/>
      <c r="J206" s="523">
        <f t="shared" si="30"/>
        <v>0</v>
      </c>
      <c r="K206" s="123"/>
    </row>
    <row r="207" ht="15.15" spans="2:11">
      <c r="B207" s="22"/>
      <c r="C207" s="25">
        <v>0.333333333333333</v>
      </c>
      <c r="D207" s="26"/>
      <c r="E207" s="85"/>
      <c r="F207" s="86"/>
      <c r="G207" s="87"/>
      <c r="H207" s="85"/>
      <c r="J207" s="575"/>
      <c r="K207" s="576"/>
    </row>
    <row r="208" ht="15.75" customHeight="1" spans="2:11">
      <c r="B208" s="22"/>
      <c r="C208" s="27">
        <v>0.375</v>
      </c>
      <c r="D208" s="28"/>
      <c r="E208" s="88"/>
      <c r="F208" s="89"/>
      <c r="G208" s="90"/>
      <c r="H208" s="88"/>
      <c r="J208" s="552" t="s">
        <v>64</v>
      </c>
      <c r="K208" s="531"/>
    </row>
    <row r="209" ht="15.75" customHeight="1" spans="2:11">
      <c r="B209" s="22"/>
      <c r="C209" s="606" t="s">
        <v>215</v>
      </c>
      <c r="D209" s="607"/>
      <c r="E209" s="32"/>
      <c r="F209" s="29" t="s">
        <v>64</v>
      </c>
      <c r="G209" s="30"/>
      <c r="H209" s="531"/>
      <c r="J209" s="513" t="str">
        <f t="shared" ref="J209:J213" si="31">C174</f>
        <v>Bank account part 1 - oswell.ndhlovu@umuzi.org - reviewed by someone else</v>
      </c>
      <c r="K209" s="34"/>
    </row>
    <row r="210" ht="15.75" customHeight="1" spans="2:11">
      <c r="B210" s="22"/>
      <c r="C210" s="31" t="s">
        <v>65</v>
      </c>
      <c r="D210" s="32" t="s">
        <v>66</v>
      </c>
      <c r="E210" s="32" t="s">
        <v>43</v>
      </c>
      <c r="F210" s="92" t="s">
        <v>44</v>
      </c>
      <c r="G210" s="93" t="s">
        <v>61</v>
      </c>
      <c r="H210" s="92" t="s">
        <v>62</v>
      </c>
      <c r="J210" s="505">
        <f t="shared" si="31"/>
        <v>0</v>
      </c>
      <c r="K210" s="36"/>
    </row>
    <row r="211" spans="2:11">
      <c r="B211" s="22"/>
      <c r="C211" s="33"/>
      <c r="D211" s="34"/>
      <c r="E211" s="34"/>
      <c r="F211" s="94"/>
      <c r="G211" s="95" t="str">
        <f t="shared" ref="G211:G215" si="32">IF(F211=100%,"Complete",IF(AND(F211&lt;100%,F211&gt;0%),"In Progress","Not Started"))</f>
        <v>Not Started</v>
      </c>
      <c r="H211" s="96"/>
      <c r="J211" s="505">
        <f t="shared" si="31"/>
        <v>0</v>
      </c>
      <c r="K211" s="36"/>
    </row>
    <row r="212" spans="2:11">
      <c r="B212" s="22"/>
      <c r="C212" s="35"/>
      <c r="D212" s="36"/>
      <c r="E212" s="36"/>
      <c r="F212" s="97"/>
      <c r="G212" s="95" t="str">
        <f t="shared" si="32"/>
        <v>Not Started</v>
      </c>
      <c r="H212" s="98"/>
      <c r="J212" s="505">
        <f t="shared" si="31"/>
        <v>0</v>
      </c>
      <c r="K212" s="3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505">
        <f t="shared" si="31"/>
        <v>0</v>
      </c>
      <c r="K213" s="3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557" t="s">
        <v>76</v>
      </c>
      <c r="K214" s="558"/>
    </row>
    <row r="215" ht="15.75" customHeight="1" spans="2:11">
      <c r="B215" s="22"/>
      <c r="C215" s="608"/>
      <c r="D215" s="457"/>
      <c r="E215" s="457"/>
      <c r="F215" s="572"/>
      <c r="G215" s="95" t="str">
        <f t="shared" si="32"/>
        <v>Not Started</v>
      </c>
      <c r="H215" s="535"/>
      <c r="J215" s="559" t="s">
        <v>77</v>
      </c>
      <c r="K215" s="560"/>
    </row>
    <row r="216" ht="15.75" customHeight="1" spans="2:11">
      <c r="B216" s="22"/>
      <c r="C216" s="609" t="s">
        <v>216</v>
      </c>
      <c r="D216" s="610"/>
      <c r="E216" s="614"/>
      <c r="F216" s="536" t="s">
        <v>217</v>
      </c>
      <c r="G216" s="40"/>
      <c r="H216" s="100"/>
      <c r="J216" s="561"/>
      <c r="K216" s="562"/>
    </row>
    <row r="217" ht="15.75" customHeight="1" spans="2:8">
      <c r="B217" s="22"/>
      <c r="C217" s="517" t="s">
        <v>69</v>
      </c>
      <c r="D217" s="517" t="s">
        <v>70</v>
      </c>
      <c r="E217" s="518"/>
      <c r="F217" s="102" t="s">
        <v>44</v>
      </c>
      <c r="G217" s="103" t="s">
        <v>61</v>
      </c>
      <c r="H217" s="104" t="s">
        <v>62</v>
      </c>
    </row>
    <row r="218" ht="15.15" spans="2:8">
      <c r="B218" s="22"/>
      <c r="C218" s="42" t="s">
        <v>264</v>
      </c>
      <c r="D218" s="619" t="s">
        <v>265</v>
      </c>
      <c r="E218" s="648"/>
      <c r="F218" s="106"/>
      <c r="G218" s="107" t="str">
        <f t="shared" ref="G218:G235" si="33">IF(F218=100%,"Complete",IF(AND(F218&lt;100%,F218&gt;0%),"In Progress","Not Started"))</f>
        <v>Not Started</v>
      </c>
      <c r="H218" s="108"/>
    </row>
    <row r="219" ht="15.15" spans="2:11">
      <c r="B219" s="22"/>
      <c r="C219" s="44"/>
      <c r="D219" s="45"/>
      <c r="E219" s="109"/>
      <c r="F219" s="110"/>
      <c r="G219" s="107" t="str">
        <f t="shared" si="33"/>
        <v>Not Started</v>
      </c>
      <c r="H219" s="111"/>
      <c r="J219" s="544" t="s">
        <v>47</v>
      </c>
      <c r="K219" s="545">
        <f>K190</f>
        <v>45624</v>
      </c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546"/>
      <c r="K220" s="547"/>
    </row>
    <row r="221" ht="28.8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43" t="str">
        <f t="shared" ref="J221:K242" si="34">J192</f>
        <v>Shortest Path in a Binary Matrix -</v>
      </c>
      <c r="K221" s="548" t="str">
        <f t="shared" ref="K221:K222" si="35">K192</f>
        <v>https://leetcode.com/problems/shortest-path-in-binary-matrix/description/</v>
      </c>
    </row>
    <row r="222" ht="15.75" customHeight="1" spans="2:11">
      <c r="B222" s="22"/>
      <c r="C222" s="46"/>
      <c r="D222" s="47"/>
      <c r="E222" s="112"/>
      <c r="F222" s="113"/>
      <c r="G222" s="107" t="str">
        <f t="shared" si="33"/>
        <v>Not Started</v>
      </c>
      <c r="H222" s="103"/>
      <c r="J222" s="45" t="str">
        <f t="shared" si="34"/>
        <v>Dynamic Programming -</v>
      </c>
      <c r="K222" s="549" t="str">
        <f t="shared" si="35"/>
        <v>https://www.geeksforgeeks.org/dynamic-programming/</v>
      </c>
    </row>
    <row r="223" ht="15.75" customHeight="1" spans="2:11">
      <c r="B223" s="22"/>
      <c r="C223" s="48">
        <v>0.541666666666667</v>
      </c>
      <c r="D223" s="49"/>
      <c r="E223" s="114"/>
      <c r="F223" s="115" t="s">
        <v>71</v>
      </c>
      <c r="G223" s="116"/>
      <c r="H223" s="117"/>
      <c r="J223" s="45">
        <f t="shared" si="34"/>
        <v>0</v>
      </c>
      <c r="K223" s="549">
        <f t="shared" si="34"/>
        <v>0</v>
      </c>
    </row>
    <row r="224" ht="15.75" customHeight="1" spans="2:11">
      <c r="B224" s="22"/>
      <c r="C224" s="519">
        <v>0.583333333333333</v>
      </c>
      <c r="D224" s="611"/>
      <c r="E224" s="520"/>
      <c r="F224" s="50" t="s">
        <v>72</v>
      </c>
      <c r="G224" s="51"/>
      <c r="H224" s="118"/>
      <c r="J224" s="45">
        <f t="shared" si="34"/>
        <v>0</v>
      </c>
      <c r="K224" s="549">
        <f t="shared" si="34"/>
        <v>0</v>
      </c>
    </row>
    <row r="225" ht="15.75" customHeight="1" spans="2:11">
      <c r="B225" s="22"/>
      <c r="C225" s="52" t="s">
        <v>69</v>
      </c>
      <c r="D225" s="53"/>
      <c r="E225" s="119"/>
      <c r="F225" s="120" t="s">
        <v>44</v>
      </c>
      <c r="G225" s="120" t="s">
        <v>61</v>
      </c>
      <c r="H225" s="118" t="s">
        <v>62</v>
      </c>
      <c r="J225" s="45">
        <f t="shared" si="34"/>
        <v>0</v>
      </c>
      <c r="K225" s="549">
        <f t="shared" si="34"/>
        <v>0</v>
      </c>
    </row>
    <row r="226" ht="15" customHeight="1" spans="2:11">
      <c r="B226" s="22"/>
      <c r="C226" s="521" t="s">
        <v>218</v>
      </c>
      <c r="D226" s="541"/>
      <c r="E226" s="120" t="s">
        <v>219</v>
      </c>
      <c r="F226" s="122"/>
      <c r="G226" s="541" t="str">
        <f t="shared" si="33"/>
        <v>Not Started</v>
      </c>
      <c r="H226" s="124"/>
      <c r="J226" s="521">
        <f t="shared" si="34"/>
        <v>0</v>
      </c>
      <c r="K226" s="541"/>
    </row>
    <row r="227" spans="2:11">
      <c r="B227" s="22"/>
      <c r="C227" s="523" t="s">
        <v>220</v>
      </c>
      <c r="D227" s="123"/>
      <c r="E227" s="615"/>
      <c r="F227" s="126"/>
      <c r="G227" s="123" t="str">
        <f t="shared" si="33"/>
        <v>Not Started</v>
      </c>
      <c r="H227" s="127"/>
      <c r="J227" s="523">
        <f t="shared" si="34"/>
        <v>0</v>
      </c>
      <c r="K227" s="123"/>
    </row>
    <row r="228" ht="15.75" customHeight="1" spans="2:11">
      <c r="B228" s="22"/>
      <c r="C228" s="525" t="s">
        <v>221</v>
      </c>
      <c r="D228" s="612"/>
      <c r="E228" s="615"/>
      <c r="F228" s="126"/>
      <c r="G228" s="123" t="str">
        <f t="shared" si="33"/>
        <v>Not Started</v>
      </c>
      <c r="H228" s="127"/>
      <c r="J228" s="523">
        <f t="shared" si="34"/>
        <v>0</v>
      </c>
      <c r="K228" s="123"/>
    </row>
    <row r="229" ht="15.15" spans="2:11">
      <c r="B229" s="22"/>
      <c r="C229" s="613" t="s">
        <v>266</v>
      </c>
      <c r="D229" s="130"/>
      <c r="E229" s="616" t="s">
        <v>222</v>
      </c>
      <c r="F229" s="126"/>
      <c r="G229" s="123" t="str">
        <f t="shared" si="33"/>
        <v>Not Started</v>
      </c>
      <c r="H229" s="127"/>
      <c r="J229" s="523">
        <f t="shared" si="34"/>
        <v>0</v>
      </c>
      <c r="K229" s="123"/>
    </row>
    <row r="230" ht="15.75" customHeight="1" spans="2:11">
      <c r="B230" s="22"/>
      <c r="C230" s="570" t="s">
        <v>267</v>
      </c>
      <c r="D230" s="571"/>
      <c r="E230" s="129" t="s">
        <v>224</v>
      </c>
      <c r="F230" s="126"/>
      <c r="G230" s="123" t="str">
        <f t="shared" si="33"/>
        <v>Not Started</v>
      </c>
      <c r="H230" s="127"/>
      <c r="J230" s="523" t="str">
        <f t="shared" si="34"/>
        <v>Consume GitHub API - make changes </v>
      </c>
      <c r="K230" s="123"/>
    </row>
    <row r="231" spans="2:11">
      <c r="B231" s="22"/>
      <c r="C231" s="64" t="s">
        <v>268</v>
      </c>
      <c r="D231" s="65"/>
      <c r="E231" s="130"/>
      <c r="F231" s="126">
        <v>1</v>
      </c>
      <c r="G231" s="123" t="str">
        <f t="shared" si="33"/>
        <v>Complete</v>
      </c>
      <c r="H231" s="127"/>
      <c r="J231" s="523" t="str">
        <f t="shared" si="34"/>
        <v>Bank account part 2 - continue</v>
      </c>
      <c r="K231" s="123"/>
    </row>
    <row r="232" ht="15.75" customHeight="1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523">
        <f t="shared" si="34"/>
        <v>0</v>
      </c>
      <c r="K232" s="123"/>
    </row>
    <row r="233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523">
        <f t="shared" si="34"/>
        <v>0</v>
      </c>
      <c r="K233" s="123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523">
        <f t="shared" si="34"/>
        <v>0</v>
      </c>
      <c r="K234" s="123"/>
    </row>
    <row r="235" ht="15.15" spans="2:11">
      <c r="B235" s="66"/>
      <c r="C235" s="67"/>
      <c r="D235" s="68"/>
      <c r="E235" s="131"/>
      <c r="F235" s="132"/>
      <c r="G235" s="123" t="str">
        <f t="shared" si="33"/>
        <v>Not Started</v>
      </c>
      <c r="H235" s="133"/>
      <c r="J235" s="523">
        <f t="shared" si="34"/>
        <v>0</v>
      </c>
      <c r="K235" s="123"/>
    </row>
    <row r="236" ht="25.75" spans="2:11">
      <c r="B236" s="69"/>
      <c r="C236" s="70"/>
      <c r="D236" s="71"/>
      <c r="E236" s="71"/>
      <c r="F236" s="134"/>
      <c r="G236" s="71"/>
      <c r="H236" s="71"/>
      <c r="J236" s="550"/>
      <c r="K236" s="551"/>
    </row>
    <row r="237" ht="25.75" spans="2:11">
      <c r="B237" s="69"/>
      <c r="C237" s="70"/>
      <c r="D237" s="71"/>
      <c r="E237" s="71"/>
      <c r="F237" s="134"/>
      <c r="G237" s="71"/>
      <c r="H237" s="71"/>
      <c r="J237" s="552" t="s">
        <v>64</v>
      </c>
      <c r="K237" s="531"/>
    </row>
    <row r="238" ht="15.15" spans="2:11">
      <c r="B238" s="191" t="s">
        <v>78</v>
      </c>
      <c r="C238" s="192">
        <f ca="1">TODAY()</f>
        <v>45827</v>
      </c>
      <c r="J238" s="505" t="str">
        <f t="shared" si="34"/>
        <v>Bank account part 1 - oswell.ndhlovu@umuzi.org - reviewed by someone else</v>
      </c>
      <c r="K238" s="36"/>
    </row>
    <row r="239" spans="2:11">
      <c r="B239" s="193"/>
      <c r="C239" s="194"/>
      <c r="J239" s="505">
        <f t="shared" si="34"/>
        <v>0</v>
      </c>
      <c r="K239" s="36"/>
    </row>
    <row r="240" ht="15.15" spans="2:11">
      <c r="B240" s="195" t="s">
        <v>79</v>
      </c>
      <c r="C240" s="196"/>
      <c r="D240" s="197"/>
      <c r="E240" s="197"/>
      <c r="F240" s="197"/>
      <c r="G240" s="197"/>
      <c r="H240" s="197"/>
      <c r="J240" s="505">
        <f t="shared" si="34"/>
        <v>0</v>
      </c>
      <c r="K240" s="36"/>
    </row>
    <row r="241" spans="2:11">
      <c r="B241" s="198"/>
      <c r="C241" s="199"/>
      <c r="D241" s="197"/>
      <c r="E241" s="197"/>
      <c r="F241" s="197"/>
      <c r="G241" s="197"/>
      <c r="H241" s="210"/>
      <c r="J241" s="505">
        <f t="shared" si="34"/>
        <v>0</v>
      </c>
      <c r="K241" s="36"/>
    </row>
    <row r="242" ht="15.15" spans="2:11">
      <c r="B242" s="200" t="s">
        <v>80</v>
      </c>
      <c r="C242" s="201"/>
      <c r="D242" s="197"/>
      <c r="E242" s="197"/>
      <c r="F242" s="197"/>
      <c r="G242" s="197"/>
      <c r="H242" s="210"/>
      <c r="J242" s="505">
        <f t="shared" si="34"/>
        <v>0</v>
      </c>
      <c r="K242" s="36"/>
    </row>
    <row r="243" ht="15.15" spans="2:11">
      <c r="B243" s="200"/>
      <c r="C243" s="201"/>
      <c r="D243" s="197"/>
      <c r="E243" s="197"/>
      <c r="F243" s="197"/>
      <c r="G243" s="197"/>
      <c r="H243" s="210"/>
      <c r="J243" s="553"/>
      <c r="K243" s="554"/>
    </row>
    <row r="244" ht="15.15" spans="2:11">
      <c r="B244" s="202"/>
      <c r="C244" s="203"/>
      <c r="D244" s="197"/>
      <c r="E244" s="197"/>
      <c r="F244" s="197"/>
      <c r="G244" s="197"/>
      <c r="H244" s="210"/>
      <c r="J244" s="555" t="s">
        <v>67</v>
      </c>
      <c r="K244" s="556">
        <f>B204</f>
        <v>45625</v>
      </c>
    </row>
    <row r="245" ht="15.15" spans="2:11">
      <c r="B245" s="204"/>
      <c r="C245" s="205"/>
      <c r="D245" s="197"/>
      <c r="E245" s="197"/>
      <c r="F245" s="197"/>
      <c r="G245" s="197"/>
      <c r="H245" s="210"/>
      <c r="J245" s="573"/>
      <c r="K245" s="574"/>
    </row>
    <row r="246" ht="15.15" spans="2:11">
      <c r="B246" s="206" t="s">
        <v>81</v>
      </c>
      <c r="C246" s="207"/>
      <c r="D246" s="197"/>
      <c r="E246" s="197"/>
      <c r="F246" s="197"/>
      <c r="G246" s="197"/>
      <c r="H246" s="210"/>
      <c r="J246" s="43" t="str">
        <f t="shared" ref="J246:K250" si="36">C218</f>
        <v>Coderbyte assessment complete</v>
      </c>
      <c r="K246" s="548"/>
    </row>
    <row r="247" spans="2:11">
      <c r="B247" s="43">
        <f t="shared" ref="B247:B248" si="37">C70</f>
        <v>0</v>
      </c>
      <c r="C247" s="208">
        <f t="shared" ref="C247:C248" si="38">D70</f>
        <v>0</v>
      </c>
      <c r="D247" s="197"/>
      <c r="E247" s="197"/>
      <c r="F247" s="197"/>
      <c r="G247" s="197"/>
      <c r="H247" s="210"/>
      <c r="J247" s="45">
        <f t="shared" si="36"/>
        <v>0</v>
      </c>
      <c r="K247" s="549">
        <f>D219</f>
        <v>0</v>
      </c>
    </row>
    <row r="248" spans="2:11">
      <c r="B248" s="45">
        <f t="shared" si="37"/>
        <v>0</v>
      </c>
      <c r="C248" s="209">
        <f t="shared" si="38"/>
        <v>0</v>
      </c>
      <c r="D248" s="197"/>
      <c r="E248" s="197"/>
      <c r="F248" s="197"/>
      <c r="G248" s="197"/>
      <c r="H248" s="210"/>
      <c r="J248" s="45">
        <f t="shared" si="36"/>
        <v>0</v>
      </c>
      <c r="K248" s="549">
        <f t="shared" si="36"/>
        <v>0</v>
      </c>
    </row>
    <row r="249" spans="2:11">
      <c r="B249" s="45">
        <f t="shared" ref="B249:B250" si="39">C107</f>
        <v>0</v>
      </c>
      <c r="C249" s="209">
        <f t="shared" ref="C249:C250" si="40">D107</f>
        <v>0</v>
      </c>
      <c r="D249" s="197"/>
      <c r="E249" s="197"/>
      <c r="F249" s="197"/>
      <c r="G249" s="197"/>
      <c r="H249" s="210"/>
      <c r="J249" s="45">
        <f t="shared" si="36"/>
        <v>0</v>
      </c>
      <c r="K249" s="549">
        <f t="shared" si="36"/>
        <v>0</v>
      </c>
    </row>
    <row r="250" ht="15.15" spans="2:11">
      <c r="B250" s="45">
        <f t="shared" si="39"/>
        <v>0</v>
      </c>
      <c r="C250" s="209">
        <f t="shared" si="40"/>
        <v>0</v>
      </c>
      <c r="D250" s="197"/>
      <c r="E250" s="197"/>
      <c r="F250" s="197"/>
      <c r="G250" s="197"/>
      <c r="H250" s="210"/>
      <c r="J250" s="45">
        <f t="shared" si="36"/>
        <v>0</v>
      </c>
      <c r="K250" s="549">
        <f t="shared" si="36"/>
        <v>0</v>
      </c>
    </row>
    <row r="251" spans="2:11">
      <c r="B251" s="45">
        <f t="shared" ref="B251:B252" si="41">C144</f>
        <v>0</v>
      </c>
      <c r="C251" s="209">
        <f t="shared" ref="C251:C252" si="42">D144</f>
        <v>0</v>
      </c>
      <c r="J251" s="521"/>
      <c r="K251" s="541"/>
    </row>
    <row r="252" spans="2:11">
      <c r="B252" s="45">
        <f t="shared" si="41"/>
        <v>0</v>
      </c>
      <c r="C252" s="209">
        <f t="shared" si="42"/>
        <v>0</v>
      </c>
      <c r="J252" s="523"/>
      <c r="K252" s="123"/>
    </row>
    <row r="253" ht="43.2" spans="2:11">
      <c r="B253" s="45" t="str">
        <f t="shared" ref="B253:B254" si="43">C181</f>
        <v>Shortest Path in a Binary Matrix -</v>
      </c>
      <c r="C253" s="209" t="str">
        <f t="shared" ref="C253:C254" si="44">D181</f>
        <v>https://leetcode.com/problems/shortest-path-in-binary-matrix/description/</v>
      </c>
      <c r="J253" s="523"/>
      <c r="K253" s="123"/>
    </row>
    <row r="254" ht="28.8" spans="2:11">
      <c r="B254" s="45" t="str">
        <f t="shared" si="43"/>
        <v>Dynamic Programming -</v>
      </c>
      <c r="C254" s="209" t="str">
        <f t="shared" si="44"/>
        <v>https://www.geeksforgeeks.org/dynamic-programming/</v>
      </c>
      <c r="J254" s="523" t="str">
        <f t="shared" ref="J254:J260" si="45">C229</f>
        <v>Bank account part 2 - continue</v>
      </c>
      <c r="K254" s="123"/>
    </row>
    <row r="255" ht="230.4" spans="2:11">
      <c r="B255" s="45" t="str">
        <f t="shared" ref="B255:B256" si="46">C218</f>
        <v>Coderbyte assessment complete</v>
      </c>
      <c r="C255" s="209" t="str">
        <f t="shared" ref="C255:C256" si="47">D218</f>
        <v>http://url9090.coderbyte.com/ls/click?upn=u001.lj3TCiZxNU7jdbrh9WbrWc0TYooxWyNG7iblBrnUkY1dZbk53wTdsxFlySTVgXVYG1Xaj8eGpKf8-2FGSZEC4M8w-3D-3DQCl8_0uW3xirGmLjaxDxe8V-2Bwmt8Dx4Ob8Wr9iaeT5yuPIW-2Bq1HbI7chZ1YtWdKeg2-2BbY5l3ux-2FA1M4PdGaZqb1AxhEcZSqw6-2FQk-2F-2Fc-2FJLbLunG-2FpUrSVGyFR5pBHBepyuX6WJcvvFnZ-2F7S-2BKeH6-2BUQiIcX76LiUDNrRfZp1bWc5YwHC1yN0npWfOcahjnYOU7GR6OVwrb7kp7dTtkFdKTRhrnA-3D-3D</v>
      </c>
      <c r="J255" s="523" t="str">
        <f t="shared" si="45"/>
        <v>Consume GitHub API - make changes </v>
      </c>
      <c r="K255" s="123"/>
    </row>
    <row r="256" ht="15.15" spans="2:11">
      <c r="B256" s="211">
        <f t="shared" si="46"/>
        <v>0</v>
      </c>
      <c r="C256" s="212">
        <f t="shared" si="47"/>
        <v>0</v>
      </c>
      <c r="J256" s="523" t="str">
        <f t="shared" si="45"/>
        <v>Men's Mental Health Panel Discussion - session</v>
      </c>
      <c r="K256" s="123"/>
    </row>
    <row r="257" ht="15.15" spans="2:11">
      <c r="B257" s="213" t="s">
        <v>82</v>
      </c>
      <c r="C257" s="214"/>
      <c r="J257" s="523">
        <f t="shared" si="45"/>
        <v>0</v>
      </c>
      <c r="K257" s="123"/>
    </row>
    <row r="258" spans="2:11">
      <c r="B258" s="215"/>
      <c r="C258" s="216"/>
      <c r="J258" s="523">
        <f t="shared" si="45"/>
        <v>0</v>
      </c>
      <c r="K258" s="123"/>
    </row>
    <row r="259" spans="2:11">
      <c r="B259" s="215" t="s">
        <v>83</v>
      </c>
      <c r="C259" s="216"/>
      <c r="J259" s="523">
        <f t="shared" si="45"/>
        <v>0</v>
      </c>
      <c r="K259" s="123"/>
    </row>
    <row r="260" ht="15.15" spans="2:11">
      <c r="B260" s="204"/>
      <c r="C260" s="205"/>
      <c r="J260" s="523">
        <f t="shared" si="45"/>
        <v>0</v>
      </c>
      <c r="K260" s="123"/>
    </row>
    <row r="261" ht="15.15" spans="2:11">
      <c r="B261" s="217" t="s">
        <v>84</v>
      </c>
      <c r="C261" s="218"/>
      <c r="J261" s="575"/>
      <c r="K261" s="576"/>
    </row>
    <row r="262" ht="15.15" spans="2:11">
      <c r="B262" s="219"/>
      <c r="C262" s="220"/>
      <c r="J262" s="552" t="s">
        <v>64</v>
      </c>
      <c r="K262" s="531"/>
    </row>
    <row r="263" spans="2:11">
      <c r="B263" s="221"/>
      <c r="C263" s="222"/>
      <c r="J263" s="513">
        <f t="shared" ref="J263:J267" si="48">C211</f>
        <v>0</v>
      </c>
      <c r="K263" s="34"/>
    </row>
    <row r="264" spans="2:11">
      <c r="B264" s="221"/>
      <c r="C264" s="222"/>
      <c r="J264" s="505">
        <f t="shared" si="48"/>
        <v>0</v>
      </c>
      <c r="K264" s="36"/>
    </row>
    <row r="265" spans="2:11">
      <c r="B265" s="221" t="str">
        <f t="shared" ref="B265:B271" si="49">C229</f>
        <v>Bank account part 2 - continue</v>
      </c>
      <c r="C265" s="222"/>
      <c r="J265" s="505">
        <f t="shared" si="48"/>
        <v>0</v>
      </c>
      <c r="K265" s="36"/>
    </row>
    <row r="266" spans="2:11">
      <c r="B266" s="221" t="str">
        <f t="shared" si="49"/>
        <v>Consume GitHub API - make changes </v>
      </c>
      <c r="C266" s="222"/>
      <c r="J266" s="505">
        <f t="shared" si="48"/>
        <v>0</v>
      </c>
      <c r="K266" s="36"/>
    </row>
    <row r="267" spans="2:11">
      <c r="B267" s="221" t="str">
        <f t="shared" si="49"/>
        <v>Men's Mental Health Panel Discussion - session</v>
      </c>
      <c r="C267" s="222"/>
      <c r="J267" s="505">
        <f t="shared" si="48"/>
        <v>0</v>
      </c>
      <c r="K267" s="36"/>
    </row>
    <row r="268" spans="2:11">
      <c r="B268" s="221">
        <f t="shared" si="49"/>
        <v>0</v>
      </c>
      <c r="C268" s="222"/>
      <c r="J268" s="557" t="s">
        <v>76</v>
      </c>
      <c r="K268" s="558"/>
    </row>
    <row r="269" spans="2:11">
      <c r="B269" s="221">
        <f t="shared" si="49"/>
        <v>0</v>
      </c>
      <c r="C269" s="222"/>
      <c r="J269" s="559" t="s">
        <v>77</v>
      </c>
      <c r="K269" s="560"/>
    </row>
    <row r="270" ht="15.15" spans="2:11">
      <c r="B270" s="221">
        <f t="shared" si="49"/>
        <v>0</v>
      </c>
      <c r="C270" s="222"/>
      <c r="J270" s="561"/>
      <c r="K270" s="562"/>
    </row>
    <row r="271" spans="2:3">
      <c r="B271" s="221">
        <f t="shared" si="49"/>
        <v>0</v>
      </c>
      <c r="C271" s="222"/>
    </row>
    <row r="272" ht="15.15" spans="2:3">
      <c r="B272" s="223" t="s">
        <v>85</v>
      </c>
      <c r="C272" s="224"/>
    </row>
    <row r="273" spans="2:3">
      <c r="B273" s="225">
        <v>1</v>
      </c>
      <c r="C273" s="220"/>
    </row>
    <row r="274" spans="2:3">
      <c r="B274" s="226"/>
      <c r="C274" s="216"/>
    </row>
    <row r="275" ht="15.15" spans="2:3">
      <c r="B275" s="227"/>
      <c r="C275" s="228"/>
    </row>
  </sheetData>
  <mergeCells count="455">
    <mergeCell ref="B2:C2"/>
    <mergeCell ref="B3:C3"/>
    <mergeCell ref="G3:H3"/>
    <mergeCell ref="B4:C4"/>
    <mergeCell ref="G4:H4"/>
    <mergeCell ref="J4:K4"/>
    <mergeCell ref="B5:C5"/>
    <mergeCell ref="B6:C6"/>
    <mergeCell ref="B7:C7"/>
    <mergeCell ref="B8:C8"/>
    <mergeCell ref="B9:C9"/>
    <mergeCell ref="B10:C10"/>
    <mergeCell ref="J10:K10"/>
    <mergeCell ref="B11:C11"/>
    <mergeCell ref="J11:K11"/>
    <mergeCell ref="B12:C12"/>
    <mergeCell ref="J12:K12"/>
    <mergeCell ref="B13:C13"/>
    <mergeCell ref="J13:K13"/>
    <mergeCell ref="B14:E14"/>
    <mergeCell ref="J14:K14"/>
    <mergeCell ref="B15:E15"/>
    <mergeCell ref="J15:K15"/>
    <mergeCell ref="J16:K16"/>
    <mergeCell ref="J17:K17"/>
    <mergeCell ref="D18:E18"/>
    <mergeCell ref="J18:K18"/>
    <mergeCell ref="J19:K19"/>
    <mergeCell ref="J20:K20"/>
    <mergeCell ref="J21:K21"/>
    <mergeCell ref="J22:K22"/>
    <mergeCell ref="J23:K23"/>
    <mergeCell ref="C24:E24"/>
    <mergeCell ref="F24:H24"/>
    <mergeCell ref="J24:K24"/>
    <mergeCell ref="J25:K25"/>
    <mergeCell ref="J26:K26"/>
    <mergeCell ref="J27:K27"/>
    <mergeCell ref="J29:K29"/>
    <mergeCell ref="C31:E31"/>
    <mergeCell ref="F31:H31"/>
    <mergeCell ref="D32:E32"/>
    <mergeCell ref="D33:E33"/>
    <mergeCell ref="D34:E34"/>
    <mergeCell ref="D35:E35"/>
    <mergeCell ref="J35:K35"/>
    <mergeCell ref="D36:E36"/>
    <mergeCell ref="J36:K36"/>
    <mergeCell ref="D37:E37"/>
    <mergeCell ref="J37:K37"/>
    <mergeCell ref="C38:E38"/>
    <mergeCell ref="F38:H38"/>
    <mergeCell ref="J38:K38"/>
    <mergeCell ref="C39:E39"/>
    <mergeCell ref="F39:H39"/>
    <mergeCell ref="J39:K39"/>
    <mergeCell ref="C40:E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J51:K51"/>
    <mergeCell ref="J52:K52"/>
    <mergeCell ref="J53:K53"/>
    <mergeCell ref="J54:K54"/>
    <mergeCell ref="D55:E55"/>
    <mergeCell ref="J55:K55"/>
    <mergeCell ref="J56:K56"/>
    <mergeCell ref="J58:K58"/>
    <mergeCell ref="C61:E61"/>
    <mergeCell ref="F61:H61"/>
    <mergeCell ref="J64:K64"/>
    <mergeCell ref="J65:K65"/>
    <mergeCell ref="J66:K66"/>
    <mergeCell ref="J67:K67"/>
    <mergeCell ref="C68:E68"/>
    <mergeCell ref="F68:H68"/>
    <mergeCell ref="J68:K68"/>
    <mergeCell ref="D69:E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C75:E75"/>
    <mergeCell ref="F75:H75"/>
    <mergeCell ref="J75:K75"/>
    <mergeCell ref="C76:E76"/>
    <mergeCell ref="F76:H76"/>
    <mergeCell ref="J76:K76"/>
    <mergeCell ref="C77:E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C83:D83"/>
    <mergeCell ref="J83:K83"/>
    <mergeCell ref="C84:D84"/>
    <mergeCell ref="C85:D85"/>
    <mergeCell ref="C86:D86"/>
    <mergeCell ref="C87:D87"/>
    <mergeCell ref="J89:K89"/>
    <mergeCell ref="J90:K90"/>
    <mergeCell ref="J91:K91"/>
    <mergeCell ref="D92:E92"/>
    <mergeCell ref="J92:K92"/>
    <mergeCell ref="J93:K93"/>
    <mergeCell ref="J94:K94"/>
    <mergeCell ref="J95:K95"/>
    <mergeCell ref="J96:K96"/>
    <mergeCell ref="J97:K97"/>
    <mergeCell ref="C98:E98"/>
    <mergeCell ref="F98:H98"/>
    <mergeCell ref="J98:K98"/>
    <mergeCell ref="J99:K99"/>
    <mergeCell ref="J100:K100"/>
    <mergeCell ref="J101:K101"/>
    <mergeCell ref="J102:K102"/>
    <mergeCell ref="J103:K103"/>
    <mergeCell ref="J104:K104"/>
    <mergeCell ref="C105:E105"/>
    <mergeCell ref="F105:H105"/>
    <mergeCell ref="J105:K105"/>
    <mergeCell ref="D106:E106"/>
    <mergeCell ref="J106:K106"/>
    <mergeCell ref="D107:E107"/>
    <mergeCell ref="J107:K107"/>
    <mergeCell ref="D108:E108"/>
    <mergeCell ref="J108:K108"/>
    <mergeCell ref="D109:E109"/>
    <mergeCell ref="D110:E110"/>
    <mergeCell ref="D111:E111"/>
    <mergeCell ref="C112:E112"/>
    <mergeCell ref="F112:H112"/>
    <mergeCell ref="J112:K112"/>
    <mergeCell ref="C113:E113"/>
    <mergeCell ref="F113:H113"/>
    <mergeCell ref="C114:E114"/>
    <mergeCell ref="C115:D115"/>
    <mergeCell ref="C116:D116"/>
    <mergeCell ref="C117:D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J125:K125"/>
    <mergeCell ref="J126:K126"/>
    <mergeCell ref="J127:K127"/>
    <mergeCell ref="J128:K128"/>
    <mergeCell ref="D129:E129"/>
    <mergeCell ref="J129:K129"/>
    <mergeCell ref="J130:K130"/>
    <mergeCell ref="J131:K131"/>
    <mergeCell ref="J132:K132"/>
    <mergeCell ref="J133:K133"/>
    <mergeCell ref="J134:K134"/>
    <mergeCell ref="C135:E135"/>
    <mergeCell ref="F135:H135"/>
    <mergeCell ref="J135:K135"/>
    <mergeCell ref="J137:K137"/>
    <mergeCell ref="C142:E142"/>
    <mergeCell ref="F142:H142"/>
    <mergeCell ref="D143:E143"/>
    <mergeCell ref="J143:K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C149:E149"/>
    <mergeCell ref="F149:H149"/>
    <mergeCell ref="J149:K149"/>
    <mergeCell ref="C150:E150"/>
    <mergeCell ref="F150:H150"/>
    <mergeCell ref="J150:K150"/>
    <mergeCell ref="C151:E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J162:K162"/>
    <mergeCell ref="D166:E166"/>
    <mergeCell ref="J166:K166"/>
    <mergeCell ref="C172:E172"/>
    <mergeCell ref="F172:H172"/>
    <mergeCell ref="J172:K172"/>
    <mergeCell ref="J173:K173"/>
    <mergeCell ref="J174:K174"/>
    <mergeCell ref="J175:K175"/>
    <mergeCell ref="J176:K176"/>
    <mergeCell ref="J177:K177"/>
    <mergeCell ref="J178:K178"/>
    <mergeCell ref="C179:E179"/>
    <mergeCell ref="F179:H179"/>
    <mergeCell ref="J179:K179"/>
    <mergeCell ref="D180:E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C186:E186"/>
    <mergeCell ref="F186:H186"/>
    <mergeCell ref="J186:K186"/>
    <mergeCell ref="C187:E187"/>
    <mergeCell ref="F187:H187"/>
    <mergeCell ref="J187:K187"/>
    <mergeCell ref="C188:E188"/>
    <mergeCell ref="J188:K188"/>
    <mergeCell ref="C189:D189"/>
    <mergeCell ref="J189:K189"/>
    <mergeCell ref="C190:D190"/>
    <mergeCell ref="C191:D191"/>
    <mergeCell ref="J191:K191"/>
    <mergeCell ref="C192:D192"/>
    <mergeCell ref="C193:D193"/>
    <mergeCell ref="C194:D194"/>
    <mergeCell ref="C195:D195"/>
    <mergeCell ref="C196:D196"/>
    <mergeCell ref="C197:D197"/>
    <mergeCell ref="J197:K197"/>
    <mergeCell ref="C198:D198"/>
    <mergeCell ref="J198:K198"/>
    <mergeCell ref="J199:K199"/>
    <mergeCell ref="J200:K200"/>
    <mergeCell ref="J201:K201"/>
    <mergeCell ref="J202:K202"/>
    <mergeCell ref="D203:E203"/>
    <mergeCell ref="J203:K203"/>
    <mergeCell ref="J204:K204"/>
    <mergeCell ref="J205:K205"/>
    <mergeCell ref="J206:K206"/>
    <mergeCell ref="J207:K207"/>
    <mergeCell ref="J208:K208"/>
    <mergeCell ref="C209:E209"/>
    <mergeCell ref="F209:H209"/>
    <mergeCell ref="J209:K209"/>
    <mergeCell ref="J210:K210"/>
    <mergeCell ref="J211:K211"/>
    <mergeCell ref="J212:K212"/>
    <mergeCell ref="J213:K213"/>
    <mergeCell ref="J214:K214"/>
    <mergeCell ref="J215:K215"/>
    <mergeCell ref="C216:E216"/>
    <mergeCell ref="F216:H216"/>
    <mergeCell ref="J216:K216"/>
    <mergeCell ref="D217:E217"/>
    <mergeCell ref="D218:E218"/>
    <mergeCell ref="D219:E219"/>
    <mergeCell ref="D220:E220"/>
    <mergeCell ref="J220:K220"/>
    <mergeCell ref="D221:E221"/>
    <mergeCell ref="D222:E222"/>
    <mergeCell ref="C223:E223"/>
    <mergeCell ref="F223:H223"/>
    <mergeCell ref="C224:E224"/>
    <mergeCell ref="F224:H224"/>
    <mergeCell ref="C225:E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J236:K236"/>
    <mergeCell ref="J237:K237"/>
    <mergeCell ref="J238:K238"/>
    <mergeCell ref="B239:C239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B245:C245"/>
    <mergeCell ref="J245:K245"/>
    <mergeCell ref="B246:C246"/>
    <mergeCell ref="J251:K251"/>
    <mergeCell ref="J252:K252"/>
    <mergeCell ref="J253:K253"/>
    <mergeCell ref="J254:K254"/>
    <mergeCell ref="J255:K255"/>
    <mergeCell ref="J256:K256"/>
    <mergeCell ref="B257:C257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B272:C272"/>
    <mergeCell ref="B273:C273"/>
    <mergeCell ref="B274:C274"/>
    <mergeCell ref="B275:C275"/>
    <mergeCell ref="B19:B50"/>
    <mergeCell ref="B56:B87"/>
    <mergeCell ref="B93:B124"/>
    <mergeCell ref="B130:B161"/>
    <mergeCell ref="B167:B198"/>
    <mergeCell ref="B204:B235"/>
    <mergeCell ref="E41:E43"/>
    <mergeCell ref="E45:E50"/>
    <mergeCell ref="E78:E80"/>
    <mergeCell ref="E82:E87"/>
    <mergeCell ref="E115:E117"/>
    <mergeCell ref="E119:E124"/>
    <mergeCell ref="E152:E154"/>
    <mergeCell ref="E156:E161"/>
    <mergeCell ref="E189:E191"/>
    <mergeCell ref="E193:E198"/>
    <mergeCell ref="E226:E228"/>
    <mergeCell ref="E230:E235"/>
    <mergeCell ref="F19:F23"/>
    <mergeCell ref="F56:F60"/>
    <mergeCell ref="F93:F97"/>
    <mergeCell ref="F130:F134"/>
    <mergeCell ref="F167:F171"/>
    <mergeCell ref="F204:F208"/>
    <mergeCell ref="G19:G23"/>
    <mergeCell ref="G56:G60"/>
    <mergeCell ref="G93:G97"/>
    <mergeCell ref="G130:G134"/>
    <mergeCell ref="G167:G171"/>
    <mergeCell ref="G204:G208"/>
    <mergeCell ref="H19:H22"/>
    <mergeCell ref="H26:H30"/>
    <mergeCell ref="H33:H37"/>
    <mergeCell ref="H56:H59"/>
    <mergeCell ref="H63:H67"/>
    <mergeCell ref="H70:H74"/>
    <mergeCell ref="H93:H96"/>
    <mergeCell ref="H100:H104"/>
    <mergeCell ref="H107:H111"/>
    <mergeCell ref="H130:H133"/>
    <mergeCell ref="H137:H141"/>
    <mergeCell ref="H144:H148"/>
    <mergeCell ref="H167:H170"/>
    <mergeCell ref="H174:H178"/>
    <mergeCell ref="H181:H185"/>
    <mergeCell ref="H204:H207"/>
    <mergeCell ref="H211:H215"/>
    <mergeCell ref="H218:H222"/>
    <mergeCell ref="D204:E208"/>
    <mergeCell ref="D167:E171"/>
    <mergeCell ref="D130:E134"/>
    <mergeCell ref="D93:E97"/>
    <mergeCell ref="D56:E60"/>
    <mergeCell ref="D19:E23"/>
  </mergeCells>
  <conditionalFormatting sqref="F19">
    <cfRule type="dataBar" priority="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{9c0592be-a027-4250-a5c7-a409a2b0b0e4}</x14:id>
        </ext>
      </extLst>
    </cfRule>
    <cfRule type="dataBar" priority="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{e0750770-a81c-4e0c-bbc2-4ba6ce849789}</x14:id>
        </ext>
      </extLst>
    </cfRule>
    <cfRule type="dataBar" priority="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{4eaedb36-6d74-48be-925d-cbc38c6e40df}</x14:id>
        </ext>
      </extLst>
    </cfRule>
    <cfRule type="dataBar" priority="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{7f214d11-db12-4ec6-8890-a4d5b1cee36a}</x14:id>
        </ext>
      </extLst>
    </cfRule>
    <cfRule type="dataBar" priority="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{4094dddf-4d0d-49f9-87f1-81a940f68198}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{e14cb2f8-ac13-4b5e-81d6-ce619cce63ea}</x14:id>
        </ext>
      </extLst>
    </cfRule>
    <cfRule type="dataBar" priority="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{ad36e323-46d0-4045-a2e8-85b639db31bc}</x14:id>
        </ext>
      </extLst>
    </cfRule>
    <cfRule type="dataBar" priority="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{11eb8721-1466-4084-979a-e31f419b07ba}</x14:id>
        </ext>
      </extLst>
    </cfRule>
    <cfRule type="dataBar" priority="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{2f693731-ac29-4870-bdcf-2e521edfea56}</x14:id>
        </ext>
      </extLst>
    </cfRule>
  </conditionalFormatting>
  <conditionalFormatting sqref="F56">
    <cfRule type="dataBar" priority="1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{09ceabf6-2981-455b-a718-b9560e6c63a2}</x14:id>
        </ext>
      </extLst>
    </cfRule>
    <cfRule type="dataBar" priority="1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{0f53e83e-5ed5-4d84-9b37-ec9ff0b360b4}</x14:id>
        </ext>
      </extLst>
    </cfRule>
    <cfRule type="dataBar" priority="1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{56d80fa2-18c3-4cdc-b2cb-a4cbe2d330cd}</x14:id>
        </ext>
      </extLst>
    </cfRule>
    <cfRule type="dataBar" priority="1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{72eb2b90-ca22-4aa9-b3d7-efce5e0d3bcc}</x14:id>
        </ext>
      </extLst>
    </cfRule>
    <cfRule type="dataBar" priority="1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{6980b372-4b9f-4f85-9393-07884f820c59}</x14:id>
        </ext>
      </extLst>
    </cfRule>
    <cfRule type="dataBar" priority="1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{eb8655d4-0d48-43f2-a742-eff18156f8ff}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{5d3b3a2c-684e-47aa-b4e2-2a81a195a3e3}</x14:id>
        </ext>
      </extLst>
    </cfRule>
    <cfRule type="dataBar" priority="10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{dfa059c4-dac6-4aca-bf36-2aaaf8ecf8cc}</x14:id>
        </ext>
      </extLst>
    </cfRule>
    <cfRule type="dataBar" priority="10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{830a02e0-81c2-44bf-883b-17ee3c3827cf}</x14:id>
        </ext>
      </extLst>
    </cfRule>
  </conditionalFormatting>
  <conditionalFormatting sqref="F93">
    <cfRule type="dataBar" priority="9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{95db1a0d-270c-4fe8-a46c-12000b1a0b75}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{18241a3d-c0a7-45dd-8819-9d7eb4b4e206}</x14:id>
        </ext>
      </extLst>
    </cfRule>
    <cfRule type="dataBar" priority="8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{e284c2c7-6bde-4c81-ba7d-004501be43f0}</x14:id>
        </ext>
      </extLst>
    </cfRule>
    <cfRule type="dataBar" priority="8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{aedfd8f1-5005-4cf3-a0e5-97a117a0ee3b}</x14:id>
        </ext>
      </extLst>
    </cfRule>
    <cfRule type="dataBar" priority="9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{50c8a553-beb8-4cfa-a010-e01a04165659}</x14:id>
        </ext>
      </extLst>
    </cfRule>
    <cfRule type="dataBar" priority="9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{afcdbab1-c78f-4e11-8e96-fcd967225be9}</x14:id>
        </ext>
      </extLst>
    </cfRule>
    <cfRule type="dataBar" priority="10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{01d191d8-a238-472f-a05c-169a0afbe245}</x14:id>
        </ext>
      </extLst>
    </cfRule>
    <cfRule type="dataBar" priority="9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{870dd19d-9ebc-446a-a804-ad8a4b2b973a}</x14:id>
        </ext>
      </extLst>
    </cfRule>
    <cfRule type="dataBar" priority="9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{a966f959-f5bf-4905-b580-56c5d1707a41}</x14:id>
        </ext>
      </extLst>
    </cfRule>
  </conditionalFormatting>
  <conditionalFormatting sqref="F130"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{23aa9551-48d2-4dad-a150-a455df05f863}</x14:id>
        </ext>
      </extLst>
    </cfRule>
    <cfRule type="dataBar" priority="7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{aa32f09b-cab6-43b3-8d0b-faea6b4e633d}</x14:id>
        </ext>
      </extLst>
    </cfRule>
    <cfRule type="dataBar" priority="6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{5b74b596-7e23-4724-bd18-fa1ba0548252}</x14:id>
        </ext>
      </extLst>
    </cfRule>
    <cfRule type="dataBar" priority="6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{6f4fc27e-5f98-4115-97e3-2284fcbaaf75}</x14:id>
        </ext>
      </extLst>
    </cfRule>
    <cfRule type="dataBar" priority="7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{29fef6e2-7137-47d1-a572-e5c6d73dc637}</x14:id>
        </ext>
      </extLst>
    </cfRule>
    <cfRule type="dataBar" priority="7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{a1811ae3-d15c-4080-b382-c0ca82e27d36}</x14:id>
        </ext>
      </extLst>
    </cfRule>
    <cfRule type="dataBar" priority="8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{f800a276-f64f-4942-9f26-94fce74b6d38}</x14:id>
        </ext>
      </extLst>
    </cfRule>
    <cfRule type="dataBar" priority="7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{e0ec9971-8694-41da-8c0e-200c14284ed3}</x14:id>
        </ext>
      </extLst>
    </cfRule>
    <cfRule type="dataBar" priority="7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{9445b8e2-d213-4a8b-a8d3-775903a8a7d0}</x14:id>
        </ext>
      </extLst>
    </cfRule>
  </conditionalFormatting>
  <conditionalFormatting sqref="F167">
    <cfRule type="dataBar" priority="4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{855a0442-7bec-41a5-b308-d4ca9ee42c8b}</x14:id>
        </ext>
      </extLst>
    </cfRule>
    <cfRule type="dataBar" priority="4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{6db45b91-c471-4b0d-bd9e-0ddec16c026e}</x14:id>
        </ext>
      </extLst>
    </cfRule>
    <cfRule type="dataBar" priority="6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{aa8794b3-2378-48bb-8796-86d88afbff2b}</x14:id>
        </ext>
      </extLst>
    </cfRule>
    <cfRule type="dataBar" priority="5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{e08c0871-f721-4d6c-b3e8-342fe0714e4e}</x14:id>
        </ext>
      </extLst>
    </cfRule>
    <cfRule type="dataBar" priority="5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{371c14c9-0f0e-4ac9-ab7c-f096555fbbfc}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{90eed188-6c80-4cc5-89f8-09f569e0e23b}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{23442dd2-a73e-4600-a31d-b7d3b6ac85a5}</x14:id>
        </ext>
      </extLst>
    </cfRule>
    <cfRule type="dataBar" priority="5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{0d5e75b0-f88e-4d1a-b302-7ad71c9208bd}</x14:id>
        </ext>
      </extLst>
    </cfRule>
    <cfRule type="dataBar" priority="5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{ce3cd10a-f5b9-4137-8637-117c7812fd37}</x14:id>
        </ext>
      </extLst>
    </cfRule>
  </conditionalFormatting>
  <conditionalFormatting sqref="F204">
    <cfRule type="dataBar" priority="2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{1e374ce2-e7b8-41c1-938c-828eeafae195}</x14:id>
        </ext>
      </extLst>
    </cfRule>
    <cfRule type="dataBar" priority="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{b969499a-b7a9-457c-8baa-7bd691fc7659}</x14:id>
        </ext>
      </extLst>
    </cfRule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{2021303f-1c98-4d61-bde1-1b912dc79250}</x14:id>
        </ext>
      </extLst>
    </cfRule>
    <cfRule type="dataBar" priority="3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{fee7b399-6232-410d-9f01-bfd25dbbaa32}</x14:id>
        </ext>
      </extLst>
    </cfRule>
    <cfRule type="dataBar" priority="3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{d6b5b589-fe2d-4d1d-aaa7-4b69f3e44016}</x14:id>
        </ext>
      </extLst>
    </cfRule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{96b3b243-a5bd-4063-a867-bd349f132fd2}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{a226d8b4-62fa-4495-a0b7-48b955019615}</x14:id>
        </ext>
      </extLst>
    </cfRule>
    <cfRule type="dataBar" priority="3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{4b721373-7e74-4755-a2fe-627c17486025}</x14:id>
        </ext>
      </extLst>
    </cfRule>
    <cfRule type="dataBar" priority="2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{88c08d95-11b2-4238-8bd1-93b85fd3829c}</x14:id>
        </ext>
      </extLst>
    </cfRule>
  </conditionalFormatting>
  <conditionalFormatting sqref="F26:F30">
    <cfRule type="dataBar" priority="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{5c5b170e-eed5-45f1-b7f9-1e962465941d}</x14:id>
        </ext>
      </extLst>
    </cfRule>
    <cfRule type="dataBar" priority="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{4140743f-396e-4761-a1f2-aa452540f25f}</x14:id>
        </ext>
      </extLst>
    </cfRule>
    <cfRule type="dataBar" priority="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{53812fca-bc89-402d-80f5-35193e16c5a2}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{ca9ed970-e5de-4422-b33a-f31a539197d6}</x14:id>
        </ext>
      </extLst>
    </cfRule>
  </conditionalFormatting>
  <conditionalFormatting sqref="F33:F37">
    <cfRule type="dataBar" priority="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{65eabc01-5146-463a-8573-f88b25507d13}</x14:id>
        </ext>
      </extLst>
    </cfRule>
    <cfRule type="dataBar" priority="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{49b478b5-0dc1-4bc1-b7fa-4e4c697ffde1}</x14:id>
        </ext>
      </extLst>
    </cfRule>
  </conditionalFormatting>
  <conditionalFormatting sqref="F41:F50">
    <cfRule type="dataBar" priority="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{e893df6d-5b64-48e7-a701-67d61c8b1333}</x14:id>
        </ext>
      </extLst>
    </cfRule>
    <cfRule type="dataBar" priority="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{3489889d-8058-472b-92e1-842d7445d96b}</x14:id>
        </ext>
      </extLst>
    </cfRule>
    <cfRule type="dataBar" priority="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{5435c01b-fc4d-459c-8cd5-0ed300ea0811}</x14:id>
        </ext>
      </extLst>
    </cfRule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{d2f822ae-e73a-4330-b691-182a3ea8bf6c}</x14:id>
        </ext>
      </extLst>
    </cfRule>
  </conditionalFormatting>
  <conditionalFormatting sqref="F51:F52">
    <cfRule type="dataBar" priority="1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{5f77b505-028f-4f07-bb02-215ea3a33738}</x14:id>
        </ext>
      </extLst>
    </cfRule>
  </conditionalFormatting>
  <conditionalFormatting sqref="F63:F67">
    <cfRule type="dataBar" priority="1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{f3e7c7d9-bdab-4ae6-982b-fbce9c38ef18}</x14:id>
        </ext>
      </extLst>
    </cfRule>
    <cfRule type="dataBar" priority="1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{70cde91b-ec71-49c7-8c2f-ace1b9db8674}</x14:id>
        </ext>
      </extLst>
    </cfRule>
    <cfRule type="dataBar" priority="10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{15128330-f09d-4e09-b581-6ce84f922ec3}</x14:id>
        </ext>
      </extLst>
    </cfRule>
    <cfRule type="dataBar" priority="10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{834725f8-4e5f-4a3b-9be4-7ba83bcf5853}</x14:id>
        </ext>
      </extLst>
    </cfRule>
  </conditionalFormatting>
  <conditionalFormatting sqref="F70:F74">
    <cfRule type="dataBar" priority="10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{6ab52cfe-7307-448a-93ca-a9b9c998a85e}</x14:id>
        </ext>
      </extLst>
    </cfRule>
    <cfRule type="dataBar" priority="10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{f9c09ebe-8b3e-4b49-bcc5-3b4124ec0a4a}</x14:id>
        </ext>
      </extLst>
    </cfRule>
  </conditionalFormatting>
  <conditionalFormatting sqref="F78:F87">
    <cfRule type="dataBar" priority="1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{34ccd5c4-317a-4be2-b1f9-3c6b03ed4661}</x14:id>
        </ext>
      </extLst>
    </cfRule>
    <cfRule type="dataBar" priority="10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{26945b7a-ec31-4068-af6d-ada0c05a3c51}</x14:id>
        </ext>
      </extLst>
    </cfRule>
    <cfRule type="dataBar" priority="10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{1bbfebbc-dfb5-4a67-a193-18b4d7090728}</x14:id>
        </ext>
      </extLst>
    </cfRule>
    <cfRule type="dataBar" priority="10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{38dfb8c5-c51b-4f5f-a79f-5a087d15120e}</x14:id>
        </ext>
      </extLst>
    </cfRule>
  </conditionalFormatting>
  <conditionalFormatting sqref="F88:F89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{00305f21-8020-4995-b6d9-45863bcc8903}</x14:id>
        </ext>
      </extLst>
    </cfRule>
  </conditionalFormatting>
  <conditionalFormatting sqref="F100:F104">
    <cfRule type="dataBar" priority="8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{cfa9af8c-4136-4026-bb34-e955f3331a65}</x14:id>
        </ext>
      </extLst>
    </cfRule>
    <cfRule type="dataBar" priority="8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{9546e77f-c99b-4d37-bdb3-56a87653541e}</x14:id>
        </ext>
      </extLst>
    </cfRule>
    <cfRule type="dataBar" priority="9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{8c9e927b-5949-4489-8f84-9d472c3c5a3e}</x14:id>
        </ext>
      </extLst>
    </cfRule>
    <cfRule type="dataBar" priority="9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{0f9c7513-8e91-4a17-b978-7d1ee379843f}</x14:id>
        </ext>
      </extLst>
    </cfRule>
  </conditionalFormatting>
  <conditionalFormatting sqref="F107:F111">
    <cfRule type="dataBar" priority="8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{3dca2b4f-8a29-45f1-ad3c-84d95b77fcd5}</x14:id>
        </ext>
      </extLst>
    </cfRule>
    <cfRule type="dataBar" priority="8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{f4f04a2f-cc3d-425f-bb3d-3b37c7560675}</x14:id>
        </ext>
      </extLst>
    </cfRule>
  </conditionalFormatting>
  <conditionalFormatting sqref="F115:F124">
    <cfRule type="dataBar" priority="8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{4fb7d4b2-1387-437a-894c-8e418f2a554a}</x14:id>
        </ext>
      </extLst>
    </cfRule>
    <cfRule type="dataBar" priority="8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{590acbcb-209d-4a18-9ba6-dd6e5626f244}</x14:id>
        </ext>
      </extLst>
    </cfRule>
    <cfRule type="dataBar" priority="8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{1adfb45e-98d3-4057-ad04-53a9e9a00ada}</x14:id>
        </ext>
      </extLst>
    </cfRule>
    <cfRule type="dataBar" priority="9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{5d00adb4-a7c7-4560-87a3-77adb000aefc}</x14:id>
        </ext>
      </extLst>
    </cfRule>
  </conditionalFormatting>
  <conditionalFormatting sqref="F125:F126">
    <cfRule type="dataBar" priority="12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{972a66ef-5744-4f86-89a1-5c388bd58d75}</x14:id>
        </ext>
      </extLst>
    </cfRule>
  </conditionalFormatting>
  <conditionalFormatting sqref="F137:F141">
    <cfRule type="dataBar" priority="6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{fc69dddf-99e8-4cb4-b041-2998f4cbfef5}</x14:id>
        </ext>
      </extLst>
    </cfRule>
    <cfRule type="dataBar" priority="7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{54e2a4e5-a6c7-4a26-8cb7-1ca7c311d24e}</x14:id>
        </ext>
      </extLst>
    </cfRule>
    <cfRule type="dataBar" priority="7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{71f07e3b-523e-4155-9489-d6b1debf594c}</x14:id>
        </ext>
      </extLst>
    </cfRule>
    <cfRule type="dataBar" priority="6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{58f66312-a430-4ac0-b7fd-47bf429a19c9}</x14:id>
        </ext>
      </extLst>
    </cfRule>
  </conditionalFormatting>
  <conditionalFormatting sqref="F144:F148">
    <cfRule type="dataBar" priority="6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{8cba66ca-30d8-4a58-b5bd-23bc3d709d13}</x14:id>
        </ext>
      </extLst>
    </cfRule>
    <cfRule type="dataBar" priority="6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{4a4ba8e7-36b6-42e1-ac5a-f120b9fe2a2c}</x14:id>
        </ext>
      </extLst>
    </cfRule>
  </conditionalFormatting>
  <conditionalFormatting sqref="F152:F161">
    <cfRule type="dataBar" priority="6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{481abb69-4a7d-45ca-884c-bc558c161b79}</x14:id>
        </ext>
      </extLst>
    </cfRule>
    <cfRule type="dataBar" priority="7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{fb22b142-e14c-4482-8746-33513ece9821}</x14:id>
        </ext>
      </extLst>
    </cfRule>
    <cfRule type="dataBar" priority="6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{aded0a91-add5-42b7-bede-11e12b03ef29}</x14:id>
        </ext>
      </extLst>
    </cfRule>
    <cfRule type="dataBar" priority="6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{2d176d13-4022-4079-892b-981b8e9e0908}</x14:id>
        </ext>
      </extLst>
    </cfRule>
  </conditionalFormatting>
  <conditionalFormatting sqref="F162:F163">
    <cfRule type="dataBar" priority="14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{efa1c893-4db1-4d4b-a145-e6cf4cbb49f3}</x14:id>
        </ext>
      </extLst>
    </cfRule>
  </conditionalFormatting>
  <conditionalFormatting sqref="F174:F178">
    <cfRule type="dataBar" priority="4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{08d78eb6-d12f-42a9-befe-a6b58a470080}</x14:id>
        </ext>
      </extLst>
    </cfRule>
    <cfRule type="dataBar" priority="4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{86d4dcc1-166c-425b-824d-e439be1dcc6e}</x14:id>
        </ext>
      </extLst>
    </cfRule>
    <cfRule type="dataBar" priority="5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{92b3b002-5482-488c-87ad-bdaef835ee79}</x14:id>
        </ext>
      </extLst>
    </cfRule>
    <cfRule type="dataBar" priority="5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{d59a295e-6165-4c3c-a891-5cfca948fcb2}</x14:id>
        </ext>
      </extLst>
    </cfRule>
  </conditionalFormatting>
  <conditionalFormatting sqref="F181:F185">
    <cfRule type="dataBar" priority="4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{6ea25392-d124-4214-b27d-70693e140aa3}</x14:id>
        </ext>
      </extLst>
    </cfRule>
    <cfRule type="dataBar" priority="4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{b4b69a5b-7ddf-49eb-bae1-67e947125105}</x14:id>
        </ext>
      </extLst>
    </cfRule>
  </conditionalFormatting>
  <conditionalFormatting sqref="F189:F198">
    <cfRule type="dataBar" priority="4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{8a6a31dd-ef82-408b-aa5f-71842fccc6e9}</x14:id>
        </ext>
      </extLst>
    </cfRule>
    <cfRule type="dataBar" priority="5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{c5f580f8-c562-4732-8eb1-0d9bfcd7f82b}</x14:id>
        </ext>
      </extLst>
    </cfRule>
    <cfRule type="dataBar" priority="4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{04705d14-819a-4ee8-960f-4c5a73f5664a}</x14:id>
        </ext>
      </extLst>
    </cfRule>
    <cfRule type="dataBar" priority="4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{490c8bb9-4d66-4a35-b884-152021a4481f}</x14:id>
        </ext>
      </extLst>
    </cfRule>
  </conditionalFormatting>
  <conditionalFormatting sqref="F199:F200">
    <cfRule type="dataBar" priority="14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{b6f4a066-430d-422f-91f9-4a1f64718f7d}</x14:id>
        </ext>
      </extLst>
    </cfRule>
  </conditionalFormatting>
  <conditionalFormatting sqref="F211:F215">
    <cfRule type="dataBar" priority="2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{54287335-0d0e-4e87-8dc0-e6430eebde4d}</x14:id>
        </ext>
      </extLst>
    </cfRule>
    <cfRule type="dataBar" priority="3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{9ddd6b7d-e730-4f75-8435-bf7d01cc86c9}</x14:id>
        </ext>
      </extLst>
    </cfRule>
    <cfRule type="dataBar" priority="2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{1be744c6-671b-4258-aa77-78fb745d7508}</x14:id>
        </ext>
      </extLst>
    </cfRule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{330c9492-a0e3-4229-9f86-aca4804c4c57}</x14:id>
        </ext>
      </extLst>
    </cfRule>
  </conditionalFormatting>
  <conditionalFormatting sqref="F218:F222">
    <cfRule type="dataBar" priority="2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{e366df19-4193-45f6-8af1-f17bd3ab7f02}</x14:id>
        </ext>
      </extLst>
    </cfRule>
    <cfRule type="dataBar" priority="2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{c68d4242-d29a-453a-9f75-e6962b8f9d86}</x14:id>
        </ext>
      </extLst>
    </cfRule>
  </conditionalFormatting>
  <conditionalFormatting sqref="F226:F235">
    <cfRule type="dataBar" priority="2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{5cd7fe0a-0738-495e-969c-0dafe89ba93b}</x14:id>
        </ext>
      </extLst>
    </cfRule>
    <cfRule type="dataBar" priority="2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{1a509452-faad-4d83-a499-1413293325d3}</x14:id>
        </ext>
      </extLst>
    </cfRule>
    <cfRule type="dataBar" priority="2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{7fb4afb8-b45c-40d6-980e-a1dad3dfd6b7}</x14:id>
        </ext>
      </extLst>
    </cfRule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{df50c715-f110-44bd-b4c8-db3fe8bf50e9}</x14:id>
        </ext>
      </extLst>
    </cfRule>
  </conditionalFormatting>
  <conditionalFormatting sqref="F236:F237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{020fa9cc-4214-4ee1-a7ad-3c1464eb9a31}</x14:id>
        </ext>
      </extLst>
    </cfRule>
  </conditionalFormatting>
  <conditionalFormatting sqref="H241:H250">
    <cfRule type="dataBar" priority="13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{a4844263-6df8-4027-94b2-75bc019e4050}</x14:id>
        </ext>
      </extLst>
    </cfRule>
  </conditionalFormatting>
  <conditionalFormatting sqref="D3:E13">
    <cfRule type="dataBar" priority="14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{4769e241-e0a5-4f32-b319-e550e2920758}</x14:id>
        </ext>
      </extLst>
    </cfRule>
  </conditionalFormatting>
  <conditionalFormatting sqref="F33:F37;F26:F30;F19">
    <cfRule type="dataBar" priority="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{b9bc8631-ddf7-4248-a0f4-cc2b4fe25a57}</x14:id>
        </ext>
      </extLst>
    </cfRule>
  </conditionalFormatting>
  <conditionalFormatting sqref="F70:F74;F63:F67;F56">
    <cfRule type="dataBar" priority="1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{91ff170a-a253-4fe6-9f09-16b322d95180}</x14:id>
        </ext>
      </extLst>
    </cfRule>
  </conditionalFormatting>
  <conditionalFormatting sqref="F107:F111;F100:F104;F93">
    <cfRule type="dataBar" priority="9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{5c07d721-e37b-47cd-90b7-eb266244e8d5}</x14:id>
        </ext>
      </extLst>
    </cfRule>
  </conditionalFormatting>
  <conditionalFormatting sqref="F144:F148;F137:F141;F130">
    <cfRule type="dataBar" priority="7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{10fada25-adbf-4964-b444-eb6fc63ff190}</x14:id>
        </ext>
      </extLst>
    </cfRule>
  </conditionalFormatting>
  <conditionalFormatting sqref="F181:F185;F174:F178;F167">
    <cfRule type="dataBar" priority="5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{270d00fd-959e-40dd-a111-317012bd269e}</x14:id>
        </ext>
      </extLst>
    </cfRule>
  </conditionalFormatting>
  <conditionalFormatting sqref="F218:F222;F211:F215;F204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{e897927b-0781-4733-92da-7bdcb36764df}</x14:id>
        </ext>
      </extLst>
    </cfRule>
  </conditionalFormatting>
  <hyperlinks>
    <hyperlink ref="D26" r:id="rId2" display="https://github.com/Umuzi-org/Aron-Moganedi-273-simple-calculator-part-1-python/pulls"/>
    <hyperlink ref="E26" r:id="rId3" display="http://syllabus.africacode.net/projects/tdd/simple-calculator-part1/"/>
    <hyperlink ref="D33:E33" r:id="rId4" display="http://url9090.coderbyte.com/ls/click?upn=u001.lj3TCiZxNU7jdbrh9WbrWc0TYooxWyNG7iblBrnUkY1dZbk53wTdsxFlySTVgXVYr7qc2vgP70zGiA01vBLhVw-3D-3DsO_E_0uW3xirGmLjaxDxe8V-2Bwmt8Dx4Ob8Wr9iaeT5yuPIW9-2FVjy1uLIQwm7PE-2BrmHn0UcYCxP-2BtNB52RhrvQ7uhM23zGORPaTnQOlG7-2F4M6pNlSpzJeK5H8xRaZJ-2BTmhffMcfsllo1isa6KKZBFVxA6QGRJBI1nervzUosNJmjonpredZJs5DYVJrleLPMKPu9QhoDvhYzpe-2Fj9-2BpxQWJxouBg-3D-3D"/>
    <hyperlink ref="D34:E34" r:id="rId5" display="https://coderbyte.com/editor/Min%20Window%20Substring:Python3"/>
    <hyperlink ref="D35:E35" r:id="rId6" display="https://leetcode.com/problems/minimum-window-substring/description/"/>
    <hyperlink ref="D63" r:id="rId7" display="https://github.com/Umuzi-org/Oswell-Ndhlovu-959-contentitem-python"/>
    <hyperlink ref="E63" r:id="rId8" display="http://syllabus.africacode.net/projects/oop/bank-accounts/part-1/"/>
    <hyperlink ref="D64" r:id="rId9" display="https://github.com/Umuzi-org/Aron-Moganedi-273-simple-calculator-part-1-python"/>
    <hyperlink ref="E64" r:id="rId3" display="http://syllabus.africacode.net/projects/tdd/simple-calculator-part1/"/>
    <hyperlink ref="D100" r:id="rId10" display="https://github.com/Umuzi-org/Oswell-Ndhlovu-959-contentitem-python/pulls"/>
    <hyperlink ref="E100" r:id="rId8" display="http://syllabus.africacode.net/projects/oop/bank-accounts/part-1/"/>
    <hyperlink ref="D137" r:id="rId7" display="https://github.com/Umuzi-org/Oswell-Ndhlovu-959-contentitem-python"/>
    <hyperlink ref="E137" r:id="rId8" display="http://syllabus.africacode.net/projects/oop/bank-accounts/part-1/"/>
    <hyperlink ref="D174" r:id="rId10" display="https://github.com/Umuzi-org/Oswell-Ndhlovu-959-contentitem-python/pulls"/>
    <hyperlink ref="E174" r:id="rId8" display="http://syllabus.africacode.net/projects/oop/bank-accounts/part-1/"/>
    <hyperlink ref="D181:E181" r:id="rId11" display="https://leetcode.com/problems/shortest-path-in-binary-matrix/description/"/>
    <hyperlink ref="D182:E182" r:id="rId12" display="https://www.geeksforgeeks.org/dynamic-programming/"/>
    <hyperlink ref="D218:E218" r:id="rId13" display="http://url9090.coderbyte.com/ls/click?upn=u001.lj3TCiZxNU7jdbrh9WbrWc0TYooxWyNG7iblBrnUkY1dZbk53wTdsxFlySTVgXVYG1Xaj8eGpKf8-2FGSZEC4M8w-3D-3DQCl8_0uW3xirGmLjaxDxe8V-2Bwmt8Dx4Ob8Wr9iaeT5yuPIW-2Bq1HbI7chZ1YtWdKeg2-2BbY5l3ux-2FA1M4PdGaZqb1AxhEcZSqw6-2FQk-2F-2Fc-2FJLbLunG-2FpUrSVGyFR5pBHBepyuX6WJcvvFnZ-2F7S-2BKeH6-2BUQiIcX76LiUDNrRfZp1bWc5YwHC1yN0npWfOcahjnYOU7GR6OVwrb7kp7dTtkFdKTRhrnA-3D-3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0592be-a027-4250-a5c7-a409a2b0b0e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0750770-a81c-4e0c-bbc2-4ba6ce84978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eaedb36-6d74-48be-925d-cbc38c6e40d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f214d11-db12-4ec6-8890-a4d5b1cee36a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4094dddf-4d0d-49f9-87f1-81a940f6819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14cb2f8-ac13-4b5e-81d6-ce619cce63e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36e323-46d0-4045-a2e8-85b639db31b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1eb8721-1466-4084-979a-e31f419b07b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f693731-ac29-4870-bdcf-2e521edfea5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F19</xm:sqref>
        </x14:conditionalFormatting>
        <x14:conditionalFormatting xmlns:xm="http://schemas.microsoft.com/office/excel/2006/main">
          <x14:cfRule type="dataBar" id="{09ceabf6-2981-455b-a718-b9560e6c63a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f53e83e-5ed5-4d84-9b37-ec9ff0b360b4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56d80fa2-18c3-4cdc-b2cb-a4cbe2d330c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eb2b90-ca22-4aa9-b3d7-efce5e0d3bc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980b372-4b9f-4f85-9393-07884f820c5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b8655d4-0d48-43f2-a742-eff18156f8f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d3b3a2c-684e-47aa-b4e2-2a81a195a3e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fa059c4-dac6-4aca-bf36-2aaaf8ecf8c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0a02e0-81c2-44bf-883b-17ee3c3827c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F56</xm:sqref>
        </x14:conditionalFormatting>
        <x14:conditionalFormatting xmlns:xm="http://schemas.microsoft.com/office/excel/2006/main">
          <x14:cfRule type="dataBar" id="{95db1a0d-270c-4fe8-a46c-12000b1a0b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8241a3d-c0a7-45dd-8819-9d7eb4b4e20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284c2c7-6bde-4c81-ba7d-004501be43f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edfd8f1-5005-4cf3-a0e5-97a117a0ee3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c8a553-beb8-4cfa-a010-e01a0416565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fcdbab1-c78f-4e11-8e96-fcd967225be9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01d191d8-a238-472f-a05c-169a0afbe24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70dd19d-9ebc-446a-a804-ad8a4b2b973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66f959-f5bf-4905-b580-56c5d1707a4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F93</xm:sqref>
        </x14:conditionalFormatting>
        <x14:conditionalFormatting xmlns:xm="http://schemas.microsoft.com/office/excel/2006/main">
          <x14:cfRule type="dataBar" id="{23aa9551-48d2-4dad-a150-a455df05f86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a32f09b-cab6-43b3-8d0b-faea6b4e633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b74b596-7e23-4724-bd18-fa1ba054825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f4fc27e-5f98-4115-97e3-2284fcbaaf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fef6e2-7137-47d1-a572-e5c6d73dc63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1811ae3-d15c-4080-b382-c0ca82e27d3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800a276-f64f-4942-9f26-94fce74b6d3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0ec9971-8694-41da-8c0e-200c14284ed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445b8e2-d213-4a8b-a8d3-775903a8a7d0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F130</xm:sqref>
        </x14:conditionalFormatting>
        <x14:conditionalFormatting xmlns:xm="http://schemas.microsoft.com/office/excel/2006/main">
          <x14:cfRule type="dataBar" id="{855a0442-7bec-41a5-b308-d4ca9ee42c8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db45b91-c471-4b0d-bd9e-0ddec16c026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a8794b3-2378-48bb-8796-86d88afbff2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08c0871-f721-4d6c-b3e8-342fe0714e4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71c14c9-0f0e-4ac9-ab7c-f096555fbbf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0eed188-6c80-4cc5-89f8-09f569e0e23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3442dd2-a73e-4600-a31d-b7d3b6ac85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d5e75b0-f88e-4d1a-b302-7ad71c9208bd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e3cd10a-f5b9-4137-8637-117c7812fd3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F167</xm:sqref>
        </x14:conditionalFormatting>
        <x14:conditionalFormatting xmlns:xm="http://schemas.microsoft.com/office/excel/2006/main">
          <x14:cfRule type="dataBar" id="{1e374ce2-e7b8-41c1-938c-828eeafae19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969499a-b7a9-457c-8baa-7bd691fc76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021303f-1c98-4d61-bde1-1b912dc7925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ee7b399-6232-410d-9f01-bfd25dbbaa3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d6b5b589-fe2d-4d1d-aaa7-4b69f3e4401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6b3b243-a5bd-4063-a867-bd349f132fd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226d8b4-62fa-4495-a0b7-48b95501961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b721373-7e74-4755-a2fe-627c1748602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8c08d95-11b2-4238-8bd1-93b85fd3829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F204</xm:sqref>
        </x14:conditionalFormatting>
        <x14:conditionalFormatting xmlns:xm="http://schemas.microsoft.com/office/excel/2006/main">
          <x14:cfRule type="dataBar" id="{5c5b170e-eed5-45f1-b7f9-1e962465941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140743f-396e-4761-a1f2-aa452540f25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3812fca-bc89-402d-80f5-35193e16c5a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a9ed970-e5de-4422-b33a-f31a539197d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F26:F30</xm:sqref>
        </x14:conditionalFormatting>
        <x14:conditionalFormatting xmlns:xm="http://schemas.microsoft.com/office/excel/2006/main">
          <x14:cfRule type="dataBar" id="{65eabc01-5146-463a-8573-f88b25507d1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9b478b5-0dc1-4bc1-b7fa-4e4c697ffde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F33:F37</xm:sqref>
        </x14:conditionalFormatting>
        <x14:conditionalFormatting xmlns:xm="http://schemas.microsoft.com/office/excel/2006/main">
          <x14:cfRule type="dataBar" id="{e893df6d-5b64-48e7-a701-67d61c8b133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489889d-8058-472b-92e1-842d7445d96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435c01b-fc4d-459c-8cd5-0ed300ea081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2f822ae-e73a-4330-b691-182a3ea8bf6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F41:F50</xm:sqref>
        </x14:conditionalFormatting>
        <x14:conditionalFormatting xmlns:xm="http://schemas.microsoft.com/office/excel/2006/main">
          <x14:cfRule type="dataBar" id="{5f77b505-028f-4f07-bb02-215ea3a3373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F51:F52</xm:sqref>
        </x14:conditionalFormatting>
        <x14:conditionalFormatting xmlns:xm="http://schemas.microsoft.com/office/excel/2006/main">
          <x14:cfRule type="dataBar" id="{f3e7c7d9-bdab-4ae6-982b-fbce9c38ef1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70cde91b-ec71-49c7-8c2f-ace1b9db867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5128330-f09d-4e09-b581-6ce84f922ec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4725f8-4e5f-4a3b-9be4-7ba83bcf585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F63:F67</xm:sqref>
        </x14:conditionalFormatting>
        <x14:conditionalFormatting xmlns:xm="http://schemas.microsoft.com/office/excel/2006/main">
          <x14:cfRule type="dataBar" id="{6ab52cfe-7307-448a-93ca-a9b9c998a85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9c09ebe-8b3e-4b49-bcc5-3b4124ec0a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F70:F74</xm:sqref>
        </x14:conditionalFormatting>
        <x14:conditionalFormatting xmlns:xm="http://schemas.microsoft.com/office/excel/2006/main">
          <x14:cfRule type="dataBar" id="{34ccd5c4-317a-4be2-b1f9-3c6b03ed466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26945b7a-ec31-4068-af6d-ada0c05a3c5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bbfebbc-dfb5-4a67-a193-18b4d709072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dfb8c5-c51b-4f5f-a79f-5a087d15120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F78:F87</xm:sqref>
        </x14:conditionalFormatting>
        <x14:conditionalFormatting xmlns:xm="http://schemas.microsoft.com/office/excel/2006/main">
          <x14:cfRule type="dataBar" id="{00305f21-8020-4995-b6d9-45863bcc890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F88:F89</xm:sqref>
        </x14:conditionalFormatting>
        <x14:conditionalFormatting xmlns:xm="http://schemas.microsoft.com/office/excel/2006/main">
          <x14:cfRule type="dataBar" id="{cfa9af8c-4136-4026-bb34-e955f3331a6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46e77f-c99b-4d37-bdb3-56a87653541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9e927b-5949-4489-8f84-9d472c3c5a3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0f9c7513-8e91-4a17-b978-7d1ee379843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F100:F104</xm:sqref>
        </x14:conditionalFormatting>
        <x14:conditionalFormatting xmlns:xm="http://schemas.microsoft.com/office/excel/2006/main">
          <x14:cfRule type="dataBar" id="{3dca2b4f-8a29-45f1-ad3c-84d95b77fcd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4f04a2f-cc3d-425f-bb3d-3b37c75606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F107:F111</xm:sqref>
        </x14:conditionalFormatting>
        <x14:conditionalFormatting xmlns:xm="http://schemas.microsoft.com/office/excel/2006/main">
          <x14:cfRule type="dataBar" id="{4fb7d4b2-1387-437a-894c-8e418f2a55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90acbcb-209d-4a18-9ba6-dd6e5626f24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adfb45e-98d3-4057-ad04-53a9e9a00ad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d00adb4-a7c7-4560-87a3-77adb000aef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F115:F124</xm:sqref>
        </x14:conditionalFormatting>
        <x14:conditionalFormatting xmlns:xm="http://schemas.microsoft.com/office/excel/2006/main">
          <x14:cfRule type="dataBar" id="{972a66ef-5744-4f86-89a1-5c388bd58d7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F125:F126</xm:sqref>
        </x14:conditionalFormatting>
        <x14:conditionalFormatting xmlns:xm="http://schemas.microsoft.com/office/excel/2006/main">
          <x14:cfRule type="dataBar" id="{fc69dddf-99e8-4cb4-b041-2998f4cbfef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4e2a4e5-a6c7-4a26-8cb7-1ca7c311d24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f07e3b-523e-4155-9489-d6b1debf594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58f66312-a430-4ac0-b7fd-47bf429a19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F137:F141</xm:sqref>
        </x14:conditionalFormatting>
        <x14:conditionalFormatting xmlns:xm="http://schemas.microsoft.com/office/excel/2006/main">
          <x14:cfRule type="dataBar" id="{8cba66ca-30d8-4a58-b5bd-23bc3d709d1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a4ba8e7-36b6-42e1-ac5a-f120b9fe2a2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F144:F148</xm:sqref>
        </x14:conditionalFormatting>
        <x14:conditionalFormatting xmlns:xm="http://schemas.microsoft.com/office/excel/2006/main">
          <x14:cfRule type="dataBar" id="{481abb69-4a7d-45ca-884c-bc558c161b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b22b142-e14c-4482-8746-33513ece982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aded0a91-add5-42b7-bede-11e12b03ef2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d176d13-4022-4079-892b-981b8e9e090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F152:F161</xm:sqref>
        </x14:conditionalFormatting>
        <x14:conditionalFormatting xmlns:xm="http://schemas.microsoft.com/office/excel/2006/main">
          <x14:cfRule type="dataBar" id="{efa1c893-4db1-4d4b-a145-e6cf4cbb49f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F162:F163</xm:sqref>
        </x14:conditionalFormatting>
        <x14:conditionalFormatting xmlns:xm="http://schemas.microsoft.com/office/excel/2006/main">
          <x14:cfRule type="dataBar" id="{08d78eb6-d12f-42a9-befe-a6b58a47008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6d4dcc1-166c-425b-824d-e439be1dcc6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2b3b002-5482-488c-87ad-bdaef835ee7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d59a295e-6165-4c3c-a891-5cfca948fcb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F174:F178</xm:sqref>
        </x14:conditionalFormatting>
        <x14:conditionalFormatting xmlns:xm="http://schemas.microsoft.com/office/excel/2006/main">
          <x14:cfRule type="dataBar" id="{6ea25392-d124-4214-b27d-70693e140aa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4b69a5b-7ddf-49eb-bae1-67e94712510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F181:F185</xm:sqref>
        </x14:conditionalFormatting>
        <x14:conditionalFormatting xmlns:xm="http://schemas.microsoft.com/office/excel/2006/main">
          <x14:cfRule type="dataBar" id="{8a6a31dd-ef82-408b-aa5f-71842fccc6e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5f580f8-c562-4732-8eb1-0d9bfcd7f82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04705d14-819a-4ee8-960f-4c5a73f566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90c8bb9-4d66-4a35-b884-152021a4481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F189:F198</xm:sqref>
        </x14:conditionalFormatting>
        <x14:conditionalFormatting xmlns:xm="http://schemas.microsoft.com/office/excel/2006/main">
          <x14:cfRule type="dataBar" id="{b6f4a066-430d-422f-91f9-4a1f64718f7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F199:F200</xm:sqref>
        </x14:conditionalFormatting>
        <x14:conditionalFormatting xmlns:xm="http://schemas.microsoft.com/office/excel/2006/main">
          <x14:cfRule type="dataBar" id="{54287335-0d0e-4e87-8dc0-e6430eebde4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dd6b7d-e730-4f75-8435-bf7d01cc86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be744c6-671b-4258-aa77-78fb745d750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30c9492-a0e3-4229-9f86-aca4804c4c5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F211:F215</xm:sqref>
        </x14:conditionalFormatting>
        <x14:conditionalFormatting xmlns:xm="http://schemas.microsoft.com/office/excel/2006/main">
          <x14:cfRule type="dataBar" id="{e366df19-4193-45f6-8af1-f17bd3ab7f0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68d4242-d29a-453a-9f75-e6962b8f9d8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F218:F222</xm:sqref>
        </x14:conditionalFormatting>
        <x14:conditionalFormatting xmlns:xm="http://schemas.microsoft.com/office/excel/2006/main">
          <x14:cfRule type="dataBar" id="{5cd7fe0a-0738-495e-969c-0dafe89ba93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a509452-faad-4d83-a499-1413293325d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fb4afb8-b45c-40d6-980e-a1dad3dfd6b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f50c715-f110-44bd-b4c8-db3fe8bf50e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F226:F235</xm:sqref>
        </x14:conditionalFormatting>
        <x14:conditionalFormatting xmlns:xm="http://schemas.microsoft.com/office/excel/2006/main">
          <x14:cfRule type="dataBar" id="{020fa9cc-4214-4ee1-a7ad-3c1464eb9a3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F236:F237</xm:sqref>
        </x14:conditionalFormatting>
        <x14:conditionalFormatting xmlns:xm="http://schemas.microsoft.com/office/excel/2006/main">
          <x14:cfRule type="dataBar" id="{a4844263-6df8-4027-94b2-75bc019e405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H241:H250</xm:sqref>
        </x14:conditionalFormatting>
        <x14:conditionalFormatting xmlns:xm="http://schemas.microsoft.com/office/excel/2006/main">
          <x14:cfRule type="dataBar" id="{4769e241-e0a5-4f32-b319-e550e292075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D3:E13</xm:sqref>
        </x14:conditionalFormatting>
        <x14:conditionalFormatting xmlns:xm="http://schemas.microsoft.com/office/excel/2006/main">
          <x14:cfRule type="dataBar" id="{b9bc8631-ddf7-4248-a0f4-cc2b4fe25a5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F33:F37;F26:F30;F19</xm:sqref>
        </x14:conditionalFormatting>
        <x14:conditionalFormatting xmlns:xm="http://schemas.microsoft.com/office/excel/2006/main">
          <x14:cfRule type="dataBar" id="{91ff170a-a253-4fe6-9f09-16b322d9518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F70:F74;F63:F67;F56</xm:sqref>
        </x14:conditionalFormatting>
        <x14:conditionalFormatting xmlns:xm="http://schemas.microsoft.com/office/excel/2006/main">
          <x14:cfRule type="dataBar" id="{5c07d721-e37b-47cd-90b7-eb266244e8d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F107:F111;F100:F104;F93</xm:sqref>
        </x14:conditionalFormatting>
        <x14:conditionalFormatting xmlns:xm="http://schemas.microsoft.com/office/excel/2006/main">
          <x14:cfRule type="dataBar" id="{10fada25-adbf-4964-b444-eb6fc63ff19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F144:F148;F137:F141;F130</xm:sqref>
        </x14:conditionalFormatting>
        <x14:conditionalFormatting xmlns:xm="http://schemas.microsoft.com/office/excel/2006/main">
          <x14:cfRule type="dataBar" id="{270d00fd-959e-40dd-a111-317012bd269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F181:F185;F174:F178;F167</xm:sqref>
        </x14:conditionalFormatting>
        <x14:conditionalFormatting xmlns:xm="http://schemas.microsoft.com/office/excel/2006/main">
          <x14:cfRule type="dataBar" id="{e897927b-0781-4733-92da-7bdcb36764d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F218:F222;F211:F215;F204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5"/>
  <sheetViews>
    <sheetView zoomScale="60" zoomScaleNormal="60" workbookViewId="0">
      <selection activeCell="D3" sqref="D3:D13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11">
      <c r="B3" s="8" t="s">
        <v>46</v>
      </c>
      <c r="C3" s="9"/>
      <c r="D3" s="10"/>
      <c r="E3" s="233"/>
      <c r="G3" s="73" t="s">
        <v>20</v>
      </c>
      <c r="H3" s="74"/>
      <c r="J3" s="544" t="s">
        <v>47</v>
      </c>
      <c r="K3" s="545">
        <f>B19</f>
        <v>45611</v>
      </c>
    </row>
    <row r="4" ht="30" customHeight="1" spans="2:11">
      <c r="B4" s="8" t="s">
        <v>48</v>
      </c>
      <c r="C4" s="9"/>
      <c r="D4" s="10"/>
      <c r="E4" s="72"/>
      <c r="G4" s="75">
        <f>'PROGRESS REPORT '!AA3</f>
        <v>2</v>
      </c>
      <c r="H4" s="76"/>
      <c r="J4" s="546"/>
      <c r="K4" s="547"/>
    </row>
    <row r="5" ht="30" customHeight="1" spans="2:11">
      <c r="B5" s="8" t="s">
        <v>49</v>
      </c>
      <c r="C5" s="9"/>
      <c r="D5" s="10"/>
      <c r="E5" s="72"/>
      <c r="J5" s="43" t="str">
        <f t="shared" ref="J5:K9" si="0">C33</f>
        <v>Coderbyte assessment - complete</v>
      </c>
      <c r="K5" s="548"/>
    </row>
    <row r="6" ht="30" customHeight="1" spans="2:11">
      <c r="B6" s="11" t="s">
        <v>50</v>
      </c>
      <c r="C6" s="12"/>
      <c r="D6" s="10"/>
      <c r="E6" s="72"/>
      <c r="J6" s="45" t="str">
        <f t="shared" si="0"/>
        <v>Dynamic Programming - </v>
      </c>
      <c r="K6" s="549" t="str">
        <f t="shared" si="0"/>
        <v>https://www.geeksforgeeks.org/introduction-to-dynamic-programming-data-structures-and-algorithm-tutorials/?ref=shm</v>
      </c>
    </row>
    <row r="7" ht="30" customHeight="1" spans="2:11">
      <c r="B7" s="11" t="s">
        <v>51</v>
      </c>
      <c r="C7" s="12"/>
      <c r="D7" s="10"/>
      <c r="E7" s="72"/>
      <c r="J7" s="45">
        <f t="shared" si="0"/>
        <v>0</v>
      </c>
      <c r="K7" s="549">
        <f t="shared" si="0"/>
        <v>0</v>
      </c>
    </row>
    <row r="8" ht="30" customHeight="1" spans="2:11">
      <c r="B8" s="11" t="s">
        <v>52</v>
      </c>
      <c r="C8" s="12"/>
      <c r="D8" s="10"/>
      <c r="E8" s="72"/>
      <c r="J8" s="45">
        <f t="shared" si="0"/>
        <v>0</v>
      </c>
      <c r="K8" s="549">
        <f t="shared" si="0"/>
        <v>0</v>
      </c>
    </row>
    <row r="9" ht="30" customHeight="1" spans="2:11">
      <c r="B9" s="11" t="s">
        <v>53</v>
      </c>
      <c r="C9" s="12"/>
      <c r="D9" s="10"/>
      <c r="E9" s="72"/>
      <c r="J9" s="45">
        <f t="shared" si="0"/>
        <v>0</v>
      </c>
      <c r="K9" s="549">
        <f t="shared" si="0"/>
        <v>0</v>
      </c>
    </row>
    <row r="10" ht="30" customHeight="1" spans="2:11">
      <c r="B10" s="13" t="s">
        <v>54</v>
      </c>
      <c r="C10" s="14"/>
      <c r="D10" s="10"/>
      <c r="E10" s="72"/>
      <c r="J10" s="521"/>
      <c r="K10" s="541"/>
    </row>
    <row r="11" ht="30" customHeight="1" spans="2:11">
      <c r="B11" s="13" t="s">
        <v>55</v>
      </c>
      <c r="C11" s="14"/>
      <c r="D11" s="10"/>
      <c r="E11" s="72"/>
      <c r="J11" s="523"/>
      <c r="K11" s="123"/>
    </row>
    <row r="12" ht="30" customHeight="1" spans="2:11">
      <c r="B12" s="13" t="s">
        <v>56</v>
      </c>
      <c r="C12" s="14"/>
      <c r="D12" s="10"/>
      <c r="E12" s="72"/>
      <c r="J12" s="523"/>
      <c r="K12" s="123"/>
    </row>
    <row r="13" ht="30" customHeight="1" spans="2:11">
      <c r="B13" s="8" t="s">
        <v>57</v>
      </c>
      <c r="C13" s="9"/>
      <c r="D13" s="15"/>
      <c r="E13" s="77"/>
      <c r="J13" s="523" t="str">
        <f t="shared" ref="J13:J19" si="1">C44</f>
        <v>Consume GitHub API - continue</v>
      </c>
      <c r="K13" s="123"/>
    </row>
    <row r="14" ht="30" customHeight="1" spans="2:11">
      <c r="B14" s="16" t="s">
        <v>21</v>
      </c>
      <c r="C14" s="17"/>
      <c r="D14" s="17"/>
      <c r="E14" s="78"/>
      <c r="J14" s="523">
        <f t="shared" si="1"/>
        <v>0</v>
      </c>
      <c r="K14" s="123"/>
    </row>
    <row r="15" ht="30" customHeight="1" spans="2:11">
      <c r="B15" s="18">
        <f ca="1">'PROGRESS REPORT '!AB3</f>
        <v>9.03445413034456</v>
      </c>
      <c r="C15" s="19"/>
      <c r="D15" s="19"/>
      <c r="E15" s="79"/>
      <c r="J15" s="523">
        <f t="shared" si="1"/>
        <v>0</v>
      </c>
      <c r="K15" s="123"/>
    </row>
    <row r="16" spans="10:11">
      <c r="J16" s="523">
        <f t="shared" si="1"/>
        <v>0</v>
      </c>
      <c r="K16" s="123"/>
    </row>
    <row r="17" ht="15.15" spans="10:11">
      <c r="J17" s="523">
        <f t="shared" si="1"/>
        <v>0</v>
      </c>
      <c r="K17" s="123"/>
    </row>
    <row r="18" ht="21.75" customHeight="1" spans="2:14">
      <c r="B18" s="20" t="s">
        <v>58</v>
      </c>
      <c r="C18" s="21" t="s">
        <v>59</v>
      </c>
      <c r="D18" s="20" t="s">
        <v>60</v>
      </c>
      <c r="E18" s="80"/>
      <c r="F18" s="81" t="s">
        <v>44</v>
      </c>
      <c r="G18" s="21" t="s">
        <v>61</v>
      </c>
      <c r="H18" s="80" t="s">
        <v>62</v>
      </c>
      <c r="J18" s="523">
        <f t="shared" si="1"/>
        <v>0</v>
      </c>
      <c r="K18" s="123"/>
      <c r="M18" s="169"/>
      <c r="N18" s="170"/>
    </row>
    <row r="19" ht="15" customHeight="1" spans="2:14">
      <c r="B19" s="22">
        <v>45611</v>
      </c>
      <c r="C19" s="23">
        <v>0.208333333333333</v>
      </c>
      <c r="D19" s="24" t="s">
        <v>63</v>
      </c>
      <c r="E19" s="82"/>
      <c r="F19" s="83">
        <v>1</v>
      </c>
      <c r="G19" s="84" t="str">
        <f>IF(F19=100%,"Complete",IF(AND(F19&lt;100%,F19&gt;0%),"In Progress","Not Started"))</f>
        <v>Complete</v>
      </c>
      <c r="H19" s="82"/>
      <c r="J19" s="523">
        <f t="shared" si="1"/>
        <v>0</v>
      </c>
      <c r="K19" s="123"/>
      <c r="M19" s="171"/>
      <c r="N19" s="171"/>
    </row>
    <row r="20" ht="15" customHeight="1" spans="2:14">
      <c r="B20" s="22"/>
      <c r="C20" s="25">
        <v>0.25</v>
      </c>
      <c r="D20" s="26"/>
      <c r="E20" s="85"/>
      <c r="F20" s="86"/>
      <c r="G20" s="87"/>
      <c r="H20" s="85"/>
      <c r="J20" s="550"/>
      <c r="K20" s="551"/>
      <c r="M20" s="159"/>
      <c r="N20" s="159"/>
    </row>
    <row r="21" ht="15" customHeight="1" spans="2:14">
      <c r="B21" s="22"/>
      <c r="C21" s="25">
        <v>0.291666666666666</v>
      </c>
      <c r="D21" s="26"/>
      <c r="E21" s="85"/>
      <c r="F21" s="86"/>
      <c r="G21" s="87"/>
      <c r="H21" s="85"/>
      <c r="J21" s="552" t="s">
        <v>64</v>
      </c>
      <c r="K21" s="531"/>
      <c r="M21" s="159"/>
      <c r="N21" s="159"/>
    </row>
    <row r="22" ht="15" customHeight="1" spans="2:14">
      <c r="B22" s="22"/>
      <c r="C22" s="25">
        <v>0.333333333333333</v>
      </c>
      <c r="D22" s="26"/>
      <c r="E22" s="85"/>
      <c r="F22" s="86"/>
      <c r="G22" s="87"/>
      <c r="H22" s="85"/>
      <c r="J22" s="513">
        <f t="shared" ref="J22:J26" si="2">C26</f>
        <v>0</v>
      </c>
      <c r="K22" s="34"/>
      <c r="M22" s="159"/>
      <c r="N22" s="159"/>
    </row>
    <row r="23" ht="15" customHeight="1" spans="2:14">
      <c r="B23" s="22"/>
      <c r="C23" s="27">
        <v>0.375</v>
      </c>
      <c r="D23" s="28"/>
      <c r="E23" s="88"/>
      <c r="F23" s="89"/>
      <c r="G23" s="90"/>
      <c r="H23" s="88"/>
      <c r="J23" s="505">
        <f t="shared" si="2"/>
        <v>0</v>
      </c>
      <c r="K23" s="36"/>
      <c r="M23" s="159"/>
      <c r="N23" s="159"/>
    </row>
    <row r="24" ht="13.5" customHeight="1" spans="2:14">
      <c r="B24" s="22"/>
      <c r="C24" s="606" t="s">
        <v>215</v>
      </c>
      <c r="D24" s="607"/>
      <c r="E24" s="32"/>
      <c r="F24" s="29" t="s">
        <v>64</v>
      </c>
      <c r="G24" s="30"/>
      <c r="H24" s="531"/>
      <c r="J24" s="505">
        <f t="shared" si="2"/>
        <v>0</v>
      </c>
      <c r="K24" s="36"/>
      <c r="M24" s="159"/>
      <c r="N24" s="159"/>
    </row>
    <row r="25" ht="15" customHeight="1" spans="2:14">
      <c r="B25" s="22"/>
      <c r="C25" s="31" t="s">
        <v>65</v>
      </c>
      <c r="D25" s="32" t="s">
        <v>66</v>
      </c>
      <c r="E25" s="32" t="s">
        <v>43</v>
      </c>
      <c r="F25" s="92" t="s">
        <v>44</v>
      </c>
      <c r="G25" s="93" t="s">
        <v>61</v>
      </c>
      <c r="H25" s="92" t="s">
        <v>62</v>
      </c>
      <c r="J25" s="505">
        <f t="shared" si="2"/>
        <v>0</v>
      </c>
      <c r="K25" s="36"/>
      <c r="M25" s="159"/>
      <c r="N25" s="159"/>
    </row>
    <row r="26" ht="45" customHeight="1" spans="2:14">
      <c r="B26" s="22"/>
      <c r="C26" s="33"/>
      <c r="D26" s="34"/>
      <c r="E26" s="34"/>
      <c r="F26" s="94"/>
      <c r="G26" s="95" t="str">
        <f t="shared" ref="G26:G30" si="3">IF(F26=100%,"Complete",IF(AND(F26&lt;100%,F26&gt;0%),"In Progress","Not Started"))</f>
        <v>Not Started</v>
      </c>
      <c r="H26" s="96"/>
      <c r="J26" s="505">
        <f t="shared" si="2"/>
        <v>0</v>
      </c>
      <c r="K26" s="36"/>
      <c r="M26" s="159"/>
      <c r="N26" s="159"/>
    </row>
    <row r="27" ht="45" customHeight="1" spans="2:14">
      <c r="B27" s="22"/>
      <c r="C27" s="35"/>
      <c r="D27" s="36"/>
      <c r="E27" s="36"/>
      <c r="F27" s="97"/>
      <c r="G27" s="95" t="str">
        <f t="shared" si="3"/>
        <v>Not Started</v>
      </c>
      <c r="H27" s="98"/>
      <c r="J27" s="553"/>
      <c r="K27" s="554"/>
      <c r="M27" s="159"/>
      <c r="N27" s="159"/>
    </row>
    <row r="28" ht="4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555" t="s">
        <v>67</v>
      </c>
      <c r="K28" s="556">
        <f>B56</f>
        <v>45614</v>
      </c>
      <c r="M28" s="159"/>
      <c r="N28" s="159"/>
    </row>
    <row r="29" ht="4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546"/>
      <c r="K29" s="547"/>
      <c r="M29" s="159"/>
      <c r="N29" s="159"/>
    </row>
    <row r="30" ht="45" customHeight="1" spans="2:14">
      <c r="B30" s="22"/>
      <c r="C30" s="608"/>
      <c r="D30" s="457"/>
      <c r="E30" s="457"/>
      <c r="F30" s="572"/>
      <c r="G30" s="95" t="str">
        <f t="shared" si="3"/>
        <v>Not Started</v>
      </c>
      <c r="H30" s="535"/>
      <c r="J30" s="43" t="str">
        <f t="shared" ref="J30:K34" si="4">C70</f>
        <v>Back tracking algorithm - </v>
      </c>
      <c r="K30" s="548" t="str">
        <f t="shared" si="4"/>
        <v>https://www.geeksforgeeks.org/backtracking-algorithms/?ref=shm</v>
      </c>
      <c r="M30" s="159"/>
      <c r="N30" s="159"/>
    </row>
    <row r="31" ht="15" customHeight="1" spans="2:14">
      <c r="B31" s="22"/>
      <c r="C31" s="609" t="s">
        <v>216</v>
      </c>
      <c r="D31" s="610"/>
      <c r="E31" s="614"/>
      <c r="F31" s="536" t="s">
        <v>217</v>
      </c>
      <c r="G31" s="40"/>
      <c r="H31" s="100"/>
      <c r="J31" s="45">
        <f t="shared" si="4"/>
        <v>0</v>
      </c>
      <c r="K31" s="549">
        <f t="shared" si="4"/>
        <v>0</v>
      </c>
      <c r="M31" s="159"/>
      <c r="N31" s="159"/>
    </row>
    <row r="32" ht="15" customHeight="1" spans="2:14">
      <c r="B32" s="22"/>
      <c r="C32" s="517" t="s">
        <v>69</v>
      </c>
      <c r="D32" s="517" t="s">
        <v>70</v>
      </c>
      <c r="E32" s="518"/>
      <c r="F32" s="102" t="s">
        <v>44</v>
      </c>
      <c r="G32" s="103" t="s">
        <v>61</v>
      </c>
      <c r="H32" s="104" t="s">
        <v>62</v>
      </c>
      <c r="J32" s="45">
        <f t="shared" si="4"/>
        <v>0</v>
      </c>
      <c r="K32" s="549">
        <f t="shared" si="4"/>
        <v>0</v>
      </c>
      <c r="M32" s="159"/>
      <c r="N32" s="159"/>
    </row>
    <row r="33" ht="15" customHeight="1" spans="2:14">
      <c r="B33" s="22"/>
      <c r="C33" s="42" t="s">
        <v>287</v>
      </c>
      <c r="D33" s="619" t="s">
        <v>305</v>
      </c>
      <c r="E33" s="648"/>
      <c r="F33" s="106">
        <v>1</v>
      </c>
      <c r="G33" s="107" t="str">
        <f t="shared" ref="G33:G56" si="5">IF(F33=100%,"Complete",IF(AND(F33&lt;100%,F33&gt;0%),"In Progress","Not Started"))</f>
        <v>Complete</v>
      </c>
      <c r="H33" s="108"/>
      <c r="J33" s="45">
        <f t="shared" si="4"/>
        <v>0</v>
      </c>
      <c r="K33" s="549">
        <f t="shared" si="4"/>
        <v>0</v>
      </c>
      <c r="M33" s="159"/>
      <c r="N33" s="159"/>
    </row>
    <row r="34" ht="15" customHeight="1" spans="2:14">
      <c r="B34" s="22"/>
      <c r="C34" s="44" t="s">
        <v>306</v>
      </c>
      <c r="D34" s="667" t="s">
        <v>307</v>
      </c>
      <c r="E34" s="668"/>
      <c r="F34" s="110">
        <v>1</v>
      </c>
      <c r="G34" s="107" t="str">
        <f t="shared" si="5"/>
        <v>Complete</v>
      </c>
      <c r="H34" s="111"/>
      <c r="J34" s="45">
        <f t="shared" si="4"/>
        <v>0</v>
      </c>
      <c r="K34" s="549">
        <f t="shared" si="4"/>
        <v>0</v>
      </c>
      <c r="M34" s="159"/>
      <c r="N34" s="159"/>
    </row>
    <row r="35" ht="1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521"/>
      <c r="K35" s="541"/>
      <c r="M35" s="172"/>
      <c r="N35" s="172"/>
    </row>
    <row r="36" ht="1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523"/>
      <c r="K36" s="123"/>
      <c r="M36" s="171"/>
      <c r="N36" s="171"/>
    </row>
    <row r="37" ht="15" customHeight="1" spans="2:14">
      <c r="B37" s="22"/>
      <c r="C37" s="46"/>
      <c r="D37" s="47"/>
      <c r="E37" s="112"/>
      <c r="F37" s="113"/>
      <c r="G37" s="107" t="str">
        <f t="shared" si="5"/>
        <v>Not Started</v>
      </c>
      <c r="H37" s="103"/>
      <c r="J37" s="523"/>
      <c r="K37" s="123"/>
      <c r="M37" s="171"/>
      <c r="N37" s="171"/>
    </row>
    <row r="38" ht="15" customHeight="1" spans="2:14">
      <c r="B38" s="22"/>
      <c r="C38" s="48">
        <v>0.541666666666667</v>
      </c>
      <c r="D38" s="49"/>
      <c r="E38" s="114"/>
      <c r="F38" s="115" t="s">
        <v>71</v>
      </c>
      <c r="G38" s="116"/>
      <c r="H38" s="117"/>
      <c r="J38" s="523" t="str">
        <f t="shared" ref="J38:J44" si="6">C81</f>
        <v>Consume GitHub API - continue</v>
      </c>
      <c r="K38" s="123"/>
      <c r="M38" s="171"/>
      <c r="N38" s="171"/>
    </row>
    <row r="39" ht="15" customHeight="1" spans="2:14">
      <c r="B39" s="22"/>
      <c r="C39" s="519">
        <v>0.583333333333333</v>
      </c>
      <c r="D39" s="611"/>
      <c r="E39" s="520"/>
      <c r="F39" s="50" t="s">
        <v>72</v>
      </c>
      <c r="G39" s="51"/>
      <c r="H39" s="118"/>
      <c r="J39" s="523">
        <f t="shared" si="6"/>
        <v>0</v>
      </c>
      <c r="K39" s="123"/>
      <c r="M39" s="171"/>
      <c r="N39" s="171"/>
    </row>
    <row r="40" ht="15" customHeight="1" spans="2:14">
      <c r="B40" s="22"/>
      <c r="C40" s="52" t="s">
        <v>69</v>
      </c>
      <c r="D40" s="53"/>
      <c r="E40" s="119"/>
      <c r="F40" s="120" t="s">
        <v>44</v>
      </c>
      <c r="G40" s="120" t="s">
        <v>61</v>
      </c>
      <c r="H40" s="118" t="s">
        <v>62</v>
      </c>
      <c r="J40" s="523">
        <f t="shared" si="6"/>
        <v>0</v>
      </c>
      <c r="K40" s="123"/>
      <c r="M40" s="171"/>
      <c r="N40" s="171"/>
    </row>
    <row r="41" ht="15" customHeight="1" spans="2:14">
      <c r="B41" s="22"/>
      <c r="C41" s="521" t="s">
        <v>218</v>
      </c>
      <c r="D41" s="541"/>
      <c r="E41" s="120" t="s">
        <v>219</v>
      </c>
      <c r="F41" s="122">
        <v>1</v>
      </c>
      <c r="G41" s="541" t="str">
        <f t="shared" si="5"/>
        <v>Complete</v>
      </c>
      <c r="H41" s="124"/>
      <c r="J41" s="523">
        <f t="shared" si="6"/>
        <v>0</v>
      </c>
      <c r="K41" s="123"/>
      <c r="M41" s="171"/>
      <c r="N41" s="171"/>
    </row>
    <row r="42" ht="15" customHeight="1" spans="2:14">
      <c r="B42" s="22"/>
      <c r="C42" s="523" t="s">
        <v>220</v>
      </c>
      <c r="D42" s="123"/>
      <c r="E42" s="615"/>
      <c r="F42" s="126"/>
      <c r="G42" s="123" t="str">
        <f t="shared" si="5"/>
        <v>Not Started</v>
      </c>
      <c r="H42" s="127"/>
      <c r="J42" s="523">
        <f t="shared" si="6"/>
        <v>0</v>
      </c>
      <c r="K42" s="123"/>
      <c r="M42" s="173"/>
      <c r="N42" s="173"/>
    </row>
    <row r="43" ht="15" customHeight="1" spans="2:14">
      <c r="B43" s="22"/>
      <c r="C43" s="525" t="s">
        <v>221</v>
      </c>
      <c r="D43" s="612"/>
      <c r="E43" s="615"/>
      <c r="F43" s="126">
        <v>1</v>
      </c>
      <c r="G43" s="123" t="str">
        <f t="shared" si="5"/>
        <v>Complete</v>
      </c>
      <c r="H43" s="127"/>
      <c r="J43" s="523">
        <f t="shared" si="6"/>
        <v>0</v>
      </c>
      <c r="K43" s="123"/>
      <c r="M43" s="169"/>
      <c r="N43" s="170"/>
    </row>
    <row r="44" ht="15" customHeight="1" spans="2:14">
      <c r="B44" s="22"/>
      <c r="C44" s="613" t="s">
        <v>308</v>
      </c>
      <c r="D44" s="130"/>
      <c r="E44" s="616" t="s">
        <v>222</v>
      </c>
      <c r="F44" s="126"/>
      <c r="G44" s="123" t="str">
        <f t="shared" si="5"/>
        <v>Not Started</v>
      </c>
      <c r="H44" s="127"/>
      <c r="J44" s="523">
        <f t="shared" si="6"/>
        <v>0</v>
      </c>
      <c r="K44" s="123"/>
      <c r="M44" s="171"/>
      <c r="N44" s="171"/>
    </row>
    <row r="45" ht="15" customHeight="1" spans="2:14">
      <c r="B45" s="22"/>
      <c r="C45" s="570"/>
      <c r="D45" s="571"/>
      <c r="E45" s="129" t="s">
        <v>224</v>
      </c>
      <c r="F45" s="126"/>
      <c r="G45" s="123" t="str">
        <f t="shared" si="5"/>
        <v>Not Started</v>
      </c>
      <c r="H45" s="127"/>
      <c r="J45" s="550"/>
      <c r="K45" s="551"/>
      <c r="M45" s="159"/>
      <c r="N45" s="159"/>
    </row>
    <row r="46" ht="15" customHeight="1" spans="2:14">
      <c r="B46" s="22"/>
      <c r="C46" s="64"/>
      <c r="D46" s="65"/>
      <c r="E46" s="130"/>
      <c r="F46" s="126"/>
      <c r="G46" s="123" t="str">
        <f t="shared" si="5"/>
        <v>Not Started</v>
      </c>
      <c r="H46" s="127"/>
      <c r="J46" s="552" t="s">
        <v>64</v>
      </c>
      <c r="K46" s="531"/>
      <c r="M46" s="159"/>
      <c r="N46" s="159"/>
    </row>
    <row r="47" ht="15" customHeight="1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513" t="str">
        <f t="shared" ref="J47:J51" si="7">C63</f>
        <v>Simple Calculator - moganedilifa@gmail.com - review</v>
      </c>
      <c r="K47" s="34"/>
      <c r="M47" s="159"/>
      <c r="N47" s="159"/>
    </row>
    <row r="48" ht="15" customHeight="1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505">
        <f t="shared" si="7"/>
        <v>0</v>
      </c>
      <c r="K48" s="36"/>
      <c r="M48" s="159"/>
      <c r="N48" s="159"/>
    </row>
    <row r="49" ht="15" customHeight="1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505">
        <f t="shared" si="7"/>
        <v>0</v>
      </c>
      <c r="K49" s="36"/>
      <c r="M49" s="159"/>
      <c r="N49" s="159"/>
    </row>
    <row r="50" ht="15" customHeight="1" spans="2:14">
      <c r="B50" s="66"/>
      <c r="C50" s="67"/>
      <c r="D50" s="68"/>
      <c r="E50" s="131"/>
      <c r="F50" s="132"/>
      <c r="G50" s="123" t="str">
        <f t="shared" si="5"/>
        <v>Not Started</v>
      </c>
      <c r="H50" s="133"/>
      <c r="J50" s="505">
        <f t="shared" si="7"/>
        <v>0</v>
      </c>
      <c r="K50" s="36"/>
      <c r="M50" s="159"/>
      <c r="N50" s="159"/>
    </row>
    <row r="51" ht="15" customHeight="1" spans="2:14">
      <c r="B51" s="69"/>
      <c r="C51" s="70"/>
      <c r="D51" s="71"/>
      <c r="E51" s="71"/>
      <c r="F51" s="134"/>
      <c r="G51" s="71"/>
      <c r="H51" s="71"/>
      <c r="J51" s="505">
        <f t="shared" si="7"/>
        <v>0</v>
      </c>
      <c r="K51" s="36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557" t="s">
        <v>76</v>
      </c>
      <c r="K52" s="558"/>
      <c r="M52" s="159"/>
      <c r="N52" s="159"/>
    </row>
    <row r="53" spans="10:14">
      <c r="J53" s="559" t="s">
        <v>77</v>
      </c>
      <c r="K53" s="560"/>
      <c r="M53" s="159"/>
      <c r="N53" s="159"/>
    </row>
    <row r="54" ht="15.15" spans="10:14">
      <c r="J54" s="561"/>
      <c r="K54" s="562"/>
      <c r="M54" s="159"/>
      <c r="N54" s="159"/>
    </row>
    <row r="55" ht="21.75" customHeight="1" spans="2:14">
      <c r="B55" s="20" t="s">
        <v>58</v>
      </c>
      <c r="C55" s="21" t="s">
        <v>59</v>
      </c>
      <c r="D55" s="20" t="s">
        <v>60</v>
      </c>
      <c r="E55" s="80"/>
      <c r="F55" s="81" t="s">
        <v>44</v>
      </c>
      <c r="G55" s="21" t="s">
        <v>61</v>
      </c>
      <c r="H55" s="80" t="s">
        <v>62</v>
      </c>
      <c r="J55" s="159"/>
      <c r="K55" s="159"/>
      <c r="M55" s="159"/>
      <c r="N55" s="159"/>
    </row>
    <row r="56" ht="15.15" spans="2:14">
      <c r="B56" s="22">
        <v>45614</v>
      </c>
      <c r="C56" s="23">
        <v>0.208333333333333</v>
      </c>
      <c r="D56" s="24" t="s">
        <v>63</v>
      </c>
      <c r="E56" s="82"/>
      <c r="F56" s="83">
        <v>1</v>
      </c>
      <c r="G56" s="84" t="str">
        <f t="shared" si="5"/>
        <v>Complete</v>
      </c>
      <c r="H56" s="82"/>
      <c r="J56" s="159"/>
      <c r="K56" s="159"/>
      <c r="M56" s="159"/>
      <c r="N56" s="159"/>
    </row>
    <row r="57" ht="15.15" spans="2:14">
      <c r="B57" s="22"/>
      <c r="C57" s="25">
        <v>0.25</v>
      </c>
      <c r="D57" s="26"/>
      <c r="E57" s="85"/>
      <c r="F57" s="86"/>
      <c r="G57" s="87"/>
      <c r="H57" s="85"/>
      <c r="J57" s="544" t="s">
        <v>47</v>
      </c>
      <c r="K57" s="545">
        <f>K28</f>
        <v>45614</v>
      </c>
      <c r="M57" s="159"/>
      <c r="N57" s="159"/>
    </row>
    <row r="58" ht="15.15" spans="2:14">
      <c r="B58" s="22"/>
      <c r="C58" s="25">
        <v>0.291666666666666</v>
      </c>
      <c r="D58" s="26"/>
      <c r="E58" s="85"/>
      <c r="F58" s="86"/>
      <c r="G58" s="87"/>
      <c r="H58" s="85"/>
      <c r="J58" s="546"/>
      <c r="K58" s="547"/>
      <c r="M58" s="159"/>
      <c r="N58" s="159"/>
    </row>
    <row r="59" ht="28.8" spans="2:14">
      <c r="B59" s="22"/>
      <c r="C59" s="25">
        <v>0.333333333333333</v>
      </c>
      <c r="D59" s="26"/>
      <c r="E59" s="85"/>
      <c r="F59" s="86"/>
      <c r="G59" s="87"/>
      <c r="H59" s="85"/>
      <c r="J59" s="43" t="str">
        <f t="shared" ref="J59:K80" si="8">J30</f>
        <v>Back tracking algorithm - </v>
      </c>
      <c r="K59" s="548" t="str">
        <f t="shared" ref="K59:K60" si="9">K30</f>
        <v>https://www.geeksforgeeks.org/backtracking-algorithms/?ref=shm</v>
      </c>
      <c r="M59" s="159"/>
      <c r="N59" s="159"/>
    </row>
    <row r="60" ht="15.15" spans="2:14">
      <c r="B60" s="22"/>
      <c r="C60" s="27">
        <v>0.375</v>
      </c>
      <c r="D60" s="28"/>
      <c r="E60" s="88"/>
      <c r="F60" s="89"/>
      <c r="G60" s="90"/>
      <c r="H60" s="88"/>
      <c r="J60" s="45">
        <f t="shared" si="8"/>
        <v>0</v>
      </c>
      <c r="K60" s="549">
        <f t="shared" si="9"/>
        <v>0</v>
      </c>
      <c r="M60" s="172"/>
      <c r="N60" s="172"/>
    </row>
    <row r="61" ht="15.15" spans="2:14">
      <c r="B61" s="22"/>
      <c r="C61" s="606" t="s">
        <v>215</v>
      </c>
      <c r="D61" s="607"/>
      <c r="E61" s="32"/>
      <c r="F61" s="29" t="s">
        <v>64</v>
      </c>
      <c r="G61" s="30"/>
      <c r="H61" s="531"/>
      <c r="J61" s="45">
        <f t="shared" si="8"/>
        <v>0</v>
      </c>
      <c r="K61" s="549">
        <f t="shared" si="8"/>
        <v>0</v>
      </c>
      <c r="M61" s="171"/>
      <c r="N61" s="171"/>
    </row>
    <row r="62" ht="15.15" spans="2:14">
      <c r="B62" s="22"/>
      <c r="C62" s="31" t="s">
        <v>65</v>
      </c>
      <c r="D62" s="32" t="s">
        <v>66</v>
      </c>
      <c r="E62" s="32" t="s">
        <v>43</v>
      </c>
      <c r="F62" s="92" t="s">
        <v>44</v>
      </c>
      <c r="G62" s="93" t="s">
        <v>61</v>
      </c>
      <c r="H62" s="92" t="s">
        <v>62</v>
      </c>
      <c r="J62" s="45">
        <f t="shared" si="8"/>
        <v>0</v>
      </c>
      <c r="K62" s="549">
        <f t="shared" si="8"/>
        <v>0</v>
      </c>
      <c r="M62" s="171"/>
      <c r="N62" s="171"/>
    </row>
    <row r="63" ht="43.95" spans="2:14">
      <c r="B63" s="22"/>
      <c r="C63" s="33" t="s">
        <v>309</v>
      </c>
      <c r="D63" s="617" t="s">
        <v>270</v>
      </c>
      <c r="E63" s="617" t="s">
        <v>271</v>
      </c>
      <c r="F63" s="94">
        <v>1</v>
      </c>
      <c r="G63" s="95" t="str">
        <f t="shared" ref="G63:G67" si="10">IF(F63=100%,"Complete",IF(AND(F63&lt;100%,F63&gt;0%),"In Progress","Not Started"))</f>
        <v>Complete</v>
      </c>
      <c r="H63" s="96"/>
      <c r="J63" s="45">
        <f t="shared" si="8"/>
        <v>0</v>
      </c>
      <c r="K63" s="549">
        <f t="shared" si="8"/>
        <v>0</v>
      </c>
      <c r="M63" s="171"/>
      <c r="N63" s="171"/>
    </row>
    <row r="64" spans="2:14">
      <c r="B64" s="22"/>
      <c r="C64" s="35"/>
      <c r="D64" s="36"/>
      <c r="E64" s="36"/>
      <c r="F64" s="97"/>
      <c r="G64" s="95" t="str">
        <f t="shared" si="10"/>
        <v>Not Started</v>
      </c>
      <c r="H64" s="98"/>
      <c r="J64" s="521"/>
      <c r="K64" s="541"/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523"/>
      <c r="K65" s="123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523"/>
      <c r="K66" s="123"/>
      <c r="M66" s="171"/>
      <c r="N66" s="171"/>
    </row>
    <row r="67" ht="15.15" spans="2:14">
      <c r="B67" s="22"/>
      <c r="C67" s="608"/>
      <c r="D67" s="457"/>
      <c r="E67" s="457"/>
      <c r="F67" s="572"/>
      <c r="G67" s="95" t="str">
        <f t="shared" si="10"/>
        <v>Not Started</v>
      </c>
      <c r="H67" s="535"/>
      <c r="J67" s="523" t="str">
        <f t="shared" si="8"/>
        <v>Consume GitHub API - continue</v>
      </c>
      <c r="K67" s="123"/>
      <c r="M67" s="171"/>
      <c r="N67" s="171"/>
    </row>
    <row r="68" ht="15.15" spans="2:14">
      <c r="B68" s="22"/>
      <c r="C68" s="609" t="s">
        <v>216</v>
      </c>
      <c r="D68" s="610"/>
      <c r="E68" s="614"/>
      <c r="F68" s="536" t="s">
        <v>217</v>
      </c>
      <c r="G68" s="40"/>
      <c r="H68" s="100"/>
      <c r="J68" s="523">
        <f t="shared" si="8"/>
        <v>0</v>
      </c>
      <c r="K68" s="123"/>
      <c r="M68" s="171"/>
      <c r="N68" s="171"/>
    </row>
    <row r="69" ht="15.15" spans="2:14">
      <c r="B69" s="22"/>
      <c r="C69" s="517" t="s">
        <v>69</v>
      </c>
      <c r="D69" s="517" t="s">
        <v>70</v>
      </c>
      <c r="E69" s="518"/>
      <c r="F69" s="102" t="s">
        <v>44</v>
      </c>
      <c r="G69" s="103" t="s">
        <v>61</v>
      </c>
      <c r="H69" s="104" t="s">
        <v>62</v>
      </c>
      <c r="J69" s="523">
        <f t="shared" si="8"/>
        <v>0</v>
      </c>
      <c r="K69" s="123"/>
      <c r="M69" s="173"/>
      <c r="N69" s="173"/>
    </row>
    <row r="70" spans="2:11">
      <c r="B70" s="22"/>
      <c r="C70" s="42" t="s">
        <v>310</v>
      </c>
      <c r="D70" s="619" t="s">
        <v>311</v>
      </c>
      <c r="E70" s="648"/>
      <c r="F70" s="106">
        <v>1</v>
      </c>
      <c r="G70" s="107" t="str">
        <f t="shared" ref="G70:G93" si="11">IF(F70=100%,"Complete",IF(AND(F70&lt;100%,F70&gt;0%),"In Progress","Not Started"))</f>
        <v>Complete</v>
      </c>
      <c r="H70" s="108"/>
      <c r="J70" s="523">
        <f t="shared" si="8"/>
        <v>0</v>
      </c>
      <c r="K70" s="123"/>
    </row>
    <row r="71" spans="2:11">
      <c r="B71" s="22"/>
      <c r="C71" s="44"/>
      <c r="D71" s="45"/>
      <c r="E71" s="109"/>
      <c r="F71" s="110"/>
      <c r="G71" s="107" t="str">
        <f t="shared" si="11"/>
        <v>Not Started</v>
      </c>
      <c r="H71" s="111"/>
      <c r="J71" s="523">
        <f t="shared" si="8"/>
        <v>0</v>
      </c>
      <c r="K71" s="123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523">
        <f t="shared" si="8"/>
        <v>0</v>
      </c>
      <c r="K72" s="123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523">
        <f t="shared" si="8"/>
        <v>0</v>
      </c>
      <c r="K73" s="123"/>
    </row>
    <row r="74" ht="15.15" spans="2:11">
      <c r="B74" s="22"/>
      <c r="C74" s="46"/>
      <c r="D74" s="47"/>
      <c r="E74" s="112"/>
      <c r="F74" s="113"/>
      <c r="G74" s="107" t="str">
        <f t="shared" si="11"/>
        <v>Not Started</v>
      </c>
      <c r="H74" s="103"/>
      <c r="J74" s="550"/>
      <c r="K74" s="551"/>
    </row>
    <row r="75" ht="15.15" spans="2:11">
      <c r="B75" s="22"/>
      <c r="C75" s="48">
        <v>0.541666666666667</v>
      </c>
      <c r="D75" s="49"/>
      <c r="E75" s="114"/>
      <c r="F75" s="115" t="s">
        <v>71</v>
      </c>
      <c r="G75" s="116"/>
      <c r="H75" s="117"/>
      <c r="J75" s="552" t="s">
        <v>64</v>
      </c>
      <c r="K75" s="531"/>
    </row>
    <row r="76" ht="15.15" spans="2:11">
      <c r="B76" s="22"/>
      <c r="C76" s="519">
        <v>0.583333333333333</v>
      </c>
      <c r="D76" s="611"/>
      <c r="E76" s="520"/>
      <c r="F76" s="50" t="s">
        <v>72</v>
      </c>
      <c r="G76" s="51"/>
      <c r="H76" s="118"/>
      <c r="J76" s="505" t="str">
        <f t="shared" si="8"/>
        <v>Simple Calculator - moganedilifa@gmail.com - review</v>
      </c>
      <c r="K76" s="36"/>
    </row>
    <row r="77" ht="15.15" spans="2:11">
      <c r="B77" s="22"/>
      <c r="C77" s="52" t="s">
        <v>69</v>
      </c>
      <c r="D77" s="53"/>
      <c r="E77" s="119"/>
      <c r="F77" s="120" t="s">
        <v>44</v>
      </c>
      <c r="G77" s="120" t="s">
        <v>61</v>
      </c>
      <c r="H77" s="118" t="s">
        <v>62</v>
      </c>
      <c r="J77" s="505">
        <f t="shared" si="8"/>
        <v>0</v>
      </c>
      <c r="K77" s="36"/>
    </row>
    <row r="78" ht="15" customHeight="1" spans="2:11">
      <c r="B78" s="22"/>
      <c r="C78" s="521" t="s">
        <v>218</v>
      </c>
      <c r="D78" s="541"/>
      <c r="E78" s="120" t="s">
        <v>219</v>
      </c>
      <c r="F78" s="122"/>
      <c r="G78" s="541" t="str">
        <f t="shared" si="11"/>
        <v>Not Started</v>
      </c>
      <c r="H78" s="124"/>
      <c r="J78" s="505">
        <f t="shared" si="8"/>
        <v>0</v>
      </c>
      <c r="K78" s="36"/>
    </row>
    <row r="79" spans="2:11">
      <c r="B79" s="22"/>
      <c r="C79" s="523" t="s">
        <v>220</v>
      </c>
      <c r="D79" s="123"/>
      <c r="E79" s="615"/>
      <c r="F79" s="126"/>
      <c r="G79" s="123" t="str">
        <f t="shared" si="11"/>
        <v>Not Started</v>
      </c>
      <c r="H79" s="127"/>
      <c r="J79" s="505">
        <f t="shared" si="8"/>
        <v>0</v>
      </c>
      <c r="K79" s="36"/>
    </row>
    <row r="80" ht="15.75" customHeight="1" spans="2:11">
      <c r="B80" s="22"/>
      <c r="C80" s="525" t="s">
        <v>221</v>
      </c>
      <c r="D80" s="612"/>
      <c r="E80" s="615"/>
      <c r="F80" s="126"/>
      <c r="G80" s="123" t="str">
        <f t="shared" si="11"/>
        <v>Not Started</v>
      </c>
      <c r="H80" s="127"/>
      <c r="J80" s="505">
        <f t="shared" si="8"/>
        <v>0</v>
      </c>
      <c r="K80" s="36"/>
    </row>
    <row r="81" ht="15.15" spans="2:11">
      <c r="B81" s="22"/>
      <c r="C81" s="613" t="s">
        <v>308</v>
      </c>
      <c r="D81" s="130"/>
      <c r="E81" s="616" t="s">
        <v>222</v>
      </c>
      <c r="F81" s="126">
        <v>1</v>
      </c>
      <c r="G81" s="123" t="str">
        <f t="shared" si="11"/>
        <v>Complete</v>
      </c>
      <c r="H81" s="127"/>
      <c r="J81" s="553"/>
      <c r="K81" s="554"/>
    </row>
    <row r="82" ht="15.15" spans="2:11">
      <c r="B82" s="22"/>
      <c r="C82" s="570"/>
      <c r="D82" s="571"/>
      <c r="E82" s="129" t="s">
        <v>224</v>
      </c>
      <c r="F82" s="126"/>
      <c r="G82" s="123" t="str">
        <f t="shared" si="11"/>
        <v>Not Started</v>
      </c>
      <c r="H82" s="127"/>
      <c r="J82" s="555" t="s">
        <v>67</v>
      </c>
      <c r="K82" s="556">
        <f>B93</f>
        <v>45615</v>
      </c>
    </row>
    <row r="83" ht="15.15" spans="2:11">
      <c r="B83" s="22"/>
      <c r="C83" s="64"/>
      <c r="D83" s="65"/>
      <c r="E83" s="130"/>
      <c r="F83" s="126"/>
      <c r="G83" s="123" t="str">
        <f t="shared" si="11"/>
        <v>Not Started</v>
      </c>
      <c r="H83" s="127"/>
      <c r="J83" s="573"/>
      <c r="K83" s="574"/>
    </row>
    <row r="84" ht="28.8" spans="2:11">
      <c r="B84" s="22"/>
      <c r="C84" s="64"/>
      <c r="D84" s="65"/>
      <c r="E84" s="130"/>
      <c r="F84" s="126"/>
      <c r="G84" s="123" t="str">
        <f t="shared" si="11"/>
        <v>Not Started</v>
      </c>
      <c r="H84" s="127"/>
      <c r="J84" s="43" t="str">
        <f t="shared" ref="J84:K88" si="12">C107</f>
        <v>Working With APIs in Python - Pagination and Data Extraction</v>
      </c>
      <c r="K84" s="548" t="str">
        <f t="shared" si="12"/>
        <v>https://youtu.be/-oPuGc05Lxs?si=lkSjbKrwmudy42tc</v>
      </c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45">
        <f t="shared" si="12"/>
        <v>0</v>
      </c>
      <c r="K85" s="549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45">
        <f t="shared" si="12"/>
        <v>0</v>
      </c>
      <c r="K86" s="549">
        <f t="shared" si="12"/>
        <v>0</v>
      </c>
    </row>
    <row r="87" ht="15.15" spans="2:11">
      <c r="B87" s="66"/>
      <c r="C87" s="67"/>
      <c r="D87" s="68"/>
      <c r="E87" s="131"/>
      <c r="F87" s="132"/>
      <c r="G87" s="123" t="str">
        <f t="shared" si="11"/>
        <v>Not Started</v>
      </c>
      <c r="H87" s="133"/>
      <c r="J87" s="45">
        <f t="shared" si="12"/>
        <v>0</v>
      </c>
      <c r="K87" s="549">
        <f t="shared" si="12"/>
        <v>0</v>
      </c>
    </row>
    <row r="88" ht="25.75" spans="2:11">
      <c r="B88" s="69"/>
      <c r="C88" s="70"/>
      <c r="D88" s="71"/>
      <c r="E88" s="71"/>
      <c r="F88" s="134"/>
      <c r="G88" s="71"/>
      <c r="H88" s="71"/>
      <c r="J88" s="45">
        <f t="shared" si="12"/>
        <v>0</v>
      </c>
      <c r="K88" s="549">
        <f t="shared" si="12"/>
        <v>0</v>
      </c>
    </row>
    <row r="89" ht="15.75" customHeight="1" spans="2:11">
      <c r="B89" s="69"/>
      <c r="C89" s="70"/>
      <c r="D89" s="71"/>
      <c r="E89" s="71"/>
      <c r="F89" s="134"/>
      <c r="G89" s="71"/>
      <c r="H89" s="71"/>
      <c r="J89" s="521"/>
      <c r="K89" s="541"/>
    </row>
    <row r="90" spans="10:11">
      <c r="J90" s="523"/>
      <c r="K90" s="123"/>
    </row>
    <row r="91" ht="15.15" spans="10:11">
      <c r="J91" s="523"/>
      <c r="K91" s="123"/>
    </row>
    <row r="92" ht="21.75" customHeight="1" spans="2:11">
      <c r="B92" s="20" t="s">
        <v>58</v>
      </c>
      <c r="C92" s="21" t="s">
        <v>59</v>
      </c>
      <c r="D92" s="20" t="s">
        <v>60</v>
      </c>
      <c r="E92" s="80"/>
      <c r="F92" s="81" t="s">
        <v>44</v>
      </c>
      <c r="G92" s="21" t="s">
        <v>61</v>
      </c>
      <c r="H92" s="80" t="s">
        <v>62</v>
      </c>
      <c r="J92" s="523" t="str">
        <f t="shared" ref="J92:J98" si="13">C118</f>
        <v>Consume GitHub API - continue</v>
      </c>
      <c r="K92" s="123"/>
    </row>
    <row r="93" spans="2:11">
      <c r="B93" s="22">
        <v>45615</v>
      </c>
      <c r="C93" s="23">
        <v>0.208333333333333</v>
      </c>
      <c r="D93" s="24" t="s">
        <v>63</v>
      </c>
      <c r="E93" s="82"/>
      <c r="F93" s="83">
        <v>1</v>
      </c>
      <c r="G93" s="84" t="str">
        <f t="shared" si="11"/>
        <v>Complete</v>
      </c>
      <c r="H93" s="82"/>
      <c r="J93" s="523">
        <f t="shared" si="13"/>
        <v>0</v>
      </c>
      <c r="K93" s="123"/>
    </row>
    <row r="94" spans="2:11">
      <c r="B94" s="22"/>
      <c r="C94" s="25">
        <v>0.25</v>
      </c>
      <c r="D94" s="26"/>
      <c r="E94" s="85"/>
      <c r="F94" s="86"/>
      <c r="G94" s="87"/>
      <c r="H94" s="85"/>
      <c r="J94" s="523">
        <f t="shared" si="13"/>
        <v>0</v>
      </c>
      <c r="K94" s="123"/>
    </row>
    <row r="95" spans="2:11">
      <c r="B95" s="22"/>
      <c r="C95" s="25">
        <v>0.291666666666666</v>
      </c>
      <c r="D95" s="26"/>
      <c r="E95" s="85"/>
      <c r="F95" s="86"/>
      <c r="G95" s="87"/>
      <c r="H95" s="85"/>
      <c r="J95" s="523">
        <f t="shared" si="13"/>
        <v>0</v>
      </c>
      <c r="K95" s="123"/>
    </row>
    <row r="96" spans="2:11">
      <c r="B96" s="22"/>
      <c r="C96" s="25">
        <v>0.333333333333333</v>
      </c>
      <c r="D96" s="26"/>
      <c r="E96" s="85"/>
      <c r="F96" s="86"/>
      <c r="G96" s="87"/>
      <c r="H96" s="85"/>
      <c r="J96" s="523">
        <f t="shared" si="13"/>
        <v>0</v>
      </c>
      <c r="K96" s="123"/>
    </row>
    <row r="97" ht="15.15" spans="2:11">
      <c r="B97" s="22"/>
      <c r="C97" s="27">
        <v>0.375</v>
      </c>
      <c r="D97" s="28"/>
      <c r="E97" s="88"/>
      <c r="F97" s="89"/>
      <c r="G97" s="90"/>
      <c r="H97" s="88"/>
      <c r="J97" s="523">
        <f t="shared" si="13"/>
        <v>0</v>
      </c>
      <c r="K97" s="123"/>
    </row>
    <row r="98" ht="15.15" spans="2:11">
      <c r="B98" s="22"/>
      <c r="C98" s="606" t="s">
        <v>215</v>
      </c>
      <c r="D98" s="607"/>
      <c r="E98" s="32"/>
      <c r="F98" s="29" t="s">
        <v>64</v>
      </c>
      <c r="G98" s="30"/>
      <c r="H98" s="531"/>
      <c r="J98" s="523">
        <f t="shared" si="13"/>
        <v>0</v>
      </c>
      <c r="K98" s="123"/>
    </row>
    <row r="99" ht="15.15" spans="2:11">
      <c r="B99" s="22"/>
      <c r="C99" s="31" t="s">
        <v>65</v>
      </c>
      <c r="D99" s="32" t="s">
        <v>66</v>
      </c>
      <c r="E99" s="32" t="s">
        <v>43</v>
      </c>
      <c r="F99" s="92" t="s">
        <v>44</v>
      </c>
      <c r="G99" s="93" t="s">
        <v>61</v>
      </c>
      <c r="H99" s="92" t="s">
        <v>62</v>
      </c>
      <c r="J99" s="575"/>
      <c r="K99" s="576"/>
    </row>
    <row r="100" ht="15.15" spans="2:11">
      <c r="B100" s="22"/>
      <c r="C100" s="33"/>
      <c r="D100" s="34"/>
      <c r="E100" s="34"/>
      <c r="F100" s="94"/>
      <c r="G100" s="95" t="str">
        <f t="shared" ref="G100:G104" si="14">IF(F100=100%,"Complete",IF(AND(F100&lt;100%,F100&gt;0%),"In Progress","Not Started"))</f>
        <v>Not Started</v>
      </c>
      <c r="H100" s="96"/>
      <c r="J100" s="552" t="s">
        <v>64</v>
      </c>
      <c r="K100" s="531"/>
    </row>
    <row r="101" spans="2:11">
      <c r="B101" s="22"/>
      <c r="C101" s="35"/>
      <c r="D101" s="36"/>
      <c r="E101" s="36"/>
      <c r="F101" s="97"/>
      <c r="G101" s="95" t="str">
        <f t="shared" si="14"/>
        <v>Not Started</v>
      </c>
      <c r="H101" s="98"/>
      <c r="J101" s="513">
        <f t="shared" ref="J101:J105" si="15">C100</f>
        <v>0</v>
      </c>
      <c r="K101" s="34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505">
        <f t="shared" si="15"/>
        <v>0</v>
      </c>
      <c r="K102" s="36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505">
        <f t="shared" si="15"/>
        <v>0</v>
      </c>
      <c r="K103" s="36"/>
    </row>
    <row r="104" ht="15.15" spans="2:11">
      <c r="B104" s="22"/>
      <c r="C104" s="608"/>
      <c r="D104" s="457"/>
      <c r="E104" s="457"/>
      <c r="F104" s="572"/>
      <c r="G104" s="95" t="str">
        <f t="shared" si="14"/>
        <v>Not Started</v>
      </c>
      <c r="H104" s="535"/>
      <c r="J104" s="505">
        <f t="shared" si="15"/>
        <v>0</v>
      </c>
      <c r="K104" s="36"/>
    </row>
    <row r="105" ht="15.15" spans="2:11">
      <c r="B105" s="22"/>
      <c r="C105" s="609" t="s">
        <v>216</v>
      </c>
      <c r="D105" s="610"/>
      <c r="E105" s="614"/>
      <c r="F105" s="536" t="s">
        <v>217</v>
      </c>
      <c r="G105" s="40"/>
      <c r="H105" s="100"/>
      <c r="J105" s="505">
        <f t="shared" si="15"/>
        <v>0</v>
      </c>
      <c r="K105" s="36"/>
    </row>
    <row r="106" ht="15.15" spans="2:11">
      <c r="B106" s="22"/>
      <c r="C106" s="517" t="s">
        <v>69</v>
      </c>
      <c r="D106" s="517" t="s">
        <v>70</v>
      </c>
      <c r="E106" s="518"/>
      <c r="F106" s="102" t="s">
        <v>44</v>
      </c>
      <c r="G106" s="103" t="s">
        <v>61</v>
      </c>
      <c r="H106" s="104" t="s">
        <v>62</v>
      </c>
      <c r="J106" s="557" t="s">
        <v>76</v>
      </c>
      <c r="K106" s="558"/>
    </row>
    <row r="107" ht="28.8" spans="2:11">
      <c r="B107" s="22"/>
      <c r="C107" s="42" t="s">
        <v>312</v>
      </c>
      <c r="D107" s="619" t="s">
        <v>313</v>
      </c>
      <c r="E107" s="648"/>
      <c r="F107" s="106"/>
      <c r="G107" s="107" t="str">
        <f t="shared" ref="G107:G130" si="16">IF(F107=100%,"Complete",IF(AND(F107&lt;100%,F107&gt;0%),"In Progress","Not Started"))</f>
        <v>Not Started</v>
      </c>
      <c r="H107" s="108"/>
      <c r="J107" s="559" t="s">
        <v>77</v>
      </c>
      <c r="K107" s="560"/>
    </row>
    <row r="108" ht="15.15" spans="2:11">
      <c r="B108" s="22"/>
      <c r="C108" s="44"/>
      <c r="D108" s="45"/>
      <c r="E108" s="109"/>
      <c r="F108" s="110"/>
      <c r="G108" s="107" t="str">
        <f t="shared" si="16"/>
        <v>Not Started</v>
      </c>
      <c r="H108" s="111"/>
      <c r="J108" s="561"/>
      <c r="K108" s="562"/>
    </row>
    <row r="109" spans="2:8">
      <c r="B109" s="22"/>
      <c r="C109" s="44"/>
      <c r="D109" s="45"/>
      <c r="E109" s="109"/>
      <c r="F109" s="110"/>
      <c r="G109" s="107" t="str">
        <f t="shared" si="16"/>
        <v>Not Started</v>
      </c>
      <c r="H109" s="111"/>
    </row>
    <row r="110" ht="15.15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75" customHeight="1" spans="2:11">
      <c r="B111" s="22"/>
      <c r="C111" s="46"/>
      <c r="D111" s="47"/>
      <c r="E111" s="112"/>
      <c r="F111" s="113"/>
      <c r="G111" s="107" t="str">
        <f t="shared" si="16"/>
        <v>Not Started</v>
      </c>
      <c r="H111" s="103"/>
      <c r="J111" s="544" t="s">
        <v>47</v>
      </c>
      <c r="K111" s="545">
        <f>K82</f>
        <v>45615</v>
      </c>
    </row>
    <row r="112" ht="15.75" customHeight="1" spans="2:11">
      <c r="B112" s="22"/>
      <c r="C112" s="48">
        <v>0.541666666666667</v>
      </c>
      <c r="D112" s="49"/>
      <c r="E112" s="114"/>
      <c r="F112" s="115" t="s">
        <v>71</v>
      </c>
      <c r="G112" s="116"/>
      <c r="H112" s="117"/>
      <c r="J112" s="546"/>
      <c r="K112" s="547"/>
    </row>
    <row r="113" ht="15.75" customHeight="1" spans="2:11">
      <c r="B113" s="22"/>
      <c r="C113" s="519">
        <v>0.583333333333333</v>
      </c>
      <c r="D113" s="611"/>
      <c r="E113" s="520"/>
      <c r="F113" s="50" t="s">
        <v>72</v>
      </c>
      <c r="G113" s="51"/>
      <c r="H113" s="118"/>
      <c r="J113" s="43" t="str">
        <f t="shared" ref="J113:K127" si="17">J84</f>
        <v>Working With APIs in Python - Pagination and Data Extraction</v>
      </c>
      <c r="K113" s="548" t="str">
        <f t="shared" ref="K113:K114" si="18">K84</f>
        <v>https://youtu.be/-oPuGc05Lxs?si=lkSjbKrwmudy42tc</v>
      </c>
    </row>
    <row r="114" ht="15.75" customHeight="1" spans="2:11">
      <c r="B114" s="22"/>
      <c r="C114" s="52" t="s">
        <v>69</v>
      </c>
      <c r="D114" s="53"/>
      <c r="E114" s="119"/>
      <c r="F114" s="120" t="s">
        <v>44</v>
      </c>
      <c r="G114" s="120" t="s">
        <v>61</v>
      </c>
      <c r="H114" s="118" t="s">
        <v>62</v>
      </c>
      <c r="J114" s="45">
        <f t="shared" si="17"/>
        <v>0</v>
      </c>
      <c r="K114" s="549">
        <f t="shared" si="18"/>
        <v>0</v>
      </c>
    </row>
    <row r="115" ht="15" customHeight="1" spans="2:11">
      <c r="B115" s="22"/>
      <c r="C115" s="521" t="s">
        <v>218</v>
      </c>
      <c r="D115" s="541"/>
      <c r="E115" s="120" t="s">
        <v>219</v>
      </c>
      <c r="F115" s="122"/>
      <c r="G115" s="541" t="str">
        <f t="shared" si="16"/>
        <v>Not Started</v>
      </c>
      <c r="H115" s="124"/>
      <c r="J115" s="45">
        <f t="shared" si="17"/>
        <v>0</v>
      </c>
      <c r="K115" s="549">
        <f t="shared" si="17"/>
        <v>0</v>
      </c>
    </row>
    <row r="116" spans="2:11">
      <c r="B116" s="22"/>
      <c r="C116" s="523" t="s">
        <v>220</v>
      </c>
      <c r="D116" s="123"/>
      <c r="E116" s="615"/>
      <c r="F116" s="126"/>
      <c r="G116" s="123" t="str">
        <f t="shared" si="16"/>
        <v>Not Started</v>
      </c>
      <c r="H116" s="127"/>
      <c r="J116" s="45">
        <f t="shared" si="17"/>
        <v>0</v>
      </c>
      <c r="K116" s="549">
        <f t="shared" si="17"/>
        <v>0</v>
      </c>
    </row>
    <row r="117" ht="15.75" customHeight="1" spans="2:11">
      <c r="B117" s="22"/>
      <c r="C117" s="525" t="s">
        <v>221</v>
      </c>
      <c r="D117" s="612"/>
      <c r="E117" s="615"/>
      <c r="F117" s="126"/>
      <c r="G117" s="123" t="str">
        <f t="shared" si="16"/>
        <v>Not Started</v>
      </c>
      <c r="H117" s="127"/>
      <c r="J117" s="45">
        <f t="shared" si="17"/>
        <v>0</v>
      </c>
      <c r="K117" s="549">
        <f t="shared" si="17"/>
        <v>0</v>
      </c>
    </row>
    <row r="118" ht="15.15" spans="2:11">
      <c r="B118" s="22"/>
      <c r="C118" s="613" t="s">
        <v>308</v>
      </c>
      <c r="D118" s="130"/>
      <c r="E118" s="616" t="s">
        <v>222</v>
      </c>
      <c r="F118" s="126"/>
      <c r="G118" s="123" t="str">
        <f t="shared" si="16"/>
        <v>Not Started</v>
      </c>
      <c r="H118" s="127"/>
      <c r="J118" s="521"/>
      <c r="K118" s="541"/>
    </row>
    <row r="119" ht="15" customHeight="1" spans="2:11">
      <c r="B119" s="22"/>
      <c r="C119" s="570"/>
      <c r="D119" s="571"/>
      <c r="E119" s="129" t="s">
        <v>224</v>
      </c>
      <c r="F119" s="126"/>
      <c r="G119" s="123" t="str">
        <f t="shared" si="16"/>
        <v>Not Started</v>
      </c>
      <c r="H119" s="127"/>
      <c r="J119" s="523"/>
      <c r="K119" s="123"/>
    </row>
    <row r="120" ht="15" customHeight="1" spans="2:11">
      <c r="B120" s="22"/>
      <c r="C120" s="64"/>
      <c r="D120" s="65"/>
      <c r="E120" s="130"/>
      <c r="F120" s="126"/>
      <c r="G120" s="123" t="str">
        <f t="shared" si="16"/>
        <v>Not Started</v>
      </c>
      <c r="H120" s="127"/>
      <c r="J120" s="523"/>
      <c r="K120" s="123"/>
    </row>
    <row r="121" ht="15" customHeight="1" spans="2:11">
      <c r="B121" s="22"/>
      <c r="C121" s="64"/>
      <c r="D121" s="65"/>
      <c r="E121" s="130"/>
      <c r="F121" s="126"/>
      <c r="G121" s="123" t="str">
        <f t="shared" si="16"/>
        <v>Not Started</v>
      </c>
      <c r="H121" s="127"/>
      <c r="J121" s="523" t="str">
        <f t="shared" si="17"/>
        <v>Consume GitHub API - continue</v>
      </c>
      <c r="K121" s="123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523">
        <f t="shared" si="17"/>
        <v>0</v>
      </c>
      <c r="K122" s="123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523">
        <f t="shared" si="17"/>
        <v>0</v>
      </c>
      <c r="K123" s="123"/>
    </row>
    <row r="124" ht="15.75" customHeight="1" spans="2:11">
      <c r="B124" s="66"/>
      <c r="C124" s="67"/>
      <c r="D124" s="68"/>
      <c r="E124" s="131"/>
      <c r="F124" s="132"/>
      <c r="G124" s="123" t="str">
        <f t="shared" si="16"/>
        <v>Not Started</v>
      </c>
      <c r="H124" s="133"/>
      <c r="J124" s="523">
        <f t="shared" si="17"/>
        <v>0</v>
      </c>
      <c r="K124" s="123"/>
    </row>
    <row r="125" ht="25" spans="2:11">
      <c r="B125" s="69"/>
      <c r="C125" s="70"/>
      <c r="D125" s="71"/>
      <c r="E125" s="71"/>
      <c r="F125" s="134"/>
      <c r="G125" s="71"/>
      <c r="H125" s="71"/>
      <c r="J125" s="523">
        <f t="shared" si="17"/>
        <v>0</v>
      </c>
      <c r="K125" s="123"/>
    </row>
    <row r="126" ht="15.75" customHeight="1" spans="2:11">
      <c r="B126" s="69"/>
      <c r="C126" s="70"/>
      <c r="D126" s="71"/>
      <c r="E126" s="71"/>
      <c r="F126" s="134"/>
      <c r="G126" s="71"/>
      <c r="H126" s="71"/>
      <c r="J126" s="523">
        <f t="shared" si="17"/>
        <v>0</v>
      </c>
      <c r="K126" s="123"/>
    </row>
    <row r="127" spans="10:11">
      <c r="J127" s="523">
        <f t="shared" si="17"/>
        <v>0</v>
      </c>
      <c r="K127" s="123"/>
    </row>
    <row r="128" ht="15.15" spans="10:11">
      <c r="J128" s="550"/>
      <c r="K128" s="551"/>
    </row>
    <row r="129" ht="21.75" customHeight="1" spans="2:11">
      <c r="B129" s="20" t="s">
        <v>58</v>
      </c>
      <c r="C129" s="21" t="s">
        <v>59</v>
      </c>
      <c r="D129" s="20" t="s">
        <v>60</v>
      </c>
      <c r="E129" s="80"/>
      <c r="F129" s="81" t="s">
        <v>44</v>
      </c>
      <c r="G129" s="21" t="s">
        <v>61</v>
      </c>
      <c r="H129" s="80" t="s">
        <v>62</v>
      </c>
      <c r="J129" s="552" t="s">
        <v>64</v>
      </c>
      <c r="K129" s="531"/>
    </row>
    <row r="130" spans="2:11">
      <c r="B130" s="22">
        <v>45616</v>
      </c>
      <c r="C130" s="23">
        <v>0.208333333333333</v>
      </c>
      <c r="D130" s="24" t="s">
        <v>63</v>
      </c>
      <c r="E130" s="82"/>
      <c r="F130" s="83">
        <v>1</v>
      </c>
      <c r="G130" s="84" t="str">
        <f t="shared" si="16"/>
        <v>Complete</v>
      </c>
      <c r="H130" s="82"/>
      <c r="J130" s="505">
        <f t="shared" ref="J130:J134" si="19">J101</f>
        <v>0</v>
      </c>
      <c r="K130" s="36"/>
    </row>
    <row r="131" spans="2:11">
      <c r="B131" s="22"/>
      <c r="C131" s="25">
        <v>0.25</v>
      </c>
      <c r="D131" s="26"/>
      <c r="E131" s="85"/>
      <c r="F131" s="86"/>
      <c r="G131" s="87"/>
      <c r="H131" s="85"/>
      <c r="J131" s="505">
        <f t="shared" si="19"/>
        <v>0</v>
      </c>
      <c r="K131" s="36"/>
    </row>
    <row r="132" spans="2:11">
      <c r="B132" s="22"/>
      <c r="C132" s="25">
        <v>0.291666666666666</v>
      </c>
      <c r="D132" s="26"/>
      <c r="E132" s="85"/>
      <c r="F132" s="86"/>
      <c r="G132" s="87"/>
      <c r="H132" s="85"/>
      <c r="J132" s="505">
        <f t="shared" si="19"/>
        <v>0</v>
      </c>
      <c r="K132" s="36"/>
    </row>
    <row r="133" spans="2:11">
      <c r="B133" s="22"/>
      <c r="C133" s="25">
        <v>0.333333333333333</v>
      </c>
      <c r="D133" s="26"/>
      <c r="E133" s="85"/>
      <c r="F133" s="86"/>
      <c r="G133" s="87"/>
      <c r="H133" s="85"/>
      <c r="J133" s="505">
        <f t="shared" si="19"/>
        <v>0</v>
      </c>
      <c r="K133" s="36"/>
    </row>
    <row r="134" ht="15.75" customHeight="1" spans="2:11">
      <c r="B134" s="22"/>
      <c r="C134" s="27">
        <v>0.375</v>
      </c>
      <c r="D134" s="28"/>
      <c r="E134" s="88"/>
      <c r="F134" s="89"/>
      <c r="G134" s="90"/>
      <c r="H134" s="88"/>
      <c r="J134" s="505">
        <f t="shared" si="19"/>
        <v>0</v>
      </c>
      <c r="K134" s="36"/>
    </row>
    <row r="135" ht="15.75" customHeight="1" spans="2:11">
      <c r="B135" s="22"/>
      <c r="C135" s="606" t="s">
        <v>215</v>
      </c>
      <c r="D135" s="607"/>
      <c r="E135" s="32"/>
      <c r="F135" s="29" t="s">
        <v>64</v>
      </c>
      <c r="G135" s="30"/>
      <c r="H135" s="531"/>
      <c r="J135" s="553"/>
      <c r="K135" s="554"/>
    </row>
    <row r="136" ht="15.75" customHeight="1" spans="2:11">
      <c r="B136" s="22"/>
      <c r="C136" s="31" t="s">
        <v>65</v>
      </c>
      <c r="D136" s="32" t="s">
        <v>66</v>
      </c>
      <c r="E136" s="32" t="s">
        <v>43</v>
      </c>
      <c r="F136" s="92" t="s">
        <v>44</v>
      </c>
      <c r="G136" s="93" t="s">
        <v>61</v>
      </c>
      <c r="H136" s="92" t="s">
        <v>62</v>
      </c>
      <c r="J136" s="555" t="s">
        <v>67</v>
      </c>
      <c r="K136" s="556">
        <f>B130</f>
        <v>45616</v>
      </c>
    </row>
    <row r="137" ht="43.95" spans="2:11">
      <c r="B137" s="22"/>
      <c r="C137" s="33" t="s">
        <v>309</v>
      </c>
      <c r="D137" s="617" t="s">
        <v>270</v>
      </c>
      <c r="E137" s="617" t="s">
        <v>271</v>
      </c>
      <c r="F137" s="94">
        <v>1</v>
      </c>
      <c r="G137" s="95" t="str">
        <f t="shared" ref="G137:G141" si="20">IF(F137=100%,"Complete",IF(AND(F137&lt;100%,F137&gt;0%),"In Progress","Not Started"))</f>
        <v>Complete</v>
      </c>
      <c r="H137" s="96"/>
      <c r="J137" s="573"/>
      <c r="K137" s="574"/>
    </row>
    <row r="138" spans="2:11">
      <c r="B138" s="22"/>
      <c r="C138" s="35"/>
      <c r="D138" s="36"/>
      <c r="E138" s="36"/>
      <c r="F138" s="97"/>
      <c r="G138" s="95" t="str">
        <f t="shared" si="20"/>
        <v>Not Started</v>
      </c>
      <c r="H138" s="98"/>
      <c r="J138" s="43">
        <f t="shared" ref="J138:K142" si="21">C144</f>
        <v>0</v>
      </c>
      <c r="K138" s="548">
        <f t="shared" si="21"/>
        <v>0</v>
      </c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45">
        <f t="shared" si="21"/>
        <v>0</v>
      </c>
      <c r="K139" s="54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45">
        <f t="shared" si="21"/>
        <v>0</v>
      </c>
      <c r="K140" s="549">
        <f t="shared" si="21"/>
        <v>0</v>
      </c>
    </row>
    <row r="141" ht="15.75" customHeight="1" spans="2:11">
      <c r="B141" s="22"/>
      <c r="C141" s="608"/>
      <c r="D141" s="457"/>
      <c r="E141" s="457"/>
      <c r="F141" s="572"/>
      <c r="G141" s="95" t="str">
        <f t="shared" si="20"/>
        <v>Not Started</v>
      </c>
      <c r="H141" s="535"/>
      <c r="J141" s="45">
        <f t="shared" si="21"/>
        <v>0</v>
      </c>
      <c r="K141" s="549">
        <f t="shared" si="21"/>
        <v>0</v>
      </c>
    </row>
    <row r="142" ht="15.75" customHeight="1" spans="2:11">
      <c r="B142" s="22"/>
      <c r="C142" s="609" t="s">
        <v>216</v>
      </c>
      <c r="D142" s="610"/>
      <c r="E142" s="614"/>
      <c r="F142" s="536" t="s">
        <v>217</v>
      </c>
      <c r="G142" s="40"/>
      <c r="H142" s="100"/>
      <c r="J142" s="45">
        <f t="shared" si="21"/>
        <v>0</v>
      </c>
      <c r="K142" s="549">
        <f t="shared" si="21"/>
        <v>0</v>
      </c>
    </row>
    <row r="143" ht="15.75" customHeight="1" spans="2:11">
      <c r="B143" s="22"/>
      <c r="C143" s="517" t="s">
        <v>69</v>
      </c>
      <c r="D143" s="517" t="s">
        <v>70</v>
      </c>
      <c r="E143" s="518"/>
      <c r="F143" s="102" t="s">
        <v>44</v>
      </c>
      <c r="G143" s="103" t="s">
        <v>61</v>
      </c>
      <c r="H143" s="104" t="s">
        <v>62</v>
      </c>
      <c r="J143" s="521"/>
      <c r="K143" s="541"/>
    </row>
    <row r="144" spans="2:11">
      <c r="B144" s="22"/>
      <c r="C144" s="42"/>
      <c r="D144" s="43"/>
      <c r="E144" s="105"/>
      <c r="F144" s="106"/>
      <c r="G144" s="107" t="str">
        <f t="shared" ref="G144:G167" si="22">IF(F144=100%,"Complete",IF(AND(F144&lt;100%,F144&gt;0%),"In Progress","Not Started"))</f>
        <v>Not Started</v>
      </c>
      <c r="H144" s="108"/>
      <c r="J144" s="523"/>
      <c r="K144" s="123"/>
    </row>
    <row r="145" spans="2:11">
      <c r="B145" s="22"/>
      <c r="C145" s="44"/>
      <c r="D145" s="45"/>
      <c r="E145" s="109"/>
      <c r="F145" s="110"/>
      <c r="G145" s="107" t="str">
        <f t="shared" si="22"/>
        <v>Not Started</v>
      </c>
      <c r="H145" s="111"/>
      <c r="J145" s="523"/>
      <c r="K145" s="123"/>
    </row>
    <row r="146" spans="2:11">
      <c r="B146" s="22"/>
      <c r="C146" s="44"/>
      <c r="D146" s="45"/>
      <c r="E146" s="109"/>
      <c r="F146" s="110"/>
      <c r="G146" s="107" t="str">
        <f t="shared" si="22"/>
        <v>Not Started</v>
      </c>
      <c r="H146" s="111"/>
      <c r="J146" s="523" t="str">
        <f t="shared" ref="J146:J152" si="23">C155</f>
        <v>Consume GitHub API - opened pr</v>
      </c>
      <c r="K146" s="123"/>
    </row>
    <row r="147" spans="2:11">
      <c r="B147" s="22"/>
      <c r="C147" s="44"/>
      <c r="D147" s="45"/>
      <c r="E147" s="109"/>
      <c r="F147" s="110"/>
      <c r="G147" s="107" t="str">
        <f t="shared" si="22"/>
        <v>Not Started</v>
      </c>
      <c r="H147" s="111"/>
      <c r="J147" s="523">
        <f t="shared" si="23"/>
        <v>0</v>
      </c>
      <c r="K147" s="123"/>
    </row>
    <row r="148" ht="15.75" customHeight="1" spans="2:11">
      <c r="B148" s="22"/>
      <c r="C148" s="46"/>
      <c r="D148" s="47"/>
      <c r="E148" s="112"/>
      <c r="F148" s="113"/>
      <c r="G148" s="107" t="str">
        <f t="shared" si="22"/>
        <v>Not Started</v>
      </c>
      <c r="H148" s="103"/>
      <c r="J148" s="523">
        <f t="shared" si="23"/>
        <v>0</v>
      </c>
      <c r="K148" s="123"/>
    </row>
    <row r="149" ht="15.75" customHeight="1" spans="2:11">
      <c r="B149" s="22"/>
      <c r="C149" s="48">
        <v>0.541666666666667</v>
      </c>
      <c r="D149" s="49"/>
      <c r="E149" s="114"/>
      <c r="F149" s="115" t="s">
        <v>71</v>
      </c>
      <c r="G149" s="116"/>
      <c r="H149" s="117"/>
      <c r="J149" s="523">
        <f t="shared" si="23"/>
        <v>0</v>
      </c>
      <c r="K149" s="123"/>
    </row>
    <row r="150" ht="15.75" customHeight="1" spans="2:11">
      <c r="B150" s="22"/>
      <c r="C150" s="519">
        <v>0.583333333333333</v>
      </c>
      <c r="D150" s="611"/>
      <c r="E150" s="520"/>
      <c r="F150" s="50" t="s">
        <v>72</v>
      </c>
      <c r="G150" s="51"/>
      <c r="H150" s="118"/>
      <c r="J150" s="523">
        <f t="shared" si="23"/>
        <v>0</v>
      </c>
      <c r="K150" s="123"/>
    </row>
    <row r="151" ht="15.75" customHeight="1" spans="2:11">
      <c r="B151" s="22"/>
      <c r="C151" s="52" t="s">
        <v>69</v>
      </c>
      <c r="D151" s="53"/>
      <c r="E151" s="119"/>
      <c r="F151" s="120" t="s">
        <v>44</v>
      </c>
      <c r="G151" s="120" t="s">
        <v>61</v>
      </c>
      <c r="H151" s="118" t="s">
        <v>62</v>
      </c>
      <c r="J151" s="523">
        <f t="shared" si="23"/>
        <v>0</v>
      </c>
      <c r="K151" s="123"/>
    </row>
    <row r="152" ht="15" customHeight="1" spans="2:11">
      <c r="B152" s="22"/>
      <c r="C152" s="521" t="s">
        <v>218</v>
      </c>
      <c r="D152" s="541"/>
      <c r="E152" s="120" t="s">
        <v>219</v>
      </c>
      <c r="F152" s="122"/>
      <c r="G152" s="541" t="str">
        <f t="shared" si="22"/>
        <v>Not Started</v>
      </c>
      <c r="H152" s="124"/>
      <c r="J152" s="523">
        <f t="shared" si="23"/>
        <v>0</v>
      </c>
      <c r="K152" s="123"/>
    </row>
    <row r="153" ht="15.75" customHeight="1" spans="2:11">
      <c r="B153" s="22"/>
      <c r="C153" s="523" t="s">
        <v>220</v>
      </c>
      <c r="D153" s="123"/>
      <c r="E153" s="615"/>
      <c r="F153" s="126"/>
      <c r="G153" s="123" t="str">
        <f t="shared" si="22"/>
        <v>Not Started</v>
      </c>
      <c r="H153" s="127"/>
      <c r="J153" s="575"/>
      <c r="K153" s="576"/>
    </row>
    <row r="154" ht="15.75" customHeight="1" spans="2:11">
      <c r="B154" s="22"/>
      <c r="C154" s="525" t="s">
        <v>221</v>
      </c>
      <c r="D154" s="612"/>
      <c r="E154" s="615"/>
      <c r="F154" s="126"/>
      <c r="G154" s="123" t="str">
        <f t="shared" si="22"/>
        <v>Not Started</v>
      </c>
      <c r="H154" s="127"/>
      <c r="J154" s="552" t="s">
        <v>64</v>
      </c>
      <c r="K154" s="531"/>
    </row>
    <row r="155" ht="15.15" spans="2:11">
      <c r="B155" s="22"/>
      <c r="C155" s="613" t="s">
        <v>314</v>
      </c>
      <c r="D155" s="130"/>
      <c r="E155" s="616" t="s">
        <v>222</v>
      </c>
      <c r="F155" s="126"/>
      <c r="G155" s="123" t="str">
        <f t="shared" si="22"/>
        <v>Not Started</v>
      </c>
      <c r="H155" s="127"/>
      <c r="J155" s="513" t="str">
        <f t="shared" ref="J155:J159" si="24">C137</f>
        <v>Simple Calculator - moganedilifa@gmail.com - review</v>
      </c>
      <c r="K155" s="34"/>
    </row>
    <row r="156" spans="2:11">
      <c r="B156" s="22"/>
      <c r="C156" s="570"/>
      <c r="D156" s="571"/>
      <c r="E156" s="129" t="s">
        <v>224</v>
      </c>
      <c r="F156" s="126"/>
      <c r="G156" s="123" t="str">
        <f t="shared" si="22"/>
        <v>Not Started</v>
      </c>
      <c r="H156" s="127"/>
      <c r="J156" s="505">
        <f t="shared" si="24"/>
        <v>0</v>
      </c>
      <c r="K156" s="36"/>
    </row>
    <row r="157" spans="2:11">
      <c r="B157" s="22"/>
      <c r="C157" s="64"/>
      <c r="D157" s="65"/>
      <c r="E157" s="130"/>
      <c r="F157" s="126"/>
      <c r="G157" s="123" t="str">
        <f t="shared" si="22"/>
        <v>Not Started</v>
      </c>
      <c r="H157" s="127"/>
      <c r="J157" s="505">
        <f t="shared" si="24"/>
        <v>0</v>
      </c>
      <c r="K157" s="36"/>
    </row>
    <row r="158" spans="2:11">
      <c r="B158" s="22"/>
      <c r="C158" s="64"/>
      <c r="D158" s="65"/>
      <c r="E158" s="130"/>
      <c r="F158" s="126"/>
      <c r="G158" s="123" t="str">
        <f t="shared" si="22"/>
        <v>Not Started</v>
      </c>
      <c r="H158" s="127"/>
      <c r="J158" s="505">
        <f t="shared" si="24"/>
        <v>0</v>
      </c>
      <c r="K158" s="36"/>
    </row>
    <row r="159" ht="15.75" customHeight="1" spans="2:11">
      <c r="B159" s="22"/>
      <c r="C159" s="64"/>
      <c r="D159" s="65"/>
      <c r="E159" s="130"/>
      <c r="F159" s="126"/>
      <c r="G159" s="123" t="str">
        <f t="shared" si="22"/>
        <v>Not Started</v>
      </c>
      <c r="H159" s="127"/>
      <c r="J159" s="505">
        <f t="shared" si="24"/>
        <v>0</v>
      </c>
      <c r="K159" s="36"/>
    </row>
    <row r="160" ht="15.75" customHeight="1" spans="2:11">
      <c r="B160" s="22"/>
      <c r="C160" s="64"/>
      <c r="D160" s="65"/>
      <c r="E160" s="130"/>
      <c r="F160" s="126"/>
      <c r="G160" s="123" t="str">
        <f t="shared" si="22"/>
        <v>Not Started</v>
      </c>
      <c r="H160" s="127"/>
      <c r="J160" s="557" t="s">
        <v>76</v>
      </c>
      <c r="K160" s="558"/>
    </row>
    <row r="161" ht="15.75" customHeight="1" spans="2:11">
      <c r="B161" s="66"/>
      <c r="C161" s="67"/>
      <c r="D161" s="68"/>
      <c r="E161" s="131"/>
      <c r="F161" s="132"/>
      <c r="G161" s="123" t="str">
        <f t="shared" si="22"/>
        <v>Not Started</v>
      </c>
      <c r="H161" s="133"/>
      <c r="J161" s="559" t="s">
        <v>77</v>
      </c>
      <c r="K161" s="560"/>
    </row>
    <row r="162" ht="25.75" spans="2:11">
      <c r="B162" s="69"/>
      <c r="C162" s="70"/>
      <c r="D162" s="71"/>
      <c r="E162" s="71"/>
      <c r="F162" s="134"/>
      <c r="G162" s="71"/>
      <c r="H162" s="71"/>
      <c r="J162" s="561"/>
      <c r="K162" s="562"/>
    </row>
    <row r="163" ht="15.75" customHeight="1" spans="2:8">
      <c r="B163" s="69"/>
      <c r="C163" s="70"/>
      <c r="D163" s="71"/>
      <c r="E163" s="71"/>
      <c r="F163" s="134"/>
      <c r="G163" s="71"/>
      <c r="H163" s="71"/>
    </row>
    <row r="164" ht="15.15"/>
    <row r="165" ht="15.15" spans="10:11">
      <c r="J165" s="544" t="s">
        <v>47</v>
      </c>
      <c r="K165" s="545">
        <f>K136</f>
        <v>45616</v>
      </c>
    </row>
    <row r="166" ht="21.75" customHeight="1" spans="2:11">
      <c r="B166" s="20" t="s">
        <v>58</v>
      </c>
      <c r="C166" s="21" t="s">
        <v>59</v>
      </c>
      <c r="D166" s="20" t="s">
        <v>60</v>
      </c>
      <c r="E166" s="80"/>
      <c r="F166" s="81" t="s">
        <v>44</v>
      </c>
      <c r="G166" s="21" t="s">
        <v>61</v>
      </c>
      <c r="H166" s="80" t="s">
        <v>62</v>
      </c>
      <c r="J166" s="546"/>
      <c r="K166" s="547"/>
    </row>
    <row r="167" spans="2:11">
      <c r="B167" s="22">
        <v>45617</v>
      </c>
      <c r="C167" s="23">
        <v>0.208333333333333</v>
      </c>
      <c r="D167" s="24" t="s">
        <v>63</v>
      </c>
      <c r="E167" s="82"/>
      <c r="F167" s="83"/>
      <c r="G167" s="84" t="str">
        <f t="shared" si="22"/>
        <v>Not Started</v>
      </c>
      <c r="H167" s="82"/>
      <c r="J167" s="43">
        <f t="shared" ref="J167:K188" si="25">J138</f>
        <v>0</v>
      </c>
      <c r="K167" s="548">
        <f t="shared" ref="K167:K168" si="26">K138</f>
        <v>0</v>
      </c>
    </row>
    <row r="168" spans="2:11">
      <c r="B168" s="22"/>
      <c r="C168" s="25">
        <v>0.25</v>
      </c>
      <c r="D168" s="26"/>
      <c r="E168" s="85"/>
      <c r="F168" s="86"/>
      <c r="G168" s="87"/>
      <c r="H168" s="85"/>
      <c r="J168" s="45">
        <f t="shared" si="25"/>
        <v>0</v>
      </c>
      <c r="K168" s="549">
        <f t="shared" si="26"/>
        <v>0</v>
      </c>
    </row>
    <row r="169" spans="2:11">
      <c r="B169" s="22"/>
      <c r="C169" s="25">
        <v>0.291666666666666</v>
      </c>
      <c r="D169" s="26"/>
      <c r="E169" s="85"/>
      <c r="F169" s="86"/>
      <c r="G169" s="87"/>
      <c r="H169" s="85"/>
      <c r="J169" s="45">
        <f t="shared" si="25"/>
        <v>0</v>
      </c>
      <c r="K169" s="549">
        <f t="shared" si="25"/>
        <v>0</v>
      </c>
    </row>
    <row r="170" spans="2:11">
      <c r="B170" s="22"/>
      <c r="C170" s="25">
        <v>0.333333333333333</v>
      </c>
      <c r="D170" s="26"/>
      <c r="E170" s="85"/>
      <c r="F170" s="86"/>
      <c r="G170" s="87"/>
      <c r="H170" s="85"/>
      <c r="J170" s="45">
        <f t="shared" si="25"/>
        <v>0</v>
      </c>
      <c r="K170" s="549">
        <f t="shared" si="25"/>
        <v>0</v>
      </c>
    </row>
    <row r="171" ht="15.75" customHeight="1" spans="2:11">
      <c r="B171" s="22"/>
      <c r="C171" s="27">
        <v>0.375</v>
      </c>
      <c r="D171" s="28"/>
      <c r="E171" s="88"/>
      <c r="F171" s="89"/>
      <c r="G171" s="90"/>
      <c r="H171" s="88"/>
      <c r="J171" s="45">
        <f t="shared" si="25"/>
        <v>0</v>
      </c>
      <c r="K171" s="549">
        <f t="shared" si="25"/>
        <v>0</v>
      </c>
    </row>
    <row r="172" ht="15.75" customHeight="1" spans="2:11">
      <c r="B172" s="22"/>
      <c r="C172" s="606" t="s">
        <v>215</v>
      </c>
      <c r="D172" s="607"/>
      <c r="E172" s="32"/>
      <c r="F172" s="29" t="s">
        <v>64</v>
      </c>
      <c r="G172" s="30"/>
      <c r="H172" s="531"/>
      <c r="J172" s="521"/>
      <c r="K172" s="541"/>
    </row>
    <row r="173" ht="15.75" customHeight="1" spans="2:11">
      <c r="B173" s="22"/>
      <c r="C173" s="31" t="s">
        <v>65</v>
      </c>
      <c r="D173" s="32" t="s">
        <v>66</v>
      </c>
      <c r="E173" s="32" t="s">
        <v>43</v>
      </c>
      <c r="F173" s="92" t="s">
        <v>44</v>
      </c>
      <c r="G173" s="93" t="s">
        <v>61</v>
      </c>
      <c r="H173" s="92" t="s">
        <v>62</v>
      </c>
      <c r="J173" s="523"/>
      <c r="K173" s="123"/>
    </row>
    <row r="174" spans="2:11">
      <c r="B174" s="22"/>
      <c r="C174" s="33"/>
      <c r="D174" s="34"/>
      <c r="E174" s="34"/>
      <c r="F174" s="94"/>
      <c r="G174" s="95" t="str">
        <f t="shared" ref="G174:G178" si="27">IF(F174=100%,"Complete",IF(AND(F174&lt;100%,F174&gt;0%),"In Progress","Not Started"))</f>
        <v>Not Started</v>
      </c>
      <c r="H174" s="96"/>
      <c r="J174" s="523"/>
      <c r="K174" s="123"/>
    </row>
    <row r="175" spans="2:11">
      <c r="B175" s="22"/>
      <c r="C175" s="35"/>
      <c r="D175" s="36"/>
      <c r="E175" s="36"/>
      <c r="F175" s="97"/>
      <c r="G175" s="95" t="str">
        <f t="shared" si="27"/>
        <v>Not Started</v>
      </c>
      <c r="H175" s="98"/>
      <c r="J175" s="523" t="str">
        <f t="shared" si="25"/>
        <v>Consume GitHub API - opened pr</v>
      </c>
      <c r="K175" s="123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523">
        <f t="shared" si="25"/>
        <v>0</v>
      </c>
      <c r="K176" s="123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523">
        <f t="shared" si="25"/>
        <v>0</v>
      </c>
      <c r="K177" s="123"/>
    </row>
    <row r="178" ht="15.75" customHeight="1" spans="2:11">
      <c r="B178" s="22"/>
      <c r="C178" s="608"/>
      <c r="D178" s="457"/>
      <c r="E178" s="457"/>
      <c r="F178" s="572"/>
      <c r="G178" s="95" t="str">
        <f t="shared" si="27"/>
        <v>Not Started</v>
      </c>
      <c r="H178" s="535"/>
      <c r="J178" s="523">
        <f t="shared" si="25"/>
        <v>0</v>
      </c>
      <c r="K178" s="123"/>
    </row>
    <row r="179" ht="15.75" customHeight="1" spans="2:11">
      <c r="B179" s="22"/>
      <c r="C179" s="609" t="s">
        <v>216</v>
      </c>
      <c r="D179" s="610"/>
      <c r="E179" s="614"/>
      <c r="F179" s="536" t="s">
        <v>217</v>
      </c>
      <c r="G179" s="40"/>
      <c r="H179" s="100"/>
      <c r="J179" s="523">
        <f t="shared" si="25"/>
        <v>0</v>
      </c>
      <c r="K179" s="123"/>
    </row>
    <row r="180" ht="15.75" customHeight="1" spans="2:11">
      <c r="B180" s="22"/>
      <c r="C180" s="517" t="s">
        <v>69</v>
      </c>
      <c r="D180" s="517" t="s">
        <v>70</v>
      </c>
      <c r="E180" s="518"/>
      <c r="F180" s="102" t="s">
        <v>44</v>
      </c>
      <c r="G180" s="103" t="s">
        <v>61</v>
      </c>
      <c r="H180" s="104" t="s">
        <v>62</v>
      </c>
      <c r="J180" s="523">
        <f t="shared" si="25"/>
        <v>0</v>
      </c>
      <c r="K180" s="123"/>
    </row>
    <row r="181" spans="2:11">
      <c r="B181" s="22"/>
      <c r="C181" s="42" t="s">
        <v>289</v>
      </c>
      <c r="D181" s="619" t="s">
        <v>290</v>
      </c>
      <c r="E181" s="648"/>
      <c r="F181" s="106">
        <v>1</v>
      </c>
      <c r="G181" s="107" t="str">
        <f t="shared" ref="G181:G204" si="28">IF(F181=100%,"Complete",IF(AND(F181&lt;100%,F181&gt;0%),"In Progress","Not Started"))</f>
        <v>Complete</v>
      </c>
      <c r="H181" s="108"/>
      <c r="J181" s="523">
        <f t="shared" si="25"/>
        <v>0</v>
      </c>
      <c r="K181" s="123"/>
    </row>
    <row r="182" ht="15.15" spans="2:11">
      <c r="B182" s="22"/>
      <c r="C182" s="44" t="s">
        <v>291</v>
      </c>
      <c r="D182" s="667" t="s">
        <v>292</v>
      </c>
      <c r="E182" s="668"/>
      <c r="F182" s="110">
        <v>1</v>
      </c>
      <c r="G182" s="107" t="str">
        <f t="shared" si="28"/>
        <v>Complete</v>
      </c>
      <c r="H182" s="111"/>
      <c r="J182" s="550"/>
      <c r="K182" s="551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552" t="s">
        <v>64</v>
      </c>
      <c r="K183" s="531"/>
    </row>
    <row r="184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505" t="str">
        <f t="shared" si="25"/>
        <v>Simple Calculator - moganedilifa@gmail.com - review</v>
      </c>
      <c r="K184" s="36"/>
    </row>
    <row r="185" ht="15.75" customHeight="1" spans="2:11">
      <c r="B185" s="22"/>
      <c r="C185" s="46"/>
      <c r="D185" s="47"/>
      <c r="E185" s="112"/>
      <c r="F185" s="113"/>
      <c r="G185" s="107" t="str">
        <f t="shared" si="28"/>
        <v>Not Started</v>
      </c>
      <c r="H185" s="103"/>
      <c r="J185" s="505">
        <f t="shared" si="25"/>
        <v>0</v>
      </c>
      <c r="K185" s="36"/>
    </row>
    <row r="186" ht="15.75" customHeight="1" spans="2:11">
      <c r="B186" s="22"/>
      <c r="C186" s="48">
        <v>0.541666666666667</v>
      </c>
      <c r="D186" s="49"/>
      <c r="E186" s="114"/>
      <c r="F186" s="115" t="s">
        <v>71</v>
      </c>
      <c r="G186" s="116"/>
      <c r="H186" s="117"/>
      <c r="J186" s="505">
        <f t="shared" si="25"/>
        <v>0</v>
      </c>
      <c r="K186" s="36"/>
    </row>
    <row r="187" ht="15.75" customHeight="1" spans="2:11">
      <c r="B187" s="22"/>
      <c r="C187" s="519">
        <v>0.583333333333333</v>
      </c>
      <c r="D187" s="611"/>
      <c r="E187" s="520"/>
      <c r="F187" s="50" t="s">
        <v>72</v>
      </c>
      <c r="G187" s="51"/>
      <c r="H187" s="118"/>
      <c r="J187" s="505">
        <f t="shared" si="25"/>
        <v>0</v>
      </c>
      <c r="K187" s="36"/>
    </row>
    <row r="188" ht="15.75" customHeight="1" spans="2:11">
      <c r="B188" s="22"/>
      <c r="C188" s="52" t="s">
        <v>69</v>
      </c>
      <c r="D188" s="53"/>
      <c r="E188" s="119"/>
      <c r="F188" s="120" t="s">
        <v>44</v>
      </c>
      <c r="G188" s="120" t="s">
        <v>61</v>
      </c>
      <c r="H188" s="118" t="s">
        <v>62</v>
      </c>
      <c r="J188" s="505">
        <f t="shared" si="25"/>
        <v>0</v>
      </c>
      <c r="K188" s="36"/>
    </row>
    <row r="189" ht="15.75" customHeight="1" spans="2:11">
      <c r="B189" s="22"/>
      <c r="C189" s="521" t="s">
        <v>218</v>
      </c>
      <c r="D189" s="541"/>
      <c r="E189" s="120" t="s">
        <v>219</v>
      </c>
      <c r="F189" s="122"/>
      <c r="G189" s="541" t="str">
        <f t="shared" si="28"/>
        <v>Not Started</v>
      </c>
      <c r="H189" s="124"/>
      <c r="J189" s="553"/>
      <c r="K189" s="554"/>
    </row>
    <row r="190" ht="15.75" customHeight="1" spans="2:11">
      <c r="B190" s="22"/>
      <c r="C190" s="523" t="s">
        <v>220</v>
      </c>
      <c r="D190" s="123"/>
      <c r="E190" s="615"/>
      <c r="F190" s="126"/>
      <c r="G190" s="123" t="str">
        <f t="shared" si="28"/>
        <v>Not Started</v>
      </c>
      <c r="H190" s="127"/>
      <c r="J190" s="555" t="s">
        <v>67</v>
      </c>
      <c r="K190" s="556">
        <f>B167</f>
        <v>45617</v>
      </c>
    </row>
    <row r="191" ht="15.75" customHeight="1" spans="2:11">
      <c r="B191" s="22"/>
      <c r="C191" s="525" t="s">
        <v>221</v>
      </c>
      <c r="D191" s="612"/>
      <c r="E191" s="615"/>
      <c r="F191" s="126"/>
      <c r="G191" s="123" t="str">
        <f t="shared" si="28"/>
        <v>Not Started</v>
      </c>
      <c r="H191" s="127"/>
      <c r="J191" s="573"/>
      <c r="K191" s="574"/>
    </row>
    <row r="192" ht="29.55" spans="2:11">
      <c r="B192" s="22"/>
      <c r="C192" s="613" t="s">
        <v>255</v>
      </c>
      <c r="D192" s="130"/>
      <c r="E192" s="616" t="s">
        <v>222</v>
      </c>
      <c r="F192" s="126">
        <v>1</v>
      </c>
      <c r="G192" s="123" t="str">
        <f t="shared" si="28"/>
        <v>Complete</v>
      </c>
      <c r="H192" s="127"/>
      <c r="J192" s="43" t="str">
        <f t="shared" ref="J192:K196" si="29">C181</f>
        <v>Min Window Substring (coderbyte)</v>
      </c>
      <c r="K192" s="548" t="str">
        <f t="shared" si="29"/>
        <v>https://coderbyte.com/editor/Min%20Window%20Substring:Python3</v>
      </c>
    </row>
    <row r="193" ht="15" customHeight="1" spans="2:11">
      <c r="B193" s="22"/>
      <c r="C193" s="570" t="s">
        <v>315</v>
      </c>
      <c r="D193" s="571"/>
      <c r="E193" s="129" t="s">
        <v>224</v>
      </c>
      <c r="F193" s="126">
        <v>1</v>
      </c>
      <c r="G193" s="123" t="str">
        <f t="shared" si="28"/>
        <v>Complete</v>
      </c>
      <c r="H193" s="127"/>
      <c r="J193" s="45" t="str">
        <f t="shared" si="29"/>
        <v>Minimum Window Substring</v>
      </c>
      <c r="K193" s="549" t="str">
        <f t="shared" si="29"/>
        <v>https://leetcode.com/problems/minimum-window-substring/description/</v>
      </c>
    </row>
    <row r="194" ht="15" customHeight="1" spans="2:11">
      <c r="B194" s="22"/>
      <c r="C194" s="64" t="s">
        <v>106</v>
      </c>
      <c r="D194" s="65"/>
      <c r="E194" s="130"/>
      <c r="F194" s="126">
        <v>1</v>
      </c>
      <c r="G194" s="123" t="str">
        <f t="shared" si="28"/>
        <v>Complete</v>
      </c>
      <c r="H194" s="127"/>
      <c r="J194" s="45">
        <f t="shared" si="29"/>
        <v>0</v>
      </c>
      <c r="K194" s="549">
        <f t="shared" si="29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45">
        <f t="shared" si="29"/>
        <v>0</v>
      </c>
      <c r="K195" s="549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45">
        <f t="shared" si="29"/>
        <v>0</v>
      </c>
      <c r="K196" s="549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521"/>
      <c r="K197" s="541"/>
    </row>
    <row r="198" ht="15.75" customHeight="1" spans="2:11">
      <c r="B198" s="66"/>
      <c r="C198" s="67"/>
      <c r="D198" s="68"/>
      <c r="E198" s="131"/>
      <c r="F198" s="132"/>
      <c r="G198" s="123" t="str">
        <f t="shared" si="28"/>
        <v>Not Started</v>
      </c>
      <c r="H198" s="133"/>
      <c r="J198" s="523"/>
      <c r="K198" s="123"/>
    </row>
    <row r="199" ht="25" spans="2:11">
      <c r="B199" s="69"/>
      <c r="C199" s="70"/>
      <c r="D199" s="71"/>
      <c r="E199" s="71"/>
      <c r="F199" s="134"/>
      <c r="G199" s="71"/>
      <c r="H199" s="71"/>
      <c r="J199" s="523"/>
      <c r="K199" s="123"/>
    </row>
    <row r="200" ht="15.75" customHeight="1" spans="2:11">
      <c r="B200" s="69"/>
      <c r="C200" s="70"/>
      <c r="D200" s="71"/>
      <c r="E200" s="71"/>
      <c r="F200" s="134"/>
      <c r="G200" s="71"/>
      <c r="H200" s="71"/>
      <c r="J200" s="523" t="str">
        <f t="shared" ref="J200:J206" si="30">C192</f>
        <v>Consume GitHub API - make changes if requested</v>
      </c>
      <c r="K200" s="123"/>
    </row>
    <row r="201" spans="10:11">
      <c r="J201" s="523" t="str">
        <f t="shared" si="30"/>
        <v>How to pass entry level tech assemensts - postpone</v>
      </c>
      <c r="K201" s="123"/>
    </row>
    <row r="202" ht="15.15" spans="10:11">
      <c r="J202" s="523" t="str">
        <f t="shared" si="30"/>
        <v>Weekly reflection</v>
      </c>
      <c r="K202" s="123"/>
    </row>
    <row r="203" ht="21.75" customHeight="1" spans="2:11">
      <c r="B203" s="20" t="s">
        <v>58</v>
      </c>
      <c r="C203" s="21" t="s">
        <v>59</v>
      </c>
      <c r="D203" s="20" t="s">
        <v>60</v>
      </c>
      <c r="E203" s="80"/>
      <c r="F203" s="81" t="s">
        <v>44</v>
      </c>
      <c r="G203" s="21" t="s">
        <v>61</v>
      </c>
      <c r="H203" s="80" t="s">
        <v>62</v>
      </c>
      <c r="J203" s="523">
        <f t="shared" si="30"/>
        <v>0</v>
      </c>
      <c r="K203" s="123"/>
    </row>
    <row r="204" ht="23.25" customHeight="1" spans="2:11">
      <c r="B204" s="22">
        <v>45618</v>
      </c>
      <c r="C204" s="23">
        <v>0.208333333333333</v>
      </c>
      <c r="D204" s="24" t="s">
        <v>63</v>
      </c>
      <c r="E204" s="82"/>
      <c r="F204" s="83">
        <v>1</v>
      </c>
      <c r="G204" s="84" t="str">
        <f t="shared" si="28"/>
        <v>Complete</v>
      </c>
      <c r="H204" s="82"/>
      <c r="J204" s="523">
        <f t="shared" si="30"/>
        <v>0</v>
      </c>
      <c r="K204" s="123"/>
    </row>
    <row r="205" spans="2:11">
      <c r="B205" s="22"/>
      <c r="C205" s="25">
        <v>0.25</v>
      </c>
      <c r="D205" s="26"/>
      <c r="E205" s="85"/>
      <c r="F205" s="86"/>
      <c r="G205" s="87"/>
      <c r="H205" s="85"/>
      <c r="J205" s="523">
        <f t="shared" si="30"/>
        <v>0</v>
      </c>
      <c r="K205" s="123"/>
    </row>
    <row r="206" spans="2:11">
      <c r="B206" s="22"/>
      <c r="C206" s="25">
        <v>0.291666666666666</v>
      </c>
      <c r="D206" s="26"/>
      <c r="E206" s="85"/>
      <c r="F206" s="86"/>
      <c r="G206" s="87"/>
      <c r="H206" s="85"/>
      <c r="J206" s="523">
        <f t="shared" si="30"/>
        <v>0</v>
      </c>
      <c r="K206" s="123"/>
    </row>
    <row r="207" ht="15.15" spans="2:11">
      <c r="B207" s="22"/>
      <c r="C207" s="25">
        <v>0.333333333333333</v>
      </c>
      <c r="D207" s="26"/>
      <c r="E207" s="85"/>
      <c r="F207" s="86"/>
      <c r="G207" s="87"/>
      <c r="H207" s="85"/>
      <c r="J207" s="575"/>
      <c r="K207" s="576"/>
    </row>
    <row r="208" ht="15.75" customHeight="1" spans="2:11">
      <c r="B208" s="22"/>
      <c r="C208" s="27">
        <v>0.375</v>
      </c>
      <c r="D208" s="28"/>
      <c r="E208" s="88"/>
      <c r="F208" s="89"/>
      <c r="G208" s="90"/>
      <c r="H208" s="88"/>
      <c r="J208" s="552" t="s">
        <v>64</v>
      </c>
      <c r="K208" s="531"/>
    </row>
    <row r="209" ht="15.75" customHeight="1" spans="2:11">
      <c r="B209" s="22"/>
      <c r="C209" s="606" t="s">
        <v>215</v>
      </c>
      <c r="D209" s="607"/>
      <c r="E209" s="32"/>
      <c r="F209" s="29" t="s">
        <v>64</v>
      </c>
      <c r="G209" s="30"/>
      <c r="H209" s="531"/>
      <c r="J209" s="513">
        <f t="shared" ref="J209:J213" si="31">C174</f>
        <v>0</v>
      </c>
      <c r="K209" s="34"/>
    </row>
    <row r="210" ht="15.75" customHeight="1" spans="2:11">
      <c r="B210" s="22"/>
      <c r="C210" s="31" t="s">
        <v>65</v>
      </c>
      <c r="D210" s="32" t="s">
        <v>66</v>
      </c>
      <c r="E210" s="32" t="s">
        <v>43</v>
      </c>
      <c r="F210" s="92" t="s">
        <v>44</v>
      </c>
      <c r="G210" s="93" t="s">
        <v>61</v>
      </c>
      <c r="H210" s="92" t="s">
        <v>62</v>
      </c>
      <c r="J210" s="505">
        <f t="shared" si="31"/>
        <v>0</v>
      </c>
      <c r="K210" s="36"/>
    </row>
    <row r="211" ht="43.2" spans="2:11">
      <c r="B211" s="22"/>
      <c r="C211" s="33" t="s">
        <v>286</v>
      </c>
      <c r="D211" s="617" t="s">
        <v>270</v>
      </c>
      <c r="E211" s="617" t="s">
        <v>271</v>
      </c>
      <c r="F211" s="94">
        <v>1</v>
      </c>
      <c r="G211" s="95" t="str">
        <f t="shared" ref="G211:G215" si="32">IF(F211=100%,"Complete",IF(AND(F211&lt;100%,F211&gt;0%),"In Progress","Not Started"))</f>
        <v>Complete</v>
      </c>
      <c r="H211" s="96"/>
      <c r="J211" s="505">
        <f t="shared" si="31"/>
        <v>0</v>
      </c>
      <c r="K211" s="36"/>
    </row>
    <row r="212" spans="2:11">
      <c r="B212" s="22"/>
      <c r="C212" s="35"/>
      <c r="D212" s="36"/>
      <c r="E212" s="36"/>
      <c r="F212" s="97"/>
      <c r="G212" s="95" t="str">
        <f t="shared" si="32"/>
        <v>Not Started</v>
      </c>
      <c r="H212" s="98"/>
      <c r="J212" s="505">
        <f t="shared" si="31"/>
        <v>0</v>
      </c>
      <c r="K212" s="3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505">
        <f t="shared" si="31"/>
        <v>0</v>
      </c>
      <c r="K213" s="3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557" t="s">
        <v>76</v>
      </c>
      <c r="K214" s="558"/>
    </row>
    <row r="215" ht="15.75" customHeight="1" spans="2:11">
      <c r="B215" s="22"/>
      <c r="C215" s="608"/>
      <c r="D215" s="457"/>
      <c r="E215" s="457"/>
      <c r="F215" s="572"/>
      <c r="G215" s="95" t="str">
        <f t="shared" si="32"/>
        <v>Not Started</v>
      </c>
      <c r="H215" s="535"/>
      <c r="J215" s="559" t="s">
        <v>77</v>
      </c>
      <c r="K215" s="560"/>
    </row>
    <row r="216" ht="15.75" customHeight="1" spans="2:11">
      <c r="B216" s="22"/>
      <c r="C216" s="609" t="s">
        <v>216</v>
      </c>
      <c r="D216" s="610"/>
      <c r="E216" s="614"/>
      <c r="F216" s="536" t="s">
        <v>217</v>
      </c>
      <c r="G216" s="40"/>
      <c r="H216" s="100"/>
      <c r="J216" s="561"/>
      <c r="K216" s="562"/>
    </row>
    <row r="217" ht="15.75" customHeight="1" spans="2:8">
      <c r="B217" s="22"/>
      <c r="C217" s="517" t="s">
        <v>69</v>
      </c>
      <c r="D217" s="517" t="s">
        <v>70</v>
      </c>
      <c r="E217" s="518"/>
      <c r="F217" s="102" t="s">
        <v>44</v>
      </c>
      <c r="G217" s="103" t="s">
        <v>61</v>
      </c>
      <c r="H217" s="104" t="s">
        <v>62</v>
      </c>
    </row>
    <row r="218" ht="15.15" spans="2:8">
      <c r="B218" s="22"/>
      <c r="C218" s="42" t="s">
        <v>287</v>
      </c>
      <c r="D218" s="619" t="s">
        <v>288</v>
      </c>
      <c r="E218" s="648"/>
      <c r="F218" s="106">
        <v>1</v>
      </c>
      <c r="G218" s="107" t="str">
        <f t="shared" ref="G218:G235" si="33">IF(F218=100%,"Complete",IF(AND(F218&lt;100%,F218&gt;0%),"In Progress","Not Started"))</f>
        <v>Complete</v>
      </c>
      <c r="H218" s="108"/>
    </row>
    <row r="219" ht="15.15" spans="2:11">
      <c r="B219" s="22"/>
      <c r="C219" s="42" t="s">
        <v>289</v>
      </c>
      <c r="D219" s="619" t="s">
        <v>290</v>
      </c>
      <c r="E219" s="648"/>
      <c r="F219" s="110">
        <v>1</v>
      </c>
      <c r="G219" s="107" t="str">
        <f t="shared" si="33"/>
        <v>Complete</v>
      </c>
      <c r="H219" s="111"/>
      <c r="J219" s="544" t="s">
        <v>47</v>
      </c>
      <c r="K219" s="545">
        <f>K190</f>
        <v>45617</v>
      </c>
    </row>
    <row r="220" ht="15.15" spans="2:11">
      <c r="B220" s="22"/>
      <c r="C220" s="44" t="s">
        <v>291</v>
      </c>
      <c r="D220" s="667" t="s">
        <v>292</v>
      </c>
      <c r="E220" s="668"/>
      <c r="F220" s="110">
        <v>1</v>
      </c>
      <c r="G220" s="107" t="str">
        <f t="shared" si="33"/>
        <v>Complete</v>
      </c>
      <c r="H220" s="111"/>
      <c r="J220" s="546"/>
      <c r="K220" s="547"/>
    </row>
    <row r="221" ht="28.8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43" t="str">
        <f t="shared" ref="J221:K242" si="34">J192</f>
        <v>Min Window Substring (coderbyte)</v>
      </c>
      <c r="K221" s="548" t="str">
        <f t="shared" ref="K221:K222" si="35">K192</f>
        <v>https://coderbyte.com/editor/Min%20Window%20Substring:Python3</v>
      </c>
    </row>
    <row r="222" ht="15.75" customHeight="1" spans="2:11">
      <c r="B222" s="22"/>
      <c r="C222" s="46"/>
      <c r="D222" s="47"/>
      <c r="E222" s="112"/>
      <c r="F222" s="113"/>
      <c r="G222" s="107" t="str">
        <f t="shared" si="33"/>
        <v>Not Started</v>
      </c>
      <c r="H222" s="103"/>
      <c r="J222" s="45" t="str">
        <f t="shared" si="34"/>
        <v>Minimum Window Substring</v>
      </c>
      <c r="K222" s="549" t="str">
        <f t="shared" si="35"/>
        <v>https://leetcode.com/problems/minimum-window-substring/description/</v>
      </c>
    </row>
    <row r="223" ht="15.75" customHeight="1" spans="2:11">
      <c r="B223" s="22"/>
      <c r="C223" s="48">
        <v>0.541666666666667</v>
      </c>
      <c r="D223" s="49"/>
      <c r="E223" s="114"/>
      <c r="F223" s="115" t="s">
        <v>71</v>
      </c>
      <c r="G223" s="116"/>
      <c r="H223" s="117"/>
      <c r="J223" s="45">
        <f t="shared" si="34"/>
        <v>0</v>
      </c>
      <c r="K223" s="549">
        <f t="shared" si="34"/>
        <v>0</v>
      </c>
    </row>
    <row r="224" ht="15.75" customHeight="1" spans="2:11">
      <c r="B224" s="22"/>
      <c r="C224" s="519">
        <v>0.583333333333333</v>
      </c>
      <c r="D224" s="611"/>
      <c r="E224" s="520"/>
      <c r="F224" s="50" t="s">
        <v>72</v>
      </c>
      <c r="G224" s="51"/>
      <c r="H224" s="118"/>
      <c r="J224" s="45">
        <f t="shared" si="34"/>
        <v>0</v>
      </c>
      <c r="K224" s="549">
        <f t="shared" si="34"/>
        <v>0</v>
      </c>
    </row>
    <row r="225" ht="15.75" customHeight="1" spans="2:11">
      <c r="B225" s="22"/>
      <c r="C225" s="52" t="s">
        <v>69</v>
      </c>
      <c r="D225" s="53"/>
      <c r="E225" s="119"/>
      <c r="F225" s="120" t="s">
        <v>44</v>
      </c>
      <c r="G225" s="120" t="s">
        <v>61</v>
      </c>
      <c r="H225" s="118" t="s">
        <v>62</v>
      </c>
      <c r="J225" s="45">
        <f t="shared" si="34"/>
        <v>0</v>
      </c>
      <c r="K225" s="549">
        <f t="shared" si="34"/>
        <v>0</v>
      </c>
    </row>
    <row r="226" ht="15" customHeight="1" spans="2:11">
      <c r="B226" s="22"/>
      <c r="C226" s="521" t="s">
        <v>218</v>
      </c>
      <c r="D226" s="541"/>
      <c r="E226" s="120" t="s">
        <v>219</v>
      </c>
      <c r="F226" s="122"/>
      <c r="G226" s="541" t="str">
        <f t="shared" si="33"/>
        <v>Not Started</v>
      </c>
      <c r="H226" s="124"/>
      <c r="J226" s="521">
        <f t="shared" si="34"/>
        <v>0</v>
      </c>
      <c r="K226" s="541"/>
    </row>
    <row r="227" spans="2:11">
      <c r="B227" s="22"/>
      <c r="C227" s="523" t="s">
        <v>220</v>
      </c>
      <c r="D227" s="123"/>
      <c r="E227" s="615"/>
      <c r="F227" s="126"/>
      <c r="G227" s="123" t="str">
        <f t="shared" si="33"/>
        <v>Not Started</v>
      </c>
      <c r="H227" s="127"/>
      <c r="J227" s="523">
        <f t="shared" si="34"/>
        <v>0</v>
      </c>
      <c r="K227" s="123"/>
    </row>
    <row r="228" ht="15.75" customHeight="1" spans="2:11">
      <c r="B228" s="22"/>
      <c r="C228" s="525" t="s">
        <v>221</v>
      </c>
      <c r="D228" s="612"/>
      <c r="E228" s="615"/>
      <c r="F228" s="126"/>
      <c r="G228" s="123" t="str">
        <f t="shared" si="33"/>
        <v>Not Started</v>
      </c>
      <c r="H228" s="127"/>
      <c r="J228" s="523">
        <f t="shared" si="34"/>
        <v>0</v>
      </c>
      <c r="K228" s="123"/>
    </row>
    <row r="229" ht="15.15" spans="2:11">
      <c r="B229" s="22"/>
      <c r="C229" s="613" t="s">
        <v>267</v>
      </c>
      <c r="D229" s="130"/>
      <c r="E229" s="616" t="s">
        <v>222</v>
      </c>
      <c r="F229" s="126">
        <v>1</v>
      </c>
      <c r="G229" s="123" t="str">
        <f t="shared" si="33"/>
        <v>Complete</v>
      </c>
      <c r="H229" s="127"/>
      <c r="J229" s="523" t="str">
        <f t="shared" si="34"/>
        <v>Consume GitHub API - make changes if requested</v>
      </c>
      <c r="K229" s="123"/>
    </row>
    <row r="230" ht="15.75" customHeight="1" spans="2:11">
      <c r="B230" s="22"/>
      <c r="C230" s="570"/>
      <c r="D230" s="571"/>
      <c r="E230" s="129" t="s">
        <v>224</v>
      </c>
      <c r="F230" s="126"/>
      <c r="G230" s="123" t="str">
        <f t="shared" si="33"/>
        <v>Not Started</v>
      </c>
      <c r="H230" s="127"/>
      <c r="J230" s="523" t="str">
        <f t="shared" si="34"/>
        <v>How to pass entry level tech assemensts - postpone</v>
      </c>
      <c r="K230" s="123"/>
    </row>
    <row r="231" spans="2:11">
      <c r="B231" s="22"/>
      <c r="C231" s="64"/>
      <c r="D231" s="65"/>
      <c r="E231" s="130"/>
      <c r="F231" s="126"/>
      <c r="G231" s="123" t="str">
        <f t="shared" si="33"/>
        <v>Not Started</v>
      </c>
      <c r="H231" s="127"/>
      <c r="J231" s="523" t="str">
        <f t="shared" si="34"/>
        <v>Weekly reflection</v>
      </c>
      <c r="K231" s="123"/>
    </row>
    <row r="232" ht="15.75" customHeight="1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523">
        <f t="shared" si="34"/>
        <v>0</v>
      </c>
      <c r="K232" s="123"/>
    </row>
    <row r="233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523">
        <f t="shared" si="34"/>
        <v>0</v>
      </c>
      <c r="K233" s="123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523">
        <f t="shared" si="34"/>
        <v>0</v>
      </c>
      <c r="K234" s="123"/>
    </row>
    <row r="235" ht="15.15" spans="2:11">
      <c r="B235" s="66"/>
      <c r="C235" s="67"/>
      <c r="D235" s="68"/>
      <c r="E235" s="131"/>
      <c r="F235" s="132"/>
      <c r="G235" s="123" t="str">
        <f t="shared" si="33"/>
        <v>Not Started</v>
      </c>
      <c r="H235" s="133"/>
      <c r="J235" s="523">
        <f t="shared" si="34"/>
        <v>0</v>
      </c>
      <c r="K235" s="123"/>
    </row>
    <row r="236" ht="25.75" spans="2:11">
      <c r="B236" s="69"/>
      <c r="C236" s="70"/>
      <c r="D236" s="71"/>
      <c r="E236" s="71"/>
      <c r="F236" s="134"/>
      <c r="G236" s="71"/>
      <c r="H236" s="71"/>
      <c r="J236" s="550"/>
      <c r="K236" s="551"/>
    </row>
    <row r="237" ht="25.75" spans="2:11">
      <c r="B237" s="69"/>
      <c r="C237" s="70"/>
      <c r="D237" s="71"/>
      <c r="E237" s="71"/>
      <c r="F237" s="134"/>
      <c r="G237" s="71"/>
      <c r="H237" s="71"/>
      <c r="J237" s="552" t="s">
        <v>64</v>
      </c>
      <c r="K237" s="531"/>
    </row>
    <row r="238" ht="15.15" spans="2:11">
      <c r="B238" s="191" t="s">
        <v>78</v>
      </c>
      <c r="C238" s="192">
        <f ca="1">TODAY()</f>
        <v>45827</v>
      </c>
      <c r="J238" s="505">
        <f t="shared" si="34"/>
        <v>0</v>
      </c>
      <c r="K238" s="36"/>
    </row>
    <row r="239" spans="2:11">
      <c r="B239" s="193"/>
      <c r="C239" s="194"/>
      <c r="J239" s="505">
        <f t="shared" si="34"/>
        <v>0</v>
      </c>
      <c r="K239" s="36"/>
    </row>
    <row r="240" ht="15.15" spans="2:11">
      <c r="B240" s="195" t="s">
        <v>79</v>
      </c>
      <c r="C240" s="196"/>
      <c r="D240" s="197"/>
      <c r="E240" s="197"/>
      <c r="F240" s="197"/>
      <c r="G240" s="197"/>
      <c r="H240" s="197"/>
      <c r="J240" s="505">
        <f t="shared" si="34"/>
        <v>0</v>
      </c>
      <c r="K240" s="36"/>
    </row>
    <row r="241" spans="2:11">
      <c r="B241" s="198"/>
      <c r="C241" s="199"/>
      <c r="D241" s="197"/>
      <c r="E241" s="197"/>
      <c r="F241" s="197"/>
      <c r="G241" s="197"/>
      <c r="H241" s="210"/>
      <c r="J241" s="505">
        <f t="shared" si="34"/>
        <v>0</v>
      </c>
      <c r="K241" s="36"/>
    </row>
    <row r="242" ht="15.15" spans="2:11">
      <c r="B242" s="200" t="s">
        <v>80</v>
      </c>
      <c r="C242" s="201"/>
      <c r="D242" s="197"/>
      <c r="E242" s="197"/>
      <c r="F242" s="197"/>
      <c r="G242" s="197"/>
      <c r="H242" s="210"/>
      <c r="J242" s="505">
        <f t="shared" si="34"/>
        <v>0</v>
      </c>
      <c r="K242" s="36"/>
    </row>
    <row r="243" ht="15.15" spans="2:11">
      <c r="B243" s="200"/>
      <c r="C243" s="201"/>
      <c r="D243" s="197"/>
      <c r="E243" s="197"/>
      <c r="F243" s="197"/>
      <c r="G243" s="197"/>
      <c r="H243" s="210"/>
      <c r="J243" s="553"/>
      <c r="K243" s="554"/>
    </row>
    <row r="244" ht="15.15" spans="2:11">
      <c r="B244" s="202"/>
      <c r="C244" s="203"/>
      <c r="D244" s="197"/>
      <c r="E244" s="197"/>
      <c r="F244" s="197"/>
      <c r="G244" s="197"/>
      <c r="H244" s="210"/>
      <c r="J244" s="555" t="s">
        <v>67</v>
      </c>
      <c r="K244" s="556">
        <f>B204</f>
        <v>45618</v>
      </c>
    </row>
    <row r="245" ht="15.15" spans="2:11">
      <c r="B245" s="204"/>
      <c r="C245" s="205"/>
      <c r="D245" s="197"/>
      <c r="E245" s="197"/>
      <c r="F245" s="197"/>
      <c r="G245" s="197"/>
      <c r="H245" s="210"/>
      <c r="J245" s="573"/>
      <c r="K245" s="574"/>
    </row>
    <row r="246" ht="159.15" spans="2:11">
      <c r="B246" s="206" t="s">
        <v>81</v>
      </c>
      <c r="C246" s="207"/>
      <c r="D246" s="197"/>
      <c r="E246" s="197"/>
      <c r="F246" s="197"/>
      <c r="G246" s="197"/>
      <c r="H246" s="210"/>
      <c r="J246" s="43" t="str">
        <f t="shared" ref="J246:K250" si="36">C218</f>
        <v>Coderbyte assessment - complete</v>
      </c>
      <c r="K246" s="548" t="str">
        <f t="shared" ref="K246:K247" si="37">D218</f>
        <v>http://url9090.coderbyte.com/ls/click?upn=u001.lj3TCiZxNU7jdbrh9WbrWc0TYooxWyNG7iblBrnUkY1dZbk53wTdsxFlySTVgXVYr7qc2vgP70zGiA01vBLhVw-3D-3DsO_E_0uW3xirGmLjaxDxe8V-2Bwmt8Dx4Ob8Wr9iaeT5yuPIW9-2FVjy1uLIQwm7PE-2BrmHn0UcYCxP-2BtNB52RhrvQ7uhM23zGORPaTnQOlG7-2F4M6pNlSpzJeK5H8xRaZJ-2BTmhffMcfsllo1isa6KKZBFVxA6QGRJBI1nervzUosNJmjonpredZJs5DYVJrleLPMKPu9QhoDvhYzpe-2Fj9-2BpxQWJxouBg-3D-3D</v>
      </c>
    </row>
    <row r="247" ht="28.8" spans="2:11">
      <c r="B247" s="43" t="str">
        <f t="shared" ref="B247:B248" si="38">C70</f>
        <v>Back tracking algorithm - </v>
      </c>
      <c r="C247" s="208" t="str">
        <f t="shared" ref="C247:C248" si="39">D70</f>
        <v>https://www.geeksforgeeks.org/backtracking-algorithms/?ref=shm</v>
      </c>
      <c r="D247" s="197"/>
      <c r="E247" s="197"/>
      <c r="F247" s="197"/>
      <c r="G247" s="197"/>
      <c r="H247" s="210"/>
      <c r="J247" s="45" t="str">
        <f t="shared" si="36"/>
        <v>Min Window Substring (coderbyte)</v>
      </c>
      <c r="K247" s="549" t="str">
        <f t="shared" si="37"/>
        <v>https://coderbyte.com/editor/Min%20Window%20Substring:Python3</v>
      </c>
    </row>
    <row r="248" ht="28.8" spans="2:11">
      <c r="B248" s="45">
        <f t="shared" si="38"/>
        <v>0</v>
      </c>
      <c r="C248" s="209">
        <f t="shared" si="39"/>
        <v>0</v>
      </c>
      <c r="D248" s="197"/>
      <c r="E248" s="197"/>
      <c r="F248" s="197"/>
      <c r="G248" s="197"/>
      <c r="H248" s="210"/>
      <c r="J248" s="45" t="str">
        <f t="shared" si="36"/>
        <v>Minimum Window Substring</v>
      </c>
      <c r="K248" s="549" t="str">
        <f t="shared" si="36"/>
        <v>https://leetcode.com/problems/minimum-window-substring/description/</v>
      </c>
    </row>
    <row r="249" ht="39.75" customHeight="1" spans="2:11">
      <c r="B249" s="45" t="str">
        <f t="shared" ref="B249:B250" si="40">C107</f>
        <v>Working With APIs in Python - Pagination and Data Extraction</v>
      </c>
      <c r="C249" s="209" t="str">
        <f t="shared" ref="C249:C250" si="41">D107</f>
        <v>https://youtu.be/-oPuGc05Lxs?si=lkSjbKrwmudy42tc</v>
      </c>
      <c r="D249" s="197"/>
      <c r="E249" s="197"/>
      <c r="F249" s="197"/>
      <c r="G249" s="197"/>
      <c r="H249" s="210"/>
      <c r="J249" s="45">
        <f t="shared" si="36"/>
        <v>0</v>
      </c>
      <c r="K249" s="549">
        <f t="shared" si="36"/>
        <v>0</v>
      </c>
    </row>
    <row r="250" ht="15.15" spans="2:11">
      <c r="B250" s="45">
        <f t="shared" si="40"/>
        <v>0</v>
      </c>
      <c r="C250" s="209">
        <f t="shared" si="41"/>
        <v>0</v>
      </c>
      <c r="D250" s="197"/>
      <c r="E250" s="197"/>
      <c r="F250" s="197"/>
      <c r="G250" s="197"/>
      <c r="H250" s="210"/>
      <c r="J250" s="45">
        <f t="shared" si="36"/>
        <v>0</v>
      </c>
      <c r="K250" s="549">
        <f t="shared" si="36"/>
        <v>0</v>
      </c>
    </row>
    <row r="251" spans="2:11">
      <c r="B251" s="45">
        <f t="shared" ref="B251:B252" si="42">C144</f>
        <v>0</v>
      </c>
      <c r="C251" s="209">
        <f t="shared" ref="C251:C252" si="43">D144</f>
        <v>0</v>
      </c>
      <c r="J251" s="521"/>
      <c r="K251" s="541"/>
    </row>
    <row r="252" spans="2:11">
      <c r="B252" s="45">
        <f t="shared" si="42"/>
        <v>0</v>
      </c>
      <c r="C252" s="209">
        <f t="shared" si="43"/>
        <v>0</v>
      </c>
      <c r="J252" s="523"/>
      <c r="K252" s="123"/>
    </row>
    <row r="253" ht="28.8" spans="2:11">
      <c r="B253" s="45" t="str">
        <f t="shared" ref="B253:B254" si="44">C181</f>
        <v>Min Window Substring (coderbyte)</v>
      </c>
      <c r="C253" s="209" t="str">
        <f t="shared" ref="C253:C254" si="45">D181</f>
        <v>https://coderbyte.com/editor/Min%20Window%20Substring:Python3</v>
      </c>
      <c r="J253" s="523"/>
      <c r="K253" s="123"/>
    </row>
    <row r="254" ht="39.75" customHeight="1" spans="2:11">
      <c r="B254" s="45" t="str">
        <f t="shared" si="44"/>
        <v>Minimum Window Substring</v>
      </c>
      <c r="C254" s="209" t="str">
        <f t="shared" si="45"/>
        <v>https://leetcode.com/problems/minimum-window-substring/description/</v>
      </c>
      <c r="J254" s="523" t="str">
        <f t="shared" ref="J254:J260" si="46">C229</f>
        <v>Consume GitHub API - make changes </v>
      </c>
      <c r="K254" s="123"/>
    </row>
    <row r="255" ht="230.4" spans="2:11">
      <c r="B255" s="45" t="str">
        <f t="shared" ref="B255:B256" si="47">C218</f>
        <v>Coderbyte assessment - complete</v>
      </c>
      <c r="C255" s="209" t="str">
        <f t="shared" ref="C255:C256" si="48">D218</f>
        <v>http://url9090.coderbyte.com/ls/click?upn=u001.lj3TCiZxNU7jdbrh9WbrWc0TYooxWyNG7iblBrnUkY1dZbk53wTdsxFlySTVgXVYr7qc2vgP70zGiA01vBLhVw-3D-3DsO_E_0uW3xirGmLjaxDxe8V-2Bwmt8Dx4Ob8Wr9iaeT5yuPIW9-2FVjy1uLIQwm7PE-2BrmHn0UcYCxP-2BtNB52RhrvQ7uhM23zGORPaTnQOlG7-2F4M6pNlSpzJeK5H8xRaZJ-2BTmhffMcfsllo1isa6KKZBFVxA6QGRJBI1nervzUosNJmjonpredZJs5DYVJrleLPMKPu9QhoDvhYzpe-2Fj9-2BpxQWJxouBg-3D-3D</v>
      </c>
      <c r="J255" s="523">
        <f t="shared" si="46"/>
        <v>0</v>
      </c>
      <c r="K255" s="123"/>
    </row>
    <row r="256" ht="29.55" spans="2:11">
      <c r="B256" s="211" t="str">
        <f t="shared" si="47"/>
        <v>Min Window Substring (coderbyte)</v>
      </c>
      <c r="C256" s="212" t="str">
        <f t="shared" si="48"/>
        <v>https://coderbyte.com/editor/Min%20Window%20Substring:Python3</v>
      </c>
      <c r="J256" s="523">
        <f t="shared" si="46"/>
        <v>0</v>
      </c>
      <c r="K256" s="123"/>
    </row>
    <row r="257" ht="15.15" spans="2:11">
      <c r="B257" s="213" t="s">
        <v>82</v>
      </c>
      <c r="C257" s="214"/>
      <c r="J257" s="523">
        <f t="shared" si="46"/>
        <v>0</v>
      </c>
      <c r="K257" s="123"/>
    </row>
    <row r="258" spans="2:11">
      <c r="B258" s="215"/>
      <c r="C258" s="216"/>
      <c r="J258" s="523">
        <f t="shared" si="46"/>
        <v>0</v>
      </c>
      <c r="K258" s="123"/>
    </row>
    <row r="259" spans="2:11">
      <c r="B259" s="215" t="s">
        <v>83</v>
      </c>
      <c r="C259" s="216"/>
      <c r="J259" s="523">
        <f t="shared" si="46"/>
        <v>0</v>
      </c>
      <c r="K259" s="123"/>
    </row>
    <row r="260" ht="15.15" spans="2:11">
      <c r="B260" s="204"/>
      <c r="C260" s="205"/>
      <c r="J260" s="523">
        <f t="shared" si="46"/>
        <v>0</v>
      </c>
      <c r="K260" s="123"/>
    </row>
    <row r="261" ht="15.15" spans="2:11">
      <c r="B261" s="217" t="s">
        <v>84</v>
      </c>
      <c r="C261" s="218"/>
      <c r="J261" s="575"/>
      <c r="K261" s="576"/>
    </row>
    <row r="262" ht="15.15" spans="2:11">
      <c r="B262" s="219" t="s">
        <v>316</v>
      </c>
      <c r="C262" s="220"/>
      <c r="J262" s="552" t="s">
        <v>64</v>
      </c>
      <c r="K262" s="531"/>
    </row>
    <row r="263" spans="2:11">
      <c r="B263" s="221" t="s">
        <v>317</v>
      </c>
      <c r="C263" s="222"/>
      <c r="J263" s="513" t="str">
        <f t="shared" ref="J263:J267" si="49">C211</f>
        <v>Simple calculator part 1 -  moganedilifa@gmail.com - review</v>
      </c>
      <c r="K263" s="34"/>
    </row>
    <row r="264" spans="2:11">
      <c r="B264" s="221"/>
      <c r="C264" s="222"/>
      <c r="J264" s="505">
        <f t="shared" si="49"/>
        <v>0</v>
      </c>
      <c r="K264" s="36"/>
    </row>
    <row r="265" spans="2:11">
      <c r="B265" s="221" t="str">
        <f t="shared" ref="B265:B271" si="50">C229</f>
        <v>Consume GitHub API - make changes </v>
      </c>
      <c r="C265" s="222"/>
      <c r="J265" s="505">
        <f t="shared" si="49"/>
        <v>0</v>
      </c>
      <c r="K265" s="36"/>
    </row>
    <row r="266" spans="2:11">
      <c r="B266" s="221">
        <f t="shared" si="50"/>
        <v>0</v>
      </c>
      <c r="C266" s="222"/>
      <c r="J266" s="505">
        <f t="shared" si="49"/>
        <v>0</v>
      </c>
      <c r="K266" s="36"/>
    </row>
    <row r="267" spans="2:11">
      <c r="B267" s="221">
        <f t="shared" si="50"/>
        <v>0</v>
      </c>
      <c r="C267" s="222"/>
      <c r="J267" s="505">
        <f t="shared" si="49"/>
        <v>0</v>
      </c>
      <c r="K267" s="36"/>
    </row>
    <row r="268" spans="2:11">
      <c r="B268" s="221">
        <f t="shared" si="50"/>
        <v>0</v>
      </c>
      <c r="C268" s="222"/>
      <c r="J268" s="557" t="s">
        <v>76</v>
      </c>
      <c r="K268" s="558"/>
    </row>
    <row r="269" spans="2:11">
      <c r="B269" s="221">
        <f t="shared" si="50"/>
        <v>0</v>
      </c>
      <c r="C269" s="222"/>
      <c r="J269" s="559" t="s">
        <v>77</v>
      </c>
      <c r="K269" s="560"/>
    </row>
    <row r="270" ht="15.15" spans="2:11">
      <c r="B270" s="221">
        <f t="shared" si="50"/>
        <v>0</v>
      </c>
      <c r="C270" s="222"/>
      <c r="J270" s="561"/>
      <c r="K270" s="562"/>
    </row>
    <row r="271" spans="2:3">
      <c r="B271" s="221">
        <f t="shared" si="50"/>
        <v>0</v>
      </c>
      <c r="C271" s="222"/>
    </row>
    <row r="272" ht="15.15" spans="2:3">
      <c r="B272" s="223" t="s">
        <v>85</v>
      </c>
      <c r="C272" s="224"/>
    </row>
    <row r="273" spans="2:3">
      <c r="B273" s="225">
        <v>1</v>
      </c>
      <c r="C273" s="220"/>
    </row>
    <row r="274" spans="2:3">
      <c r="B274" s="226"/>
      <c r="C274" s="216"/>
    </row>
    <row r="275" ht="15.15" spans="2:3">
      <c r="B275" s="227"/>
      <c r="C275" s="228"/>
    </row>
  </sheetData>
  <mergeCells count="455">
    <mergeCell ref="B2:C2"/>
    <mergeCell ref="B3:C3"/>
    <mergeCell ref="G3:H3"/>
    <mergeCell ref="B4:C4"/>
    <mergeCell ref="G4:H4"/>
    <mergeCell ref="J4:K4"/>
    <mergeCell ref="B5:C5"/>
    <mergeCell ref="B6:C6"/>
    <mergeCell ref="B7:C7"/>
    <mergeCell ref="B8:C8"/>
    <mergeCell ref="B9:C9"/>
    <mergeCell ref="B10:C10"/>
    <mergeCell ref="J10:K10"/>
    <mergeCell ref="B11:C11"/>
    <mergeCell ref="J11:K11"/>
    <mergeCell ref="B12:C12"/>
    <mergeCell ref="J12:K12"/>
    <mergeCell ref="B13:C13"/>
    <mergeCell ref="J13:K13"/>
    <mergeCell ref="B14:E14"/>
    <mergeCell ref="J14:K14"/>
    <mergeCell ref="B15:E15"/>
    <mergeCell ref="J15:K15"/>
    <mergeCell ref="J16:K16"/>
    <mergeCell ref="J17:K17"/>
    <mergeCell ref="D18:E18"/>
    <mergeCell ref="J18:K18"/>
    <mergeCell ref="J19:K19"/>
    <mergeCell ref="J20:K20"/>
    <mergeCell ref="J21:K21"/>
    <mergeCell ref="J22:K22"/>
    <mergeCell ref="J23:K23"/>
    <mergeCell ref="C24:E24"/>
    <mergeCell ref="F24:H24"/>
    <mergeCell ref="J24:K24"/>
    <mergeCell ref="J25:K25"/>
    <mergeCell ref="J26:K26"/>
    <mergeCell ref="J27:K27"/>
    <mergeCell ref="J29:K29"/>
    <mergeCell ref="C31:E31"/>
    <mergeCell ref="F31:H31"/>
    <mergeCell ref="D32:E32"/>
    <mergeCell ref="D33:E33"/>
    <mergeCell ref="D34:E34"/>
    <mergeCell ref="D35:E35"/>
    <mergeCell ref="J35:K35"/>
    <mergeCell ref="D36:E36"/>
    <mergeCell ref="J36:K36"/>
    <mergeCell ref="D37:E37"/>
    <mergeCell ref="J37:K37"/>
    <mergeCell ref="C38:E38"/>
    <mergeCell ref="F38:H38"/>
    <mergeCell ref="J38:K38"/>
    <mergeCell ref="C39:E39"/>
    <mergeCell ref="F39:H39"/>
    <mergeCell ref="J39:K39"/>
    <mergeCell ref="C40:E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J51:K51"/>
    <mergeCell ref="J52:K52"/>
    <mergeCell ref="J53:K53"/>
    <mergeCell ref="J54:K54"/>
    <mergeCell ref="D55:E55"/>
    <mergeCell ref="J55:K55"/>
    <mergeCell ref="J56:K56"/>
    <mergeCell ref="J58:K58"/>
    <mergeCell ref="C61:E61"/>
    <mergeCell ref="F61:H61"/>
    <mergeCell ref="J64:K64"/>
    <mergeCell ref="J65:K65"/>
    <mergeCell ref="J66:K66"/>
    <mergeCell ref="J67:K67"/>
    <mergeCell ref="C68:E68"/>
    <mergeCell ref="F68:H68"/>
    <mergeCell ref="J68:K68"/>
    <mergeCell ref="D69:E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C75:E75"/>
    <mergeCell ref="F75:H75"/>
    <mergeCell ref="J75:K75"/>
    <mergeCell ref="C76:E76"/>
    <mergeCell ref="F76:H76"/>
    <mergeCell ref="J76:K76"/>
    <mergeCell ref="C77:E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C83:D83"/>
    <mergeCell ref="J83:K83"/>
    <mergeCell ref="C84:D84"/>
    <mergeCell ref="C85:D85"/>
    <mergeCell ref="C86:D86"/>
    <mergeCell ref="C87:D87"/>
    <mergeCell ref="J89:K89"/>
    <mergeCell ref="J90:K90"/>
    <mergeCell ref="J91:K91"/>
    <mergeCell ref="D92:E92"/>
    <mergeCell ref="J92:K92"/>
    <mergeCell ref="J93:K93"/>
    <mergeCell ref="J94:K94"/>
    <mergeCell ref="J95:K95"/>
    <mergeCell ref="J96:K96"/>
    <mergeCell ref="J97:K97"/>
    <mergeCell ref="C98:E98"/>
    <mergeCell ref="F98:H98"/>
    <mergeCell ref="J98:K98"/>
    <mergeCell ref="J99:K99"/>
    <mergeCell ref="J100:K100"/>
    <mergeCell ref="J101:K101"/>
    <mergeCell ref="J102:K102"/>
    <mergeCell ref="J103:K103"/>
    <mergeCell ref="J104:K104"/>
    <mergeCell ref="C105:E105"/>
    <mergeCell ref="F105:H105"/>
    <mergeCell ref="J105:K105"/>
    <mergeCell ref="D106:E106"/>
    <mergeCell ref="J106:K106"/>
    <mergeCell ref="D107:E107"/>
    <mergeCell ref="J107:K107"/>
    <mergeCell ref="D108:E108"/>
    <mergeCell ref="J108:K108"/>
    <mergeCell ref="D109:E109"/>
    <mergeCell ref="D110:E110"/>
    <mergeCell ref="D111:E111"/>
    <mergeCell ref="C112:E112"/>
    <mergeCell ref="F112:H112"/>
    <mergeCell ref="J112:K112"/>
    <mergeCell ref="C113:E113"/>
    <mergeCell ref="F113:H113"/>
    <mergeCell ref="C114:E114"/>
    <mergeCell ref="C115:D115"/>
    <mergeCell ref="C116:D116"/>
    <mergeCell ref="C117:D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J125:K125"/>
    <mergeCell ref="J126:K126"/>
    <mergeCell ref="J127:K127"/>
    <mergeCell ref="J128:K128"/>
    <mergeCell ref="D129:E129"/>
    <mergeCell ref="J129:K129"/>
    <mergeCell ref="J130:K130"/>
    <mergeCell ref="J131:K131"/>
    <mergeCell ref="J132:K132"/>
    <mergeCell ref="J133:K133"/>
    <mergeCell ref="J134:K134"/>
    <mergeCell ref="C135:E135"/>
    <mergeCell ref="F135:H135"/>
    <mergeCell ref="J135:K135"/>
    <mergeCell ref="J137:K137"/>
    <mergeCell ref="C142:E142"/>
    <mergeCell ref="F142:H142"/>
    <mergeCell ref="D143:E143"/>
    <mergeCell ref="J143:K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C149:E149"/>
    <mergeCell ref="F149:H149"/>
    <mergeCell ref="J149:K149"/>
    <mergeCell ref="C150:E150"/>
    <mergeCell ref="F150:H150"/>
    <mergeCell ref="J150:K150"/>
    <mergeCell ref="C151:E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J162:K162"/>
    <mergeCell ref="D166:E166"/>
    <mergeCell ref="J166:K166"/>
    <mergeCell ref="C172:E172"/>
    <mergeCell ref="F172:H172"/>
    <mergeCell ref="J172:K172"/>
    <mergeCell ref="J173:K173"/>
    <mergeCell ref="J174:K174"/>
    <mergeCell ref="J175:K175"/>
    <mergeCell ref="J176:K176"/>
    <mergeCell ref="J177:K177"/>
    <mergeCell ref="J178:K178"/>
    <mergeCell ref="C179:E179"/>
    <mergeCell ref="F179:H179"/>
    <mergeCell ref="J179:K179"/>
    <mergeCell ref="D180:E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C186:E186"/>
    <mergeCell ref="F186:H186"/>
    <mergeCell ref="J186:K186"/>
    <mergeCell ref="C187:E187"/>
    <mergeCell ref="F187:H187"/>
    <mergeCell ref="J187:K187"/>
    <mergeCell ref="C188:E188"/>
    <mergeCell ref="J188:K188"/>
    <mergeCell ref="C189:D189"/>
    <mergeCell ref="J189:K189"/>
    <mergeCell ref="C190:D190"/>
    <mergeCell ref="C191:D191"/>
    <mergeCell ref="J191:K191"/>
    <mergeCell ref="C192:D192"/>
    <mergeCell ref="C193:D193"/>
    <mergeCell ref="C194:D194"/>
    <mergeCell ref="C195:D195"/>
    <mergeCell ref="C196:D196"/>
    <mergeCell ref="C197:D197"/>
    <mergeCell ref="J197:K197"/>
    <mergeCell ref="C198:D198"/>
    <mergeCell ref="J198:K198"/>
    <mergeCell ref="J199:K199"/>
    <mergeCell ref="J200:K200"/>
    <mergeCell ref="J201:K201"/>
    <mergeCell ref="J202:K202"/>
    <mergeCell ref="D203:E203"/>
    <mergeCell ref="J203:K203"/>
    <mergeCell ref="J204:K204"/>
    <mergeCell ref="J205:K205"/>
    <mergeCell ref="J206:K206"/>
    <mergeCell ref="J207:K207"/>
    <mergeCell ref="J208:K208"/>
    <mergeCell ref="C209:E209"/>
    <mergeCell ref="F209:H209"/>
    <mergeCell ref="J209:K209"/>
    <mergeCell ref="J210:K210"/>
    <mergeCell ref="J211:K211"/>
    <mergeCell ref="J212:K212"/>
    <mergeCell ref="J213:K213"/>
    <mergeCell ref="J214:K214"/>
    <mergeCell ref="J215:K215"/>
    <mergeCell ref="C216:E216"/>
    <mergeCell ref="F216:H216"/>
    <mergeCell ref="J216:K216"/>
    <mergeCell ref="D217:E217"/>
    <mergeCell ref="D218:E218"/>
    <mergeCell ref="D219:E219"/>
    <mergeCell ref="D220:E220"/>
    <mergeCell ref="J220:K220"/>
    <mergeCell ref="D221:E221"/>
    <mergeCell ref="D222:E222"/>
    <mergeCell ref="C223:E223"/>
    <mergeCell ref="F223:H223"/>
    <mergeCell ref="C224:E224"/>
    <mergeCell ref="F224:H224"/>
    <mergeCell ref="C225:E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J236:K236"/>
    <mergeCell ref="J237:K237"/>
    <mergeCell ref="J238:K238"/>
    <mergeCell ref="B239:C239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B245:C245"/>
    <mergeCell ref="J245:K245"/>
    <mergeCell ref="B246:C246"/>
    <mergeCell ref="J251:K251"/>
    <mergeCell ref="J252:K252"/>
    <mergeCell ref="J253:K253"/>
    <mergeCell ref="J254:K254"/>
    <mergeCell ref="J255:K255"/>
    <mergeCell ref="J256:K256"/>
    <mergeCell ref="B257:C257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B272:C272"/>
    <mergeCell ref="B273:C273"/>
    <mergeCell ref="B274:C274"/>
    <mergeCell ref="B275:C275"/>
    <mergeCell ref="B19:B50"/>
    <mergeCell ref="B56:B87"/>
    <mergeCell ref="B93:B124"/>
    <mergeCell ref="B130:B161"/>
    <mergeCell ref="B167:B198"/>
    <mergeCell ref="B204:B235"/>
    <mergeCell ref="E41:E43"/>
    <mergeCell ref="E45:E50"/>
    <mergeCell ref="E78:E80"/>
    <mergeCell ref="E82:E87"/>
    <mergeCell ref="E115:E117"/>
    <mergeCell ref="E119:E124"/>
    <mergeCell ref="E152:E154"/>
    <mergeCell ref="E156:E161"/>
    <mergeCell ref="E189:E191"/>
    <mergeCell ref="E193:E198"/>
    <mergeCell ref="E226:E228"/>
    <mergeCell ref="E230:E235"/>
    <mergeCell ref="F19:F23"/>
    <mergeCell ref="F56:F60"/>
    <mergeCell ref="F93:F97"/>
    <mergeCell ref="F130:F134"/>
    <mergeCell ref="F167:F171"/>
    <mergeCell ref="F204:F208"/>
    <mergeCell ref="G19:G23"/>
    <mergeCell ref="G56:G60"/>
    <mergeCell ref="G93:G97"/>
    <mergeCell ref="G130:G134"/>
    <mergeCell ref="G167:G171"/>
    <mergeCell ref="G204:G208"/>
    <mergeCell ref="H19:H22"/>
    <mergeCell ref="H26:H30"/>
    <mergeCell ref="H33:H37"/>
    <mergeCell ref="H56:H59"/>
    <mergeCell ref="H63:H67"/>
    <mergeCell ref="H70:H74"/>
    <mergeCell ref="H93:H96"/>
    <mergeCell ref="H100:H104"/>
    <mergeCell ref="H107:H111"/>
    <mergeCell ref="H130:H133"/>
    <mergeCell ref="H137:H141"/>
    <mergeCell ref="H144:H148"/>
    <mergeCell ref="H167:H170"/>
    <mergeCell ref="H174:H178"/>
    <mergeCell ref="H181:H185"/>
    <mergeCell ref="H204:H207"/>
    <mergeCell ref="H211:H215"/>
    <mergeCell ref="H218:H222"/>
    <mergeCell ref="D19:E23"/>
    <mergeCell ref="D56:E60"/>
    <mergeCell ref="D93:E97"/>
    <mergeCell ref="D130:E134"/>
    <mergeCell ref="D167:E171"/>
    <mergeCell ref="D204:E208"/>
  </mergeCells>
  <conditionalFormatting sqref="F19">
    <cfRule type="dataBar" priority="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{a766d6d8-2ad4-4885-86a7-a43bcb5422b2}</x14:id>
        </ext>
      </extLst>
    </cfRule>
    <cfRule type="dataBar" priority="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{fcd1ab4f-04fe-4ef1-a16a-650983d6e3e0}</x14:id>
        </ext>
      </extLst>
    </cfRule>
    <cfRule type="dataBar" priority="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{c14070e7-cc8b-4283-a05f-b4c44a36ac49}</x14:id>
        </ext>
      </extLst>
    </cfRule>
    <cfRule type="dataBar" priority="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{9533e97e-e67e-4d97-bee3-37d960f4aab5}</x14:id>
        </ext>
      </extLst>
    </cfRule>
    <cfRule type="dataBar" priority="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{1534e7bb-2887-467d-95dc-26884ce857ca}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{160c27d2-2294-495b-927a-62b8d22387ee}</x14:id>
        </ext>
      </extLst>
    </cfRule>
    <cfRule type="dataBar" priority="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{56efbb70-ff16-467f-b065-709a5795c0d1}</x14:id>
        </ext>
      </extLst>
    </cfRule>
    <cfRule type="dataBar" priority="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{fc024e3c-743f-4d41-9148-2b062d972629}</x14:id>
        </ext>
      </extLst>
    </cfRule>
    <cfRule type="dataBar" priority="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{398ffd6b-6d9d-4226-8dc5-ed879cc73e4b}</x14:id>
        </ext>
      </extLst>
    </cfRule>
  </conditionalFormatting>
  <conditionalFormatting sqref="F56">
    <cfRule type="dataBar" priority="1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{9685a653-76da-451f-a738-ddd6c632ad72}</x14:id>
        </ext>
      </extLst>
    </cfRule>
    <cfRule type="dataBar" priority="1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{4e713c87-509f-4cdb-b134-32ffcce1f17a}</x14:id>
        </ext>
      </extLst>
    </cfRule>
    <cfRule type="dataBar" priority="1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{f989eee2-224f-47da-b98d-4224bb804492}</x14:id>
        </ext>
      </extLst>
    </cfRule>
    <cfRule type="dataBar" priority="1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{ed3403f4-b7ff-43e4-ae8d-e18c7914a064}</x14:id>
        </ext>
      </extLst>
    </cfRule>
    <cfRule type="dataBar" priority="1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{484e068e-480e-4a8e-b42d-c6940bce86fd}</x14:id>
        </ext>
      </extLst>
    </cfRule>
    <cfRule type="dataBar" priority="1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{173a5edf-71b6-4fb7-96d9-65c4fe1a6239}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{54312612-88de-4c47-aa56-fb2661675332}</x14:id>
        </ext>
      </extLst>
    </cfRule>
    <cfRule type="dataBar" priority="10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{38199434-fa00-49ec-86ff-c2216b68a22b}</x14:id>
        </ext>
      </extLst>
    </cfRule>
    <cfRule type="dataBar" priority="10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{8741a1ab-6e96-45a8-afb4-f8df2e020ebf}</x14:id>
        </ext>
      </extLst>
    </cfRule>
  </conditionalFormatting>
  <conditionalFormatting sqref="F93">
    <cfRule type="dataBar" priority="9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{0a9ce63c-1eaa-418b-be00-1723bf8a6fb1}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{6a293288-3455-4e33-9e24-391d8aa786b7}</x14:id>
        </ext>
      </extLst>
    </cfRule>
    <cfRule type="dataBar" priority="8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{9d0c0552-fc35-4d08-b5cb-f730f0555b72}</x14:id>
        </ext>
      </extLst>
    </cfRule>
    <cfRule type="dataBar" priority="8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{3b2d5fc8-351f-4cc0-b896-39749276a6fd}</x14:id>
        </ext>
      </extLst>
    </cfRule>
    <cfRule type="dataBar" priority="9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{393dbd51-0a93-41c5-82b6-51dc654dd7c5}</x14:id>
        </ext>
      </extLst>
    </cfRule>
    <cfRule type="dataBar" priority="9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{8fdb3121-2316-4fff-9e2a-9d78cab0041f}</x14:id>
        </ext>
      </extLst>
    </cfRule>
    <cfRule type="dataBar" priority="10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{1f72afa9-7438-4d7c-92f7-733a77cb7291}</x14:id>
        </ext>
      </extLst>
    </cfRule>
    <cfRule type="dataBar" priority="9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{7067195c-48e2-48ab-99d7-d443678c684d}</x14:id>
        </ext>
      </extLst>
    </cfRule>
    <cfRule type="dataBar" priority="9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{fdcdee1c-6924-4428-9018-4e4ad05284ce}</x14:id>
        </ext>
      </extLst>
    </cfRule>
  </conditionalFormatting>
  <conditionalFormatting sqref="F130"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{ae59812c-6bed-47a6-9dde-3e98caa4847d}</x14:id>
        </ext>
      </extLst>
    </cfRule>
    <cfRule type="dataBar" priority="7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{fd73af58-4dce-48aa-8634-8e5b5a0c95cb}</x14:id>
        </ext>
      </extLst>
    </cfRule>
    <cfRule type="dataBar" priority="6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{a2163b1b-fc39-4295-860e-ed3ebefd5f59}</x14:id>
        </ext>
      </extLst>
    </cfRule>
    <cfRule type="dataBar" priority="6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{c9b9887f-c596-471b-b407-b4dc39687797}</x14:id>
        </ext>
      </extLst>
    </cfRule>
    <cfRule type="dataBar" priority="7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{b492d3f0-f48c-400c-a7fa-0f47e24c6ea8}</x14:id>
        </ext>
      </extLst>
    </cfRule>
    <cfRule type="dataBar" priority="7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{be67b68f-7ba2-44c9-9a2e-d05fabe20f26}</x14:id>
        </ext>
      </extLst>
    </cfRule>
    <cfRule type="dataBar" priority="8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{299b97e9-76ec-4f7c-9871-921515f319a9}</x14:id>
        </ext>
      </extLst>
    </cfRule>
    <cfRule type="dataBar" priority="7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{78ee2528-0217-41e0-a0f0-5b919a550a47}</x14:id>
        </ext>
      </extLst>
    </cfRule>
    <cfRule type="dataBar" priority="7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{bd55cc3c-789f-438c-9c63-9e8c583c5080}</x14:id>
        </ext>
      </extLst>
    </cfRule>
  </conditionalFormatting>
  <conditionalFormatting sqref="F167">
    <cfRule type="dataBar" priority="4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{06862583-19de-4252-b85b-4d13501419a3}</x14:id>
        </ext>
      </extLst>
    </cfRule>
    <cfRule type="dataBar" priority="4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{4f57ae20-ff1c-460e-b1a0-6edfe086b655}</x14:id>
        </ext>
      </extLst>
    </cfRule>
    <cfRule type="dataBar" priority="6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{82e4452a-afa7-4a16-a538-0e4fbf5c5858}</x14:id>
        </ext>
      </extLst>
    </cfRule>
    <cfRule type="dataBar" priority="5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{8af61cd7-07f4-4320-8f44-36eda21915ab}</x14:id>
        </ext>
      </extLst>
    </cfRule>
    <cfRule type="dataBar" priority="5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{dd3ff0df-db31-4ba2-b367-02e70c472851}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{34876ba1-0135-4265-b290-92c6f3f5bd37}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{f62e390d-6242-4cf3-82c4-959150a86f96}</x14:id>
        </ext>
      </extLst>
    </cfRule>
    <cfRule type="dataBar" priority="5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{e154275b-26fd-4bc6-90c8-18eed1c4b208}</x14:id>
        </ext>
      </extLst>
    </cfRule>
    <cfRule type="dataBar" priority="5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{1e4c5e0d-ca0e-467d-ac36-524cff5d0092}</x14:id>
        </ext>
      </extLst>
    </cfRule>
  </conditionalFormatting>
  <conditionalFormatting sqref="F204">
    <cfRule type="dataBar" priority="2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{4c71ab3c-d178-4fdc-9c83-4a000e5d4f62}</x14:id>
        </ext>
      </extLst>
    </cfRule>
    <cfRule type="dataBar" priority="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{ea8738d6-17d6-4715-b1fd-7cc5e73e5f4e}</x14:id>
        </ext>
      </extLst>
    </cfRule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{8232d04d-202a-4f33-9b68-c906e25709fb}</x14:id>
        </ext>
      </extLst>
    </cfRule>
    <cfRule type="dataBar" priority="3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{c07a36e5-86a0-40bf-bbf4-59c57123686b}</x14:id>
        </ext>
      </extLst>
    </cfRule>
    <cfRule type="dataBar" priority="3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{3acb4127-1893-4add-b033-af5ab293370d}</x14:id>
        </ext>
      </extLst>
    </cfRule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{50df1bb0-1ada-44e2-be36-7288330bd3b8}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{4d2ac535-7b2d-419f-aa70-fd65fd7c0264}</x14:id>
        </ext>
      </extLst>
    </cfRule>
    <cfRule type="dataBar" priority="3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{6015facc-acb8-4022-bb80-aa553cbdac0a}</x14:id>
        </ext>
      </extLst>
    </cfRule>
    <cfRule type="dataBar" priority="2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{558ab6cc-e89a-4cbe-bf3a-8e7b391af895}</x14:id>
        </ext>
      </extLst>
    </cfRule>
  </conditionalFormatting>
  <conditionalFormatting sqref="F26:F30">
    <cfRule type="dataBar" priority="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{1f5fe2cc-b3a7-4dfe-85d9-cb8386979e96}</x14:id>
        </ext>
      </extLst>
    </cfRule>
    <cfRule type="dataBar" priority="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{fbb76f04-df1f-46df-b884-cc701e403956}</x14:id>
        </ext>
      </extLst>
    </cfRule>
    <cfRule type="dataBar" priority="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{ecea92d6-c984-4789-8a8f-54462ca01df3}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{487fafa1-d9b0-4a6e-99b0-0070b1c09573}</x14:id>
        </ext>
      </extLst>
    </cfRule>
  </conditionalFormatting>
  <conditionalFormatting sqref="F33:F37">
    <cfRule type="dataBar" priority="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{8ea1afa4-36a1-4194-b49a-57aec9d5b988}</x14:id>
        </ext>
      </extLst>
    </cfRule>
    <cfRule type="dataBar" priority="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{6e4ed393-5ec4-4362-9eed-2eebb11fd53c}</x14:id>
        </ext>
      </extLst>
    </cfRule>
  </conditionalFormatting>
  <conditionalFormatting sqref="F41:F50">
    <cfRule type="dataBar" priority="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{2bea995d-6649-4152-b12c-a7f041ebc079}</x14:id>
        </ext>
      </extLst>
    </cfRule>
    <cfRule type="dataBar" priority="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{479a0c09-7884-41d0-8ff1-87bc8dc839a7}</x14:id>
        </ext>
      </extLst>
    </cfRule>
    <cfRule type="dataBar" priority="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{98962f72-0d47-450c-8fa9-0ebe1d8bfd48}</x14:id>
        </ext>
      </extLst>
    </cfRule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{4013dece-03ba-40e9-b2e7-de19cd2800a9}</x14:id>
        </ext>
      </extLst>
    </cfRule>
  </conditionalFormatting>
  <conditionalFormatting sqref="F51:F52">
    <cfRule type="dataBar" priority="1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{cc3e1d9b-0d90-478b-9274-79df7acb52dc}</x14:id>
        </ext>
      </extLst>
    </cfRule>
  </conditionalFormatting>
  <conditionalFormatting sqref="F63:F67">
    <cfRule type="dataBar" priority="1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{31bcb42b-328c-4e20-861b-004bfcc01e22}</x14:id>
        </ext>
      </extLst>
    </cfRule>
    <cfRule type="dataBar" priority="1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{2453ac9f-0a29-42f7-9a14-f702c1199e7a}</x14:id>
        </ext>
      </extLst>
    </cfRule>
    <cfRule type="dataBar" priority="10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{eede588a-38f1-4c54-b10e-f2c51322a8ca}</x14:id>
        </ext>
      </extLst>
    </cfRule>
    <cfRule type="dataBar" priority="10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{0c45ed5d-08aa-4b33-95fe-1a6375cb5c02}</x14:id>
        </ext>
      </extLst>
    </cfRule>
  </conditionalFormatting>
  <conditionalFormatting sqref="F70:F74">
    <cfRule type="dataBar" priority="10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{9319f0e5-3e8e-4943-b830-99c0cc644553}</x14:id>
        </ext>
      </extLst>
    </cfRule>
    <cfRule type="dataBar" priority="10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{b8c3808f-9a13-4fcc-85b4-94361bdca526}</x14:id>
        </ext>
      </extLst>
    </cfRule>
  </conditionalFormatting>
  <conditionalFormatting sqref="F78:F87">
    <cfRule type="dataBar" priority="1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{96a122ec-fd27-48cc-b798-adc9a70b762b}</x14:id>
        </ext>
      </extLst>
    </cfRule>
    <cfRule type="dataBar" priority="10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{1a24ea23-febd-4f06-90b7-596dc4d77e57}</x14:id>
        </ext>
      </extLst>
    </cfRule>
    <cfRule type="dataBar" priority="10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{b2e300fc-a802-494a-8fa1-8189ac46f665}</x14:id>
        </ext>
      </extLst>
    </cfRule>
    <cfRule type="dataBar" priority="10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{745474ac-7192-4e3c-837a-244b5c3c65cf}</x14:id>
        </ext>
      </extLst>
    </cfRule>
  </conditionalFormatting>
  <conditionalFormatting sqref="F88:F89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{241716a9-63f2-49c3-b738-5addf5a9053a}</x14:id>
        </ext>
      </extLst>
    </cfRule>
  </conditionalFormatting>
  <conditionalFormatting sqref="F100:F104">
    <cfRule type="dataBar" priority="8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{591335f8-8c44-44a9-974b-4095f242f555}</x14:id>
        </ext>
      </extLst>
    </cfRule>
    <cfRule type="dataBar" priority="8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{4af64fec-04db-4ba0-b882-d093dfc82c47}</x14:id>
        </ext>
      </extLst>
    </cfRule>
    <cfRule type="dataBar" priority="9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{ecfacd06-307e-462e-b7e3-72cad0e2425b}</x14:id>
        </ext>
      </extLst>
    </cfRule>
    <cfRule type="dataBar" priority="9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{1644383d-db5c-4e05-963d-732e116a4497}</x14:id>
        </ext>
      </extLst>
    </cfRule>
  </conditionalFormatting>
  <conditionalFormatting sqref="F107:F111">
    <cfRule type="dataBar" priority="8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{87a05d7e-460b-4a68-b70f-fc771e2e94e7}</x14:id>
        </ext>
      </extLst>
    </cfRule>
    <cfRule type="dataBar" priority="8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{d39e5f61-f2a9-45ff-8218-2c90800ede7a}</x14:id>
        </ext>
      </extLst>
    </cfRule>
  </conditionalFormatting>
  <conditionalFormatting sqref="F115:F124">
    <cfRule type="dataBar" priority="8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{03fc51a1-aad3-4ad4-bc3c-9ebc74823c7e}</x14:id>
        </ext>
      </extLst>
    </cfRule>
    <cfRule type="dataBar" priority="8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{254379dd-7b28-4a76-a34d-6e25d8626d74}</x14:id>
        </ext>
      </extLst>
    </cfRule>
    <cfRule type="dataBar" priority="8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{c6d5c914-20ce-4aa0-b15d-f5802cfe9349}</x14:id>
        </ext>
      </extLst>
    </cfRule>
    <cfRule type="dataBar" priority="9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{7ba501c3-5911-4dc6-89cb-e4555f8b427b}</x14:id>
        </ext>
      </extLst>
    </cfRule>
  </conditionalFormatting>
  <conditionalFormatting sqref="F125:F126">
    <cfRule type="dataBar" priority="12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{a7bf96ea-e5f0-4725-83d4-278f3ccb8f57}</x14:id>
        </ext>
      </extLst>
    </cfRule>
  </conditionalFormatting>
  <conditionalFormatting sqref="F137:F141">
    <cfRule type="dataBar" priority="6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{6245345b-6ee9-41b1-b2b0-786dc546e55a}</x14:id>
        </ext>
      </extLst>
    </cfRule>
    <cfRule type="dataBar" priority="7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{936095ea-27b9-49d9-be3a-e03dd07e57f1}</x14:id>
        </ext>
      </extLst>
    </cfRule>
    <cfRule type="dataBar" priority="7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{21184578-0fcb-4b97-b648-09e70c2d84f0}</x14:id>
        </ext>
      </extLst>
    </cfRule>
    <cfRule type="dataBar" priority="6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{3b546595-e686-46e3-a46f-939a325255fa}</x14:id>
        </ext>
      </extLst>
    </cfRule>
  </conditionalFormatting>
  <conditionalFormatting sqref="F144:F148">
    <cfRule type="dataBar" priority="6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{ad670f87-8092-4346-a50d-a1b540002272}</x14:id>
        </ext>
      </extLst>
    </cfRule>
    <cfRule type="dataBar" priority="6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{d288e8cc-8f68-414e-be61-c043320f033f}</x14:id>
        </ext>
      </extLst>
    </cfRule>
  </conditionalFormatting>
  <conditionalFormatting sqref="F152:F161">
    <cfRule type="dataBar" priority="6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{13261c10-4be2-4639-9ee1-6d2af90d3dd1}</x14:id>
        </ext>
      </extLst>
    </cfRule>
    <cfRule type="dataBar" priority="7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{1fcf6b27-5e6b-4b25-b19e-a70278677b57}</x14:id>
        </ext>
      </extLst>
    </cfRule>
    <cfRule type="dataBar" priority="6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{db095a39-5670-4f08-872b-4c94c9f7aa97}</x14:id>
        </ext>
      </extLst>
    </cfRule>
    <cfRule type="dataBar" priority="6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{b66ff5cf-ae4a-4f41-be66-81a61e4232b7}</x14:id>
        </ext>
      </extLst>
    </cfRule>
  </conditionalFormatting>
  <conditionalFormatting sqref="F162:F163">
    <cfRule type="dataBar" priority="14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{302fe2c3-6f1d-4a2f-836e-5d871521d26a}</x14:id>
        </ext>
      </extLst>
    </cfRule>
  </conditionalFormatting>
  <conditionalFormatting sqref="F174:F178">
    <cfRule type="dataBar" priority="4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{3256f4a9-b473-4129-b690-bf526f973008}</x14:id>
        </ext>
      </extLst>
    </cfRule>
    <cfRule type="dataBar" priority="4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{5fdb55db-65fc-4cc7-a2f8-b1ebce9a6229}</x14:id>
        </ext>
      </extLst>
    </cfRule>
    <cfRule type="dataBar" priority="5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{cdb2164b-ca13-4064-9b5f-aab3d3f63447}</x14:id>
        </ext>
      </extLst>
    </cfRule>
    <cfRule type="dataBar" priority="5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{d53071e1-eb20-4182-98af-9b7ef368e704}</x14:id>
        </ext>
      </extLst>
    </cfRule>
  </conditionalFormatting>
  <conditionalFormatting sqref="F181:F185">
    <cfRule type="dataBar" priority="4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{df7eedda-cb5c-4224-bd18-c975f67e89f0}</x14:id>
        </ext>
      </extLst>
    </cfRule>
    <cfRule type="dataBar" priority="4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{7a96d70e-27a5-4750-8322-050b128810cd}</x14:id>
        </ext>
      </extLst>
    </cfRule>
  </conditionalFormatting>
  <conditionalFormatting sqref="F189:F198">
    <cfRule type="dataBar" priority="4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{a8899c64-9526-4df5-b5c7-59a0b5327511}</x14:id>
        </ext>
      </extLst>
    </cfRule>
    <cfRule type="dataBar" priority="5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{f9736e19-fe3b-4ae2-9c5c-7236bb170639}</x14:id>
        </ext>
      </extLst>
    </cfRule>
    <cfRule type="dataBar" priority="4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{61625a83-c2c7-41ac-b7e3-d5a5ad1ac860}</x14:id>
        </ext>
      </extLst>
    </cfRule>
    <cfRule type="dataBar" priority="4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{7d8fc6cf-572d-46d6-b13b-1f6c560693c8}</x14:id>
        </ext>
      </extLst>
    </cfRule>
  </conditionalFormatting>
  <conditionalFormatting sqref="F199:F200">
    <cfRule type="dataBar" priority="14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{51fc7d38-ccd0-4e4b-858d-9a6f78a99e82}</x14:id>
        </ext>
      </extLst>
    </cfRule>
  </conditionalFormatting>
  <conditionalFormatting sqref="F211:F215">
    <cfRule type="dataBar" priority="2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{ec0bb4d7-a887-4118-9cfd-e50b6e7f2f51}</x14:id>
        </ext>
      </extLst>
    </cfRule>
    <cfRule type="dataBar" priority="3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{5c8f918b-e3d4-4131-b645-2366e7247221}</x14:id>
        </ext>
      </extLst>
    </cfRule>
    <cfRule type="dataBar" priority="2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{139eeebe-728a-440f-9831-c8d70d1e4398}</x14:id>
        </ext>
      </extLst>
    </cfRule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{95cf1014-481a-4c6a-976b-7a72f8ac864c}</x14:id>
        </ext>
      </extLst>
    </cfRule>
  </conditionalFormatting>
  <conditionalFormatting sqref="F218:F222">
    <cfRule type="dataBar" priority="2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{a2d71dbc-569c-4594-b3c2-ce9ca80ff57b}</x14:id>
        </ext>
      </extLst>
    </cfRule>
    <cfRule type="dataBar" priority="2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{dad781c3-a3df-4770-a274-29a6dbde07e0}</x14:id>
        </ext>
      </extLst>
    </cfRule>
  </conditionalFormatting>
  <conditionalFormatting sqref="F226:F235">
    <cfRule type="dataBar" priority="2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{ee616b26-eb32-4ab5-9bc4-9d4afdaff362}</x14:id>
        </ext>
      </extLst>
    </cfRule>
    <cfRule type="dataBar" priority="2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{708a91c7-75f3-4de6-8d20-7827fa2d8343}</x14:id>
        </ext>
      </extLst>
    </cfRule>
    <cfRule type="dataBar" priority="2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{e2ce091e-1781-45fc-99b4-249993149a37}</x14:id>
        </ext>
      </extLst>
    </cfRule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{edace35d-b1fc-4cd7-a74c-69ffef075a81}</x14:id>
        </ext>
      </extLst>
    </cfRule>
  </conditionalFormatting>
  <conditionalFormatting sqref="F236:F237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{4ed42cb5-2197-4968-94ca-376845258362}</x14:id>
        </ext>
      </extLst>
    </cfRule>
  </conditionalFormatting>
  <conditionalFormatting sqref="H241:H250">
    <cfRule type="dataBar" priority="13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{d4a63f2b-88de-4c52-be30-1dedb618c2be}</x14:id>
        </ext>
      </extLst>
    </cfRule>
  </conditionalFormatting>
  <conditionalFormatting sqref="D3:E13">
    <cfRule type="dataBar" priority="14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{77395a4d-5fa1-42d8-8fac-522773f6cad6}</x14:id>
        </ext>
      </extLst>
    </cfRule>
  </conditionalFormatting>
  <conditionalFormatting sqref="F33:F37;F26:F30;F19">
    <cfRule type="dataBar" priority="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{04847993-cca5-416b-9f47-e6881727e796}</x14:id>
        </ext>
      </extLst>
    </cfRule>
  </conditionalFormatting>
  <conditionalFormatting sqref="F70:F74;F63:F67;F56">
    <cfRule type="dataBar" priority="1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{374ba9d2-a727-48db-a42c-70f5bbc7e323}</x14:id>
        </ext>
      </extLst>
    </cfRule>
  </conditionalFormatting>
  <conditionalFormatting sqref="F107:F111;F100:F104;F93">
    <cfRule type="dataBar" priority="9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{56bf615f-b274-46c3-b2a6-f89344a9b5bd}</x14:id>
        </ext>
      </extLst>
    </cfRule>
  </conditionalFormatting>
  <conditionalFormatting sqref="F144:F148;F137:F141;F130">
    <cfRule type="dataBar" priority="7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{0b632756-43ad-442a-8ee4-34024aee7e69}</x14:id>
        </ext>
      </extLst>
    </cfRule>
  </conditionalFormatting>
  <conditionalFormatting sqref="F181:F185;F174:F178;F167">
    <cfRule type="dataBar" priority="5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{333448ea-377a-45c7-85ec-37562fba0f9d}</x14:id>
        </ext>
      </extLst>
    </cfRule>
  </conditionalFormatting>
  <conditionalFormatting sqref="F218:F222;F211:F215;F204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{cc3fdb45-3c95-403f-90c0-107f34e61c77}</x14:id>
        </ext>
      </extLst>
    </cfRule>
  </conditionalFormatting>
  <hyperlinks>
    <hyperlink ref="D33:E33" r:id="rId2" display="http://url9090.coderbyte.com/ls/click?upn=u001.lj3TCiZxNU7jdbrh9WbrWc0TYooxWyNG7iblBrnUkY1dZbk53wTdsxFlySTVgXVYveTSyLpdXxDHDYU88fORhQ-3D-3Drrm7_0uW3xirGmLjaxDxe8V-2Bwmt8Dx4Ob8Wr9iaeT5yuPIW-2BukIsHEg9HoNgDB3flp45N2SkjqK5Fz57V2WZG24lYjlS3LKMaHlFgy5wXgM9kk1qiN17fKNTvBZT7JcyENNZGBVAxcRUmzbpVPLEPLbcErOFb3e-2FlEmE6sYQBkmwdOxzvLiOq-2BzXpLCkvkCIDFsSMTk-2FFmPIosn5tMofMWDzx0A-3D-3D"/>
    <hyperlink ref="D34:E34" r:id="rId3" display="https://www.geeksforgeeks.org/introduction-to-dynamic-programming-data-structures-and-algorithm-tutorials/?ref=shm"/>
    <hyperlink ref="D63" r:id="rId4" display="https://github.com/Umuzi-org/Aron-Moganedi-273-simple-calculator-part-1-python/pulls"/>
    <hyperlink ref="E63" r:id="rId5" display="http://syllabus.africacode.net/projects/tdd/simple-calculator-part1/"/>
    <hyperlink ref="D70:E70" r:id="rId6" display="https://www.geeksforgeeks.org/backtracking-algorithms/?ref=shm"/>
    <hyperlink ref="D107:E107" r:id="rId7" display="https://youtu.be/-oPuGc05Lxs?si=lkSjbKrwmudy42tc"/>
    <hyperlink ref="D137" r:id="rId4" display="https://github.com/Umuzi-org/Aron-Moganedi-273-simple-calculator-part-1-python/pulls"/>
    <hyperlink ref="E137" r:id="rId5" display="http://syllabus.africacode.net/projects/tdd/simple-calculator-part1/"/>
    <hyperlink ref="D181:E181" r:id="rId8" display="https://coderbyte.com/editor/Min%20Window%20Substring:Python3"/>
    <hyperlink ref="D182:E182" r:id="rId9" display="https://leetcode.com/problems/minimum-window-substring/description/"/>
    <hyperlink ref="D211" r:id="rId4" display="https://github.com/Umuzi-org/Aron-Moganedi-273-simple-calculator-part-1-python/pulls"/>
    <hyperlink ref="E211" r:id="rId5" display="http://syllabus.africacode.net/projects/tdd/simple-calculator-part1/"/>
    <hyperlink ref="D218:E218" r:id="rId10" display="http://url9090.coderbyte.com/ls/click?upn=u001.lj3TCiZxNU7jdbrh9WbrWc0TYooxWyNG7iblBrnUkY1dZbk53wTdsxFlySTVgXVYr7qc2vgP70zGiA01vBLhVw-3D-3DsO_E_0uW3xirGmLjaxDxe8V-2Bwmt8Dx4Ob8Wr9iaeT5yuPIW9-2FVjy1uLIQwm7PE-2BrmHn0UcYCxP-2BtNB52RhrvQ7uhM23zGORPaTnQOlG7-2F4M6pNlSpzJeK5H8xRaZJ-2BTmhffMcfsllo1isa6KKZBFVxA6QGRJBI1nervzUosNJmjonpredZJs5DYVJrleLPMKPu9QhoDvhYzpe-2Fj9-2BpxQWJxouBg-3D-3D"/>
    <hyperlink ref="D219:E219" r:id="rId8" display="https://coderbyte.com/editor/Min%20Window%20Substring:Python3"/>
    <hyperlink ref="D220:E220" r:id="rId9" display="https://leetcode.com/problems/minimum-window-substring/description/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766d6d8-2ad4-4885-86a7-a43bcb5422b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cd1ab4f-04fe-4ef1-a16a-650983d6e3e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4070e7-cc8b-4283-a05f-b4c44a36ac4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33e97e-e67e-4d97-bee3-37d960f4aab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534e7bb-2887-467d-95dc-26884ce857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60c27d2-2294-495b-927a-62b8d22387e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6efbb70-ff16-467f-b065-709a5795c0d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c024e3c-743f-4d41-9148-2b062d97262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8ffd6b-6d9d-4226-8dc5-ed879cc73e4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F19</xm:sqref>
        </x14:conditionalFormatting>
        <x14:conditionalFormatting xmlns:xm="http://schemas.microsoft.com/office/excel/2006/main">
          <x14:cfRule type="dataBar" id="{9685a653-76da-451f-a738-ddd6c632ad7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e713c87-509f-4cdb-b134-32ffcce1f17a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989eee2-224f-47da-b98d-4224bb80449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d3403f4-b7ff-43e4-ae8d-e18c7914a06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84e068e-480e-4a8e-b42d-c6940bce86f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73a5edf-71b6-4fb7-96d9-65c4fe1a623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4312612-88de-4c47-aa56-fb266167533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199434-fa00-49ec-86ff-c2216b68a22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741a1ab-6e96-45a8-afb4-f8df2e020eb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F56</xm:sqref>
        </x14:conditionalFormatting>
        <x14:conditionalFormatting xmlns:xm="http://schemas.microsoft.com/office/excel/2006/main">
          <x14:cfRule type="dataBar" id="{0a9ce63c-1eaa-418b-be00-1723bf8a6fb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a293288-3455-4e33-9e24-391d8aa786b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0c0552-fc35-4d08-b5cb-f730f0555b7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b2d5fc8-351f-4cc0-b896-39749276a6f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3dbd51-0a93-41c5-82b6-51dc654dd7c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fdb3121-2316-4fff-9e2a-9d78cab0041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f72afa9-7438-4d7c-92f7-733a77cb729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067195c-48e2-48ab-99d7-d443678c684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dcdee1c-6924-4428-9018-4e4ad05284c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F93</xm:sqref>
        </x14:conditionalFormatting>
        <x14:conditionalFormatting xmlns:xm="http://schemas.microsoft.com/office/excel/2006/main">
          <x14:cfRule type="dataBar" id="{ae59812c-6bed-47a6-9dde-3e98caa4847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d73af58-4dce-48aa-8634-8e5b5a0c95c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2163b1b-fc39-4295-860e-ed3ebefd5f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9b9887f-c596-471b-b407-b4dc3968779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492d3f0-f48c-400c-a7fa-0f47e24c6ea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e67b68f-7ba2-44c9-9a2e-d05fabe20f2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9b97e9-76ec-4f7c-9871-921515f319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8ee2528-0217-41e0-a0f0-5b919a550a4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d55cc3c-789f-438c-9c63-9e8c583c5080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F130</xm:sqref>
        </x14:conditionalFormatting>
        <x14:conditionalFormatting xmlns:xm="http://schemas.microsoft.com/office/excel/2006/main">
          <x14:cfRule type="dataBar" id="{06862583-19de-4252-b85b-4d13501419a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f57ae20-ff1c-460e-b1a0-6edfe086b65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2e4452a-afa7-4a16-a538-0e4fbf5c585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af61cd7-07f4-4320-8f44-36eda21915a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3ff0df-db31-4ba2-b367-02e70c47285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4876ba1-0135-4265-b290-92c6f3f5bd3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62e390d-6242-4cf3-82c4-959150a86f9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154275b-26fd-4bc6-90c8-18eed1c4b208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e4c5e0d-ca0e-467d-ac36-524cff5d009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F167</xm:sqref>
        </x14:conditionalFormatting>
        <x14:conditionalFormatting xmlns:xm="http://schemas.microsoft.com/office/excel/2006/main">
          <x14:cfRule type="dataBar" id="{4c71ab3c-d178-4fdc-9c83-4a000e5d4f6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a8738d6-17d6-4715-b1fd-7cc5e73e5f4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232d04d-202a-4f33-9b68-c906e25709f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07a36e5-86a0-40bf-bbf4-59c57123686b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acb4127-1893-4add-b033-af5ab293370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df1bb0-1ada-44e2-be36-7288330bd3b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d2ac535-7b2d-419f-aa70-fd65fd7c026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015facc-acb8-4022-bb80-aa553cbdac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58ab6cc-e89a-4cbe-bf3a-8e7b391af89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F204</xm:sqref>
        </x14:conditionalFormatting>
        <x14:conditionalFormatting xmlns:xm="http://schemas.microsoft.com/office/excel/2006/main">
          <x14:cfRule type="dataBar" id="{1f5fe2cc-b3a7-4dfe-85d9-cb8386979e9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bb76f04-df1f-46df-b884-cc701e4039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cea92d6-c984-4789-8a8f-54462ca01df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87fafa1-d9b0-4a6e-99b0-0070b1c0957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F26:F30</xm:sqref>
        </x14:conditionalFormatting>
        <x14:conditionalFormatting xmlns:xm="http://schemas.microsoft.com/office/excel/2006/main">
          <x14:cfRule type="dataBar" id="{8ea1afa4-36a1-4194-b49a-57aec9d5b98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e4ed393-5ec4-4362-9eed-2eebb11fd53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F33:F37</xm:sqref>
        </x14:conditionalFormatting>
        <x14:conditionalFormatting xmlns:xm="http://schemas.microsoft.com/office/excel/2006/main">
          <x14:cfRule type="dataBar" id="{2bea995d-6649-4152-b12c-a7f041ebc0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9a0c09-7884-41d0-8ff1-87bc8dc839a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8962f72-0d47-450c-8fa9-0ebe1d8bfd4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13dece-03ba-40e9-b2e7-de19cd2800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F41:F50</xm:sqref>
        </x14:conditionalFormatting>
        <x14:conditionalFormatting xmlns:xm="http://schemas.microsoft.com/office/excel/2006/main">
          <x14:cfRule type="dataBar" id="{cc3e1d9b-0d90-478b-9274-79df7acb52d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F51:F52</xm:sqref>
        </x14:conditionalFormatting>
        <x14:conditionalFormatting xmlns:xm="http://schemas.microsoft.com/office/excel/2006/main">
          <x14:cfRule type="dataBar" id="{31bcb42b-328c-4e20-861b-004bfcc01e2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2453ac9f-0a29-42f7-9a14-f702c1199e7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ede588a-38f1-4c54-b10e-f2c51322a8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c45ed5d-08aa-4b33-95fe-1a6375cb5c0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F63:F67</xm:sqref>
        </x14:conditionalFormatting>
        <x14:conditionalFormatting xmlns:xm="http://schemas.microsoft.com/office/excel/2006/main">
          <x14:cfRule type="dataBar" id="{9319f0e5-3e8e-4943-b830-99c0cc64455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8c3808f-9a13-4fcc-85b4-94361bdca52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F70:F74</xm:sqref>
        </x14:conditionalFormatting>
        <x14:conditionalFormatting xmlns:xm="http://schemas.microsoft.com/office/excel/2006/main">
          <x14:cfRule type="dataBar" id="{96a122ec-fd27-48cc-b798-adc9a70b762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1a24ea23-febd-4f06-90b7-596dc4d77e5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e300fc-a802-494a-8fa1-8189ac46f66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45474ac-7192-4e3c-837a-244b5c3c65c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F78:F87</xm:sqref>
        </x14:conditionalFormatting>
        <x14:conditionalFormatting xmlns:xm="http://schemas.microsoft.com/office/excel/2006/main">
          <x14:cfRule type="dataBar" id="{241716a9-63f2-49c3-b738-5addf5a9053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F88:F89</xm:sqref>
        </x14:conditionalFormatting>
        <x14:conditionalFormatting xmlns:xm="http://schemas.microsoft.com/office/excel/2006/main">
          <x14:cfRule type="dataBar" id="{591335f8-8c44-44a9-974b-4095f242f55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af64fec-04db-4ba0-b882-d093dfc82c4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cfacd06-307e-462e-b7e3-72cad0e2425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1644383d-db5c-4e05-963d-732e116a449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F100:F104</xm:sqref>
        </x14:conditionalFormatting>
        <x14:conditionalFormatting xmlns:xm="http://schemas.microsoft.com/office/excel/2006/main">
          <x14:cfRule type="dataBar" id="{87a05d7e-460b-4a68-b70f-fc771e2e94e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39e5f61-f2a9-45ff-8218-2c90800ede7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F107:F111</xm:sqref>
        </x14:conditionalFormatting>
        <x14:conditionalFormatting xmlns:xm="http://schemas.microsoft.com/office/excel/2006/main">
          <x14:cfRule type="dataBar" id="{03fc51a1-aad3-4ad4-bc3c-9ebc74823c7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4379dd-7b28-4a76-a34d-6e25d8626d7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6d5c914-20ce-4aa0-b15d-f5802cfe934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ba501c3-5911-4dc6-89cb-e4555f8b427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F115:F124</xm:sqref>
        </x14:conditionalFormatting>
        <x14:conditionalFormatting xmlns:xm="http://schemas.microsoft.com/office/excel/2006/main">
          <x14:cfRule type="dataBar" id="{a7bf96ea-e5f0-4725-83d4-278f3ccb8f5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F125:F126</xm:sqref>
        </x14:conditionalFormatting>
        <x14:conditionalFormatting xmlns:xm="http://schemas.microsoft.com/office/excel/2006/main">
          <x14:cfRule type="dataBar" id="{6245345b-6ee9-41b1-b2b0-786dc546e55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36095ea-27b9-49d9-be3a-e03dd07e57f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1184578-0fcb-4b97-b648-09e70c2d84f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3b546595-e686-46e3-a46f-939a325255f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F137:F141</xm:sqref>
        </x14:conditionalFormatting>
        <x14:conditionalFormatting xmlns:xm="http://schemas.microsoft.com/office/excel/2006/main">
          <x14:cfRule type="dataBar" id="{ad670f87-8092-4346-a50d-a1b54000227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288e8cc-8f68-414e-be61-c043320f033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F144:F148</xm:sqref>
        </x14:conditionalFormatting>
        <x14:conditionalFormatting xmlns:xm="http://schemas.microsoft.com/office/excel/2006/main">
          <x14:cfRule type="dataBar" id="{13261c10-4be2-4639-9ee1-6d2af90d3dd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fcf6b27-5e6b-4b25-b19e-a70278677b5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db095a39-5670-4f08-872b-4c94c9f7aa9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66ff5cf-ae4a-4f41-be66-81a61e4232b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F152:F161</xm:sqref>
        </x14:conditionalFormatting>
        <x14:conditionalFormatting xmlns:xm="http://schemas.microsoft.com/office/excel/2006/main">
          <x14:cfRule type="dataBar" id="{302fe2c3-6f1d-4a2f-836e-5d871521d26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F162:F163</xm:sqref>
        </x14:conditionalFormatting>
        <x14:conditionalFormatting xmlns:xm="http://schemas.microsoft.com/office/excel/2006/main">
          <x14:cfRule type="dataBar" id="{3256f4a9-b473-4129-b690-bf526f97300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fdb55db-65fc-4cc7-a2f8-b1ebce9a622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db2164b-ca13-4064-9b5f-aab3d3f6344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d53071e1-eb20-4182-98af-9b7ef368e70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F174:F178</xm:sqref>
        </x14:conditionalFormatting>
        <x14:conditionalFormatting xmlns:xm="http://schemas.microsoft.com/office/excel/2006/main">
          <x14:cfRule type="dataBar" id="{df7eedda-cb5c-4224-bd18-c975f67e89f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a96d70e-27a5-4750-8322-050b128810c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F181:F185</xm:sqref>
        </x14:conditionalFormatting>
        <x14:conditionalFormatting xmlns:xm="http://schemas.microsoft.com/office/excel/2006/main">
          <x14:cfRule type="dataBar" id="{a8899c64-9526-4df5-b5c7-59a0b532751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9736e19-fe3b-4ae2-9c5c-7236bb17063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61625a83-c2c7-41ac-b7e3-d5a5ad1ac86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d8fc6cf-572d-46d6-b13b-1f6c560693c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F189:F198</xm:sqref>
        </x14:conditionalFormatting>
        <x14:conditionalFormatting xmlns:xm="http://schemas.microsoft.com/office/excel/2006/main">
          <x14:cfRule type="dataBar" id="{51fc7d38-ccd0-4e4b-858d-9a6f78a99e8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F199:F200</xm:sqref>
        </x14:conditionalFormatting>
        <x14:conditionalFormatting xmlns:xm="http://schemas.microsoft.com/office/excel/2006/main">
          <x14:cfRule type="dataBar" id="{ec0bb4d7-a887-4118-9cfd-e50b6e7f2f5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c8f918b-e3d4-4131-b645-2366e724722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9eeebe-728a-440f-9831-c8d70d1e439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cf1014-481a-4c6a-976b-7a72f8ac864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F211:F215</xm:sqref>
        </x14:conditionalFormatting>
        <x14:conditionalFormatting xmlns:xm="http://schemas.microsoft.com/office/excel/2006/main">
          <x14:cfRule type="dataBar" id="{a2d71dbc-569c-4594-b3c2-ce9ca80ff57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ad781c3-a3df-4770-a274-29a6dbde07e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F218:F222</xm:sqref>
        </x14:conditionalFormatting>
        <x14:conditionalFormatting xmlns:xm="http://schemas.microsoft.com/office/excel/2006/main">
          <x14:cfRule type="dataBar" id="{ee616b26-eb32-4ab5-9bc4-9d4afdaff36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8a91c7-75f3-4de6-8d20-7827fa2d834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2ce091e-1781-45fc-99b4-249993149a3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dace35d-b1fc-4cd7-a74c-69ffef075a8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F226:F235</xm:sqref>
        </x14:conditionalFormatting>
        <x14:conditionalFormatting xmlns:xm="http://schemas.microsoft.com/office/excel/2006/main">
          <x14:cfRule type="dataBar" id="{4ed42cb5-2197-4968-94ca-37684525836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F236:F237</xm:sqref>
        </x14:conditionalFormatting>
        <x14:conditionalFormatting xmlns:xm="http://schemas.microsoft.com/office/excel/2006/main">
          <x14:cfRule type="dataBar" id="{d4a63f2b-88de-4c52-be30-1dedb618c2b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H241:H250</xm:sqref>
        </x14:conditionalFormatting>
        <x14:conditionalFormatting xmlns:xm="http://schemas.microsoft.com/office/excel/2006/main">
          <x14:cfRule type="dataBar" id="{77395a4d-5fa1-42d8-8fac-522773f6cad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D3:E13</xm:sqref>
        </x14:conditionalFormatting>
        <x14:conditionalFormatting xmlns:xm="http://schemas.microsoft.com/office/excel/2006/main">
          <x14:cfRule type="dataBar" id="{04847993-cca5-416b-9f47-e6881727e79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F33:F37;F26:F30;F19</xm:sqref>
        </x14:conditionalFormatting>
        <x14:conditionalFormatting xmlns:xm="http://schemas.microsoft.com/office/excel/2006/main">
          <x14:cfRule type="dataBar" id="{374ba9d2-a727-48db-a42c-70f5bbc7e32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F70:F74;F63:F67;F56</xm:sqref>
        </x14:conditionalFormatting>
        <x14:conditionalFormatting xmlns:xm="http://schemas.microsoft.com/office/excel/2006/main">
          <x14:cfRule type="dataBar" id="{56bf615f-b274-46c3-b2a6-f89344a9b5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F107:F111;F100:F104;F93</xm:sqref>
        </x14:conditionalFormatting>
        <x14:conditionalFormatting xmlns:xm="http://schemas.microsoft.com/office/excel/2006/main">
          <x14:cfRule type="dataBar" id="{0b632756-43ad-442a-8ee4-34024aee7e6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F144:F148;F137:F141;F130</xm:sqref>
        </x14:conditionalFormatting>
        <x14:conditionalFormatting xmlns:xm="http://schemas.microsoft.com/office/excel/2006/main">
          <x14:cfRule type="dataBar" id="{333448ea-377a-45c7-85ec-37562fba0f9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F181:F185;F174:F178;F167</xm:sqref>
        </x14:conditionalFormatting>
        <x14:conditionalFormatting xmlns:xm="http://schemas.microsoft.com/office/excel/2006/main">
          <x14:cfRule type="dataBar" id="{cc3fdb45-3c95-403f-90c0-107f34e61c7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F218:F222;F211:F215;F204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5"/>
  <sheetViews>
    <sheetView zoomScale="70" zoomScaleNormal="70" workbookViewId="0">
      <selection activeCell="D3" sqref="D3:D13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11">
      <c r="B3" s="8" t="s">
        <v>46</v>
      </c>
      <c r="C3" s="9"/>
      <c r="D3" s="10"/>
      <c r="E3" s="233"/>
      <c r="G3" s="73" t="s">
        <v>20</v>
      </c>
      <c r="H3" s="74"/>
      <c r="J3" s="544" t="s">
        <v>47</v>
      </c>
      <c r="K3" s="545">
        <f>B19</f>
        <v>45604</v>
      </c>
    </row>
    <row r="4" ht="30" customHeight="1" spans="2:11">
      <c r="B4" s="8" t="s">
        <v>48</v>
      </c>
      <c r="C4" s="9"/>
      <c r="D4" s="10"/>
      <c r="E4" s="72"/>
      <c r="G4" s="75">
        <f>'PROGRESS REPORT '!AA3</f>
        <v>2</v>
      </c>
      <c r="H4" s="76"/>
      <c r="J4" s="546"/>
      <c r="K4" s="547"/>
    </row>
    <row r="5" ht="30" customHeight="1" spans="2:11">
      <c r="B5" s="8" t="s">
        <v>49</v>
      </c>
      <c r="C5" s="9"/>
      <c r="D5" s="10"/>
      <c r="E5" s="72"/>
      <c r="J5" s="43" t="str">
        <f t="shared" ref="J5:K9" si="0">C33</f>
        <v>Coderbyte assessment </v>
      </c>
      <c r="K5" s="548"/>
    </row>
    <row r="6" ht="30" customHeight="1" spans="2:11">
      <c r="B6" s="11" t="s">
        <v>50</v>
      </c>
      <c r="C6" s="12"/>
      <c r="D6" s="10"/>
      <c r="E6" s="72"/>
      <c r="J6" s="45">
        <f t="shared" si="0"/>
        <v>0</v>
      </c>
      <c r="K6" s="549">
        <f t="shared" si="0"/>
        <v>0</v>
      </c>
    </row>
    <row r="7" ht="30" customHeight="1" spans="2:11">
      <c r="B7" s="11" t="s">
        <v>51</v>
      </c>
      <c r="C7" s="12"/>
      <c r="D7" s="10"/>
      <c r="E7" s="72"/>
      <c r="J7" s="45">
        <f t="shared" si="0"/>
        <v>0</v>
      </c>
      <c r="K7" s="549">
        <f t="shared" si="0"/>
        <v>0</v>
      </c>
    </row>
    <row r="8" ht="30" customHeight="1" spans="2:11">
      <c r="B8" s="11" t="s">
        <v>52</v>
      </c>
      <c r="C8" s="12"/>
      <c r="D8" s="10"/>
      <c r="E8" s="72"/>
      <c r="J8" s="45">
        <f t="shared" si="0"/>
        <v>0</v>
      </c>
      <c r="K8" s="549">
        <f t="shared" si="0"/>
        <v>0</v>
      </c>
    </row>
    <row r="9" ht="30" customHeight="1" spans="2:11">
      <c r="B9" s="11" t="s">
        <v>53</v>
      </c>
      <c r="C9" s="12"/>
      <c r="D9" s="10"/>
      <c r="E9" s="72"/>
      <c r="J9" s="45">
        <f t="shared" si="0"/>
        <v>0</v>
      </c>
      <c r="K9" s="549">
        <f t="shared" si="0"/>
        <v>0</v>
      </c>
    </row>
    <row r="10" ht="30" customHeight="1" spans="2:11">
      <c r="B10" s="13" t="s">
        <v>54</v>
      </c>
      <c r="C10" s="14"/>
      <c r="D10" s="10"/>
      <c r="E10" s="72"/>
      <c r="J10" s="521"/>
      <c r="K10" s="541"/>
    </row>
    <row r="11" ht="30" customHeight="1" spans="2:11">
      <c r="B11" s="13" t="s">
        <v>55</v>
      </c>
      <c r="C11" s="14"/>
      <c r="D11" s="10"/>
      <c r="E11" s="72"/>
      <c r="J11" s="523"/>
      <c r="K11" s="123"/>
    </row>
    <row r="12" ht="30" customHeight="1" spans="2:11">
      <c r="B12" s="13" t="s">
        <v>56</v>
      </c>
      <c r="C12" s="14"/>
      <c r="D12" s="10"/>
      <c r="E12" s="72"/>
      <c r="J12" s="523"/>
      <c r="K12" s="123"/>
    </row>
    <row r="13" ht="30" customHeight="1" spans="2:11">
      <c r="B13" s="8" t="s">
        <v>57</v>
      </c>
      <c r="C13" s="9"/>
      <c r="D13" s="15"/>
      <c r="E13" s="77"/>
      <c r="J13" s="523" t="str">
        <f t="shared" ref="J13:J19" si="1">C44</f>
        <v>Consume GitHub API - continue</v>
      </c>
      <c r="K13" s="123"/>
    </row>
    <row r="14" ht="30" customHeight="1" spans="2:11">
      <c r="B14" s="16" t="s">
        <v>21</v>
      </c>
      <c r="C14" s="17"/>
      <c r="D14" s="17"/>
      <c r="E14" s="78"/>
      <c r="J14" s="523" t="str">
        <f t="shared" si="1"/>
        <v>Data wrangling - made changes if requested</v>
      </c>
      <c r="K14" s="123"/>
    </row>
    <row r="15" ht="30" customHeight="1" spans="2:11">
      <c r="B15" s="18">
        <f ca="1">'PROGRESS REPORT '!AB3</f>
        <v>9.03445413034456</v>
      </c>
      <c r="C15" s="19"/>
      <c r="D15" s="19"/>
      <c r="E15" s="79"/>
      <c r="J15" s="523" t="str">
        <f t="shared" si="1"/>
        <v>Data Wrangling Discussion - cancelled</v>
      </c>
      <c r="K15" s="123"/>
    </row>
    <row r="16" spans="10:11">
      <c r="J16" s="523">
        <f t="shared" si="1"/>
        <v>0</v>
      </c>
      <c r="K16" s="123"/>
    </row>
    <row r="17" ht="15.15" spans="10:11">
      <c r="J17" s="523">
        <f t="shared" si="1"/>
        <v>0</v>
      </c>
      <c r="K17" s="123"/>
    </row>
    <row r="18" ht="21.75" customHeight="1" spans="2:14">
      <c r="B18" s="20" t="s">
        <v>58</v>
      </c>
      <c r="C18" s="21" t="s">
        <v>59</v>
      </c>
      <c r="D18" s="20" t="s">
        <v>60</v>
      </c>
      <c r="E18" s="80"/>
      <c r="F18" s="81" t="s">
        <v>44</v>
      </c>
      <c r="G18" s="21" t="s">
        <v>61</v>
      </c>
      <c r="H18" s="80" t="s">
        <v>62</v>
      </c>
      <c r="J18" s="523">
        <f t="shared" si="1"/>
        <v>0</v>
      </c>
      <c r="K18" s="123"/>
      <c r="M18" s="169"/>
      <c r="N18" s="170"/>
    </row>
    <row r="19" spans="2:14">
      <c r="B19" s="22">
        <v>45604</v>
      </c>
      <c r="C19" s="23">
        <v>0.208333333333333</v>
      </c>
      <c r="D19" s="24" t="s">
        <v>63</v>
      </c>
      <c r="E19" s="82"/>
      <c r="F19" s="83">
        <v>1</v>
      </c>
      <c r="G19" s="84" t="str">
        <f>IF(F19=100%,"Complete",IF(AND(F19&lt;100%,F19&gt;0%),"In Progress","Not Started"))</f>
        <v>Complete</v>
      </c>
      <c r="H19" s="82"/>
      <c r="J19" s="523">
        <f t="shared" si="1"/>
        <v>0</v>
      </c>
      <c r="K19" s="123"/>
      <c r="M19" s="171"/>
      <c r="N19" s="171"/>
    </row>
    <row r="20" ht="15.15" spans="2:14">
      <c r="B20" s="22"/>
      <c r="C20" s="25">
        <v>0.25</v>
      </c>
      <c r="D20" s="26"/>
      <c r="E20" s="85"/>
      <c r="F20" s="86"/>
      <c r="G20" s="87"/>
      <c r="H20" s="85"/>
      <c r="J20" s="550"/>
      <c r="K20" s="551"/>
      <c r="M20" s="159"/>
      <c r="N20" s="159"/>
    </row>
    <row r="21" ht="15.15" spans="2:14">
      <c r="B21" s="22"/>
      <c r="C21" s="25">
        <v>0.291666666666666</v>
      </c>
      <c r="D21" s="26"/>
      <c r="E21" s="85"/>
      <c r="F21" s="86"/>
      <c r="G21" s="87"/>
      <c r="H21" s="85"/>
      <c r="J21" s="552" t="s">
        <v>64</v>
      </c>
      <c r="K21" s="531"/>
      <c r="M21" s="159"/>
      <c r="N21" s="159"/>
    </row>
    <row r="22" spans="2:14">
      <c r="B22" s="22"/>
      <c r="C22" s="25">
        <v>0.333333333333333</v>
      </c>
      <c r="D22" s="26"/>
      <c r="E22" s="85"/>
      <c r="F22" s="86"/>
      <c r="G22" s="87"/>
      <c r="H22" s="85"/>
      <c r="J22" s="513" t="str">
        <f t="shared" ref="J22:J26" si="2">C26</f>
        <v>Level 2 Coding Challenges - bhekumuzitshabalala.main@gmail.com - review</v>
      </c>
      <c r="K22" s="34"/>
      <c r="M22" s="159"/>
      <c r="N22" s="159"/>
    </row>
    <row r="23" ht="15.15" spans="2:14">
      <c r="B23" s="22"/>
      <c r="C23" s="27">
        <v>0.375</v>
      </c>
      <c r="D23" s="28"/>
      <c r="E23" s="88"/>
      <c r="F23" s="89"/>
      <c r="G23" s="90"/>
      <c r="H23" s="88"/>
      <c r="J23" s="505">
        <f t="shared" si="2"/>
        <v>0</v>
      </c>
      <c r="K23" s="36"/>
      <c r="M23" s="159"/>
      <c r="N23" s="159"/>
    </row>
    <row r="24" ht="13.5" customHeight="1" spans="2:14">
      <c r="B24" s="22"/>
      <c r="C24" s="606" t="s">
        <v>215</v>
      </c>
      <c r="D24" s="607"/>
      <c r="E24" s="32"/>
      <c r="F24" s="29" t="s">
        <v>64</v>
      </c>
      <c r="G24" s="30"/>
      <c r="H24" s="531"/>
      <c r="J24" s="505">
        <f t="shared" si="2"/>
        <v>0</v>
      </c>
      <c r="K24" s="36"/>
      <c r="M24" s="159"/>
      <c r="N24" s="159"/>
    </row>
    <row r="25" ht="15" customHeight="1" spans="2:14">
      <c r="B25" s="22"/>
      <c r="C25" s="31" t="s">
        <v>65</v>
      </c>
      <c r="D25" s="32" t="s">
        <v>66</v>
      </c>
      <c r="E25" s="32" t="s">
        <v>43</v>
      </c>
      <c r="F25" s="92" t="s">
        <v>44</v>
      </c>
      <c r="G25" s="93" t="s">
        <v>61</v>
      </c>
      <c r="H25" s="92" t="s">
        <v>62</v>
      </c>
      <c r="J25" s="505">
        <f t="shared" si="2"/>
        <v>0</v>
      </c>
      <c r="K25" s="36"/>
      <c r="M25" s="159"/>
      <c r="N25" s="159"/>
    </row>
    <row r="26" ht="45" customHeight="1" spans="2:14">
      <c r="B26" s="22"/>
      <c r="C26" s="33" t="s">
        <v>318</v>
      </c>
      <c r="D26" s="617" t="s">
        <v>319</v>
      </c>
      <c r="E26" s="617" t="s">
        <v>320</v>
      </c>
      <c r="F26" s="94">
        <v>1</v>
      </c>
      <c r="G26" s="95" t="str">
        <f t="shared" ref="G26:G30" si="3">IF(F26=100%,"Complete",IF(AND(F26&lt;100%,F26&gt;0%),"In Progress","Not Started"))</f>
        <v>Complete</v>
      </c>
      <c r="H26" s="96"/>
      <c r="J26" s="505">
        <f t="shared" si="2"/>
        <v>0</v>
      </c>
      <c r="K26" s="36"/>
      <c r="M26" s="159"/>
      <c r="N26" s="159"/>
    </row>
    <row r="27" ht="45" customHeight="1" spans="2:14">
      <c r="B27" s="22"/>
      <c r="C27" s="35"/>
      <c r="D27" s="36"/>
      <c r="E27" s="36"/>
      <c r="F27" s="97"/>
      <c r="G27" s="95" t="str">
        <f t="shared" si="3"/>
        <v>Not Started</v>
      </c>
      <c r="H27" s="98"/>
      <c r="J27" s="553"/>
      <c r="K27" s="554"/>
      <c r="M27" s="159"/>
      <c r="N27" s="159"/>
    </row>
    <row r="28" ht="4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555" t="s">
        <v>67</v>
      </c>
      <c r="K28" s="556">
        <f>B56</f>
        <v>45607</v>
      </c>
      <c r="M28" s="159"/>
      <c r="N28" s="159"/>
    </row>
    <row r="29" ht="4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546"/>
      <c r="K29" s="547"/>
      <c r="M29" s="159"/>
      <c r="N29" s="159"/>
    </row>
    <row r="30" ht="45" customHeight="1" spans="2:14">
      <c r="B30" s="22"/>
      <c r="C30" s="608"/>
      <c r="D30" s="457"/>
      <c r="E30" s="457"/>
      <c r="F30" s="572"/>
      <c r="G30" s="95" t="str">
        <f t="shared" si="3"/>
        <v>Not Started</v>
      </c>
      <c r="H30" s="535"/>
      <c r="J30" s="43" t="str">
        <f t="shared" ref="J30:K34" si="4">C70</f>
        <v>Find Numbers with Even Number of Digits - </v>
      </c>
      <c r="K30" s="548" t="str">
        <f t="shared" si="4"/>
        <v>https://leetcode.com/problems/find-numbers-with-even-number-of-digits/submissions/1449239712/</v>
      </c>
      <c r="M30" s="159"/>
      <c r="N30" s="159"/>
    </row>
    <row r="31" ht="15" customHeight="1" spans="2:14">
      <c r="B31" s="22"/>
      <c r="C31" s="609" t="s">
        <v>216</v>
      </c>
      <c r="D31" s="610"/>
      <c r="E31" s="614"/>
      <c r="F31" s="536" t="s">
        <v>217</v>
      </c>
      <c r="G31" s="40"/>
      <c r="H31" s="100"/>
      <c r="J31" s="45" t="str">
        <f t="shared" si="4"/>
        <v>Single Element in a Sorted Array - </v>
      </c>
      <c r="K31" s="549" t="str">
        <f t="shared" si="4"/>
        <v>https://leetcode.com/problems/single-element-in-a-sorted-array/description/</v>
      </c>
      <c r="M31" s="159"/>
      <c r="N31" s="159"/>
    </row>
    <row r="32" ht="15" customHeight="1" spans="2:14">
      <c r="B32" s="22"/>
      <c r="C32" s="517" t="s">
        <v>69</v>
      </c>
      <c r="D32" s="517" t="s">
        <v>70</v>
      </c>
      <c r="E32" s="518"/>
      <c r="F32" s="102" t="s">
        <v>44</v>
      </c>
      <c r="G32" s="103" t="s">
        <v>61</v>
      </c>
      <c r="H32" s="104" t="s">
        <v>62</v>
      </c>
      <c r="J32" s="45" t="str">
        <f t="shared" si="4"/>
        <v>Binary search algorithm -</v>
      </c>
      <c r="K32" s="549" t="str">
        <f t="shared" si="4"/>
        <v>https://www.geeksforgeeks.org/binary-search/</v>
      </c>
      <c r="M32" s="159"/>
      <c r="N32" s="159"/>
    </row>
    <row r="33" ht="15" customHeight="1" spans="2:14">
      <c r="B33" s="22"/>
      <c r="C33" s="42" t="s">
        <v>321</v>
      </c>
      <c r="D33" s="619" t="s">
        <v>322</v>
      </c>
      <c r="E33" s="648"/>
      <c r="F33" s="106">
        <v>1</v>
      </c>
      <c r="G33" s="107" t="str">
        <f t="shared" ref="G33:G56" si="5">IF(F33=100%,"Complete",IF(AND(F33&lt;100%,F33&gt;0%),"In Progress","Not Started"))</f>
        <v>Complete</v>
      </c>
      <c r="H33" s="108"/>
      <c r="J33" s="45" t="str">
        <f t="shared" si="4"/>
        <v>Search Insert Position -</v>
      </c>
      <c r="K33" s="549" t="str">
        <f t="shared" si="4"/>
        <v>https://leetcode.com/problems/search-insert-position/?envType=problem-list-v2&amp;envId=binary-search</v>
      </c>
      <c r="M33" s="159"/>
      <c r="N33" s="159"/>
    </row>
    <row r="34" ht="15" customHeight="1" spans="2:14">
      <c r="B34" s="22"/>
      <c r="C34" s="44"/>
      <c r="D34" s="45"/>
      <c r="E34" s="109"/>
      <c r="F34" s="110"/>
      <c r="G34" s="107" t="str">
        <f t="shared" si="5"/>
        <v>Not Started</v>
      </c>
      <c r="H34" s="111"/>
      <c r="J34" s="45">
        <f t="shared" si="4"/>
        <v>0</v>
      </c>
      <c r="K34" s="549">
        <f t="shared" si="4"/>
        <v>0</v>
      </c>
      <c r="M34" s="159"/>
      <c r="N34" s="159"/>
    </row>
    <row r="35" ht="1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521"/>
      <c r="K35" s="541"/>
      <c r="M35" s="172"/>
      <c r="N35" s="172"/>
    </row>
    <row r="36" ht="1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523"/>
      <c r="K36" s="123"/>
      <c r="M36" s="171"/>
      <c r="N36" s="171"/>
    </row>
    <row r="37" ht="15" customHeight="1" spans="2:14">
      <c r="B37" s="22"/>
      <c r="C37" s="46"/>
      <c r="D37" s="47"/>
      <c r="E37" s="112"/>
      <c r="F37" s="113"/>
      <c r="G37" s="107" t="str">
        <f t="shared" si="5"/>
        <v>Not Started</v>
      </c>
      <c r="H37" s="103"/>
      <c r="J37" s="523"/>
      <c r="K37" s="123"/>
      <c r="M37" s="171"/>
      <c r="N37" s="171"/>
    </row>
    <row r="38" ht="15" customHeight="1" spans="2:14">
      <c r="B38" s="22"/>
      <c r="C38" s="48">
        <v>0.541666666666667</v>
      </c>
      <c r="D38" s="49"/>
      <c r="E38" s="114"/>
      <c r="F38" s="115" t="s">
        <v>71</v>
      </c>
      <c r="G38" s="116"/>
      <c r="H38" s="117"/>
      <c r="J38" s="523" t="str">
        <f t="shared" ref="J38:J44" si="6">C81</f>
        <v>Consume GitHub API - continue</v>
      </c>
      <c r="K38" s="123"/>
      <c r="M38" s="171"/>
      <c r="N38" s="171"/>
    </row>
    <row r="39" ht="15" customHeight="1" spans="2:14">
      <c r="B39" s="22"/>
      <c r="C39" s="519">
        <v>0.583333333333333</v>
      </c>
      <c r="D39" s="611"/>
      <c r="E39" s="520"/>
      <c r="F39" s="50" t="s">
        <v>72</v>
      </c>
      <c r="G39" s="51"/>
      <c r="H39" s="118"/>
      <c r="J39" s="523" t="str">
        <f t="shared" si="6"/>
        <v>Data wrangling - requested review - no changes requested</v>
      </c>
      <c r="K39" s="123"/>
      <c r="M39" s="171"/>
      <c r="N39" s="171"/>
    </row>
    <row r="40" ht="15" customHeight="1" spans="2:14">
      <c r="B40" s="22"/>
      <c r="C40" s="52" t="s">
        <v>69</v>
      </c>
      <c r="D40" s="53"/>
      <c r="E40" s="119"/>
      <c r="F40" s="120" t="s">
        <v>44</v>
      </c>
      <c r="G40" s="120" t="s">
        <v>61</v>
      </c>
      <c r="H40" s="118" t="s">
        <v>62</v>
      </c>
      <c r="J40" s="523" t="str">
        <f t="shared" si="6"/>
        <v>Bank accounts part 1 - no changes requested</v>
      </c>
      <c r="K40" s="123"/>
      <c r="M40" s="171"/>
      <c r="N40" s="171"/>
    </row>
    <row r="41" ht="15" customHeight="1" spans="2:14">
      <c r="B41" s="22"/>
      <c r="C41" s="521" t="s">
        <v>323</v>
      </c>
      <c r="D41" s="541"/>
      <c r="E41" s="120" t="s">
        <v>324</v>
      </c>
      <c r="F41" s="122"/>
      <c r="G41" s="541" t="str">
        <f t="shared" si="5"/>
        <v>Not Started</v>
      </c>
      <c r="H41" s="124"/>
      <c r="J41" s="523" t="str">
        <f t="shared" si="6"/>
        <v>Weekly Reflection session - rescheduled</v>
      </c>
      <c r="K41" s="123"/>
      <c r="M41" s="171"/>
      <c r="N41" s="171"/>
    </row>
    <row r="42" ht="15" customHeight="1" spans="2:14">
      <c r="B42" s="22"/>
      <c r="C42" s="523" t="s">
        <v>325</v>
      </c>
      <c r="D42" s="123"/>
      <c r="E42" s="615"/>
      <c r="F42" s="126"/>
      <c r="G42" s="123" t="str">
        <f t="shared" si="5"/>
        <v>Not Started</v>
      </c>
      <c r="H42" s="127"/>
      <c r="J42" s="523">
        <f t="shared" si="6"/>
        <v>0</v>
      </c>
      <c r="K42" s="123"/>
      <c r="M42" s="173"/>
      <c r="N42" s="173"/>
    </row>
    <row r="43" ht="15" customHeight="1" spans="2:14">
      <c r="B43" s="22"/>
      <c r="C43" s="621"/>
      <c r="D43" s="622"/>
      <c r="E43" s="615"/>
      <c r="F43" s="126"/>
      <c r="G43" s="123" t="str">
        <f t="shared" si="5"/>
        <v>Not Started</v>
      </c>
      <c r="H43" s="127"/>
      <c r="J43" s="523">
        <f t="shared" si="6"/>
        <v>0</v>
      </c>
      <c r="K43" s="123"/>
      <c r="M43" s="169"/>
      <c r="N43" s="170"/>
    </row>
    <row r="44" ht="15" customHeight="1" spans="2:14">
      <c r="B44" s="22"/>
      <c r="C44" s="50" t="s">
        <v>308</v>
      </c>
      <c r="D44" s="118"/>
      <c r="E44" s="616" t="s">
        <v>222</v>
      </c>
      <c r="F44" s="126">
        <v>1</v>
      </c>
      <c r="G44" s="123" t="str">
        <f t="shared" si="5"/>
        <v>Complete</v>
      </c>
      <c r="H44" s="127"/>
      <c r="J44" s="523">
        <f t="shared" si="6"/>
        <v>0</v>
      </c>
      <c r="K44" s="123"/>
      <c r="M44" s="171"/>
      <c r="N44" s="171"/>
    </row>
    <row r="45" ht="15" customHeight="1" spans="2:14">
      <c r="B45" s="22"/>
      <c r="C45" s="62" t="s">
        <v>326</v>
      </c>
      <c r="D45" s="63"/>
      <c r="E45" s="129" t="s">
        <v>224</v>
      </c>
      <c r="F45" s="126">
        <v>1</v>
      </c>
      <c r="G45" s="123" t="str">
        <f t="shared" si="5"/>
        <v>Complete</v>
      </c>
      <c r="H45" s="127"/>
      <c r="J45" s="550"/>
      <c r="K45" s="551"/>
      <c r="M45" s="159"/>
      <c r="N45" s="159"/>
    </row>
    <row r="46" ht="15" customHeight="1" spans="2:14">
      <c r="B46" s="22"/>
      <c r="C46" s="64" t="s">
        <v>327</v>
      </c>
      <c r="D46" s="65"/>
      <c r="E46" s="130"/>
      <c r="F46" s="126">
        <v>1</v>
      </c>
      <c r="G46" s="123" t="str">
        <f t="shared" si="5"/>
        <v>Complete</v>
      </c>
      <c r="H46" s="127"/>
      <c r="J46" s="552" t="s">
        <v>64</v>
      </c>
      <c r="K46" s="531"/>
      <c r="M46" s="159"/>
      <c r="N46" s="159"/>
    </row>
    <row r="47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513" t="str">
        <f t="shared" ref="J47:J51" si="7">C63</f>
        <v>Password Strength Checker - oswell.ndhlovu@umuzi.org - review</v>
      </c>
      <c r="K47" s="34"/>
      <c r="M47" s="159"/>
      <c r="N47" s="159"/>
    </row>
    <row r="48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505" t="str">
        <f t="shared" si="7"/>
        <v>Simple Calculator Part 1 - moganedilifa@gmail.com - reviewed by someone else</v>
      </c>
      <c r="K48" s="36"/>
      <c r="M48" s="159"/>
      <c r="N48" s="159"/>
    </row>
    <row r="49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505">
        <f t="shared" si="7"/>
        <v>0</v>
      </c>
      <c r="K49" s="36"/>
      <c r="M49" s="159"/>
      <c r="N49" s="159"/>
    </row>
    <row r="50" ht="15" customHeight="1" spans="2:14">
      <c r="B50" s="66"/>
      <c r="C50" s="67"/>
      <c r="D50" s="68"/>
      <c r="E50" s="131"/>
      <c r="F50" s="132"/>
      <c r="G50" s="123" t="str">
        <f t="shared" si="5"/>
        <v>Not Started</v>
      </c>
      <c r="H50" s="133"/>
      <c r="J50" s="505">
        <f t="shared" si="7"/>
        <v>0</v>
      </c>
      <c r="K50" s="36"/>
      <c r="M50" s="159"/>
      <c r="N50" s="159"/>
    </row>
    <row r="51" ht="15" customHeight="1" spans="2:14">
      <c r="B51" s="69"/>
      <c r="C51" s="70"/>
      <c r="D51" s="71"/>
      <c r="E51" s="71"/>
      <c r="F51" s="134"/>
      <c r="G51" s="71"/>
      <c r="H51" s="71"/>
      <c r="J51" s="505">
        <f t="shared" si="7"/>
        <v>0</v>
      </c>
      <c r="K51" s="36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557" t="s">
        <v>76</v>
      </c>
      <c r="K52" s="558"/>
      <c r="M52" s="159"/>
      <c r="N52" s="159"/>
    </row>
    <row r="53" spans="10:14">
      <c r="J53" s="559" t="s">
        <v>77</v>
      </c>
      <c r="K53" s="560"/>
      <c r="M53" s="159"/>
      <c r="N53" s="159"/>
    </row>
    <row r="54" ht="15.15" spans="10:14">
      <c r="J54" s="561"/>
      <c r="K54" s="562"/>
      <c r="M54" s="159"/>
      <c r="N54" s="159"/>
    </row>
    <row r="55" ht="21.75" customHeight="1" spans="2:14">
      <c r="B55" s="20" t="s">
        <v>58</v>
      </c>
      <c r="C55" s="21" t="s">
        <v>59</v>
      </c>
      <c r="D55" s="20" t="s">
        <v>60</v>
      </c>
      <c r="E55" s="80"/>
      <c r="F55" s="81" t="s">
        <v>44</v>
      </c>
      <c r="G55" s="21" t="s">
        <v>61</v>
      </c>
      <c r="H55" s="80" t="s">
        <v>62</v>
      </c>
      <c r="J55" s="159"/>
      <c r="K55" s="159"/>
      <c r="M55" s="159"/>
      <c r="N55" s="159"/>
    </row>
    <row r="56" ht="15.15" spans="2:14">
      <c r="B56" s="22">
        <v>45607</v>
      </c>
      <c r="C56" s="23">
        <v>0.208333333333333</v>
      </c>
      <c r="D56" s="24" t="s">
        <v>63</v>
      </c>
      <c r="E56" s="82"/>
      <c r="F56" s="83">
        <v>1</v>
      </c>
      <c r="G56" s="84" t="str">
        <f t="shared" si="5"/>
        <v>Complete</v>
      </c>
      <c r="H56" s="82"/>
      <c r="J56" s="159"/>
      <c r="K56" s="159"/>
      <c r="M56" s="159"/>
      <c r="N56" s="159"/>
    </row>
    <row r="57" ht="15.15" spans="2:14">
      <c r="B57" s="22"/>
      <c r="C57" s="25">
        <v>0.25</v>
      </c>
      <c r="D57" s="26"/>
      <c r="E57" s="85"/>
      <c r="F57" s="86"/>
      <c r="G57" s="87"/>
      <c r="H57" s="85"/>
      <c r="J57" s="544" t="s">
        <v>47</v>
      </c>
      <c r="K57" s="545">
        <f>K28</f>
        <v>45607</v>
      </c>
      <c r="M57" s="159"/>
      <c r="N57" s="159"/>
    </row>
    <row r="58" ht="15.15" spans="2:14">
      <c r="B58" s="22"/>
      <c r="C58" s="25">
        <v>0.291666666666666</v>
      </c>
      <c r="D58" s="26"/>
      <c r="E58" s="85"/>
      <c r="F58" s="86"/>
      <c r="G58" s="87"/>
      <c r="H58" s="85"/>
      <c r="J58" s="546"/>
      <c r="K58" s="547"/>
      <c r="M58" s="159"/>
      <c r="N58" s="159"/>
    </row>
    <row r="59" ht="28.8" spans="2:14">
      <c r="B59" s="22"/>
      <c r="C59" s="25">
        <v>0.333333333333333</v>
      </c>
      <c r="D59" s="26"/>
      <c r="E59" s="85"/>
      <c r="F59" s="86"/>
      <c r="G59" s="87"/>
      <c r="H59" s="85"/>
      <c r="J59" s="43" t="str">
        <f t="shared" ref="J59:K80" si="8">J30</f>
        <v>Find Numbers with Even Number of Digits - </v>
      </c>
      <c r="K59" s="548" t="str">
        <f t="shared" ref="K59:K60" si="9">K30</f>
        <v>https://leetcode.com/problems/find-numbers-with-even-number-of-digits/submissions/1449239712/</v>
      </c>
      <c r="M59" s="159"/>
      <c r="N59" s="159"/>
    </row>
    <row r="60" ht="29.55" spans="2:14">
      <c r="B60" s="22"/>
      <c r="C60" s="27">
        <v>0.375</v>
      </c>
      <c r="D60" s="28"/>
      <c r="E60" s="88"/>
      <c r="F60" s="89"/>
      <c r="G60" s="90"/>
      <c r="H60" s="88"/>
      <c r="J60" s="45" t="str">
        <f t="shared" si="8"/>
        <v>Single Element in a Sorted Array - </v>
      </c>
      <c r="K60" s="549" t="str">
        <f t="shared" si="9"/>
        <v>https://leetcode.com/problems/single-element-in-a-sorted-array/description/</v>
      </c>
      <c r="M60" s="172"/>
      <c r="N60" s="172"/>
    </row>
    <row r="61" ht="15.15" spans="2:14">
      <c r="B61" s="22"/>
      <c r="C61" s="606" t="s">
        <v>215</v>
      </c>
      <c r="D61" s="607"/>
      <c r="E61" s="32"/>
      <c r="F61" s="29" t="s">
        <v>64</v>
      </c>
      <c r="G61" s="30"/>
      <c r="H61" s="531"/>
      <c r="J61" s="45" t="str">
        <f t="shared" si="8"/>
        <v>Binary search algorithm -</v>
      </c>
      <c r="K61" s="549" t="str">
        <f t="shared" si="8"/>
        <v>https://www.geeksforgeeks.org/binary-search/</v>
      </c>
      <c r="M61" s="171"/>
      <c r="N61" s="171"/>
    </row>
    <row r="62" ht="29.55" spans="2:14">
      <c r="B62" s="22"/>
      <c r="C62" s="31" t="s">
        <v>65</v>
      </c>
      <c r="D62" s="32" t="s">
        <v>66</v>
      </c>
      <c r="E62" s="32" t="s">
        <v>43</v>
      </c>
      <c r="F62" s="92" t="s">
        <v>44</v>
      </c>
      <c r="G62" s="93" t="s">
        <v>61</v>
      </c>
      <c r="H62" s="92" t="s">
        <v>62</v>
      </c>
      <c r="J62" s="45" t="str">
        <f t="shared" si="8"/>
        <v>Search Insert Position -</v>
      </c>
      <c r="K62" s="549" t="str">
        <f t="shared" si="8"/>
        <v>https://leetcode.com/problems/search-insert-position/?envType=problem-list-v2&amp;envId=binary-search</v>
      </c>
      <c r="M62" s="171"/>
      <c r="N62" s="171"/>
    </row>
    <row r="63" ht="43.95" spans="2:14">
      <c r="B63" s="22"/>
      <c r="C63" s="33" t="s">
        <v>328</v>
      </c>
      <c r="D63" s="617" t="s">
        <v>329</v>
      </c>
      <c r="E63" s="617" t="s">
        <v>330</v>
      </c>
      <c r="F63" s="94">
        <v>1</v>
      </c>
      <c r="G63" s="95" t="str">
        <f t="shared" ref="G63:G67" si="10">IF(F63=100%,"Complete",IF(AND(F63&lt;100%,F63&gt;0%),"In Progress","Not Started"))</f>
        <v>Complete</v>
      </c>
      <c r="H63" s="96"/>
      <c r="J63" s="45">
        <f t="shared" si="8"/>
        <v>0</v>
      </c>
      <c r="K63" s="549">
        <f t="shared" si="8"/>
        <v>0</v>
      </c>
      <c r="M63" s="171"/>
      <c r="N63" s="171"/>
    </row>
    <row r="64" ht="43.2" spans="2:14">
      <c r="B64" s="22"/>
      <c r="C64" s="35" t="s">
        <v>331</v>
      </c>
      <c r="D64" s="618" t="s">
        <v>270</v>
      </c>
      <c r="E64" s="618" t="s">
        <v>271</v>
      </c>
      <c r="F64" s="97">
        <v>1</v>
      </c>
      <c r="G64" s="95" t="str">
        <f t="shared" si="10"/>
        <v>Complete</v>
      </c>
      <c r="H64" s="98"/>
      <c r="J64" s="521"/>
      <c r="K64" s="541"/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523"/>
      <c r="K65" s="123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523"/>
      <c r="K66" s="123"/>
      <c r="M66" s="171"/>
      <c r="N66" s="171"/>
    </row>
    <row r="67" ht="15.15" spans="2:14">
      <c r="B67" s="22"/>
      <c r="C67" s="608"/>
      <c r="D67" s="457"/>
      <c r="E67" s="457"/>
      <c r="F67" s="572"/>
      <c r="G67" s="95" t="str">
        <f t="shared" si="10"/>
        <v>Not Started</v>
      </c>
      <c r="H67" s="535"/>
      <c r="J67" s="523" t="str">
        <f t="shared" si="8"/>
        <v>Consume GitHub API - continue</v>
      </c>
      <c r="K67" s="123"/>
      <c r="M67" s="171"/>
      <c r="N67" s="171"/>
    </row>
    <row r="68" ht="15.15" spans="2:14">
      <c r="B68" s="22"/>
      <c r="C68" s="609" t="s">
        <v>216</v>
      </c>
      <c r="D68" s="610"/>
      <c r="E68" s="614"/>
      <c r="F68" s="536" t="s">
        <v>217</v>
      </c>
      <c r="G68" s="40"/>
      <c r="H68" s="100"/>
      <c r="J68" s="523" t="str">
        <f t="shared" si="8"/>
        <v>Data wrangling - requested review - no changes requested</v>
      </c>
      <c r="K68" s="123"/>
      <c r="M68" s="171"/>
      <c r="N68" s="171"/>
    </row>
    <row r="69" ht="15.15" spans="2:14">
      <c r="B69" s="22"/>
      <c r="C69" s="517" t="s">
        <v>69</v>
      </c>
      <c r="D69" s="517" t="s">
        <v>70</v>
      </c>
      <c r="E69" s="518"/>
      <c r="F69" s="102" t="s">
        <v>44</v>
      </c>
      <c r="G69" s="103" t="s">
        <v>61</v>
      </c>
      <c r="H69" s="104" t="s">
        <v>62</v>
      </c>
      <c r="J69" s="523" t="str">
        <f t="shared" si="8"/>
        <v>Bank accounts part 1 - no changes requested</v>
      </c>
      <c r="K69" s="123"/>
      <c r="M69" s="173"/>
      <c r="N69" s="173"/>
    </row>
    <row r="70" ht="28.8" spans="2:11">
      <c r="B70" s="22"/>
      <c r="C70" s="42" t="s">
        <v>332</v>
      </c>
      <c r="D70" s="619" t="s">
        <v>333</v>
      </c>
      <c r="E70" s="648"/>
      <c r="F70" s="106">
        <v>1</v>
      </c>
      <c r="G70" s="107" t="str">
        <f t="shared" ref="G70:G93" si="11">IF(F70=100%,"Complete",IF(AND(F70&lt;100%,F70&gt;0%),"In Progress","Not Started"))</f>
        <v>Complete</v>
      </c>
      <c r="H70" s="108"/>
      <c r="J70" s="523" t="str">
        <f t="shared" si="8"/>
        <v>Weekly Reflection session - rescheduled</v>
      </c>
      <c r="K70" s="123"/>
    </row>
    <row r="71" spans="2:11">
      <c r="B71" s="22"/>
      <c r="C71" s="44" t="s">
        <v>334</v>
      </c>
      <c r="D71" s="667" t="s">
        <v>335</v>
      </c>
      <c r="E71" s="668"/>
      <c r="F71" s="110">
        <v>1</v>
      </c>
      <c r="G71" s="107" t="str">
        <f t="shared" si="11"/>
        <v>Complete</v>
      </c>
      <c r="H71" s="111"/>
      <c r="J71" s="523">
        <f t="shared" si="8"/>
        <v>0</v>
      </c>
      <c r="K71" s="123"/>
    </row>
    <row r="72" spans="2:11">
      <c r="B72" s="22"/>
      <c r="C72" s="44" t="s">
        <v>336</v>
      </c>
      <c r="D72" s="667" t="s">
        <v>337</v>
      </c>
      <c r="E72" s="668"/>
      <c r="F72" s="110">
        <v>1</v>
      </c>
      <c r="G72" s="107" t="str">
        <f t="shared" si="11"/>
        <v>Complete</v>
      </c>
      <c r="H72" s="111"/>
      <c r="J72" s="523">
        <f t="shared" si="8"/>
        <v>0</v>
      </c>
      <c r="K72" s="123"/>
    </row>
    <row r="73" spans="2:11">
      <c r="B73" s="22"/>
      <c r="C73" s="44" t="s">
        <v>338</v>
      </c>
      <c r="D73" s="667" t="s">
        <v>339</v>
      </c>
      <c r="E73" s="668"/>
      <c r="F73" s="110">
        <v>1</v>
      </c>
      <c r="G73" s="107" t="str">
        <f t="shared" si="11"/>
        <v>Complete</v>
      </c>
      <c r="H73" s="111"/>
      <c r="J73" s="523">
        <f t="shared" si="8"/>
        <v>0</v>
      </c>
      <c r="K73" s="123"/>
    </row>
    <row r="74" ht="15.15" spans="2:11">
      <c r="B74" s="22"/>
      <c r="C74" s="46"/>
      <c r="D74" s="47"/>
      <c r="E74" s="112"/>
      <c r="F74" s="113"/>
      <c r="G74" s="107" t="str">
        <f t="shared" si="11"/>
        <v>Not Started</v>
      </c>
      <c r="H74" s="103"/>
      <c r="J74" s="550"/>
      <c r="K74" s="551"/>
    </row>
    <row r="75" ht="15.15" spans="2:11">
      <c r="B75" s="22"/>
      <c r="C75" s="48">
        <v>0.541666666666667</v>
      </c>
      <c r="D75" s="49"/>
      <c r="E75" s="114"/>
      <c r="F75" s="115" t="s">
        <v>71</v>
      </c>
      <c r="G75" s="116"/>
      <c r="H75" s="117"/>
      <c r="J75" s="552" t="s">
        <v>64</v>
      </c>
      <c r="K75" s="531"/>
    </row>
    <row r="76" ht="15.15" spans="2:11">
      <c r="B76" s="22"/>
      <c r="C76" s="519">
        <v>0.583333333333333</v>
      </c>
      <c r="D76" s="611"/>
      <c r="E76" s="520"/>
      <c r="F76" s="50" t="s">
        <v>72</v>
      </c>
      <c r="G76" s="51"/>
      <c r="H76" s="118"/>
      <c r="J76" s="505" t="str">
        <f t="shared" si="8"/>
        <v>Password Strength Checker - oswell.ndhlovu@umuzi.org - review</v>
      </c>
      <c r="K76" s="36"/>
    </row>
    <row r="77" ht="15.15" spans="2:11">
      <c r="B77" s="22"/>
      <c r="C77" s="52" t="s">
        <v>69</v>
      </c>
      <c r="D77" s="53"/>
      <c r="E77" s="119"/>
      <c r="F77" s="120" t="s">
        <v>44</v>
      </c>
      <c r="G77" s="120" t="s">
        <v>61</v>
      </c>
      <c r="H77" s="118" t="s">
        <v>62</v>
      </c>
      <c r="J77" s="505" t="str">
        <f t="shared" si="8"/>
        <v>Simple Calculator Part 1 - moganedilifa@gmail.com - reviewed by someone else</v>
      </c>
      <c r="K77" s="36"/>
    </row>
    <row r="78" ht="15" customHeight="1" spans="2:11">
      <c r="B78" s="22"/>
      <c r="C78" s="521" t="s">
        <v>340</v>
      </c>
      <c r="D78" s="541"/>
      <c r="E78" s="120" t="s">
        <v>219</v>
      </c>
      <c r="F78" s="122">
        <v>1</v>
      </c>
      <c r="G78" s="541" t="str">
        <f t="shared" si="11"/>
        <v>Complete</v>
      </c>
      <c r="H78" s="124"/>
      <c r="J78" s="505">
        <f t="shared" si="8"/>
        <v>0</v>
      </c>
      <c r="K78" s="36"/>
    </row>
    <row r="79" spans="2:11">
      <c r="B79" s="22"/>
      <c r="C79" s="523" t="s">
        <v>341</v>
      </c>
      <c r="D79" s="123"/>
      <c r="E79" s="615"/>
      <c r="F79" s="126"/>
      <c r="G79" s="123" t="str">
        <f t="shared" si="11"/>
        <v>Not Started</v>
      </c>
      <c r="H79" s="127"/>
      <c r="J79" s="505">
        <f t="shared" si="8"/>
        <v>0</v>
      </c>
      <c r="K79" s="36"/>
    </row>
    <row r="80" ht="15.15" spans="2:11">
      <c r="B80" s="22"/>
      <c r="C80" s="525" t="s">
        <v>221</v>
      </c>
      <c r="D80" s="612"/>
      <c r="E80" s="615"/>
      <c r="F80" s="126"/>
      <c r="G80" s="123" t="str">
        <f t="shared" si="11"/>
        <v>Not Started</v>
      </c>
      <c r="H80" s="127"/>
      <c r="J80" s="505">
        <f t="shared" si="8"/>
        <v>0</v>
      </c>
      <c r="K80" s="36"/>
    </row>
    <row r="81" ht="15.15" spans="2:11">
      <c r="B81" s="22"/>
      <c r="C81" s="613" t="s">
        <v>308</v>
      </c>
      <c r="D81" s="130"/>
      <c r="E81" s="616" t="s">
        <v>222</v>
      </c>
      <c r="F81" s="126">
        <v>1</v>
      </c>
      <c r="G81" s="123" t="str">
        <f t="shared" si="11"/>
        <v>Complete</v>
      </c>
      <c r="H81" s="127"/>
      <c r="J81" s="553"/>
      <c r="K81" s="554"/>
    </row>
    <row r="82" ht="15.15" spans="2:11">
      <c r="B82" s="22"/>
      <c r="C82" s="570" t="s">
        <v>342</v>
      </c>
      <c r="D82" s="571"/>
      <c r="E82" s="129" t="s">
        <v>224</v>
      </c>
      <c r="F82" s="126">
        <v>1</v>
      </c>
      <c r="G82" s="123" t="str">
        <f t="shared" si="11"/>
        <v>Complete</v>
      </c>
      <c r="H82" s="127"/>
      <c r="J82" s="555" t="s">
        <v>67</v>
      </c>
      <c r="K82" s="556">
        <f>B93</f>
        <v>45608</v>
      </c>
    </row>
    <row r="83" ht="15.15" spans="2:11">
      <c r="B83" s="22"/>
      <c r="C83" s="64" t="s">
        <v>343</v>
      </c>
      <c r="D83" s="65"/>
      <c r="E83" s="130"/>
      <c r="F83" s="126">
        <v>1</v>
      </c>
      <c r="G83" s="123" t="str">
        <f t="shared" si="11"/>
        <v>Complete</v>
      </c>
      <c r="H83" s="127"/>
      <c r="J83" s="573"/>
      <c r="K83" s="574"/>
    </row>
    <row r="84" spans="2:11">
      <c r="B84" s="22"/>
      <c r="C84" s="64" t="s">
        <v>344</v>
      </c>
      <c r="D84" s="65"/>
      <c r="E84" s="130"/>
      <c r="F84" s="126">
        <v>1</v>
      </c>
      <c r="G84" s="123" t="str">
        <f t="shared" si="11"/>
        <v>Complete</v>
      </c>
      <c r="H84" s="127"/>
      <c r="J84" s="43" t="str">
        <f t="shared" ref="J84:K88" si="12">C107</f>
        <v>Binary search algorithm</v>
      </c>
      <c r="K84" s="548" t="str">
        <f t="shared" si="12"/>
        <v>https://www.geeksforgeeks.org/binary-search/</v>
      </c>
    </row>
    <row r="85" ht="28.8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45" t="str">
        <f t="shared" si="12"/>
        <v>Breadth First Search</v>
      </c>
      <c r="K85" s="549" t="str">
        <f t="shared" si="12"/>
        <v>https://www.youtube.com/results?search_query=bfs+python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45">
        <f t="shared" si="12"/>
        <v>0</v>
      </c>
      <c r="K86" s="549">
        <f t="shared" si="12"/>
        <v>0</v>
      </c>
    </row>
    <row r="87" ht="15.15" spans="2:11">
      <c r="B87" s="66"/>
      <c r="C87" s="67"/>
      <c r="D87" s="68"/>
      <c r="E87" s="131"/>
      <c r="F87" s="132"/>
      <c r="G87" s="123" t="str">
        <f t="shared" si="11"/>
        <v>Not Started</v>
      </c>
      <c r="H87" s="133"/>
      <c r="J87" s="45">
        <f t="shared" si="12"/>
        <v>0</v>
      </c>
      <c r="K87" s="549">
        <f t="shared" si="12"/>
        <v>0</v>
      </c>
    </row>
    <row r="88" ht="25.75" spans="2:11">
      <c r="B88" s="69"/>
      <c r="C88" s="70"/>
      <c r="D88" s="71"/>
      <c r="E88" s="71"/>
      <c r="F88" s="134"/>
      <c r="G88" s="71"/>
      <c r="H88" s="71"/>
      <c r="J88" s="45">
        <f t="shared" si="12"/>
        <v>0</v>
      </c>
      <c r="K88" s="549">
        <f t="shared" si="12"/>
        <v>0</v>
      </c>
    </row>
    <row r="89" ht="15.75" customHeight="1" spans="2:11">
      <c r="B89" s="69"/>
      <c r="C89" s="70"/>
      <c r="D89" s="71"/>
      <c r="E89" s="71"/>
      <c r="F89" s="134"/>
      <c r="G89" s="71"/>
      <c r="H89" s="71"/>
      <c r="J89" s="521"/>
      <c r="K89" s="541"/>
    </row>
    <row r="90" spans="10:11">
      <c r="J90" s="523"/>
      <c r="K90" s="123"/>
    </row>
    <row r="91" ht="15.15" spans="10:11">
      <c r="J91" s="523"/>
      <c r="K91" s="123"/>
    </row>
    <row r="92" ht="21.75" customHeight="1" spans="2:11">
      <c r="B92" s="20" t="s">
        <v>58</v>
      </c>
      <c r="C92" s="21" t="s">
        <v>59</v>
      </c>
      <c r="D92" s="20" t="s">
        <v>60</v>
      </c>
      <c r="E92" s="80"/>
      <c r="F92" s="81" t="s">
        <v>44</v>
      </c>
      <c r="G92" s="21" t="s">
        <v>61</v>
      </c>
      <c r="H92" s="80" t="s">
        <v>62</v>
      </c>
      <c r="J92" s="523" t="str">
        <f t="shared" ref="J92:J98" si="13">C118</f>
        <v>Consume GitHub API - continue</v>
      </c>
      <c r="K92" s="123"/>
    </row>
    <row r="93" spans="2:11">
      <c r="B93" s="22">
        <v>45608</v>
      </c>
      <c r="C93" s="23">
        <v>0.208333333333333</v>
      </c>
      <c r="D93" s="24" t="s">
        <v>63</v>
      </c>
      <c r="E93" s="82"/>
      <c r="F93" s="83">
        <v>1</v>
      </c>
      <c r="G93" s="84" t="str">
        <f t="shared" si="11"/>
        <v>Complete</v>
      </c>
      <c r="H93" s="82"/>
      <c r="J93" s="523" t="str">
        <f t="shared" si="13"/>
        <v>Data wrangling - no changes </v>
      </c>
      <c r="K93" s="123"/>
    </row>
    <row r="94" spans="2:11">
      <c r="B94" s="22"/>
      <c r="C94" s="25">
        <v>0.25</v>
      </c>
      <c r="D94" s="26"/>
      <c r="E94" s="85"/>
      <c r="F94" s="86"/>
      <c r="G94" s="87"/>
      <c r="H94" s="85"/>
      <c r="J94" s="523" t="str">
        <f t="shared" si="13"/>
        <v>Bank accounts part 1 - no changes </v>
      </c>
      <c r="K94" s="123"/>
    </row>
    <row r="95" spans="2:11">
      <c r="B95" s="22"/>
      <c r="C95" s="25">
        <v>0.291666666666666</v>
      </c>
      <c r="D95" s="26"/>
      <c r="E95" s="85"/>
      <c r="F95" s="86"/>
      <c r="G95" s="87"/>
      <c r="H95" s="85"/>
      <c r="J95" s="523">
        <f t="shared" si="13"/>
        <v>0</v>
      </c>
      <c r="K95" s="123"/>
    </row>
    <row r="96" spans="2:11">
      <c r="B96" s="22"/>
      <c r="C96" s="25">
        <v>0.333333333333333</v>
      </c>
      <c r="D96" s="26"/>
      <c r="E96" s="85"/>
      <c r="F96" s="86"/>
      <c r="G96" s="87"/>
      <c r="H96" s="85"/>
      <c r="J96" s="523">
        <f t="shared" si="13"/>
        <v>0</v>
      </c>
      <c r="K96" s="123"/>
    </row>
    <row r="97" ht="15.15" spans="2:11">
      <c r="B97" s="22"/>
      <c r="C97" s="27">
        <v>0.375</v>
      </c>
      <c r="D97" s="28"/>
      <c r="E97" s="88"/>
      <c r="F97" s="89"/>
      <c r="G97" s="90"/>
      <c r="H97" s="88"/>
      <c r="J97" s="523">
        <f t="shared" si="13"/>
        <v>0</v>
      </c>
      <c r="K97" s="123"/>
    </row>
    <row r="98" ht="15.15" spans="2:11">
      <c r="B98" s="22"/>
      <c r="C98" s="606" t="s">
        <v>215</v>
      </c>
      <c r="D98" s="607"/>
      <c r="E98" s="32"/>
      <c r="F98" s="29" t="s">
        <v>64</v>
      </c>
      <c r="G98" s="30"/>
      <c r="H98" s="531"/>
      <c r="J98" s="523">
        <f t="shared" si="13"/>
        <v>0</v>
      </c>
      <c r="K98" s="123"/>
    </row>
    <row r="99" ht="15.15" spans="2:11">
      <c r="B99" s="22"/>
      <c r="C99" s="31" t="s">
        <v>65</v>
      </c>
      <c r="D99" s="32" t="s">
        <v>66</v>
      </c>
      <c r="E99" s="32" t="s">
        <v>43</v>
      </c>
      <c r="F99" s="92" t="s">
        <v>44</v>
      </c>
      <c r="G99" s="93" t="s">
        <v>61</v>
      </c>
      <c r="H99" s="92" t="s">
        <v>62</v>
      </c>
      <c r="J99" s="575"/>
      <c r="K99" s="576"/>
    </row>
    <row r="100" ht="43.95" spans="2:11">
      <c r="B100" s="22"/>
      <c r="C100" s="33" t="s">
        <v>318</v>
      </c>
      <c r="D100" s="617" t="s">
        <v>319</v>
      </c>
      <c r="E100" s="617" t="s">
        <v>320</v>
      </c>
      <c r="F100" s="94">
        <v>1</v>
      </c>
      <c r="G100" s="95" t="str">
        <f t="shared" ref="G100:G104" si="14">IF(F100=100%,"Complete",IF(AND(F100&lt;100%,F100&gt;0%),"In Progress","Not Started"))</f>
        <v>Complete</v>
      </c>
      <c r="H100" s="96"/>
      <c r="J100" s="552" t="s">
        <v>64</v>
      </c>
      <c r="K100" s="531"/>
    </row>
    <row r="101" spans="2:11">
      <c r="B101" s="22"/>
      <c r="C101" s="35"/>
      <c r="D101" s="36"/>
      <c r="E101" s="36"/>
      <c r="F101" s="97"/>
      <c r="G101" s="95" t="str">
        <f t="shared" si="14"/>
        <v>Not Started</v>
      </c>
      <c r="H101" s="98"/>
      <c r="J101" s="513" t="str">
        <f t="shared" ref="J101:J105" si="15">C100</f>
        <v>Level 2 Coding Challenges - bhekumuzitshabalala.main@gmail.com - review</v>
      </c>
      <c r="K101" s="34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505">
        <f t="shared" si="15"/>
        <v>0</v>
      </c>
      <c r="K102" s="36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505">
        <f t="shared" si="15"/>
        <v>0</v>
      </c>
      <c r="K103" s="36"/>
    </row>
    <row r="104" ht="15.15" spans="2:11">
      <c r="B104" s="22"/>
      <c r="C104" s="608"/>
      <c r="D104" s="457"/>
      <c r="E104" s="457"/>
      <c r="F104" s="572"/>
      <c r="G104" s="95" t="str">
        <f t="shared" si="14"/>
        <v>Not Started</v>
      </c>
      <c r="H104" s="535"/>
      <c r="J104" s="505">
        <f t="shared" si="15"/>
        <v>0</v>
      </c>
      <c r="K104" s="36"/>
    </row>
    <row r="105" ht="15.15" spans="2:11">
      <c r="B105" s="22"/>
      <c r="C105" s="609" t="s">
        <v>216</v>
      </c>
      <c r="D105" s="610"/>
      <c r="E105" s="614"/>
      <c r="F105" s="536" t="s">
        <v>217</v>
      </c>
      <c r="G105" s="40"/>
      <c r="H105" s="100"/>
      <c r="J105" s="505">
        <f t="shared" si="15"/>
        <v>0</v>
      </c>
      <c r="K105" s="36"/>
    </row>
    <row r="106" ht="15.15" spans="2:11">
      <c r="B106" s="22"/>
      <c r="C106" s="517" t="s">
        <v>69</v>
      </c>
      <c r="D106" s="517" t="s">
        <v>70</v>
      </c>
      <c r="E106" s="518"/>
      <c r="F106" s="102" t="s">
        <v>44</v>
      </c>
      <c r="G106" s="103" t="s">
        <v>61</v>
      </c>
      <c r="H106" s="104" t="s">
        <v>62</v>
      </c>
      <c r="J106" s="557" t="s">
        <v>76</v>
      </c>
      <c r="K106" s="558"/>
    </row>
    <row r="107" spans="2:11">
      <c r="B107" s="22"/>
      <c r="C107" s="44" t="s">
        <v>345</v>
      </c>
      <c r="D107" s="667" t="s">
        <v>337</v>
      </c>
      <c r="E107" s="668"/>
      <c r="F107" s="110">
        <v>1</v>
      </c>
      <c r="G107" s="107" t="str">
        <f t="shared" ref="G107:G130" si="16">IF(F107=100%,"Complete",IF(AND(F107&lt;100%,F107&gt;0%),"In Progress","Not Started"))</f>
        <v>Complete</v>
      </c>
      <c r="H107" s="108"/>
      <c r="J107" s="559" t="s">
        <v>77</v>
      </c>
      <c r="K107" s="560"/>
    </row>
    <row r="108" ht="15.15" spans="2:11">
      <c r="B108" s="22"/>
      <c r="C108" s="44" t="s">
        <v>346</v>
      </c>
      <c r="D108" s="667" t="s">
        <v>347</v>
      </c>
      <c r="E108" s="668"/>
      <c r="F108" s="110">
        <v>1</v>
      </c>
      <c r="G108" s="107" t="str">
        <f t="shared" si="16"/>
        <v>Complete</v>
      </c>
      <c r="H108" s="111"/>
      <c r="J108" s="561"/>
      <c r="K108" s="562"/>
    </row>
    <row r="109" spans="2:8">
      <c r="B109" s="22"/>
      <c r="C109" s="44"/>
      <c r="D109" s="45"/>
      <c r="E109" s="109"/>
      <c r="F109" s="110"/>
      <c r="G109" s="107" t="str">
        <f t="shared" si="16"/>
        <v>Not Started</v>
      </c>
      <c r="H109" s="111"/>
    </row>
    <row r="110" ht="15.15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75" customHeight="1" spans="2:11">
      <c r="B111" s="22"/>
      <c r="C111" s="46"/>
      <c r="D111" s="47"/>
      <c r="E111" s="112"/>
      <c r="F111" s="110"/>
      <c r="G111" s="107" t="str">
        <f t="shared" si="16"/>
        <v>Not Started</v>
      </c>
      <c r="H111" s="103"/>
      <c r="J111" s="544" t="s">
        <v>47</v>
      </c>
      <c r="K111" s="545">
        <f>K82</f>
        <v>45608</v>
      </c>
    </row>
    <row r="112" ht="15.75" customHeight="1" spans="2:11">
      <c r="B112" s="22"/>
      <c r="C112" s="48">
        <v>0.541666666666667</v>
      </c>
      <c r="D112" s="49"/>
      <c r="E112" s="114"/>
      <c r="F112" s="115" t="s">
        <v>71</v>
      </c>
      <c r="G112" s="116"/>
      <c r="H112" s="117"/>
      <c r="J112" s="546"/>
      <c r="K112" s="547"/>
    </row>
    <row r="113" ht="15.75" customHeight="1" spans="2:11">
      <c r="B113" s="22"/>
      <c r="C113" s="519">
        <v>0.583333333333333</v>
      </c>
      <c r="D113" s="611"/>
      <c r="E113" s="520"/>
      <c r="F113" s="50" t="s">
        <v>72</v>
      </c>
      <c r="G113" s="51"/>
      <c r="H113" s="118"/>
      <c r="J113" s="43" t="str">
        <f t="shared" ref="J113:K127" si="17">J84</f>
        <v>Binary search algorithm</v>
      </c>
      <c r="K113" s="548" t="str">
        <f t="shared" ref="K113:K114" si="18">K84</f>
        <v>https://www.geeksforgeeks.org/binary-search/</v>
      </c>
    </row>
    <row r="114" ht="15.75" customHeight="1" spans="2:11">
      <c r="B114" s="22"/>
      <c r="C114" s="52" t="s">
        <v>69</v>
      </c>
      <c r="D114" s="53"/>
      <c r="E114" s="119"/>
      <c r="F114" s="120" t="s">
        <v>44</v>
      </c>
      <c r="G114" s="120" t="s">
        <v>61</v>
      </c>
      <c r="H114" s="118" t="s">
        <v>62</v>
      </c>
      <c r="J114" s="45" t="str">
        <f t="shared" si="17"/>
        <v>Breadth First Search</v>
      </c>
      <c r="K114" s="549" t="str">
        <f t="shared" si="18"/>
        <v>https://www.youtube.com/results?search_query=bfs+python</v>
      </c>
    </row>
    <row r="115" ht="15" customHeight="1" spans="2:11">
      <c r="B115" s="22"/>
      <c r="C115" s="521" t="s">
        <v>218</v>
      </c>
      <c r="D115" s="541"/>
      <c r="E115" s="120" t="s">
        <v>219</v>
      </c>
      <c r="F115" s="122"/>
      <c r="G115" s="541" t="str">
        <f t="shared" si="16"/>
        <v>Not Started</v>
      </c>
      <c r="H115" s="124"/>
      <c r="J115" s="45">
        <f t="shared" si="17"/>
        <v>0</v>
      </c>
      <c r="K115" s="549">
        <f t="shared" si="17"/>
        <v>0</v>
      </c>
    </row>
    <row r="116" spans="2:11">
      <c r="B116" s="22"/>
      <c r="C116" s="523" t="s">
        <v>220</v>
      </c>
      <c r="D116" s="123"/>
      <c r="E116" s="615"/>
      <c r="F116" s="126"/>
      <c r="G116" s="123" t="str">
        <f t="shared" si="16"/>
        <v>Not Started</v>
      </c>
      <c r="H116" s="127"/>
      <c r="J116" s="45">
        <f t="shared" si="17"/>
        <v>0</v>
      </c>
      <c r="K116" s="549">
        <f t="shared" si="17"/>
        <v>0</v>
      </c>
    </row>
    <row r="117" ht="15.15" spans="2:11">
      <c r="B117" s="22"/>
      <c r="C117" s="525" t="s">
        <v>221</v>
      </c>
      <c r="D117" s="612"/>
      <c r="E117" s="615"/>
      <c r="F117" s="126"/>
      <c r="G117" s="123" t="str">
        <f t="shared" si="16"/>
        <v>Not Started</v>
      </c>
      <c r="H117" s="127"/>
      <c r="J117" s="45">
        <f t="shared" si="17"/>
        <v>0</v>
      </c>
      <c r="K117" s="549">
        <f t="shared" si="17"/>
        <v>0</v>
      </c>
    </row>
    <row r="118" ht="15.15" spans="2:11">
      <c r="B118" s="22"/>
      <c r="C118" s="613" t="s">
        <v>308</v>
      </c>
      <c r="D118" s="130"/>
      <c r="E118" s="616" t="s">
        <v>222</v>
      </c>
      <c r="F118" s="126">
        <v>1</v>
      </c>
      <c r="G118" s="123" t="str">
        <f t="shared" si="16"/>
        <v>Complete</v>
      </c>
      <c r="H118" s="127"/>
      <c r="J118" s="521"/>
      <c r="K118" s="541"/>
    </row>
    <row r="119" ht="15" customHeight="1" spans="2:11">
      <c r="B119" s="22"/>
      <c r="C119" s="570" t="s">
        <v>348</v>
      </c>
      <c r="D119" s="571"/>
      <c r="E119" s="129" t="s">
        <v>224</v>
      </c>
      <c r="F119" s="126"/>
      <c r="G119" s="123" t="str">
        <f t="shared" si="16"/>
        <v>Not Started</v>
      </c>
      <c r="H119" s="127"/>
      <c r="J119" s="523"/>
      <c r="K119" s="123"/>
    </row>
    <row r="120" ht="15" customHeight="1" spans="2:11">
      <c r="B120" s="22"/>
      <c r="C120" s="64" t="s">
        <v>349</v>
      </c>
      <c r="D120" s="65"/>
      <c r="E120" s="130"/>
      <c r="F120" s="126"/>
      <c r="G120" s="123" t="str">
        <f t="shared" si="16"/>
        <v>Not Started</v>
      </c>
      <c r="H120" s="127"/>
      <c r="J120" s="523"/>
      <c r="K120" s="123"/>
    </row>
    <row r="121" ht="15" customHeight="1" spans="2:11">
      <c r="B121" s="22"/>
      <c r="C121" s="64"/>
      <c r="D121" s="65"/>
      <c r="E121" s="130"/>
      <c r="F121" s="126"/>
      <c r="G121" s="123" t="str">
        <f t="shared" si="16"/>
        <v>Not Started</v>
      </c>
      <c r="H121" s="127"/>
      <c r="J121" s="523"/>
      <c r="K121" s="123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523" t="str">
        <f t="shared" si="17"/>
        <v>Data wrangling - no changes </v>
      </c>
      <c r="K122" s="123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523" t="str">
        <f t="shared" si="17"/>
        <v>Bank accounts part 1 - no changes </v>
      </c>
      <c r="K123" s="123"/>
    </row>
    <row r="124" ht="15.75" customHeight="1" spans="2:11">
      <c r="B124" s="66"/>
      <c r="C124" s="67"/>
      <c r="D124" s="68"/>
      <c r="E124" s="131"/>
      <c r="F124" s="132"/>
      <c r="G124" s="123" t="str">
        <f t="shared" si="16"/>
        <v>Not Started</v>
      </c>
      <c r="H124" s="133"/>
      <c r="J124" s="523">
        <f t="shared" si="17"/>
        <v>0</v>
      </c>
      <c r="K124" s="123"/>
    </row>
    <row r="125" ht="25" spans="2:11">
      <c r="B125" s="69"/>
      <c r="C125" s="70"/>
      <c r="D125" s="71"/>
      <c r="E125" s="71"/>
      <c r="F125" s="134"/>
      <c r="G125" s="71"/>
      <c r="H125" s="71"/>
      <c r="J125" s="523">
        <f t="shared" si="17"/>
        <v>0</v>
      </c>
      <c r="K125" s="123"/>
    </row>
    <row r="126" ht="15.75" customHeight="1" spans="2:11">
      <c r="B126" s="69"/>
      <c r="C126" s="70"/>
      <c r="D126" s="71"/>
      <c r="E126" s="71"/>
      <c r="F126" s="134"/>
      <c r="G126" s="71"/>
      <c r="H126" s="71"/>
      <c r="J126" s="523">
        <f t="shared" si="17"/>
        <v>0</v>
      </c>
      <c r="K126" s="123"/>
    </row>
    <row r="127" spans="10:11">
      <c r="J127" s="523">
        <f t="shared" si="17"/>
        <v>0</v>
      </c>
      <c r="K127" s="123"/>
    </row>
    <row r="128" ht="15.15" spans="10:11">
      <c r="J128" s="550"/>
      <c r="K128" s="551"/>
    </row>
    <row r="129" ht="21.75" customHeight="1" spans="2:11">
      <c r="B129" s="20" t="s">
        <v>58</v>
      </c>
      <c r="C129" s="21" t="s">
        <v>59</v>
      </c>
      <c r="D129" s="20" t="s">
        <v>60</v>
      </c>
      <c r="E129" s="80"/>
      <c r="F129" s="81" t="s">
        <v>44</v>
      </c>
      <c r="G129" s="21" t="s">
        <v>61</v>
      </c>
      <c r="H129" s="80" t="s">
        <v>62</v>
      </c>
      <c r="J129" s="552" t="s">
        <v>64</v>
      </c>
      <c r="K129" s="531"/>
    </row>
    <row r="130" spans="2:11">
      <c r="B130" s="22">
        <v>45609</v>
      </c>
      <c r="C130" s="23">
        <v>0.208333333333333</v>
      </c>
      <c r="D130" s="24" t="s">
        <v>63</v>
      </c>
      <c r="E130" s="82"/>
      <c r="F130" s="83">
        <v>1</v>
      </c>
      <c r="G130" s="84" t="str">
        <f t="shared" si="16"/>
        <v>Complete</v>
      </c>
      <c r="H130" s="82"/>
      <c r="J130" s="505" t="str">
        <f t="shared" ref="J130:J134" si="19">J101</f>
        <v>Level 2 Coding Challenges - bhekumuzitshabalala.main@gmail.com - review</v>
      </c>
      <c r="K130" s="36"/>
    </row>
    <row r="131" spans="2:11">
      <c r="B131" s="22"/>
      <c r="C131" s="25">
        <v>0.25</v>
      </c>
      <c r="D131" s="26"/>
      <c r="E131" s="85"/>
      <c r="F131" s="86"/>
      <c r="G131" s="87"/>
      <c r="H131" s="85"/>
      <c r="J131" s="505">
        <f t="shared" si="19"/>
        <v>0</v>
      </c>
      <c r="K131" s="36"/>
    </row>
    <row r="132" spans="2:11">
      <c r="B132" s="22"/>
      <c r="C132" s="25">
        <v>0.291666666666666</v>
      </c>
      <c r="D132" s="26"/>
      <c r="E132" s="85"/>
      <c r="F132" s="86"/>
      <c r="G132" s="87"/>
      <c r="H132" s="85"/>
      <c r="J132" s="505">
        <f t="shared" si="19"/>
        <v>0</v>
      </c>
      <c r="K132" s="36"/>
    </row>
    <row r="133" spans="2:11">
      <c r="B133" s="22"/>
      <c r="C133" s="25">
        <v>0.333333333333333</v>
      </c>
      <c r="D133" s="26"/>
      <c r="E133" s="85"/>
      <c r="F133" s="86"/>
      <c r="G133" s="87"/>
      <c r="H133" s="85"/>
      <c r="J133" s="505">
        <f t="shared" si="19"/>
        <v>0</v>
      </c>
      <c r="K133" s="36"/>
    </row>
    <row r="134" ht="15.75" customHeight="1" spans="2:11">
      <c r="B134" s="22"/>
      <c r="C134" s="27">
        <v>0.375</v>
      </c>
      <c r="D134" s="28"/>
      <c r="E134" s="88"/>
      <c r="F134" s="89"/>
      <c r="G134" s="90"/>
      <c r="H134" s="88"/>
      <c r="J134" s="505">
        <f t="shared" si="19"/>
        <v>0</v>
      </c>
      <c r="K134" s="36"/>
    </row>
    <row r="135" ht="15.75" customHeight="1" spans="2:11">
      <c r="B135" s="22"/>
      <c r="C135" s="606" t="s">
        <v>215</v>
      </c>
      <c r="D135" s="607"/>
      <c r="E135" s="32"/>
      <c r="F135" s="29" t="s">
        <v>64</v>
      </c>
      <c r="G135" s="30"/>
      <c r="H135" s="531"/>
      <c r="J135" s="553"/>
      <c r="K135" s="554"/>
    </row>
    <row r="136" ht="15.75" customHeight="1" spans="2:11">
      <c r="B136" s="22"/>
      <c r="C136" s="31" t="s">
        <v>65</v>
      </c>
      <c r="D136" s="32" t="s">
        <v>66</v>
      </c>
      <c r="E136" s="32" t="s">
        <v>43</v>
      </c>
      <c r="F136" s="92" t="s">
        <v>44</v>
      </c>
      <c r="G136" s="93" t="s">
        <v>61</v>
      </c>
      <c r="H136" s="92" t="s">
        <v>62</v>
      </c>
      <c r="J136" s="555" t="s">
        <v>67</v>
      </c>
      <c r="K136" s="556">
        <f>B130</f>
        <v>45609</v>
      </c>
    </row>
    <row r="137" ht="43.95" spans="2:11">
      <c r="B137" s="22"/>
      <c r="C137" s="33" t="s">
        <v>328</v>
      </c>
      <c r="D137" s="617" t="s">
        <v>350</v>
      </c>
      <c r="E137" s="617" t="s">
        <v>330</v>
      </c>
      <c r="F137" s="94">
        <v>1</v>
      </c>
      <c r="G137" s="95" t="str">
        <f t="shared" ref="G137:G141" si="20">IF(F137=100%,"Complete",IF(AND(F137&lt;100%,F137&gt;0%),"In Progress","Not Started"))</f>
        <v>Complete</v>
      </c>
      <c r="H137" s="96"/>
      <c r="J137" s="573"/>
      <c r="K137" s="574"/>
    </row>
    <row r="138" spans="2:11">
      <c r="B138" s="22"/>
      <c r="C138" s="35"/>
      <c r="D138" s="36"/>
      <c r="E138" s="36"/>
      <c r="F138" s="97"/>
      <c r="G138" s="95" t="str">
        <f t="shared" si="20"/>
        <v>Not Started</v>
      </c>
      <c r="H138" s="98"/>
      <c r="J138" s="43" t="str">
        <f t="shared" ref="J138:K142" si="21">C144</f>
        <v>coin change</v>
      </c>
      <c r="K138" s="548" t="str">
        <f t="shared" si="21"/>
        <v>https://leetcode.com/problems/coin-change/description/</v>
      </c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45">
        <f t="shared" si="21"/>
        <v>0</v>
      </c>
      <c r="K139" s="54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45">
        <f t="shared" si="21"/>
        <v>0</v>
      </c>
      <c r="K140" s="549">
        <f t="shared" si="21"/>
        <v>0</v>
      </c>
    </row>
    <row r="141" ht="15.75" customHeight="1" spans="2:11">
      <c r="B141" s="22"/>
      <c r="C141" s="608"/>
      <c r="D141" s="457"/>
      <c r="E141" s="457"/>
      <c r="F141" s="572"/>
      <c r="G141" s="95" t="str">
        <f t="shared" si="20"/>
        <v>Not Started</v>
      </c>
      <c r="H141" s="535"/>
      <c r="J141" s="45">
        <f t="shared" si="21"/>
        <v>0</v>
      </c>
      <c r="K141" s="549">
        <f t="shared" si="21"/>
        <v>0</v>
      </c>
    </row>
    <row r="142" ht="15.75" customHeight="1" spans="2:11">
      <c r="B142" s="22"/>
      <c r="C142" s="609" t="s">
        <v>216</v>
      </c>
      <c r="D142" s="610"/>
      <c r="E142" s="614"/>
      <c r="F142" s="536" t="s">
        <v>217</v>
      </c>
      <c r="G142" s="40"/>
      <c r="H142" s="100"/>
      <c r="J142" s="45">
        <f t="shared" si="21"/>
        <v>0</v>
      </c>
      <c r="K142" s="549">
        <f t="shared" si="21"/>
        <v>0</v>
      </c>
    </row>
    <row r="143" ht="15.75" customHeight="1" spans="2:11">
      <c r="B143" s="22"/>
      <c r="C143" s="517" t="s">
        <v>69</v>
      </c>
      <c r="D143" s="517" t="s">
        <v>70</v>
      </c>
      <c r="E143" s="518"/>
      <c r="F143" s="102" t="s">
        <v>44</v>
      </c>
      <c r="G143" s="103" t="s">
        <v>61</v>
      </c>
      <c r="H143" s="104" t="s">
        <v>62</v>
      </c>
      <c r="J143" s="521"/>
      <c r="K143" s="541"/>
    </row>
    <row r="144" spans="2:11">
      <c r="B144" s="22"/>
      <c r="C144" s="42" t="s">
        <v>351</v>
      </c>
      <c r="D144" s="619" t="s">
        <v>352</v>
      </c>
      <c r="E144" s="648"/>
      <c r="F144" s="106">
        <v>1</v>
      </c>
      <c r="G144" s="107" t="str">
        <f t="shared" ref="G144:G167" si="22">IF(F144=100%,"Complete",IF(AND(F144&lt;100%,F144&gt;0%),"In Progress","Not Started"))</f>
        <v>Complete</v>
      </c>
      <c r="H144" s="108" t="s">
        <v>353</v>
      </c>
      <c r="J144" s="523"/>
      <c r="K144" s="123"/>
    </row>
    <row r="145" spans="2:11">
      <c r="B145" s="22"/>
      <c r="C145" s="44"/>
      <c r="D145" s="45"/>
      <c r="E145" s="109"/>
      <c r="F145" s="110"/>
      <c r="G145" s="107" t="str">
        <f t="shared" si="22"/>
        <v>Not Started</v>
      </c>
      <c r="H145" s="111"/>
      <c r="J145" s="523"/>
      <c r="K145" s="123"/>
    </row>
    <row r="146" spans="2:11">
      <c r="B146" s="22"/>
      <c r="C146" s="44"/>
      <c r="D146" s="45"/>
      <c r="E146" s="109"/>
      <c r="F146" s="110"/>
      <c r="G146" s="107" t="str">
        <f t="shared" si="22"/>
        <v>Not Started</v>
      </c>
      <c r="H146" s="111"/>
      <c r="J146" s="523" t="str">
        <f t="shared" ref="J146:J152" si="23">C155</f>
        <v>Consume GitHub API - continue</v>
      </c>
      <c r="K146" s="123"/>
    </row>
    <row r="147" spans="2:11">
      <c r="B147" s="22"/>
      <c r="C147" s="44"/>
      <c r="D147" s="45"/>
      <c r="E147" s="109"/>
      <c r="F147" s="110"/>
      <c r="G147" s="107" t="str">
        <f t="shared" si="22"/>
        <v>Not Started</v>
      </c>
      <c r="H147" s="111"/>
      <c r="J147" s="523">
        <f t="shared" si="23"/>
        <v>0</v>
      </c>
      <c r="K147" s="123"/>
    </row>
    <row r="148" ht="15.75" customHeight="1" spans="2:11">
      <c r="B148" s="22"/>
      <c r="C148" s="46"/>
      <c r="D148" s="47"/>
      <c r="E148" s="112"/>
      <c r="F148" s="113"/>
      <c r="G148" s="107" t="str">
        <f t="shared" si="22"/>
        <v>Not Started</v>
      </c>
      <c r="H148" s="103"/>
      <c r="J148" s="523">
        <f t="shared" si="23"/>
        <v>0</v>
      </c>
      <c r="K148" s="123"/>
    </row>
    <row r="149" ht="15.75" customHeight="1" spans="2:11">
      <c r="B149" s="22"/>
      <c r="C149" s="48">
        <v>0.541666666666667</v>
      </c>
      <c r="D149" s="49"/>
      <c r="E149" s="114"/>
      <c r="F149" s="115" t="s">
        <v>71</v>
      </c>
      <c r="G149" s="116"/>
      <c r="H149" s="117"/>
      <c r="J149" s="523">
        <f t="shared" si="23"/>
        <v>0</v>
      </c>
      <c r="K149" s="123"/>
    </row>
    <row r="150" ht="15.75" customHeight="1" spans="2:11">
      <c r="B150" s="22"/>
      <c r="C150" s="519">
        <v>0.583333333333333</v>
      </c>
      <c r="D150" s="611"/>
      <c r="E150" s="520"/>
      <c r="F150" s="50" t="s">
        <v>72</v>
      </c>
      <c r="G150" s="51"/>
      <c r="H150" s="118"/>
      <c r="J150" s="523">
        <f t="shared" si="23"/>
        <v>0</v>
      </c>
      <c r="K150" s="123"/>
    </row>
    <row r="151" ht="15.75" customHeight="1" spans="2:11">
      <c r="B151" s="22"/>
      <c r="C151" s="52" t="s">
        <v>69</v>
      </c>
      <c r="D151" s="53"/>
      <c r="E151" s="119"/>
      <c r="F151" s="120" t="s">
        <v>44</v>
      </c>
      <c r="G151" s="120" t="s">
        <v>61</v>
      </c>
      <c r="H151" s="118" t="s">
        <v>62</v>
      </c>
      <c r="J151" s="523">
        <f t="shared" si="23"/>
        <v>0</v>
      </c>
      <c r="K151" s="123"/>
    </row>
    <row r="152" ht="15" customHeight="1" spans="2:11">
      <c r="B152" s="22"/>
      <c r="C152" s="521" t="s">
        <v>218</v>
      </c>
      <c r="D152" s="541"/>
      <c r="E152" s="120" t="s">
        <v>219</v>
      </c>
      <c r="F152" s="122"/>
      <c r="G152" s="541" t="str">
        <f t="shared" si="22"/>
        <v>Not Started</v>
      </c>
      <c r="H152" s="124"/>
      <c r="J152" s="523">
        <f t="shared" si="23"/>
        <v>0</v>
      </c>
      <c r="K152" s="123"/>
    </row>
    <row r="153" ht="15.15" spans="2:11">
      <c r="B153" s="22"/>
      <c r="C153" s="523" t="s">
        <v>220</v>
      </c>
      <c r="D153" s="123"/>
      <c r="E153" s="615"/>
      <c r="F153" s="126"/>
      <c r="G153" s="123" t="str">
        <f t="shared" si="22"/>
        <v>Not Started</v>
      </c>
      <c r="H153" s="127"/>
      <c r="J153" s="575"/>
      <c r="K153" s="576"/>
    </row>
    <row r="154" ht="15.15" spans="2:11">
      <c r="B154" s="22"/>
      <c r="C154" s="525" t="s">
        <v>221</v>
      </c>
      <c r="D154" s="612"/>
      <c r="E154" s="615"/>
      <c r="F154" s="126"/>
      <c r="G154" s="123" t="str">
        <f t="shared" si="22"/>
        <v>Not Started</v>
      </c>
      <c r="H154" s="127"/>
      <c r="J154" s="552" t="s">
        <v>64</v>
      </c>
      <c r="K154" s="531"/>
    </row>
    <row r="155" ht="15.15" spans="2:11">
      <c r="B155" s="22"/>
      <c r="C155" s="613" t="s">
        <v>308</v>
      </c>
      <c r="D155" s="130"/>
      <c r="E155" s="616" t="s">
        <v>222</v>
      </c>
      <c r="F155" s="126"/>
      <c r="G155" s="123" t="str">
        <f t="shared" si="22"/>
        <v>Not Started</v>
      </c>
      <c r="H155" s="127"/>
      <c r="J155" s="513" t="str">
        <f t="shared" ref="J155:J159" si="24">C137</f>
        <v>Password Strength Checker - oswell.ndhlovu@umuzi.org - review</v>
      </c>
      <c r="K155" s="34"/>
    </row>
    <row r="156" spans="2:11">
      <c r="B156" s="22"/>
      <c r="C156" s="570"/>
      <c r="D156" s="571"/>
      <c r="E156" s="129" t="s">
        <v>224</v>
      </c>
      <c r="F156" s="126"/>
      <c r="G156" s="123" t="str">
        <f t="shared" si="22"/>
        <v>Not Started</v>
      </c>
      <c r="H156" s="127"/>
      <c r="J156" s="505">
        <f t="shared" si="24"/>
        <v>0</v>
      </c>
      <c r="K156" s="36"/>
    </row>
    <row r="157" spans="2:11">
      <c r="B157" s="22"/>
      <c r="C157" s="64"/>
      <c r="D157" s="65"/>
      <c r="E157" s="130"/>
      <c r="F157" s="126"/>
      <c r="G157" s="123" t="str">
        <f t="shared" si="22"/>
        <v>Not Started</v>
      </c>
      <c r="H157" s="127"/>
      <c r="J157" s="505">
        <f t="shared" si="24"/>
        <v>0</v>
      </c>
      <c r="K157" s="36"/>
    </row>
    <row r="158" spans="2:11">
      <c r="B158" s="22"/>
      <c r="C158" s="64"/>
      <c r="D158" s="65"/>
      <c r="E158" s="130"/>
      <c r="F158" s="126"/>
      <c r="G158" s="123" t="str">
        <f t="shared" si="22"/>
        <v>Not Started</v>
      </c>
      <c r="H158" s="127"/>
      <c r="J158" s="505">
        <f t="shared" si="24"/>
        <v>0</v>
      </c>
      <c r="K158" s="36"/>
    </row>
    <row r="159" ht="15.75" customHeight="1" spans="2:11">
      <c r="B159" s="22"/>
      <c r="C159" s="64"/>
      <c r="D159" s="65"/>
      <c r="E159" s="130"/>
      <c r="F159" s="126"/>
      <c r="G159" s="123" t="str">
        <f t="shared" si="22"/>
        <v>Not Started</v>
      </c>
      <c r="H159" s="127"/>
      <c r="J159" s="505">
        <f t="shared" si="24"/>
        <v>0</v>
      </c>
      <c r="K159" s="36"/>
    </row>
    <row r="160" ht="15.75" customHeight="1" spans="2:11">
      <c r="B160" s="22"/>
      <c r="C160" s="64"/>
      <c r="D160" s="65"/>
      <c r="E160" s="130"/>
      <c r="F160" s="126"/>
      <c r="G160" s="123" t="str">
        <f t="shared" si="22"/>
        <v>Not Started</v>
      </c>
      <c r="H160" s="127"/>
      <c r="J160" s="557" t="s">
        <v>76</v>
      </c>
      <c r="K160" s="558"/>
    </row>
    <row r="161" ht="15.75" customHeight="1" spans="2:11">
      <c r="B161" s="66"/>
      <c r="C161" s="67"/>
      <c r="D161" s="68"/>
      <c r="E161" s="131"/>
      <c r="F161" s="132"/>
      <c r="G161" s="123" t="str">
        <f t="shared" si="22"/>
        <v>Not Started</v>
      </c>
      <c r="H161" s="133"/>
      <c r="J161" s="559" t="s">
        <v>354</v>
      </c>
      <c r="K161" s="560"/>
    </row>
    <row r="162" ht="25.75" spans="2:11">
      <c r="B162" s="69"/>
      <c r="C162" s="70"/>
      <c r="D162" s="71"/>
      <c r="E162" s="71"/>
      <c r="F162" s="134"/>
      <c r="G162" s="71"/>
      <c r="H162" s="71"/>
      <c r="J162" s="561"/>
      <c r="K162" s="562"/>
    </row>
    <row r="163" ht="15.75" customHeight="1" spans="2:8">
      <c r="B163" s="69"/>
      <c r="C163" s="70"/>
      <c r="D163" s="71"/>
      <c r="E163" s="71"/>
      <c r="F163" s="134"/>
      <c r="G163" s="71"/>
      <c r="H163" s="71"/>
    </row>
    <row r="164" ht="15.15"/>
    <row r="165" ht="15.15" spans="10:11">
      <c r="J165" s="544" t="s">
        <v>47</v>
      </c>
      <c r="K165" s="545">
        <f>K136</f>
        <v>45609</v>
      </c>
    </row>
    <row r="166" ht="21.75" customHeight="1" spans="2:11">
      <c r="B166" s="20" t="s">
        <v>58</v>
      </c>
      <c r="C166" s="21" t="s">
        <v>59</v>
      </c>
      <c r="D166" s="20" t="s">
        <v>60</v>
      </c>
      <c r="E166" s="80"/>
      <c r="F166" s="81" t="s">
        <v>44</v>
      </c>
      <c r="G166" s="21" t="s">
        <v>61</v>
      </c>
      <c r="H166" s="80" t="s">
        <v>62</v>
      </c>
      <c r="J166" s="546"/>
      <c r="K166" s="547"/>
    </row>
    <row r="167" spans="2:11">
      <c r="B167" s="22">
        <v>45610</v>
      </c>
      <c r="C167" s="23">
        <v>0.208333333333333</v>
      </c>
      <c r="D167" s="24" t="s">
        <v>63</v>
      </c>
      <c r="E167" s="82"/>
      <c r="F167" s="83">
        <v>1</v>
      </c>
      <c r="G167" s="84" t="str">
        <f t="shared" si="22"/>
        <v>Complete</v>
      </c>
      <c r="H167" s="82"/>
      <c r="J167" s="43" t="str">
        <f t="shared" ref="J167:K188" si="25">J138</f>
        <v>coin change</v>
      </c>
      <c r="K167" s="548" t="str">
        <f t="shared" ref="K167:K168" si="26">K138</f>
        <v>https://leetcode.com/problems/coin-change/description/</v>
      </c>
    </row>
    <row r="168" spans="2:11">
      <c r="B168" s="22"/>
      <c r="C168" s="25">
        <v>0.25</v>
      </c>
      <c r="D168" s="26"/>
      <c r="E168" s="85"/>
      <c r="F168" s="86"/>
      <c r="G168" s="87"/>
      <c r="H168" s="85"/>
      <c r="J168" s="45">
        <f t="shared" si="25"/>
        <v>0</v>
      </c>
      <c r="K168" s="549">
        <f t="shared" si="26"/>
        <v>0</v>
      </c>
    </row>
    <row r="169" spans="2:11">
      <c r="B169" s="22"/>
      <c r="C169" s="25">
        <v>0.291666666666666</v>
      </c>
      <c r="D169" s="26"/>
      <c r="E169" s="85"/>
      <c r="F169" s="86"/>
      <c r="G169" s="87"/>
      <c r="H169" s="85"/>
      <c r="J169" s="45">
        <f t="shared" si="25"/>
        <v>0</v>
      </c>
      <c r="K169" s="549">
        <f t="shared" si="25"/>
        <v>0</v>
      </c>
    </row>
    <row r="170" spans="2:11">
      <c r="B170" s="22"/>
      <c r="C170" s="25">
        <v>0.333333333333333</v>
      </c>
      <c r="D170" s="26"/>
      <c r="E170" s="85"/>
      <c r="F170" s="86"/>
      <c r="G170" s="87"/>
      <c r="H170" s="85"/>
      <c r="J170" s="45">
        <f t="shared" si="25"/>
        <v>0</v>
      </c>
      <c r="K170" s="549">
        <f t="shared" si="25"/>
        <v>0</v>
      </c>
    </row>
    <row r="171" ht="15.75" customHeight="1" spans="2:11">
      <c r="B171" s="22"/>
      <c r="C171" s="27">
        <v>0.375</v>
      </c>
      <c r="D171" s="28"/>
      <c r="E171" s="88"/>
      <c r="F171" s="89"/>
      <c r="G171" s="90"/>
      <c r="H171" s="88"/>
      <c r="J171" s="45">
        <f t="shared" si="25"/>
        <v>0</v>
      </c>
      <c r="K171" s="549">
        <f t="shared" si="25"/>
        <v>0</v>
      </c>
    </row>
    <row r="172" ht="15.75" customHeight="1" spans="2:11">
      <c r="B172" s="22"/>
      <c r="C172" s="606" t="s">
        <v>215</v>
      </c>
      <c r="D172" s="607"/>
      <c r="E172" s="32"/>
      <c r="F172" s="29" t="s">
        <v>64</v>
      </c>
      <c r="G172" s="30"/>
      <c r="H172" s="531"/>
      <c r="J172" s="521"/>
      <c r="K172" s="541"/>
    </row>
    <row r="173" ht="15.75" customHeight="1" spans="2:11">
      <c r="B173" s="22"/>
      <c r="C173" s="31" t="s">
        <v>65</v>
      </c>
      <c r="D173" s="32" t="s">
        <v>66</v>
      </c>
      <c r="E173" s="32" t="s">
        <v>43</v>
      </c>
      <c r="F173" s="92" t="s">
        <v>44</v>
      </c>
      <c r="G173" s="93" t="s">
        <v>61</v>
      </c>
      <c r="H173" s="92" t="s">
        <v>62</v>
      </c>
      <c r="J173" s="523"/>
      <c r="K173" s="123"/>
    </row>
    <row r="174" ht="43.2" spans="2:11">
      <c r="B174" s="22"/>
      <c r="C174" s="33" t="s">
        <v>328</v>
      </c>
      <c r="D174" s="34"/>
      <c r="E174" s="34"/>
      <c r="F174" s="94">
        <v>1</v>
      </c>
      <c r="G174" s="95" t="str">
        <f t="shared" ref="G174:G178" si="27">IF(F174=100%,"Complete",IF(AND(F174&lt;100%,F174&gt;0%),"In Progress","Not Started"))</f>
        <v>Complete</v>
      </c>
      <c r="H174" s="96"/>
      <c r="J174" s="523"/>
      <c r="K174" s="123"/>
    </row>
    <row r="175" spans="2:11">
      <c r="B175" s="22"/>
      <c r="C175" s="35"/>
      <c r="D175" s="36"/>
      <c r="E175" s="36"/>
      <c r="F175" s="97"/>
      <c r="G175" s="95" t="str">
        <f t="shared" si="27"/>
        <v>Not Started</v>
      </c>
      <c r="H175" s="98"/>
      <c r="J175" s="523" t="str">
        <f t="shared" si="25"/>
        <v>Consume GitHub API - continue</v>
      </c>
      <c r="K175" s="123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523">
        <f t="shared" si="25"/>
        <v>0</v>
      </c>
      <c r="K176" s="123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523">
        <f t="shared" si="25"/>
        <v>0</v>
      </c>
      <c r="K177" s="123"/>
    </row>
    <row r="178" ht="15.75" customHeight="1" spans="2:11">
      <c r="B178" s="22"/>
      <c r="C178" s="608"/>
      <c r="D178" s="457"/>
      <c r="E178" s="457"/>
      <c r="F178" s="572"/>
      <c r="G178" s="95" t="str">
        <f t="shared" si="27"/>
        <v>Not Started</v>
      </c>
      <c r="H178" s="535"/>
      <c r="J178" s="523">
        <f t="shared" si="25"/>
        <v>0</v>
      </c>
      <c r="K178" s="123"/>
    </row>
    <row r="179" ht="15.75" customHeight="1" spans="2:11">
      <c r="B179" s="22"/>
      <c r="C179" s="609" t="s">
        <v>216</v>
      </c>
      <c r="D179" s="610"/>
      <c r="E179" s="614"/>
      <c r="F179" s="536" t="s">
        <v>217</v>
      </c>
      <c r="G179" s="40"/>
      <c r="H179" s="100"/>
      <c r="J179" s="523">
        <f t="shared" si="25"/>
        <v>0</v>
      </c>
      <c r="K179" s="123"/>
    </row>
    <row r="180" ht="15.75" customHeight="1" spans="2:11">
      <c r="B180" s="22"/>
      <c r="C180" s="517" t="s">
        <v>69</v>
      </c>
      <c r="D180" s="517" t="s">
        <v>70</v>
      </c>
      <c r="E180" s="518"/>
      <c r="F180" s="102" t="s">
        <v>44</v>
      </c>
      <c r="G180" s="103" t="s">
        <v>61</v>
      </c>
      <c r="H180" s="104" t="s">
        <v>62</v>
      </c>
      <c r="J180" s="523">
        <f t="shared" si="25"/>
        <v>0</v>
      </c>
      <c r="K180" s="123"/>
    </row>
    <row r="181" spans="2:11">
      <c r="B181" s="22"/>
      <c r="C181" s="42" t="s">
        <v>306</v>
      </c>
      <c r="D181" s="619" t="s">
        <v>355</v>
      </c>
      <c r="E181" s="648"/>
      <c r="F181" s="106">
        <v>1</v>
      </c>
      <c r="G181" s="107" t="str">
        <f t="shared" ref="G181:G204" si="28">IF(F181=100%,"Complete",IF(AND(F181&lt;100%,F181&gt;0%),"In Progress","Not Started"))</f>
        <v>Complete</v>
      </c>
      <c r="H181" s="108"/>
      <c r="J181" s="523">
        <f t="shared" si="25"/>
        <v>0</v>
      </c>
      <c r="K181" s="123"/>
    </row>
    <row r="182" ht="15.15" spans="2:11">
      <c r="B182" s="22"/>
      <c r="C182" s="44"/>
      <c r="D182" s="45"/>
      <c r="E182" s="109"/>
      <c r="F182" s="110"/>
      <c r="G182" s="107" t="str">
        <f t="shared" si="28"/>
        <v>Not Started</v>
      </c>
      <c r="H182" s="111"/>
      <c r="J182" s="550"/>
      <c r="K182" s="551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552" t="s">
        <v>64</v>
      </c>
      <c r="K183" s="531"/>
    </row>
    <row r="184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505" t="str">
        <f t="shared" si="25"/>
        <v>Password Strength Checker - oswell.ndhlovu@umuzi.org - review</v>
      </c>
      <c r="K184" s="36"/>
    </row>
    <row r="185" ht="15.75" customHeight="1" spans="2:11">
      <c r="B185" s="22"/>
      <c r="C185" s="46"/>
      <c r="D185" s="47"/>
      <c r="E185" s="112"/>
      <c r="F185" s="113"/>
      <c r="G185" s="107" t="str">
        <f t="shared" si="28"/>
        <v>Not Started</v>
      </c>
      <c r="H185" s="103"/>
      <c r="J185" s="505">
        <f t="shared" si="25"/>
        <v>0</v>
      </c>
      <c r="K185" s="36"/>
    </row>
    <row r="186" ht="15.75" customHeight="1" spans="2:11">
      <c r="B186" s="22"/>
      <c r="C186" s="48">
        <v>0.541666666666667</v>
      </c>
      <c r="D186" s="49"/>
      <c r="E186" s="114"/>
      <c r="F186" s="115" t="s">
        <v>71</v>
      </c>
      <c r="G186" s="116"/>
      <c r="H186" s="117"/>
      <c r="J186" s="505">
        <f t="shared" si="25"/>
        <v>0</v>
      </c>
      <c r="K186" s="36"/>
    </row>
    <row r="187" ht="15.75" customHeight="1" spans="2:11">
      <c r="B187" s="22"/>
      <c r="C187" s="519">
        <v>0.583333333333333</v>
      </c>
      <c r="D187" s="611"/>
      <c r="E187" s="520"/>
      <c r="F187" s="50" t="s">
        <v>72</v>
      </c>
      <c r="G187" s="51"/>
      <c r="H187" s="118"/>
      <c r="J187" s="505">
        <f t="shared" si="25"/>
        <v>0</v>
      </c>
      <c r="K187" s="36"/>
    </row>
    <row r="188" ht="15.75" customHeight="1" spans="2:11">
      <c r="B188" s="22"/>
      <c r="C188" s="52" t="s">
        <v>69</v>
      </c>
      <c r="D188" s="53"/>
      <c r="E188" s="119"/>
      <c r="F188" s="120" t="s">
        <v>44</v>
      </c>
      <c r="G188" s="120" t="s">
        <v>61</v>
      </c>
      <c r="H188" s="118" t="s">
        <v>62</v>
      </c>
      <c r="J188" s="505">
        <f t="shared" si="25"/>
        <v>0</v>
      </c>
      <c r="K188" s="36"/>
    </row>
    <row r="189" ht="15.75" customHeight="1" spans="2:11">
      <c r="B189" s="22"/>
      <c r="C189" s="521" t="s">
        <v>356</v>
      </c>
      <c r="D189" s="541"/>
      <c r="E189" s="120" t="s">
        <v>219</v>
      </c>
      <c r="F189" s="122">
        <v>1</v>
      </c>
      <c r="G189" s="541" t="str">
        <f t="shared" si="28"/>
        <v>Complete</v>
      </c>
      <c r="H189" s="124"/>
      <c r="J189" s="553"/>
      <c r="K189" s="554"/>
    </row>
    <row r="190" ht="15.15" spans="2:11">
      <c r="B190" s="22"/>
      <c r="C190" s="523" t="s">
        <v>220</v>
      </c>
      <c r="D190" s="123"/>
      <c r="E190" s="615"/>
      <c r="F190" s="126"/>
      <c r="G190" s="123" t="str">
        <f t="shared" si="28"/>
        <v>Not Started</v>
      </c>
      <c r="H190" s="127"/>
      <c r="J190" s="555" t="s">
        <v>67</v>
      </c>
      <c r="K190" s="556">
        <f>B167</f>
        <v>45610</v>
      </c>
    </row>
    <row r="191" ht="15.15" spans="2:11">
      <c r="B191" s="22"/>
      <c r="C191" s="525" t="s">
        <v>221</v>
      </c>
      <c r="D191" s="612"/>
      <c r="E191" s="615"/>
      <c r="F191" s="126"/>
      <c r="G191" s="123" t="str">
        <f t="shared" si="28"/>
        <v>Not Started</v>
      </c>
      <c r="H191" s="127"/>
      <c r="J191" s="573"/>
      <c r="K191" s="574"/>
    </row>
    <row r="192" ht="15.15" spans="2:11">
      <c r="B192" s="22"/>
      <c r="C192" s="613" t="s">
        <v>308</v>
      </c>
      <c r="D192" s="130"/>
      <c r="E192" s="616" t="s">
        <v>222</v>
      </c>
      <c r="F192" s="126"/>
      <c r="G192" s="123" t="str">
        <f t="shared" si="28"/>
        <v>Not Started</v>
      </c>
      <c r="H192" s="127"/>
      <c r="J192" s="43" t="str">
        <f t="shared" ref="J192:K196" si="29">C181</f>
        <v>Dynamic Programming - </v>
      </c>
      <c r="K192" s="548" t="str">
        <f t="shared" si="29"/>
        <v>https://youtu.be/NNcN5X1wsaw?si=c6sIHS9V7KL7ICAc</v>
      </c>
    </row>
    <row r="193" ht="15" customHeight="1" spans="2:11">
      <c r="B193" s="22"/>
      <c r="C193" s="570" t="s">
        <v>357</v>
      </c>
      <c r="D193" s="571"/>
      <c r="E193" s="129" t="s">
        <v>224</v>
      </c>
      <c r="F193" s="126"/>
      <c r="G193" s="123" t="str">
        <f t="shared" si="28"/>
        <v>Not Started</v>
      </c>
      <c r="H193" s="127"/>
      <c r="J193" s="45">
        <f t="shared" si="29"/>
        <v>0</v>
      </c>
      <c r="K193" s="549">
        <f t="shared" si="29"/>
        <v>0</v>
      </c>
    </row>
    <row r="194" ht="15" customHeight="1" spans="2:11">
      <c r="B194" s="22"/>
      <c r="C194" s="64"/>
      <c r="D194" s="65"/>
      <c r="E194" s="130"/>
      <c r="F194" s="126"/>
      <c r="G194" s="123" t="str">
        <f t="shared" si="28"/>
        <v>Not Started</v>
      </c>
      <c r="H194" s="127"/>
      <c r="J194" s="45">
        <f t="shared" si="29"/>
        <v>0</v>
      </c>
      <c r="K194" s="549">
        <f t="shared" si="29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45">
        <f t="shared" si="29"/>
        <v>0</v>
      </c>
      <c r="K195" s="549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45">
        <f t="shared" si="29"/>
        <v>0</v>
      </c>
      <c r="K196" s="549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521"/>
      <c r="K197" s="541"/>
    </row>
    <row r="198" ht="15.75" customHeight="1" spans="2:11">
      <c r="B198" s="66"/>
      <c r="C198" s="67"/>
      <c r="D198" s="68"/>
      <c r="E198" s="131"/>
      <c r="F198" s="132"/>
      <c r="G198" s="123" t="str">
        <f t="shared" si="28"/>
        <v>Not Started</v>
      </c>
      <c r="H198" s="133"/>
      <c r="J198" s="523"/>
      <c r="K198" s="123"/>
    </row>
    <row r="199" ht="25" spans="2:11">
      <c r="B199" s="69"/>
      <c r="C199" s="70"/>
      <c r="D199" s="71"/>
      <c r="E199" s="71"/>
      <c r="F199" s="134"/>
      <c r="G199" s="71"/>
      <c r="H199" s="71"/>
      <c r="J199" s="523"/>
      <c r="K199" s="123"/>
    </row>
    <row r="200" ht="15.75" customHeight="1" spans="2:11">
      <c r="B200" s="69"/>
      <c r="C200" s="70"/>
      <c r="D200" s="71"/>
      <c r="E200" s="71"/>
      <c r="F200" s="134"/>
      <c r="G200" s="71"/>
      <c r="H200" s="71"/>
      <c r="J200" s="523" t="str">
        <f t="shared" ref="J200:J206" si="30">C192</f>
        <v>Consume GitHub API - continue</v>
      </c>
      <c r="K200" s="123"/>
    </row>
    <row r="201" spans="10:11">
      <c r="J201" s="523" t="str">
        <f t="shared" si="30"/>
        <v>Bank accounts part 1 - made changes</v>
      </c>
      <c r="K201" s="123"/>
    </row>
    <row r="202" ht="15.15" spans="10:11">
      <c r="J202" s="523">
        <f t="shared" si="30"/>
        <v>0</v>
      </c>
      <c r="K202" s="123"/>
    </row>
    <row r="203" ht="21.75" customHeight="1" spans="2:11">
      <c r="B203" s="20" t="s">
        <v>58</v>
      </c>
      <c r="C203" s="21" t="s">
        <v>59</v>
      </c>
      <c r="D203" s="20" t="s">
        <v>60</v>
      </c>
      <c r="E203" s="80"/>
      <c r="F203" s="81" t="s">
        <v>44</v>
      </c>
      <c r="G203" s="21" t="s">
        <v>61</v>
      </c>
      <c r="H203" s="80" t="s">
        <v>62</v>
      </c>
      <c r="J203" s="523">
        <f t="shared" si="30"/>
        <v>0</v>
      </c>
      <c r="K203" s="123"/>
    </row>
    <row r="204" ht="23.25" customHeight="1" spans="2:11">
      <c r="B204" s="22">
        <v>45611</v>
      </c>
      <c r="C204" s="23">
        <v>0.208333333333333</v>
      </c>
      <c r="D204" s="24" t="s">
        <v>63</v>
      </c>
      <c r="E204" s="82"/>
      <c r="F204" s="83">
        <v>1</v>
      </c>
      <c r="G204" s="84" t="str">
        <f t="shared" si="28"/>
        <v>Complete</v>
      </c>
      <c r="H204" s="82"/>
      <c r="J204" s="523">
        <f t="shared" si="30"/>
        <v>0</v>
      </c>
      <c r="K204" s="123"/>
    </row>
    <row r="205" spans="2:11">
      <c r="B205" s="22"/>
      <c r="C205" s="25">
        <v>0.25</v>
      </c>
      <c r="D205" s="26"/>
      <c r="E205" s="85"/>
      <c r="F205" s="86"/>
      <c r="G205" s="87"/>
      <c r="H205" s="85"/>
      <c r="J205" s="523">
        <f t="shared" si="30"/>
        <v>0</v>
      </c>
      <c r="K205" s="123"/>
    </row>
    <row r="206" spans="2:11">
      <c r="B206" s="22"/>
      <c r="C206" s="25">
        <v>0.291666666666666</v>
      </c>
      <c r="D206" s="26"/>
      <c r="E206" s="85"/>
      <c r="F206" s="86"/>
      <c r="G206" s="87"/>
      <c r="H206" s="85"/>
      <c r="J206" s="523">
        <f t="shared" si="30"/>
        <v>0</v>
      </c>
      <c r="K206" s="123"/>
    </row>
    <row r="207" ht="15.15" spans="2:11">
      <c r="B207" s="22"/>
      <c r="C207" s="25">
        <v>0.333333333333333</v>
      </c>
      <c r="D207" s="26"/>
      <c r="E207" s="85"/>
      <c r="F207" s="86"/>
      <c r="G207" s="87"/>
      <c r="H207" s="85"/>
      <c r="J207" s="575"/>
      <c r="K207" s="576"/>
    </row>
    <row r="208" ht="15.75" customHeight="1" spans="2:11">
      <c r="B208" s="22"/>
      <c r="C208" s="27">
        <v>0.375</v>
      </c>
      <c r="D208" s="28"/>
      <c r="E208" s="88"/>
      <c r="F208" s="89"/>
      <c r="G208" s="90"/>
      <c r="H208" s="88"/>
      <c r="J208" s="552" t="s">
        <v>64</v>
      </c>
      <c r="K208" s="531"/>
    </row>
    <row r="209" ht="15.75" customHeight="1" spans="2:11">
      <c r="B209" s="22"/>
      <c r="C209" s="606" t="s">
        <v>215</v>
      </c>
      <c r="D209" s="607"/>
      <c r="E209" s="32"/>
      <c r="F209" s="29" t="s">
        <v>64</v>
      </c>
      <c r="G209" s="30"/>
      <c r="H209" s="531"/>
      <c r="J209" s="513" t="str">
        <f t="shared" ref="J209:J213" si="31">C174</f>
        <v>Password Strength Checker - oswell.ndhlovu@umuzi.org - review</v>
      </c>
      <c r="K209" s="34"/>
    </row>
    <row r="210" ht="15.75" customHeight="1" spans="2:11">
      <c r="B210" s="22"/>
      <c r="C210" s="31" t="s">
        <v>65</v>
      </c>
      <c r="D210" s="32" t="s">
        <v>66</v>
      </c>
      <c r="E210" s="32" t="s">
        <v>43</v>
      </c>
      <c r="F210" s="92" t="s">
        <v>44</v>
      </c>
      <c r="G210" s="93" t="s">
        <v>61</v>
      </c>
      <c r="H210" s="92" t="s">
        <v>62</v>
      </c>
      <c r="J210" s="505">
        <f t="shared" si="31"/>
        <v>0</v>
      </c>
      <c r="K210" s="36"/>
    </row>
    <row r="211" spans="2:11">
      <c r="B211" s="22"/>
      <c r="C211" s="33"/>
      <c r="D211" s="34"/>
      <c r="E211" s="34"/>
      <c r="F211" s="94"/>
      <c r="G211" s="95" t="str">
        <f t="shared" ref="G211:G215" si="32">IF(F211=100%,"Complete",IF(AND(F211&lt;100%,F211&gt;0%),"In Progress","Not Started"))</f>
        <v>Not Started</v>
      </c>
      <c r="H211" s="96"/>
      <c r="J211" s="505">
        <f t="shared" si="31"/>
        <v>0</v>
      </c>
      <c r="K211" s="36"/>
    </row>
    <row r="212" spans="2:11">
      <c r="B212" s="22"/>
      <c r="C212" s="35"/>
      <c r="D212" s="36"/>
      <c r="E212" s="36"/>
      <c r="F212" s="97"/>
      <c r="G212" s="95" t="str">
        <f t="shared" si="32"/>
        <v>Not Started</v>
      </c>
      <c r="H212" s="98"/>
      <c r="J212" s="505">
        <f t="shared" si="31"/>
        <v>0</v>
      </c>
      <c r="K212" s="3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505">
        <f t="shared" si="31"/>
        <v>0</v>
      </c>
      <c r="K213" s="3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557" t="s">
        <v>76</v>
      </c>
      <c r="K214" s="558"/>
    </row>
    <row r="215" ht="15.75" customHeight="1" spans="2:11">
      <c r="B215" s="22"/>
      <c r="C215" s="608"/>
      <c r="D215" s="457"/>
      <c r="E215" s="457"/>
      <c r="F215" s="572"/>
      <c r="G215" s="95" t="str">
        <f t="shared" si="32"/>
        <v>Not Started</v>
      </c>
      <c r="H215" s="535"/>
      <c r="J215" s="559" t="s">
        <v>77</v>
      </c>
      <c r="K215" s="560"/>
    </row>
    <row r="216" ht="15.75" customHeight="1" spans="2:11">
      <c r="B216" s="22"/>
      <c r="C216" s="609" t="s">
        <v>216</v>
      </c>
      <c r="D216" s="610"/>
      <c r="E216" s="614"/>
      <c r="F216" s="536" t="s">
        <v>217</v>
      </c>
      <c r="G216" s="40"/>
      <c r="H216" s="100"/>
      <c r="J216" s="561"/>
      <c r="K216" s="562"/>
    </row>
    <row r="217" ht="15.75" customHeight="1" spans="2:8">
      <c r="B217" s="22"/>
      <c r="C217" s="517" t="s">
        <v>69</v>
      </c>
      <c r="D217" s="517" t="s">
        <v>70</v>
      </c>
      <c r="E217" s="518"/>
      <c r="F217" s="102" t="s">
        <v>44</v>
      </c>
      <c r="G217" s="103" t="s">
        <v>61</v>
      </c>
      <c r="H217" s="104" t="s">
        <v>62</v>
      </c>
    </row>
    <row r="218" ht="15.15" spans="2:8">
      <c r="B218" s="22"/>
      <c r="C218" s="42" t="s">
        <v>287</v>
      </c>
      <c r="D218" s="619" t="s">
        <v>305</v>
      </c>
      <c r="E218" s="648"/>
      <c r="F218" s="106">
        <v>1</v>
      </c>
      <c r="G218" s="107" t="str">
        <f t="shared" ref="G218:G235" si="33">IF(F218=100%,"Complete",IF(AND(F218&lt;100%,F218&gt;0%),"In Progress","Not Started"))</f>
        <v>Complete</v>
      </c>
      <c r="H218" s="108"/>
    </row>
    <row r="219" ht="15.15" spans="2:11">
      <c r="B219" s="22"/>
      <c r="C219" s="44" t="s">
        <v>306</v>
      </c>
      <c r="D219" s="667" t="s">
        <v>307</v>
      </c>
      <c r="E219" s="668"/>
      <c r="F219" s="110">
        <v>1</v>
      </c>
      <c r="G219" s="107" t="str">
        <f t="shared" si="33"/>
        <v>Complete</v>
      </c>
      <c r="H219" s="111"/>
      <c r="J219" s="544" t="s">
        <v>47</v>
      </c>
      <c r="K219" s="545">
        <f>K190</f>
        <v>45610</v>
      </c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546"/>
      <c r="K220" s="547"/>
    </row>
    <row r="221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43" t="str">
        <f t="shared" ref="J221:K242" si="34">J192</f>
        <v>Dynamic Programming - </v>
      </c>
      <c r="K221" s="548" t="str">
        <f t="shared" ref="K221:K222" si="35">K192</f>
        <v>https://youtu.be/NNcN5X1wsaw?si=c6sIHS9V7KL7ICAc</v>
      </c>
    </row>
    <row r="222" ht="15.75" customHeight="1" spans="2:11">
      <c r="B222" s="22"/>
      <c r="C222" s="46"/>
      <c r="D222" s="47"/>
      <c r="E222" s="112"/>
      <c r="F222" s="113"/>
      <c r="G222" s="107" t="str">
        <f t="shared" si="33"/>
        <v>Not Started</v>
      </c>
      <c r="H222" s="103"/>
      <c r="J222" s="45">
        <f t="shared" si="34"/>
        <v>0</v>
      </c>
      <c r="K222" s="549">
        <f t="shared" si="35"/>
        <v>0</v>
      </c>
    </row>
    <row r="223" ht="15.75" customHeight="1" spans="2:11">
      <c r="B223" s="22"/>
      <c r="C223" s="48">
        <v>0.541666666666667</v>
      </c>
      <c r="D223" s="49"/>
      <c r="E223" s="114"/>
      <c r="F223" s="115" t="s">
        <v>71</v>
      </c>
      <c r="G223" s="116"/>
      <c r="H223" s="117"/>
      <c r="J223" s="45">
        <f t="shared" si="34"/>
        <v>0</v>
      </c>
      <c r="K223" s="549">
        <f t="shared" si="34"/>
        <v>0</v>
      </c>
    </row>
    <row r="224" ht="15.75" customHeight="1" spans="2:11">
      <c r="B224" s="22"/>
      <c r="C224" s="519">
        <v>0.583333333333333</v>
      </c>
      <c r="D224" s="611"/>
      <c r="E224" s="520"/>
      <c r="F224" s="50" t="s">
        <v>72</v>
      </c>
      <c r="G224" s="51"/>
      <c r="H224" s="118"/>
      <c r="J224" s="45">
        <f t="shared" si="34"/>
        <v>0</v>
      </c>
      <c r="K224" s="549">
        <f t="shared" si="34"/>
        <v>0</v>
      </c>
    </row>
    <row r="225" ht="15.75" customHeight="1" spans="2:11">
      <c r="B225" s="22"/>
      <c r="C225" s="52" t="s">
        <v>69</v>
      </c>
      <c r="D225" s="53"/>
      <c r="E225" s="119"/>
      <c r="F225" s="120" t="s">
        <v>44</v>
      </c>
      <c r="G225" s="120" t="s">
        <v>61</v>
      </c>
      <c r="H225" s="118" t="s">
        <v>62</v>
      </c>
      <c r="J225" s="45">
        <f t="shared" si="34"/>
        <v>0</v>
      </c>
      <c r="K225" s="549">
        <f t="shared" si="34"/>
        <v>0</v>
      </c>
    </row>
    <row r="226" ht="15" customHeight="1" spans="2:11">
      <c r="B226" s="22"/>
      <c r="C226" s="521" t="s">
        <v>218</v>
      </c>
      <c r="D226" s="541"/>
      <c r="E226" s="120" t="s">
        <v>219</v>
      </c>
      <c r="F226" s="122">
        <v>1</v>
      </c>
      <c r="G226" s="541" t="str">
        <f t="shared" si="33"/>
        <v>Complete</v>
      </c>
      <c r="H226" s="124"/>
      <c r="J226" s="521">
        <f t="shared" si="34"/>
        <v>0</v>
      </c>
      <c r="K226" s="541"/>
    </row>
    <row r="227" spans="2:11">
      <c r="B227" s="22"/>
      <c r="C227" s="523" t="s">
        <v>220</v>
      </c>
      <c r="D227" s="123"/>
      <c r="E227" s="615"/>
      <c r="F227" s="126"/>
      <c r="G227" s="123" t="str">
        <f t="shared" si="33"/>
        <v>Not Started</v>
      </c>
      <c r="H227" s="127"/>
      <c r="J227" s="523">
        <f t="shared" si="34"/>
        <v>0</v>
      </c>
      <c r="K227" s="123"/>
    </row>
    <row r="228" ht="15.15" spans="2:11">
      <c r="B228" s="22"/>
      <c r="C228" s="525" t="s">
        <v>221</v>
      </c>
      <c r="D228" s="612"/>
      <c r="E228" s="615"/>
      <c r="F228" s="126">
        <v>1</v>
      </c>
      <c r="G228" s="123" t="str">
        <f t="shared" si="33"/>
        <v>Complete</v>
      </c>
      <c r="H228" s="127"/>
      <c r="J228" s="523">
        <f t="shared" si="34"/>
        <v>0</v>
      </c>
      <c r="K228" s="123"/>
    </row>
    <row r="229" ht="30" customHeight="1" spans="2:11">
      <c r="B229" s="22"/>
      <c r="C229" s="613" t="s">
        <v>308</v>
      </c>
      <c r="D229" s="130"/>
      <c r="E229" s="616" t="s">
        <v>222</v>
      </c>
      <c r="F229" s="126"/>
      <c r="G229" s="123" t="str">
        <f t="shared" si="33"/>
        <v>Not Started</v>
      </c>
      <c r="H229" s="127"/>
      <c r="J229" s="523" t="str">
        <f t="shared" si="34"/>
        <v>Consume GitHub API - continue</v>
      </c>
      <c r="K229" s="123"/>
    </row>
    <row r="230" ht="15.75" customHeight="1" spans="2:11">
      <c r="B230" s="22"/>
      <c r="C230" s="570"/>
      <c r="D230" s="571"/>
      <c r="E230" s="129" t="s">
        <v>224</v>
      </c>
      <c r="F230" s="126"/>
      <c r="G230" s="123" t="str">
        <f t="shared" si="33"/>
        <v>Not Started</v>
      </c>
      <c r="H230" s="127"/>
      <c r="J230" s="523" t="str">
        <f t="shared" si="34"/>
        <v>Bank accounts part 1 - made changes</v>
      </c>
      <c r="K230" s="123"/>
    </row>
    <row r="231" spans="2:11">
      <c r="B231" s="22"/>
      <c r="C231" s="64"/>
      <c r="D231" s="65"/>
      <c r="E231" s="130"/>
      <c r="F231" s="126"/>
      <c r="G231" s="123" t="str">
        <f t="shared" si="33"/>
        <v>Not Started</v>
      </c>
      <c r="H231" s="127"/>
      <c r="J231" s="523">
        <f t="shared" si="34"/>
        <v>0</v>
      </c>
      <c r="K231" s="123"/>
    </row>
    <row r="232" ht="15.75" customHeight="1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523">
        <f t="shared" si="34"/>
        <v>0</v>
      </c>
      <c r="K232" s="123"/>
    </row>
    <row r="233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523">
        <f t="shared" si="34"/>
        <v>0</v>
      </c>
      <c r="K233" s="123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523">
        <f t="shared" si="34"/>
        <v>0</v>
      </c>
      <c r="K234" s="123"/>
    </row>
    <row r="235" ht="15.15" spans="2:11">
      <c r="B235" s="66"/>
      <c r="C235" s="67"/>
      <c r="D235" s="68"/>
      <c r="E235" s="131"/>
      <c r="F235" s="132"/>
      <c r="G235" s="123" t="str">
        <f t="shared" si="33"/>
        <v>Not Started</v>
      </c>
      <c r="H235" s="133"/>
      <c r="J235" s="523">
        <f t="shared" si="34"/>
        <v>0</v>
      </c>
      <c r="K235" s="123"/>
    </row>
    <row r="236" ht="25.75" spans="2:11">
      <c r="B236" s="69"/>
      <c r="C236" s="70"/>
      <c r="D236" s="71"/>
      <c r="E236" s="71"/>
      <c r="F236" s="134"/>
      <c r="G236" s="71"/>
      <c r="H236" s="71"/>
      <c r="J236" s="550"/>
      <c r="K236" s="551"/>
    </row>
    <row r="237" ht="25.75" spans="2:11">
      <c r="B237" s="69"/>
      <c r="C237" s="70"/>
      <c r="D237" s="71"/>
      <c r="E237" s="71"/>
      <c r="F237" s="134"/>
      <c r="G237" s="71"/>
      <c r="H237" s="71"/>
      <c r="J237" s="552" t="s">
        <v>64</v>
      </c>
      <c r="K237" s="531"/>
    </row>
    <row r="238" ht="15.15" spans="2:11">
      <c r="B238" s="191" t="s">
        <v>78</v>
      </c>
      <c r="C238" s="192">
        <f ca="1">TODAY()</f>
        <v>45827</v>
      </c>
      <c r="J238" s="505" t="str">
        <f t="shared" si="34"/>
        <v>Password Strength Checker - oswell.ndhlovu@umuzi.org - review</v>
      </c>
      <c r="K238" s="36"/>
    </row>
    <row r="239" spans="2:11">
      <c r="B239" s="193"/>
      <c r="C239" s="194"/>
      <c r="J239" s="505">
        <f t="shared" si="34"/>
        <v>0</v>
      </c>
      <c r="K239" s="36"/>
    </row>
    <row r="240" ht="15.15" spans="2:11">
      <c r="B240" s="195" t="s">
        <v>79</v>
      </c>
      <c r="C240" s="196"/>
      <c r="D240" s="197"/>
      <c r="E240" s="197"/>
      <c r="F240" s="197"/>
      <c r="G240" s="197"/>
      <c r="H240" s="197"/>
      <c r="J240" s="505">
        <f t="shared" si="34"/>
        <v>0</v>
      </c>
      <c r="K240" s="36"/>
    </row>
    <row r="241" spans="2:11">
      <c r="B241" s="198"/>
      <c r="C241" s="199"/>
      <c r="D241" s="197"/>
      <c r="E241" s="197"/>
      <c r="F241" s="197"/>
      <c r="G241" s="197"/>
      <c r="H241" s="210"/>
      <c r="J241" s="505">
        <f t="shared" si="34"/>
        <v>0</v>
      </c>
      <c r="K241" s="36"/>
    </row>
    <row r="242" ht="15.15" spans="2:11">
      <c r="B242" s="200" t="s">
        <v>80</v>
      </c>
      <c r="C242" s="201"/>
      <c r="D242" s="197"/>
      <c r="E242" s="197"/>
      <c r="F242" s="197"/>
      <c r="G242" s="197"/>
      <c r="H242" s="210"/>
      <c r="J242" s="505">
        <f t="shared" si="34"/>
        <v>0</v>
      </c>
      <c r="K242" s="36"/>
    </row>
    <row r="243" ht="15.15" spans="2:11">
      <c r="B243" s="200"/>
      <c r="C243" s="201"/>
      <c r="D243" s="197"/>
      <c r="E243" s="197"/>
      <c r="F243" s="197"/>
      <c r="G243" s="197"/>
      <c r="H243" s="210"/>
      <c r="J243" s="553"/>
      <c r="K243" s="554"/>
    </row>
    <row r="244" ht="15.15" spans="2:11">
      <c r="B244" s="202"/>
      <c r="C244" s="203"/>
      <c r="D244" s="197"/>
      <c r="E244" s="197"/>
      <c r="F244" s="197"/>
      <c r="G244" s="197"/>
      <c r="H244" s="210"/>
      <c r="J244" s="555" t="s">
        <v>67</v>
      </c>
      <c r="K244" s="556">
        <f>B204</f>
        <v>45611</v>
      </c>
    </row>
    <row r="245" ht="15.15" spans="2:11">
      <c r="B245" s="204"/>
      <c r="C245" s="205"/>
      <c r="D245" s="197"/>
      <c r="E245" s="197"/>
      <c r="F245" s="197"/>
      <c r="G245" s="197"/>
      <c r="H245" s="210"/>
      <c r="J245" s="573"/>
      <c r="K245" s="574"/>
    </row>
    <row r="246" ht="144.75" spans="2:11">
      <c r="B246" s="206" t="s">
        <v>81</v>
      </c>
      <c r="C246" s="207"/>
      <c r="D246" s="197"/>
      <c r="E246" s="197"/>
      <c r="F246" s="197"/>
      <c r="G246" s="197"/>
      <c r="H246" s="210"/>
      <c r="J246" s="43" t="str">
        <f t="shared" ref="J246:K250" si="36">C218</f>
        <v>Coderbyte assessment - complete</v>
      </c>
      <c r="K246" s="548" t="str">
        <f t="shared" ref="K246:K247" si="37">D218</f>
        <v>http://url9090.coderbyte.com/ls/click?upn=u001.lj3TCiZxNU7jdbrh9WbrWc0TYooxWyNG7iblBrnUkY1dZbk53wTdsxFlySTVgXVYveTSyLpdXxDHDYU88fORhQ-3D-3Drrm7_0uW3xirGmLjaxDxe8V-2Bwmt8Dx4Ob8Wr9iaeT5yuPIW-2BukIsHEg9HoNgDB3flp45N2SkjqK5Fz57V2WZG24lYjlS3LKMaHlFgy5wXgM9kk1qiN17fKNTvBZT7JcyENNZGBVAxcRUmzbpVPLEPLbcErOFb3e-2FlEmE6sYQBkmwdOxzvLiOq-2BzXpLCkvkCIDFsSMTk-2FFmPIosn5tMofMWDzx0A-3D-3D</v>
      </c>
    </row>
    <row r="247" ht="43.2" spans="2:11">
      <c r="B247" s="43" t="str">
        <f t="shared" ref="B247:C250" si="38">C70</f>
        <v>Find Numbers with Even Number of Digits - </v>
      </c>
      <c r="C247" s="208" t="str">
        <f t="shared" si="38"/>
        <v>https://leetcode.com/problems/find-numbers-with-even-number-of-digits/submissions/1449239712/</v>
      </c>
      <c r="D247" s="197"/>
      <c r="E247" s="197"/>
      <c r="F247" s="197"/>
      <c r="G247" s="197"/>
      <c r="H247" s="210"/>
      <c r="J247" s="45" t="str">
        <f t="shared" si="36"/>
        <v>Dynamic Programming - </v>
      </c>
      <c r="K247" s="549" t="str">
        <f t="shared" si="37"/>
        <v>https://www.geeksforgeeks.org/introduction-to-dynamic-programming-data-structures-and-algorithm-tutorials/?ref=shm</v>
      </c>
    </row>
    <row r="248" ht="43.2" spans="2:11">
      <c r="B248" s="45" t="str">
        <f t="shared" si="38"/>
        <v>Single Element in a Sorted Array - </v>
      </c>
      <c r="C248" s="209" t="str">
        <f t="shared" si="38"/>
        <v>https://leetcode.com/problems/single-element-in-a-sorted-array/description/</v>
      </c>
      <c r="D248" s="197"/>
      <c r="E248" s="197"/>
      <c r="F248" s="197"/>
      <c r="G248" s="197"/>
      <c r="H248" s="210"/>
      <c r="J248" s="45">
        <f t="shared" si="36"/>
        <v>0</v>
      </c>
      <c r="K248" s="549">
        <f t="shared" si="36"/>
        <v>0</v>
      </c>
    </row>
    <row r="249" ht="15" customHeight="1" spans="2:11">
      <c r="B249" s="44" t="str">
        <f t="shared" si="38"/>
        <v>Binary search algorithm -</v>
      </c>
      <c r="C249" s="669" t="str">
        <f t="shared" si="38"/>
        <v>https://www.geeksforgeeks.org/binary-search/</v>
      </c>
      <c r="D249" s="197"/>
      <c r="E249" s="197"/>
      <c r="F249" s="197"/>
      <c r="G249" s="197"/>
      <c r="H249" s="210"/>
      <c r="J249" s="45">
        <f t="shared" si="36"/>
        <v>0</v>
      </c>
      <c r="K249" s="549">
        <f t="shared" si="36"/>
        <v>0</v>
      </c>
    </row>
    <row r="250" ht="58.35" spans="2:11">
      <c r="B250" s="45" t="str">
        <f t="shared" si="38"/>
        <v>Search Insert Position -</v>
      </c>
      <c r="C250" s="209" t="str">
        <f t="shared" si="38"/>
        <v>https://leetcode.com/problems/search-insert-position/?envType=problem-list-v2&amp;envId=binary-search</v>
      </c>
      <c r="D250" s="197"/>
      <c r="E250" s="197"/>
      <c r="F250" s="197"/>
      <c r="G250" s="197"/>
      <c r="H250" s="210"/>
      <c r="J250" s="45">
        <f t="shared" si="36"/>
        <v>0</v>
      </c>
      <c r="K250" s="549">
        <f t="shared" si="36"/>
        <v>0</v>
      </c>
    </row>
    <row r="251" ht="28.8" spans="2:11">
      <c r="B251" s="45" t="str">
        <f t="shared" ref="B251:B252" si="39">C144</f>
        <v>coin change</v>
      </c>
      <c r="C251" s="209" t="str">
        <f t="shared" ref="C251:C252" si="40">D144</f>
        <v>https://leetcode.com/problems/coin-change/description/</v>
      </c>
      <c r="J251" s="521"/>
      <c r="K251" s="541"/>
    </row>
    <row r="252" spans="2:11">
      <c r="B252" s="45">
        <f t="shared" si="39"/>
        <v>0</v>
      </c>
      <c r="C252" s="209">
        <f t="shared" si="40"/>
        <v>0</v>
      </c>
      <c r="J252" s="523"/>
      <c r="K252" s="123"/>
    </row>
    <row r="253" ht="28.8" spans="2:11">
      <c r="B253" s="45" t="str">
        <f t="shared" ref="B253:B254" si="41">C181</f>
        <v>Dynamic Programming - </v>
      </c>
      <c r="C253" s="209" t="str">
        <f t="shared" ref="C253:C254" si="42">D181</f>
        <v>https://youtu.be/NNcN5X1wsaw?si=c6sIHS9V7KL7ICAc</v>
      </c>
      <c r="J253" s="523"/>
      <c r="K253" s="123"/>
    </row>
    <row r="254" spans="2:11">
      <c r="B254" s="45">
        <f t="shared" si="41"/>
        <v>0</v>
      </c>
      <c r="C254" s="209">
        <f t="shared" si="42"/>
        <v>0</v>
      </c>
      <c r="J254" s="523" t="str">
        <f t="shared" ref="J254:J260" si="43">C229</f>
        <v>Consume GitHub API - continue</v>
      </c>
      <c r="K254" s="123"/>
    </row>
    <row r="255" ht="216" spans="2:11">
      <c r="B255" s="45" t="str">
        <f t="shared" ref="B255:B256" si="44">C218</f>
        <v>Coderbyte assessment - complete</v>
      </c>
      <c r="C255" s="209" t="str">
        <f t="shared" ref="C255:C256" si="45">D218</f>
        <v>http://url9090.coderbyte.com/ls/click?upn=u001.lj3TCiZxNU7jdbrh9WbrWc0TYooxWyNG7iblBrnUkY1dZbk53wTdsxFlySTVgXVYveTSyLpdXxDHDYU88fORhQ-3D-3Drrm7_0uW3xirGmLjaxDxe8V-2Bwmt8Dx4Ob8Wr9iaeT5yuPIW-2BukIsHEg9HoNgDB3flp45N2SkjqK5Fz57V2WZG24lYjlS3LKMaHlFgy5wXgM9kk1qiN17fKNTvBZT7JcyENNZGBVAxcRUmzbpVPLEPLbcErOFb3e-2FlEmE6sYQBkmwdOxzvLiOq-2BzXpLCkvkCIDFsSMTk-2FFmPIosn5tMofMWDzx0A-3D-3D</v>
      </c>
      <c r="J255" s="523">
        <f t="shared" si="43"/>
        <v>0</v>
      </c>
      <c r="K255" s="123"/>
    </row>
    <row r="256" ht="58.35" spans="2:11">
      <c r="B256" s="211" t="str">
        <f t="shared" si="44"/>
        <v>Dynamic Programming - </v>
      </c>
      <c r="C256" s="212" t="str">
        <f t="shared" si="45"/>
        <v>https://www.geeksforgeeks.org/introduction-to-dynamic-programming-data-structures-and-algorithm-tutorials/?ref=shm</v>
      </c>
      <c r="J256" s="523">
        <f t="shared" si="43"/>
        <v>0</v>
      </c>
      <c r="K256" s="123"/>
    </row>
    <row r="257" ht="15.15" spans="2:11">
      <c r="B257" s="213" t="s">
        <v>82</v>
      </c>
      <c r="C257" s="214"/>
      <c r="J257" s="523">
        <f t="shared" si="43"/>
        <v>0</v>
      </c>
      <c r="K257" s="123"/>
    </row>
    <row r="258" spans="2:11">
      <c r="B258" s="215"/>
      <c r="C258" s="216"/>
      <c r="J258" s="523">
        <f t="shared" si="43"/>
        <v>0</v>
      </c>
      <c r="K258" s="123"/>
    </row>
    <row r="259" spans="2:11">
      <c r="B259" s="215" t="s">
        <v>83</v>
      </c>
      <c r="C259" s="216"/>
      <c r="J259" s="523">
        <f t="shared" si="43"/>
        <v>0</v>
      </c>
      <c r="K259" s="123"/>
    </row>
    <row r="260" ht="15.15" spans="2:11">
      <c r="B260" s="204"/>
      <c r="C260" s="205"/>
      <c r="J260" s="523">
        <f t="shared" si="43"/>
        <v>0</v>
      </c>
      <c r="K260" s="123"/>
    </row>
    <row r="261" ht="15.15" spans="2:11">
      <c r="B261" s="217" t="s">
        <v>84</v>
      </c>
      <c r="C261" s="218"/>
      <c r="J261" s="575"/>
      <c r="K261" s="576"/>
    </row>
    <row r="262" ht="15.15" spans="2:11">
      <c r="B262" s="219"/>
      <c r="C262" s="220"/>
      <c r="J262" s="552" t="s">
        <v>64</v>
      </c>
      <c r="K262" s="531"/>
    </row>
    <row r="263" spans="2:11">
      <c r="B263" s="221"/>
      <c r="C263" s="222"/>
      <c r="J263" s="513">
        <f t="shared" ref="J263:J267" si="46">C211</f>
        <v>0</v>
      </c>
      <c r="K263" s="34"/>
    </row>
    <row r="264" spans="2:11">
      <c r="B264" s="221"/>
      <c r="C264" s="222"/>
      <c r="J264" s="505">
        <f t="shared" si="46"/>
        <v>0</v>
      </c>
      <c r="K264" s="36"/>
    </row>
    <row r="265" spans="2:11">
      <c r="B265" s="221" t="str">
        <f t="shared" ref="B265:B271" si="47">C229</f>
        <v>Consume GitHub API - continue</v>
      </c>
      <c r="C265" s="222"/>
      <c r="J265" s="505">
        <f t="shared" si="46"/>
        <v>0</v>
      </c>
      <c r="K265" s="36"/>
    </row>
    <row r="266" spans="2:11">
      <c r="B266" s="221">
        <f t="shared" si="47"/>
        <v>0</v>
      </c>
      <c r="C266" s="222"/>
      <c r="J266" s="505">
        <f t="shared" si="46"/>
        <v>0</v>
      </c>
      <c r="K266" s="36"/>
    </row>
    <row r="267" spans="2:11">
      <c r="B267" s="221">
        <f t="shared" si="47"/>
        <v>0</v>
      </c>
      <c r="C267" s="222"/>
      <c r="J267" s="505">
        <f t="shared" si="46"/>
        <v>0</v>
      </c>
      <c r="K267" s="36"/>
    </row>
    <row r="268" spans="2:11">
      <c r="B268" s="221">
        <f t="shared" si="47"/>
        <v>0</v>
      </c>
      <c r="C268" s="222"/>
      <c r="J268" s="557" t="s">
        <v>76</v>
      </c>
      <c r="K268" s="558"/>
    </row>
    <row r="269" spans="2:11">
      <c r="B269" s="221">
        <f t="shared" si="47"/>
        <v>0</v>
      </c>
      <c r="C269" s="222"/>
      <c r="J269" s="559" t="s">
        <v>77</v>
      </c>
      <c r="K269" s="560"/>
    </row>
    <row r="270" ht="15.15" spans="2:11">
      <c r="B270" s="221">
        <f t="shared" si="47"/>
        <v>0</v>
      </c>
      <c r="C270" s="222"/>
      <c r="J270" s="561"/>
      <c r="K270" s="562"/>
    </row>
    <row r="271" spans="2:3">
      <c r="B271" s="221">
        <f t="shared" si="47"/>
        <v>0</v>
      </c>
      <c r="C271" s="222"/>
    </row>
    <row r="272" ht="15.15" spans="2:3">
      <c r="B272" s="223" t="s">
        <v>85</v>
      </c>
      <c r="C272" s="224"/>
    </row>
    <row r="273" spans="2:3">
      <c r="B273" s="225">
        <v>1</v>
      </c>
      <c r="C273" s="220"/>
    </row>
    <row r="274" spans="2:3">
      <c r="B274" s="226"/>
      <c r="C274" s="216"/>
    </row>
    <row r="275" ht="15.15" spans="2:3">
      <c r="B275" s="227"/>
      <c r="C275" s="228"/>
    </row>
  </sheetData>
  <mergeCells count="455">
    <mergeCell ref="B2:C2"/>
    <mergeCell ref="B3:C3"/>
    <mergeCell ref="G3:H3"/>
    <mergeCell ref="B4:C4"/>
    <mergeCell ref="G4:H4"/>
    <mergeCell ref="J4:K4"/>
    <mergeCell ref="B5:C5"/>
    <mergeCell ref="B6:C6"/>
    <mergeCell ref="B7:C7"/>
    <mergeCell ref="B8:C8"/>
    <mergeCell ref="B9:C9"/>
    <mergeCell ref="B10:C10"/>
    <mergeCell ref="J10:K10"/>
    <mergeCell ref="B11:C11"/>
    <mergeCell ref="J11:K11"/>
    <mergeCell ref="B12:C12"/>
    <mergeCell ref="J12:K12"/>
    <mergeCell ref="B13:C13"/>
    <mergeCell ref="J13:K13"/>
    <mergeCell ref="B14:E14"/>
    <mergeCell ref="J14:K14"/>
    <mergeCell ref="B15:E15"/>
    <mergeCell ref="J15:K15"/>
    <mergeCell ref="J16:K16"/>
    <mergeCell ref="J17:K17"/>
    <mergeCell ref="D18:E18"/>
    <mergeCell ref="J18:K18"/>
    <mergeCell ref="J19:K19"/>
    <mergeCell ref="J20:K20"/>
    <mergeCell ref="J21:K21"/>
    <mergeCell ref="J22:K22"/>
    <mergeCell ref="J23:K23"/>
    <mergeCell ref="C24:E24"/>
    <mergeCell ref="F24:H24"/>
    <mergeCell ref="J24:K24"/>
    <mergeCell ref="J25:K25"/>
    <mergeCell ref="J26:K26"/>
    <mergeCell ref="J27:K27"/>
    <mergeCell ref="J29:K29"/>
    <mergeCell ref="C31:E31"/>
    <mergeCell ref="F31:H31"/>
    <mergeCell ref="D32:E32"/>
    <mergeCell ref="D33:E33"/>
    <mergeCell ref="D34:E34"/>
    <mergeCell ref="D35:E35"/>
    <mergeCell ref="J35:K35"/>
    <mergeCell ref="D36:E36"/>
    <mergeCell ref="J36:K36"/>
    <mergeCell ref="D37:E37"/>
    <mergeCell ref="J37:K37"/>
    <mergeCell ref="C38:E38"/>
    <mergeCell ref="F38:H38"/>
    <mergeCell ref="J38:K38"/>
    <mergeCell ref="C39:E39"/>
    <mergeCell ref="F39:H39"/>
    <mergeCell ref="J39:K39"/>
    <mergeCell ref="C40:E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J51:K51"/>
    <mergeCell ref="J52:K52"/>
    <mergeCell ref="J53:K53"/>
    <mergeCell ref="J54:K54"/>
    <mergeCell ref="D55:E55"/>
    <mergeCell ref="J55:K55"/>
    <mergeCell ref="J56:K56"/>
    <mergeCell ref="J58:K58"/>
    <mergeCell ref="C61:E61"/>
    <mergeCell ref="F61:H61"/>
    <mergeCell ref="J64:K64"/>
    <mergeCell ref="J65:K65"/>
    <mergeCell ref="J66:K66"/>
    <mergeCell ref="J67:K67"/>
    <mergeCell ref="C68:E68"/>
    <mergeCell ref="F68:H68"/>
    <mergeCell ref="J68:K68"/>
    <mergeCell ref="D69:E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C75:E75"/>
    <mergeCell ref="F75:H75"/>
    <mergeCell ref="J75:K75"/>
    <mergeCell ref="C76:E76"/>
    <mergeCell ref="F76:H76"/>
    <mergeCell ref="J76:K76"/>
    <mergeCell ref="C77:E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C83:D83"/>
    <mergeCell ref="J83:K83"/>
    <mergeCell ref="C84:D84"/>
    <mergeCell ref="C85:D85"/>
    <mergeCell ref="C86:D86"/>
    <mergeCell ref="C87:D87"/>
    <mergeCell ref="J89:K89"/>
    <mergeCell ref="J90:K90"/>
    <mergeCell ref="J91:K91"/>
    <mergeCell ref="D92:E92"/>
    <mergeCell ref="J92:K92"/>
    <mergeCell ref="J93:K93"/>
    <mergeCell ref="J94:K94"/>
    <mergeCell ref="J95:K95"/>
    <mergeCell ref="J96:K96"/>
    <mergeCell ref="J97:K97"/>
    <mergeCell ref="C98:E98"/>
    <mergeCell ref="F98:H98"/>
    <mergeCell ref="J98:K98"/>
    <mergeCell ref="J99:K99"/>
    <mergeCell ref="J100:K100"/>
    <mergeCell ref="J101:K101"/>
    <mergeCell ref="J102:K102"/>
    <mergeCell ref="J103:K103"/>
    <mergeCell ref="J104:K104"/>
    <mergeCell ref="C105:E105"/>
    <mergeCell ref="F105:H105"/>
    <mergeCell ref="J105:K105"/>
    <mergeCell ref="D106:E106"/>
    <mergeCell ref="J106:K106"/>
    <mergeCell ref="D107:E107"/>
    <mergeCell ref="J107:K107"/>
    <mergeCell ref="D108:E108"/>
    <mergeCell ref="J108:K108"/>
    <mergeCell ref="D109:E109"/>
    <mergeCell ref="D110:E110"/>
    <mergeCell ref="D111:E111"/>
    <mergeCell ref="C112:E112"/>
    <mergeCell ref="F112:H112"/>
    <mergeCell ref="J112:K112"/>
    <mergeCell ref="C113:E113"/>
    <mergeCell ref="F113:H113"/>
    <mergeCell ref="C114:E114"/>
    <mergeCell ref="C115:D115"/>
    <mergeCell ref="C116:D116"/>
    <mergeCell ref="C117:D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J125:K125"/>
    <mergeCell ref="J126:K126"/>
    <mergeCell ref="J127:K127"/>
    <mergeCell ref="J128:K128"/>
    <mergeCell ref="D129:E129"/>
    <mergeCell ref="J129:K129"/>
    <mergeCell ref="J130:K130"/>
    <mergeCell ref="J131:K131"/>
    <mergeCell ref="J132:K132"/>
    <mergeCell ref="J133:K133"/>
    <mergeCell ref="J134:K134"/>
    <mergeCell ref="C135:E135"/>
    <mergeCell ref="F135:H135"/>
    <mergeCell ref="J135:K135"/>
    <mergeCell ref="J137:K137"/>
    <mergeCell ref="C142:E142"/>
    <mergeCell ref="F142:H142"/>
    <mergeCell ref="D143:E143"/>
    <mergeCell ref="J143:K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C149:E149"/>
    <mergeCell ref="F149:H149"/>
    <mergeCell ref="J149:K149"/>
    <mergeCell ref="C150:E150"/>
    <mergeCell ref="F150:H150"/>
    <mergeCell ref="J150:K150"/>
    <mergeCell ref="C151:E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J162:K162"/>
    <mergeCell ref="D166:E166"/>
    <mergeCell ref="J166:K166"/>
    <mergeCell ref="C172:E172"/>
    <mergeCell ref="F172:H172"/>
    <mergeCell ref="J172:K172"/>
    <mergeCell ref="J173:K173"/>
    <mergeCell ref="J174:K174"/>
    <mergeCell ref="J175:K175"/>
    <mergeCell ref="J176:K176"/>
    <mergeCell ref="J177:K177"/>
    <mergeCell ref="J178:K178"/>
    <mergeCell ref="C179:E179"/>
    <mergeCell ref="F179:H179"/>
    <mergeCell ref="J179:K179"/>
    <mergeCell ref="D180:E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C186:E186"/>
    <mergeCell ref="F186:H186"/>
    <mergeCell ref="J186:K186"/>
    <mergeCell ref="C187:E187"/>
    <mergeCell ref="F187:H187"/>
    <mergeCell ref="J187:K187"/>
    <mergeCell ref="C188:E188"/>
    <mergeCell ref="J188:K188"/>
    <mergeCell ref="C189:D189"/>
    <mergeCell ref="J189:K189"/>
    <mergeCell ref="C190:D190"/>
    <mergeCell ref="C191:D191"/>
    <mergeCell ref="J191:K191"/>
    <mergeCell ref="C192:D192"/>
    <mergeCell ref="C193:D193"/>
    <mergeCell ref="C194:D194"/>
    <mergeCell ref="C195:D195"/>
    <mergeCell ref="C196:D196"/>
    <mergeCell ref="C197:D197"/>
    <mergeCell ref="J197:K197"/>
    <mergeCell ref="C198:D198"/>
    <mergeCell ref="J198:K198"/>
    <mergeCell ref="J199:K199"/>
    <mergeCell ref="J200:K200"/>
    <mergeCell ref="J201:K201"/>
    <mergeCell ref="J202:K202"/>
    <mergeCell ref="D203:E203"/>
    <mergeCell ref="J203:K203"/>
    <mergeCell ref="J204:K204"/>
    <mergeCell ref="J205:K205"/>
    <mergeCell ref="J206:K206"/>
    <mergeCell ref="J207:K207"/>
    <mergeCell ref="J208:K208"/>
    <mergeCell ref="C209:E209"/>
    <mergeCell ref="F209:H209"/>
    <mergeCell ref="J209:K209"/>
    <mergeCell ref="J210:K210"/>
    <mergeCell ref="J211:K211"/>
    <mergeCell ref="J212:K212"/>
    <mergeCell ref="J213:K213"/>
    <mergeCell ref="J214:K214"/>
    <mergeCell ref="J215:K215"/>
    <mergeCell ref="C216:E216"/>
    <mergeCell ref="F216:H216"/>
    <mergeCell ref="J216:K216"/>
    <mergeCell ref="D217:E217"/>
    <mergeCell ref="D218:E218"/>
    <mergeCell ref="D219:E219"/>
    <mergeCell ref="D220:E220"/>
    <mergeCell ref="J220:K220"/>
    <mergeCell ref="D221:E221"/>
    <mergeCell ref="D222:E222"/>
    <mergeCell ref="C223:E223"/>
    <mergeCell ref="F223:H223"/>
    <mergeCell ref="C224:E224"/>
    <mergeCell ref="F224:H224"/>
    <mergeCell ref="C225:E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J236:K236"/>
    <mergeCell ref="J237:K237"/>
    <mergeCell ref="J238:K238"/>
    <mergeCell ref="B239:C239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B245:C245"/>
    <mergeCell ref="J245:K245"/>
    <mergeCell ref="B246:C246"/>
    <mergeCell ref="J251:K251"/>
    <mergeCell ref="J252:K252"/>
    <mergeCell ref="J253:K253"/>
    <mergeCell ref="J254:K254"/>
    <mergeCell ref="J255:K255"/>
    <mergeCell ref="J256:K256"/>
    <mergeCell ref="B257:C257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B272:C272"/>
    <mergeCell ref="B273:C273"/>
    <mergeCell ref="B274:C274"/>
    <mergeCell ref="B275:C275"/>
    <mergeCell ref="B19:B50"/>
    <mergeCell ref="B56:B87"/>
    <mergeCell ref="B93:B124"/>
    <mergeCell ref="B130:B161"/>
    <mergeCell ref="B167:B198"/>
    <mergeCell ref="B204:B235"/>
    <mergeCell ref="E41:E43"/>
    <mergeCell ref="E45:E50"/>
    <mergeCell ref="E78:E80"/>
    <mergeCell ref="E82:E87"/>
    <mergeCell ref="E115:E117"/>
    <mergeCell ref="E119:E124"/>
    <mergeCell ref="E152:E154"/>
    <mergeCell ref="E156:E161"/>
    <mergeCell ref="E189:E191"/>
    <mergeCell ref="E193:E198"/>
    <mergeCell ref="E226:E228"/>
    <mergeCell ref="E230:E235"/>
    <mergeCell ref="F19:F23"/>
    <mergeCell ref="F56:F60"/>
    <mergeCell ref="F93:F97"/>
    <mergeCell ref="F130:F134"/>
    <mergeCell ref="F167:F171"/>
    <mergeCell ref="F204:F208"/>
    <mergeCell ref="G19:G23"/>
    <mergeCell ref="G56:G60"/>
    <mergeCell ref="G93:G97"/>
    <mergeCell ref="G130:G134"/>
    <mergeCell ref="G167:G171"/>
    <mergeCell ref="G204:G208"/>
    <mergeCell ref="H19:H22"/>
    <mergeCell ref="H26:H30"/>
    <mergeCell ref="H33:H37"/>
    <mergeCell ref="H56:H59"/>
    <mergeCell ref="H63:H67"/>
    <mergeCell ref="H70:H74"/>
    <mergeCell ref="H93:H96"/>
    <mergeCell ref="H100:H104"/>
    <mergeCell ref="H107:H111"/>
    <mergeCell ref="H130:H133"/>
    <mergeCell ref="H137:H141"/>
    <mergeCell ref="H144:H148"/>
    <mergeCell ref="H167:H170"/>
    <mergeCell ref="H174:H178"/>
    <mergeCell ref="H181:H185"/>
    <mergeCell ref="H204:H207"/>
    <mergeCell ref="H211:H215"/>
    <mergeCell ref="H218:H222"/>
    <mergeCell ref="D19:E23"/>
    <mergeCell ref="D56:E60"/>
    <mergeCell ref="D93:E97"/>
    <mergeCell ref="D130:E134"/>
    <mergeCell ref="D167:E171"/>
    <mergeCell ref="D204:E208"/>
  </mergeCells>
  <conditionalFormatting sqref="F19">
    <cfRule type="dataBar" priority="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{9cab245d-7298-4555-a159-2994ae11ef42}</x14:id>
        </ext>
      </extLst>
    </cfRule>
    <cfRule type="dataBar" priority="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{2879e772-1b04-4235-8127-7316d390daf5}</x14:id>
        </ext>
      </extLst>
    </cfRule>
    <cfRule type="dataBar" priority="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{a67a260a-fc75-4b19-852f-9a5b6b8a13c9}</x14:id>
        </ext>
      </extLst>
    </cfRule>
    <cfRule type="dataBar" priority="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{b8e2613d-828b-4e7c-81d8-5bedfba9f5d4}</x14:id>
        </ext>
      </extLst>
    </cfRule>
    <cfRule type="dataBar" priority="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{68c9f070-94d2-4346-9b4f-f7afb244daa6}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{95bec5e4-453b-4e02-af77-dc4a7fc07ad4}</x14:id>
        </ext>
      </extLst>
    </cfRule>
    <cfRule type="dataBar" priority="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{00b06d6e-700e-439e-a69d-cdccd51a9261}</x14:id>
        </ext>
      </extLst>
    </cfRule>
    <cfRule type="dataBar" priority="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{e5c02eb4-433c-496e-aab5-117831693437}</x14:id>
        </ext>
      </extLst>
    </cfRule>
    <cfRule type="dataBar" priority="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{6be6380a-c595-4170-9e1b-12b96939322a}</x14:id>
        </ext>
      </extLst>
    </cfRule>
  </conditionalFormatting>
  <conditionalFormatting sqref="F56">
    <cfRule type="dataBar" priority="1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{abd063c2-5cfe-4ec4-a40e-4c782c72a73c}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{cf63ff9b-9a1c-41fa-9d18-b52af16af8cd}</x14:id>
        </ext>
      </extLst>
    </cfRule>
    <cfRule type="dataBar" priority="1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{99d6337a-1b60-4393-b71d-58c58e7ce3e6}</x14:id>
        </ext>
      </extLst>
    </cfRule>
    <cfRule type="dataBar" priority="1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{d14d5e4a-ad54-46c0-a8d9-4447c975c466}</x14:id>
        </ext>
      </extLst>
    </cfRule>
    <cfRule type="dataBar" priority="1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{cb8fc692-37ec-4578-b195-d385e3f29089}</x14:id>
        </ext>
      </extLst>
    </cfRule>
    <cfRule type="dataBar" priority="1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{fd3dd342-ad21-47cb-a41b-ccf1f3f0f0c8}</x14:id>
        </ext>
      </extLst>
    </cfRule>
    <cfRule type="dataBar" priority="10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{34b80ea3-df7c-4a4b-9766-8c0da7b5aa9a}</x14:id>
        </ext>
      </extLst>
    </cfRule>
    <cfRule type="dataBar" priority="10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{83a02e0e-25a4-4836-9ad2-cacb9fa53261}</x14:id>
        </ext>
      </extLst>
    </cfRule>
    <cfRule type="dataBar" priority="1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{636c23f2-5a64-4024-8c0b-9067bf57a3ad}</x14:id>
        </ext>
      </extLst>
    </cfRule>
  </conditionalFormatting>
  <conditionalFormatting sqref="F93">
    <cfRule type="dataBar" priority="9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{afd93cb4-0bed-418c-9acd-98cfbc85759d}</x14:id>
        </ext>
      </extLst>
    </cfRule>
    <cfRule type="dataBar" priority="9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{a385d698-a0d3-44f9-9d55-d46caeaaa74f}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{1e4d48d0-d99b-4551-aaf8-16d154299295}</x14:id>
        </ext>
      </extLst>
    </cfRule>
    <cfRule type="dataBar" priority="10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{ca36e0c6-ce69-428b-91d3-6eab008b2741}</x14:id>
        </ext>
      </extLst>
    </cfRule>
    <cfRule type="dataBar" priority="9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{72c8ffab-241d-4086-9040-b4c03dc3207d}</x14:id>
        </ext>
      </extLst>
    </cfRule>
    <cfRule type="dataBar" priority="9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{01506a08-47e5-4219-b80c-4b657b3763fc}</x14:id>
        </ext>
      </extLst>
    </cfRule>
    <cfRule type="dataBar" priority="8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{83f8a1e2-f931-468c-a56f-0ccea22fda8f}</x14:id>
        </ext>
      </extLst>
    </cfRule>
    <cfRule type="dataBar" priority="8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{311198ef-e0c0-425a-aba1-a7dfbab98327}</x14:id>
        </ext>
      </extLst>
    </cfRule>
    <cfRule type="dataBar" priority="9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{c344da0f-0aa4-456e-86f3-453c9e4da5e0}</x14:id>
        </ext>
      </extLst>
    </cfRule>
  </conditionalFormatting>
  <conditionalFormatting sqref="F130">
    <cfRule type="dataBar" priority="6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{e913c9fb-41bb-4b8d-bc7a-8bfd8a814470}</x14:id>
        </ext>
      </extLst>
    </cfRule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{9a371437-ebe5-4110-8a8f-7b9949b62d33}</x14:id>
        </ext>
      </extLst>
    </cfRule>
    <cfRule type="dataBar" priority="7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{04d7f183-f71c-4a18-b485-665f06349168}</x14:id>
        </ext>
      </extLst>
    </cfRule>
    <cfRule type="dataBar" priority="7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{111148e7-70bb-4aca-a33e-fe43b9c4f431}</x14:id>
        </ext>
      </extLst>
    </cfRule>
    <cfRule type="dataBar" priority="8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{f8a9dee2-0e30-4cbe-861d-8963a28eb65c}</x14:id>
        </ext>
      </extLst>
    </cfRule>
    <cfRule type="dataBar" priority="7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{8cd3e02f-482f-495f-9eb0-cf7328191d1e}</x14:id>
        </ext>
      </extLst>
    </cfRule>
    <cfRule type="dataBar" priority="7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{f2625f66-cd0b-4cd2-a0b3-80c856982332}</x14:id>
        </ext>
      </extLst>
    </cfRule>
    <cfRule type="dataBar" priority="7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{10f47914-f382-4b72-8b63-686751fc17ad}</x14:id>
        </ext>
      </extLst>
    </cfRule>
    <cfRule type="dataBar" priority="6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{b32747a8-d579-497a-b378-c73014cca3d4}</x14:id>
        </ext>
      </extLst>
    </cfRule>
  </conditionalFormatting>
  <conditionalFormatting sqref="F167">
    <cfRule type="dataBar" priority="6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{03e84c14-7d10-4f8c-9c21-9db1168e3e5e}</x14:id>
        </ext>
      </extLst>
    </cfRule>
    <cfRule type="dataBar" priority="5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{ec19cf34-5d05-4f81-a39c-832b175e7868}</x14:id>
        </ext>
      </extLst>
    </cfRule>
    <cfRule type="dataBar" priority="4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{25e22405-b873-4ad1-988e-1759a8be7f43}</x14:id>
        </ext>
      </extLst>
    </cfRule>
    <cfRule type="dataBar" priority="4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{c1b533bb-6c3d-4a7a-8ce9-69e9b279b178}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{dbac9eac-0852-4209-a5d9-1a0b15b0919b}</x14:id>
        </ext>
      </extLst>
    </cfRule>
    <cfRule type="dataBar" priority="5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{45310669-d5ba-4392-945b-0e7829c56bfc}</x14:id>
        </ext>
      </extLst>
    </cfRule>
    <cfRule type="dataBar" priority="5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{c337d2ed-3412-4551-a142-5dc4ed4d6721}</x14:id>
        </ext>
      </extLst>
    </cfRule>
    <cfRule type="dataBar" priority="5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{f56770e4-3b65-4f98-8194-bcb4b2e99a01}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{94d008ed-c397-4931-9fe4-f589226f80c9}</x14:id>
        </ext>
      </extLst>
    </cfRule>
  </conditionalFormatting>
  <conditionalFormatting sqref="F204">
    <cfRule type="dataBar" priority="2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{1010951b-14e0-4f66-b447-a9c24c237c1f}</x14:id>
        </ext>
      </extLst>
    </cfRule>
    <cfRule type="dataBar" priority="2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{95f7bb8c-6716-4673-a344-6aed00f6a41f}</x14:id>
        </ext>
      </extLst>
    </cfRule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{5ccb4835-a763-4e9b-9dcf-43993f210e62}</x14:id>
        </ext>
      </extLst>
    </cfRule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{9b1eafb5-56e4-47ab-88c8-a521ff37a612}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{2025fa27-0ce3-448c-a8e3-d46a26934b74}</x14:id>
        </ext>
      </extLst>
    </cfRule>
    <cfRule type="dataBar" priority="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{200f19d9-b7c7-4413-9e69-94637ac91793}</x14:id>
        </ext>
      </extLst>
    </cfRule>
    <cfRule type="dataBar" priority="3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{05ab819c-bc7d-4961-841a-aabe412889de}</x14:id>
        </ext>
      </extLst>
    </cfRule>
    <cfRule type="dataBar" priority="3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{34f1bed5-d8cd-44ae-87bc-edbd9614f7fa}</x14:id>
        </ext>
      </extLst>
    </cfRule>
    <cfRule type="dataBar" priority="3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{cf926c37-dc9e-4fc5-8f50-528dd1469f3e}</x14:id>
        </ext>
      </extLst>
    </cfRule>
  </conditionalFormatting>
  <conditionalFormatting sqref="F26:F30">
    <cfRule type="dataBar" priority="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{e86ca1df-f3af-4f81-ad35-a27cd308b6e7}</x14:id>
        </ext>
      </extLst>
    </cfRule>
    <cfRule type="dataBar" priority="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{3380b6ee-7a4a-4479-9ab4-b7a75771189e}</x14:id>
        </ext>
      </extLst>
    </cfRule>
    <cfRule type="dataBar" priority="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{64674023-56a2-4a5c-b276-b7aea10f8e16}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{e74defe0-ef1a-4865-bfa6-0c75acbbdfd5}</x14:id>
        </ext>
      </extLst>
    </cfRule>
  </conditionalFormatting>
  <conditionalFormatting sqref="F33:F37">
    <cfRule type="dataBar" priority="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{70890ab8-9088-4687-9205-79c2ef04b58a}</x14:id>
        </ext>
      </extLst>
    </cfRule>
    <cfRule type="dataBar" priority="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{47d2f6b9-137b-4ad1-9c11-f4ebe8813aac}</x14:id>
        </ext>
      </extLst>
    </cfRule>
  </conditionalFormatting>
  <conditionalFormatting sqref="F41:F50">
    <cfRule type="dataBar" priority="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{7e71efa5-af7e-45cf-a87b-ab69c2578dc8}</x14:id>
        </ext>
      </extLst>
    </cfRule>
    <cfRule type="dataBar" priority="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{5331bbcd-a4c0-4f41-ad2b-7d171302e444}</x14:id>
        </ext>
      </extLst>
    </cfRule>
    <cfRule type="dataBar" priority="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{51111ec7-384d-4356-b724-19c40749c2a9}</x14:id>
        </ext>
      </extLst>
    </cfRule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{b1d190d2-b651-4be0-8b73-ba28a242b5be}</x14:id>
        </ext>
      </extLst>
    </cfRule>
  </conditionalFormatting>
  <conditionalFormatting sqref="F51:F52">
    <cfRule type="dataBar" priority="1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{09bf4b83-fd2b-4a93-8f8e-152cd1fdcd05}</x14:id>
        </ext>
      </extLst>
    </cfRule>
  </conditionalFormatting>
  <conditionalFormatting sqref="F63:F67">
    <cfRule type="dataBar" priority="10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{cae54e4e-eac6-4f7d-92c6-5a1e6c6111f5}</x14:id>
        </ext>
      </extLst>
    </cfRule>
    <cfRule type="dataBar" priority="10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{398abee0-4368-48d1-be4d-4333d29257c1}</x14:id>
        </ext>
      </extLst>
    </cfRule>
    <cfRule type="dataBar" priority="1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{f687a7cc-b87a-4d8c-8c23-a007a897c88c}</x14:id>
        </ext>
      </extLst>
    </cfRule>
    <cfRule type="dataBar" priority="1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{20a4df3f-4db7-4261-a2d5-d999a5cf03fe}</x14:id>
        </ext>
      </extLst>
    </cfRule>
  </conditionalFormatting>
  <conditionalFormatting sqref="F78:F87">
    <cfRule type="dataBar" priority="10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{98168418-99b0-47c1-887a-d05907a04606}</x14:id>
        </ext>
      </extLst>
    </cfRule>
    <cfRule type="dataBar" priority="10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{56815614-98f6-43d0-aec2-da94ec6a502c}</x14:id>
        </ext>
      </extLst>
    </cfRule>
    <cfRule type="dataBar" priority="1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{9f741d1a-b72d-4e6f-aefa-1abb3b282979}</x14:id>
        </ext>
      </extLst>
    </cfRule>
    <cfRule type="dataBar" priority="10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{bb79536f-0d7f-4c23-a760-c29810f96da1}</x14:id>
        </ext>
      </extLst>
    </cfRule>
  </conditionalFormatting>
  <conditionalFormatting sqref="F88:F89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{e4a79094-90d7-4e43-8fa2-aed3770fb632}</x14:id>
        </ext>
      </extLst>
    </cfRule>
  </conditionalFormatting>
  <conditionalFormatting sqref="F100:F104">
    <cfRule type="dataBar" priority="9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{f5c73141-d85f-42bb-9596-9bfca09c3517}</x14:id>
        </ext>
      </extLst>
    </cfRule>
    <cfRule type="dataBar" priority="9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{bf800b58-149d-40cc-b1e6-c324b21b36cb}</x14:id>
        </ext>
      </extLst>
    </cfRule>
    <cfRule type="dataBar" priority="8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{93d5a0b3-cffb-4402-b5ef-7f2d54f16e7f}</x14:id>
        </ext>
      </extLst>
    </cfRule>
    <cfRule type="dataBar" priority="8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{80818503-c326-4b99-bf80-8b189c77fa80}</x14:id>
        </ext>
      </extLst>
    </cfRule>
  </conditionalFormatting>
  <conditionalFormatting sqref="F115:F124">
    <cfRule type="dataBar" priority="9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{551c0da8-7661-4d58-93eb-0fbd21d12b4c}</x14:id>
        </ext>
      </extLst>
    </cfRule>
    <cfRule type="dataBar" priority="8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{22be2423-7ee7-4e2f-a9a3-101d4d4609c6}</x14:id>
        </ext>
      </extLst>
    </cfRule>
    <cfRule type="dataBar" priority="8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{8db5035f-ebab-4922-86e7-a571265689fa}</x14:id>
        </ext>
      </extLst>
    </cfRule>
    <cfRule type="dataBar" priority="8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{5d1a2954-948e-433d-a64a-7d2f1897eb6f}</x14:id>
        </ext>
      </extLst>
    </cfRule>
  </conditionalFormatting>
  <conditionalFormatting sqref="F125:F126">
    <cfRule type="dataBar" priority="12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{78ec6e59-c006-40bb-aff6-5bc07ff63d3e}</x14:id>
        </ext>
      </extLst>
    </cfRule>
  </conditionalFormatting>
  <conditionalFormatting sqref="F137:F141">
    <cfRule type="dataBar" priority="6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{f2832fef-81a2-4e47-b2a2-82cfe3bee88b}</x14:id>
        </ext>
      </extLst>
    </cfRule>
    <cfRule type="dataBar" priority="6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{13d2996f-4dc4-4f99-83d7-a441991399b0}</x14:id>
        </ext>
      </extLst>
    </cfRule>
    <cfRule type="dataBar" priority="7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{821b724f-2499-49af-937e-d141a1e59865}</x14:id>
        </ext>
      </extLst>
    </cfRule>
    <cfRule type="dataBar" priority="7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{4b054594-d81f-48b8-9186-7f02049d02c3}</x14:id>
        </ext>
      </extLst>
    </cfRule>
  </conditionalFormatting>
  <conditionalFormatting sqref="F144:F148">
    <cfRule type="dataBar" priority="6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{d347dc01-6b08-4157-bfda-4e4df4f890d9}</x14:id>
        </ext>
      </extLst>
    </cfRule>
    <cfRule type="dataBar" priority="6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{d7611fe6-c325-4778-b406-d2ff6e7a5f52}</x14:id>
        </ext>
      </extLst>
    </cfRule>
  </conditionalFormatting>
  <conditionalFormatting sqref="F152:F161">
    <cfRule type="dataBar" priority="6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{4b706764-4460-4d4d-b195-f0e6873ba1d6}</x14:id>
        </ext>
      </extLst>
    </cfRule>
    <cfRule type="dataBar" priority="7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{012bcd96-1fe4-44b7-a42d-6e1d1a5180f5}</x14:id>
        </ext>
      </extLst>
    </cfRule>
    <cfRule type="dataBar" priority="6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{e3dabcf8-d04b-4ce2-a064-ba46dc955621}</x14:id>
        </ext>
      </extLst>
    </cfRule>
    <cfRule type="dataBar" priority="6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{50dfcc5b-4569-48da-b8e0-8395c6a624a0}</x14:id>
        </ext>
      </extLst>
    </cfRule>
  </conditionalFormatting>
  <conditionalFormatting sqref="F162:F163">
    <cfRule type="dataBar" priority="14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{a4006bc0-908f-46ea-8e45-81dbf95df3df}</x14:id>
        </ext>
      </extLst>
    </cfRule>
  </conditionalFormatting>
  <conditionalFormatting sqref="F174:F178">
    <cfRule type="dataBar" priority="5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{7c88a2d0-e12d-41a5-a1bc-f38bec8942af}</x14:id>
        </ext>
      </extLst>
    </cfRule>
    <cfRule type="dataBar" priority="4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{40db8846-633e-4a48-b24d-38adc2781bba}</x14:id>
        </ext>
      </extLst>
    </cfRule>
    <cfRule type="dataBar" priority="4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{e479f295-b4a0-4d7a-afbf-539b32c1e71b}</x14:id>
        </ext>
      </extLst>
    </cfRule>
    <cfRule type="dataBar" priority="5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{f5db9500-e26f-4ed9-86e2-b1051fb9e2b7}</x14:id>
        </ext>
      </extLst>
    </cfRule>
  </conditionalFormatting>
  <conditionalFormatting sqref="F181:F185">
    <cfRule type="dataBar" priority="4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{7ab61eb3-663c-4cf4-a30b-dac9d5873158}</x14:id>
        </ext>
      </extLst>
    </cfRule>
    <cfRule type="dataBar" priority="4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{263f2f01-93ee-4b87-bbba-1f6e737b9700}</x14:id>
        </ext>
      </extLst>
    </cfRule>
  </conditionalFormatting>
  <conditionalFormatting sqref="F189:F198">
    <cfRule type="dataBar" priority="5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{fd21c200-d66e-4516-9bec-b24a377fe0bf}</x14:id>
        </ext>
      </extLst>
    </cfRule>
    <cfRule type="dataBar" priority="4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{ee6ad7df-d008-497d-ae4c-ec54c5c23c23}</x14:id>
        </ext>
      </extLst>
    </cfRule>
    <cfRule type="dataBar" priority="4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{07989e0c-473a-43cf-88a0-2d337a6bb135}</x14:id>
        </ext>
      </extLst>
    </cfRule>
    <cfRule type="dataBar" priority="4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{5c937935-9770-4591-95d4-29557f94eb95}</x14:id>
        </ext>
      </extLst>
    </cfRule>
  </conditionalFormatting>
  <conditionalFormatting sqref="F199:F200">
    <cfRule type="dataBar" priority="14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{e79dd1be-c907-4f16-ab28-25de512dbb79}</x14:id>
        </ext>
      </extLst>
    </cfRule>
  </conditionalFormatting>
  <conditionalFormatting sqref="F211:F215">
    <cfRule type="dataBar" priority="2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{a7e881b0-94f4-41fa-add1-22932a4371de}</x14:id>
        </ext>
      </extLst>
    </cfRule>
    <cfRule type="dataBar" priority="2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{3761ae2a-e7f7-474b-847b-58cc284dc227}</x14:id>
        </ext>
      </extLst>
    </cfRule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{4e2e8208-4bff-4265-b344-a8f914ce9baf}</x14:id>
        </ext>
      </extLst>
    </cfRule>
    <cfRule type="dataBar" priority="3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{0d836630-9b01-4ab3-9bd6-7a30d931c13d}</x14:id>
        </ext>
      </extLst>
    </cfRule>
  </conditionalFormatting>
  <conditionalFormatting sqref="F218:F222">
    <cfRule type="dataBar" priority="2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{8bb72b82-9814-471d-b895-ed880a0dcd82}</x14:id>
        </ext>
      </extLst>
    </cfRule>
    <cfRule type="dataBar" priority="2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{f41cfe56-2281-4baf-bf56-3555de134de6}</x14:id>
        </ext>
      </extLst>
    </cfRule>
  </conditionalFormatting>
  <conditionalFormatting sqref="F226:F235">
    <cfRule type="dataBar" priority="2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{9f42f89b-761e-4c5d-b698-c828ecaebbfd}</x14:id>
        </ext>
      </extLst>
    </cfRule>
    <cfRule type="dataBar" priority="2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{9bf30f99-1098-4059-b3c0-df7f958e192c}</x14:id>
        </ext>
      </extLst>
    </cfRule>
    <cfRule type="dataBar" priority="2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{c17afa80-5363-4683-9c60-38c506741b7c}</x14:id>
        </ext>
      </extLst>
    </cfRule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{0014dbbf-be6b-429b-99fe-b8d689266648}</x14:id>
        </ext>
      </extLst>
    </cfRule>
  </conditionalFormatting>
  <conditionalFormatting sqref="F236:F237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{329f0ce0-f9ef-4e81-905c-500ad3ad7130}</x14:id>
        </ext>
      </extLst>
    </cfRule>
  </conditionalFormatting>
  <conditionalFormatting sqref="H241:H250">
    <cfRule type="dataBar" priority="13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{11ce98fb-6636-42e2-9b01-763325d05a93}</x14:id>
        </ext>
      </extLst>
    </cfRule>
  </conditionalFormatting>
  <conditionalFormatting sqref="D3:E13;F107:F111">
    <cfRule type="dataBar" priority="14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{977eb5bc-9a04-474d-94a6-5400347ea64f}</x14:id>
        </ext>
      </extLst>
    </cfRule>
  </conditionalFormatting>
  <conditionalFormatting sqref="F33:F37;F26:F30;F19">
    <cfRule type="dataBar" priority="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{13590a03-ac09-4d76-80e3-e655a7315f03}</x14:id>
        </ext>
      </extLst>
    </cfRule>
  </conditionalFormatting>
  <conditionalFormatting sqref="F70:F74;F63:F67;F56">
    <cfRule type="dataBar" priority="1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{72e93a25-74fc-4e99-be9c-2aef81a74b69}</x14:id>
        </ext>
      </extLst>
    </cfRule>
  </conditionalFormatting>
  <conditionalFormatting sqref="F70:F74;F107:F111">
    <cfRule type="dataBar" priority="10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{4251b604-3e8a-4f80-bcc2-e09e60bde1d1}</x14:id>
        </ext>
      </extLst>
    </cfRule>
    <cfRule type="dataBar" priority="10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{217e5588-abae-4fc6-829a-f81ea8ed1a03}</x14:id>
        </ext>
      </extLst>
    </cfRule>
  </conditionalFormatting>
  <conditionalFormatting sqref="F100:F104;F93">
    <cfRule type="dataBar" priority="9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{3ded7998-7f35-480c-834c-9c471c6bf8ab}</x14:id>
        </ext>
      </extLst>
    </cfRule>
  </conditionalFormatting>
  <conditionalFormatting sqref="F144:F148;F137:F141;F130">
    <cfRule type="dataBar" priority="7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{56e02274-4f6c-490c-99de-a96d5a736248}</x14:id>
        </ext>
      </extLst>
    </cfRule>
  </conditionalFormatting>
  <conditionalFormatting sqref="F181:F185;F174:F178;F167">
    <cfRule type="dataBar" priority="5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{d305fc89-1c82-4db3-85b4-cbd34ca9d926}</x14:id>
        </ext>
      </extLst>
    </cfRule>
  </conditionalFormatting>
  <conditionalFormatting sqref="F218:F222;F211:F215;F204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{0650e102-cfa3-4059-ac58-6b2976d4a0f6}</x14:id>
        </ext>
      </extLst>
    </cfRule>
  </conditionalFormatting>
  <hyperlinks>
    <hyperlink ref="D26" r:id="rId2" display="https://github.com/Umuzi-org/Bhekumuzi-Tshabalala-219-level-1-programming-katas-python"/>
    <hyperlink ref="E26" r:id="rId3" display="http://syllabus.africacode.net/projects/katas/level-2/"/>
    <hyperlink ref="D33:E33" r:id="rId4" display="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"/>
    <hyperlink ref="D63" r:id="rId5" display="https://github.com/Umuzi-org/Oswell-Ndhlovu-269-password-checker-python/pulls"/>
    <hyperlink ref="E63" r:id="rId6" display="http://syllabus.africacode.net/projects/tdd/password-checker/part1/"/>
    <hyperlink ref="D64" r:id="rId7" display="https://github.com/Umuzi-org/Aron-Moganedi-273-simple-calculator-part-1-python/pulls"/>
    <hyperlink ref="E64" r:id="rId8" display="http://syllabus.africacode.net/projects/tdd/simple-calculator-part1/"/>
    <hyperlink ref="D70:E70" r:id="rId9" display="https://leetcode.com/problems/find-numbers-with-even-number-of-digits/submissions/1449239712/"/>
    <hyperlink ref="D71:E71" r:id="rId10" display="https://leetcode.com/problems/single-element-in-a-sorted-array/description/"/>
    <hyperlink ref="D72:E72" r:id="rId11" display="https://www.geeksforgeeks.org/binary-search/"/>
    <hyperlink ref="D73:E73" r:id="rId12" display="https://leetcode.com/problems/search-insert-position/?envType=problem-list-v2&amp;envId=binary-search"/>
    <hyperlink ref="D100" r:id="rId2" display="https://github.com/Umuzi-org/Bhekumuzi-Tshabalala-219-level-1-programming-katas-python"/>
    <hyperlink ref="E100" r:id="rId3" display="http://syllabus.africacode.net/projects/katas/level-2/"/>
    <hyperlink ref="D107:E107" r:id="rId11" display="https://www.geeksforgeeks.org/binary-search/"/>
    <hyperlink ref="D108:E108" r:id="rId13" display="https://www.youtube.com/results?search_query=bfs+python"/>
    <hyperlink ref="D137" r:id="rId14" display="https://github.com/Umuzi-org/Oswell-Ndhlovu-269-password-checker-python"/>
    <hyperlink ref="E137" r:id="rId6" display="http://syllabus.africacode.net/projects/tdd/password-checker/part1/"/>
    <hyperlink ref="D144:E144" r:id="rId15" display="https://leetcode.com/problems/coin-change/description/"/>
    <hyperlink ref="D181:E181" r:id="rId16" display="https://youtu.be/NNcN5X1wsaw?si=c6sIHS9V7KL7ICAc"/>
    <hyperlink ref="D218:E218" r:id="rId17" display="http://url9090.coderbyte.com/ls/click?upn=u001.lj3TCiZxNU7jdbrh9WbrWc0TYooxWyNG7iblBrnUkY1dZbk53wTdsxFlySTVgXVYveTSyLpdXxDHDYU88fORhQ-3D-3Drrm7_0uW3xirGmLjaxDxe8V-2Bwmt8Dx4Ob8Wr9iaeT5yuPIW-2BukIsHEg9HoNgDB3flp45N2SkjqK5Fz57V2WZG24lYjlS3LKMaHlFgy5wXgM9kk1qiN17fKNTvBZT7JcyENNZGBVAxcRUmzbpVPLEPLbcErOFb3e-2FlEmE6sYQBkmwdOxzvLiOq-2BzXpLCkvkCIDFsSMTk-2FFmPIosn5tMofMWDzx0A-3D-3D"/>
    <hyperlink ref="D219:E219" r:id="rId18" display="https://www.geeksforgeeks.org/introduction-to-dynamic-programming-data-structures-and-algorithm-tutorials/?ref=shm"/>
    <hyperlink ref="C249" r:id="rId11" display="=D72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ab245d-7298-4555-a159-2994ae11ef4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879e772-1b04-4235-8127-7316d390daf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67a260a-fc75-4b19-852f-9a5b6b8a13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8e2613d-828b-4e7c-81d8-5bedfba9f5d4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68c9f070-94d2-4346-9b4f-f7afb244daa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bec5e4-453b-4e02-af77-dc4a7fc07ad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0b06d6e-700e-439e-a69d-cdccd51a926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5c02eb4-433c-496e-aab5-11783169343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e6380a-c595-4170-9e1b-12b96939322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F19</xm:sqref>
        </x14:conditionalFormatting>
        <x14:conditionalFormatting xmlns:xm="http://schemas.microsoft.com/office/excel/2006/main">
          <x14:cfRule type="dataBar" id="{abd063c2-5cfe-4ec4-a40e-4c782c72a73c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f63ff9b-9a1c-41fa-9d18-b52af16af8c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9d6337a-1b60-4393-b71d-58c58e7ce3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14d5e4a-ad54-46c0-a8d9-4447c975c46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b8fc692-37ec-4578-b195-d385e3f2908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d3dd342-ad21-47cb-a41b-ccf1f3f0f0c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4b80ea3-df7c-4a4b-9766-8c0da7b5aa9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a02e0e-25a4-4836-9ad2-cacb9fa5326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36c23f2-5a64-4024-8c0b-9067bf57a3a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F56</xm:sqref>
        </x14:conditionalFormatting>
        <x14:conditionalFormatting xmlns:xm="http://schemas.microsoft.com/office/excel/2006/main">
          <x14:cfRule type="dataBar" id="{afd93cb4-0bed-418c-9acd-98cfbc85759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385d698-a0d3-44f9-9d55-d46caeaaa74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e4d48d0-d99b-4551-aaf8-16d15429929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a36e0c6-ce69-428b-91d3-6eab008b274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2c8ffab-241d-4086-9040-b4c03dc3207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1506a08-47e5-4219-b80c-4b657b3763f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3f8a1e2-f931-468c-a56f-0ccea22fda8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11198ef-e0c0-425a-aba1-a7dfbab9832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344da0f-0aa4-456e-86f3-453c9e4da5e0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F93</xm:sqref>
        </x14:conditionalFormatting>
        <x14:conditionalFormatting xmlns:xm="http://schemas.microsoft.com/office/excel/2006/main">
          <x14:cfRule type="dataBar" id="{e913c9fb-41bb-4b8d-bc7a-8bfd8a81447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371437-ebe5-4110-8a8f-7b9949b62d3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4d7f183-f71c-4a18-b485-665f0634916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11148e7-70bb-4aca-a33e-fe43b9c4f43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8a9dee2-0e30-4cbe-861d-8963a28eb65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cd3e02f-482f-495f-9eb0-cf7328191d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2625f66-cd0b-4cd2-a0b3-80c85698233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0f47914-f382-4b72-8b63-686751fc17ad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b32747a8-d579-497a-b378-c73014cca3d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F130</xm:sqref>
        </x14:conditionalFormatting>
        <x14:conditionalFormatting xmlns:xm="http://schemas.microsoft.com/office/excel/2006/main">
          <x14:cfRule type="dataBar" id="{03e84c14-7d10-4f8c-9c21-9db1168e3e5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c19cf34-5d05-4f81-a39c-832b175e786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5e22405-b873-4ad1-988e-1759a8be7f4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b533bb-6c3d-4a7a-8ce9-69e9b279b1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bac9eac-0852-4209-a5d9-1a0b15b0919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5310669-d5ba-4392-945b-0e7829c56bf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337d2ed-3412-4551-a142-5dc4ed4d672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56770e4-3b65-4f98-8194-bcb4b2e99a0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4d008ed-c397-4931-9fe4-f589226f80c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F167</xm:sqref>
        </x14:conditionalFormatting>
        <x14:conditionalFormatting xmlns:xm="http://schemas.microsoft.com/office/excel/2006/main">
          <x14:cfRule type="dataBar" id="{1010951b-14e0-4f66-b447-a9c24c237c1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f7bb8c-6716-4673-a344-6aed00f6a41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ccb4835-a763-4e9b-9dcf-43993f210e6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b1eafb5-56e4-47ab-88c8-a521ff37a61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025fa27-0ce3-448c-a8e3-d46a26934b7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00f19d9-b7c7-4413-9e69-94637ac9179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5ab819c-bc7d-4961-841a-aabe412889d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4f1bed5-d8cd-44ae-87bc-edbd9614f7fa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f926c37-dc9e-4fc5-8f50-528dd1469f3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F204</xm:sqref>
        </x14:conditionalFormatting>
        <x14:conditionalFormatting xmlns:xm="http://schemas.microsoft.com/office/excel/2006/main">
          <x14:cfRule type="dataBar" id="{e86ca1df-f3af-4f81-ad35-a27cd308b6e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380b6ee-7a4a-4479-9ab4-b7a75771189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4674023-56a2-4a5c-b276-b7aea10f8e1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74defe0-ef1a-4865-bfa6-0c75acbbdfd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F26:F30</xm:sqref>
        </x14:conditionalFormatting>
        <x14:conditionalFormatting xmlns:xm="http://schemas.microsoft.com/office/excel/2006/main">
          <x14:cfRule type="dataBar" id="{70890ab8-9088-4687-9205-79c2ef04b58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d2f6b9-137b-4ad1-9c11-f4ebe8813aa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F33:F37</xm:sqref>
        </x14:conditionalFormatting>
        <x14:conditionalFormatting xmlns:xm="http://schemas.microsoft.com/office/excel/2006/main">
          <x14:cfRule type="dataBar" id="{7e71efa5-af7e-45cf-a87b-ab69c2578dc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331bbcd-a4c0-4f41-ad2b-7d171302e44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1111ec7-384d-4356-b724-19c40749c2a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1d190d2-b651-4be0-8b73-ba28a242b5b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F41:F50</xm:sqref>
        </x14:conditionalFormatting>
        <x14:conditionalFormatting xmlns:xm="http://schemas.microsoft.com/office/excel/2006/main">
          <x14:cfRule type="dataBar" id="{09bf4b83-fd2b-4a93-8f8e-152cd1fdcd0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F51:F52</xm:sqref>
        </x14:conditionalFormatting>
        <x14:conditionalFormatting xmlns:xm="http://schemas.microsoft.com/office/excel/2006/main">
          <x14:cfRule type="dataBar" id="{cae54e4e-eac6-4f7d-92c6-5a1e6c6111f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8abee0-4368-48d1-be4d-4333d29257c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687a7cc-b87a-4d8c-8c23-a007a897c88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20a4df3f-4db7-4261-a2d5-d999a5cf03f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F63:F67</xm:sqref>
        </x14:conditionalFormatting>
        <x14:conditionalFormatting xmlns:xm="http://schemas.microsoft.com/office/excel/2006/main">
          <x14:cfRule type="dataBar" id="{98168418-99b0-47c1-887a-d05907a0460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6815614-98f6-43d0-aec2-da94ec6a502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f741d1a-b72d-4e6f-aefa-1abb3b28297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bb79536f-0d7f-4c23-a760-c29810f96da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F78:F87</xm:sqref>
        </x14:conditionalFormatting>
        <x14:conditionalFormatting xmlns:xm="http://schemas.microsoft.com/office/excel/2006/main">
          <x14:cfRule type="dataBar" id="{e4a79094-90d7-4e43-8fa2-aed3770fb63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F88:F89</xm:sqref>
        </x14:conditionalFormatting>
        <x14:conditionalFormatting xmlns:xm="http://schemas.microsoft.com/office/excel/2006/main">
          <x14:cfRule type="dataBar" id="{f5c73141-d85f-42bb-9596-9bfca09c351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bf800b58-149d-40cc-b1e6-c324b21b36c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3d5a0b3-cffb-4402-b5ef-7f2d54f16e7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0818503-c326-4b99-bf80-8b189c77fa8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F100:F104</xm:sqref>
        </x14:conditionalFormatting>
        <x14:conditionalFormatting xmlns:xm="http://schemas.microsoft.com/office/excel/2006/main">
          <x14:cfRule type="dataBar" id="{551c0da8-7661-4d58-93eb-0fbd21d12b4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22be2423-7ee7-4e2f-a9a3-101d4d4609c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db5035f-ebab-4922-86e7-a571265689f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d1a2954-948e-433d-a64a-7d2f1897eb6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F115:F124</xm:sqref>
        </x14:conditionalFormatting>
        <x14:conditionalFormatting xmlns:xm="http://schemas.microsoft.com/office/excel/2006/main">
          <x14:cfRule type="dataBar" id="{78ec6e59-c006-40bb-aff6-5bc07ff63d3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F125:F126</xm:sqref>
        </x14:conditionalFormatting>
        <x14:conditionalFormatting xmlns:xm="http://schemas.microsoft.com/office/excel/2006/main">
          <x14:cfRule type="dataBar" id="{f2832fef-81a2-4e47-b2a2-82cfe3bee88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d2996f-4dc4-4f99-83d7-a441991399b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21b724f-2499-49af-937e-d141a1e5986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b054594-d81f-48b8-9186-7f02049d02c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F137:F141</xm:sqref>
        </x14:conditionalFormatting>
        <x14:conditionalFormatting xmlns:xm="http://schemas.microsoft.com/office/excel/2006/main">
          <x14:cfRule type="dataBar" id="{d347dc01-6b08-4157-bfda-4e4df4f890d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7611fe6-c325-4778-b406-d2ff6e7a5f5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F144:F148</xm:sqref>
        </x14:conditionalFormatting>
        <x14:conditionalFormatting xmlns:xm="http://schemas.microsoft.com/office/excel/2006/main">
          <x14:cfRule type="dataBar" id="{4b706764-4460-4d4d-b195-f0e6873ba1d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12bcd96-1fe4-44b7-a42d-6e1d1a5180f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e3dabcf8-d04b-4ce2-a064-ba46dc95562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dfcc5b-4569-48da-b8e0-8395c6a624a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F152:F161</xm:sqref>
        </x14:conditionalFormatting>
        <x14:conditionalFormatting xmlns:xm="http://schemas.microsoft.com/office/excel/2006/main">
          <x14:cfRule type="dataBar" id="{a4006bc0-908f-46ea-8e45-81dbf95df3d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F162:F163</xm:sqref>
        </x14:conditionalFormatting>
        <x14:conditionalFormatting xmlns:xm="http://schemas.microsoft.com/office/excel/2006/main">
          <x14:cfRule type="dataBar" id="{7c88a2d0-e12d-41a5-a1bc-f38bec8942a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db8846-633e-4a48-b24d-38adc2781bb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479f295-b4a0-4d7a-afbf-539b32c1e71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db9500-e26f-4ed9-86e2-b1051fb9e2b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F174:F178</xm:sqref>
        </x14:conditionalFormatting>
        <x14:conditionalFormatting xmlns:xm="http://schemas.microsoft.com/office/excel/2006/main">
          <x14:cfRule type="dataBar" id="{7ab61eb3-663c-4cf4-a30b-dac9d587315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63f2f01-93ee-4b87-bbba-1f6e737b970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F181:F185</xm:sqref>
        </x14:conditionalFormatting>
        <x14:conditionalFormatting xmlns:xm="http://schemas.microsoft.com/office/excel/2006/main">
          <x14:cfRule type="dataBar" id="{fd21c200-d66e-4516-9bec-b24a377fe0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ee6ad7df-d008-497d-ae4c-ec54c5c23c2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7989e0c-473a-43cf-88a0-2d337a6bb13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c937935-9770-4591-95d4-29557f94eb9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F189:F198</xm:sqref>
        </x14:conditionalFormatting>
        <x14:conditionalFormatting xmlns:xm="http://schemas.microsoft.com/office/excel/2006/main">
          <x14:cfRule type="dataBar" id="{e79dd1be-c907-4f16-ab28-25de512dbb7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F199:F200</xm:sqref>
        </x14:conditionalFormatting>
        <x14:conditionalFormatting xmlns:xm="http://schemas.microsoft.com/office/excel/2006/main">
          <x14:cfRule type="dataBar" id="{a7e881b0-94f4-41fa-add1-22932a4371d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761ae2a-e7f7-474b-847b-58cc284dc22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e2e8208-4bff-4265-b344-a8f914ce9ba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0d836630-9b01-4ab3-9bd6-7a30d931c13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F211:F215</xm:sqref>
        </x14:conditionalFormatting>
        <x14:conditionalFormatting xmlns:xm="http://schemas.microsoft.com/office/excel/2006/main">
          <x14:cfRule type="dataBar" id="{8bb72b82-9814-471d-b895-ed880a0dcd8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41cfe56-2281-4baf-bf56-3555de134de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F218:F222</xm:sqref>
        </x14:conditionalFormatting>
        <x14:conditionalFormatting xmlns:xm="http://schemas.microsoft.com/office/excel/2006/main">
          <x14:cfRule type="dataBar" id="{9f42f89b-761e-4c5d-b698-c828ecaebbf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bf30f99-1098-4059-b3c0-df7f958e192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7afa80-5363-4683-9c60-38c506741b7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014dbbf-be6b-429b-99fe-b8d68926664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F226:F235</xm:sqref>
        </x14:conditionalFormatting>
        <x14:conditionalFormatting xmlns:xm="http://schemas.microsoft.com/office/excel/2006/main">
          <x14:cfRule type="dataBar" id="{329f0ce0-f9ef-4e81-905c-500ad3ad713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F236:F237</xm:sqref>
        </x14:conditionalFormatting>
        <x14:conditionalFormatting xmlns:xm="http://schemas.microsoft.com/office/excel/2006/main">
          <x14:cfRule type="dataBar" id="{11ce98fb-6636-42e2-9b01-763325d05a9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H241:H250</xm:sqref>
        </x14:conditionalFormatting>
        <x14:conditionalFormatting xmlns:xm="http://schemas.microsoft.com/office/excel/2006/main">
          <x14:cfRule type="dataBar" id="{977eb5bc-9a04-474d-94a6-5400347ea64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D3:E13;F107:F111</xm:sqref>
        </x14:conditionalFormatting>
        <x14:conditionalFormatting xmlns:xm="http://schemas.microsoft.com/office/excel/2006/main">
          <x14:cfRule type="dataBar" id="{13590a03-ac09-4d76-80e3-e655a7315f0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F33:F37;F26:F30;F19</xm:sqref>
        </x14:conditionalFormatting>
        <x14:conditionalFormatting xmlns:xm="http://schemas.microsoft.com/office/excel/2006/main">
          <x14:cfRule type="dataBar" id="{72e93a25-74fc-4e99-be9c-2aef81a74b6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F70:F74;F63:F67;F56</xm:sqref>
        </x14:conditionalFormatting>
        <x14:conditionalFormatting xmlns:xm="http://schemas.microsoft.com/office/excel/2006/main">
          <x14:cfRule type="dataBar" id="{4251b604-3e8a-4f80-bcc2-e09e60bde1d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17e5588-abae-4fc6-829a-f81ea8ed1a0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F70:F74;F107:F111</xm:sqref>
        </x14:conditionalFormatting>
        <x14:conditionalFormatting xmlns:xm="http://schemas.microsoft.com/office/excel/2006/main">
          <x14:cfRule type="dataBar" id="{3ded7998-7f35-480c-834c-9c471c6bf8a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F100:F104;F93</xm:sqref>
        </x14:conditionalFormatting>
        <x14:conditionalFormatting xmlns:xm="http://schemas.microsoft.com/office/excel/2006/main">
          <x14:cfRule type="dataBar" id="{56e02274-4f6c-490c-99de-a96d5a73624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F144:F148;F137:F141;F130</xm:sqref>
        </x14:conditionalFormatting>
        <x14:conditionalFormatting xmlns:xm="http://schemas.microsoft.com/office/excel/2006/main">
          <x14:cfRule type="dataBar" id="{d305fc89-1c82-4db3-85b4-cbd34ca9d92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F181:F185;F174:F178;F167</xm:sqref>
        </x14:conditionalFormatting>
        <x14:conditionalFormatting xmlns:xm="http://schemas.microsoft.com/office/excel/2006/main">
          <x14:cfRule type="dataBar" id="{0650e102-cfa3-4059-ac58-6b2976d4a0f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F218:F222;F211:F215;F204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5"/>
  <sheetViews>
    <sheetView zoomScale="60" zoomScaleNormal="60" workbookViewId="0">
      <selection activeCell="D3" sqref="D3:D13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11">
      <c r="B3" s="603" t="s">
        <v>46</v>
      </c>
      <c r="C3" s="604"/>
      <c r="D3" s="605"/>
      <c r="E3" s="233"/>
      <c r="G3" s="73" t="s">
        <v>20</v>
      </c>
      <c r="H3" s="74"/>
      <c r="J3" s="544" t="s">
        <v>47</v>
      </c>
      <c r="K3" s="545">
        <f>B19</f>
        <v>45597</v>
      </c>
    </row>
    <row r="4" ht="30" customHeight="1" spans="2:11">
      <c r="B4" s="8" t="s">
        <v>48</v>
      </c>
      <c r="C4" s="9"/>
      <c r="D4" s="10"/>
      <c r="E4" s="72"/>
      <c r="G4" s="75">
        <f>'PROGRESS REPORT '!AA3</f>
        <v>2</v>
      </c>
      <c r="H4" s="76"/>
      <c r="J4" s="546"/>
      <c r="K4" s="547"/>
    </row>
    <row r="5" ht="30" customHeight="1" spans="2:11">
      <c r="B5" s="8" t="s">
        <v>49</v>
      </c>
      <c r="C5" s="9"/>
      <c r="D5" s="10"/>
      <c r="E5" s="72"/>
      <c r="J5" s="43">
        <f t="shared" ref="J5:K9" si="0">C33</f>
        <v>0</v>
      </c>
      <c r="K5" s="548">
        <f t="shared" si="0"/>
        <v>0</v>
      </c>
    </row>
    <row r="6" ht="30" customHeight="1" spans="2:11">
      <c r="B6" s="11" t="s">
        <v>50</v>
      </c>
      <c r="C6" s="12"/>
      <c r="D6" s="10"/>
      <c r="E6" s="72"/>
      <c r="J6" s="45">
        <f t="shared" si="0"/>
        <v>0</v>
      </c>
      <c r="K6" s="549">
        <f t="shared" si="0"/>
        <v>0</v>
      </c>
    </row>
    <row r="7" ht="30" customHeight="1" spans="2:11">
      <c r="B7" s="11" t="s">
        <v>51</v>
      </c>
      <c r="C7" s="12"/>
      <c r="D7" s="10"/>
      <c r="E7" s="72"/>
      <c r="J7" s="45">
        <f t="shared" si="0"/>
        <v>0</v>
      </c>
      <c r="K7" s="549">
        <f t="shared" si="0"/>
        <v>0</v>
      </c>
    </row>
    <row r="8" ht="30" customHeight="1" spans="2:11">
      <c r="B8" s="11" t="s">
        <v>52</v>
      </c>
      <c r="C8" s="12"/>
      <c r="D8" s="10"/>
      <c r="E8" s="72"/>
      <c r="J8" s="45">
        <f t="shared" si="0"/>
        <v>0</v>
      </c>
      <c r="K8" s="549">
        <f t="shared" si="0"/>
        <v>0</v>
      </c>
    </row>
    <row r="9" ht="30" customHeight="1" spans="2:11">
      <c r="B9" s="11" t="s">
        <v>53</v>
      </c>
      <c r="C9" s="12"/>
      <c r="D9" s="10"/>
      <c r="E9" s="72"/>
      <c r="J9" s="45">
        <f t="shared" si="0"/>
        <v>0</v>
      </c>
      <c r="K9" s="549">
        <f t="shared" si="0"/>
        <v>0</v>
      </c>
    </row>
    <row r="10" ht="30" customHeight="1" spans="2:11">
      <c r="B10" s="13" t="s">
        <v>54</v>
      </c>
      <c r="C10" s="14"/>
      <c r="D10" s="10"/>
      <c r="E10" s="72"/>
      <c r="J10" s="521"/>
      <c r="K10" s="541"/>
    </row>
    <row r="11" ht="30" customHeight="1" spans="2:11">
      <c r="B11" s="13" t="s">
        <v>55</v>
      </c>
      <c r="C11" s="14"/>
      <c r="D11" s="10"/>
      <c r="E11" s="72"/>
      <c r="J11" s="523"/>
      <c r="K11" s="123"/>
    </row>
    <row r="12" ht="30" customHeight="1" spans="2:11">
      <c r="B12" s="13" t="s">
        <v>56</v>
      </c>
      <c r="C12" s="14"/>
      <c r="D12" s="10"/>
      <c r="E12" s="72"/>
      <c r="J12" s="523"/>
      <c r="K12" s="123"/>
    </row>
    <row r="13" ht="30" customHeight="1" spans="2:11">
      <c r="B13" s="8" t="s">
        <v>57</v>
      </c>
      <c r="C13" s="9"/>
      <c r="D13" s="15"/>
      <c r="E13" s="77"/>
      <c r="J13" s="523">
        <f t="shared" ref="J13:J19" si="1">C44</f>
        <v>0</v>
      </c>
      <c r="K13" s="123"/>
    </row>
    <row r="14" ht="30" customHeight="1" spans="2:11">
      <c r="B14" s="16" t="s">
        <v>21</v>
      </c>
      <c r="C14" s="17"/>
      <c r="D14" s="17"/>
      <c r="E14" s="78"/>
      <c r="J14" s="523">
        <f t="shared" si="1"/>
        <v>0</v>
      </c>
      <c r="K14" s="123"/>
    </row>
    <row r="15" ht="30" customHeight="1" spans="2:11">
      <c r="B15" s="18">
        <f ca="1">'PROGRESS REPORT '!AB3</f>
        <v>9.03445413034456</v>
      </c>
      <c r="C15" s="19"/>
      <c r="D15" s="19"/>
      <c r="E15" s="79"/>
      <c r="J15" s="523">
        <f t="shared" si="1"/>
        <v>0</v>
      </c>
      <c r="K15" s="123"/>
    </row>
    <row r="16" spans="10:11">
      <c r="J16" s="523">
        <f t="shared" si="1"/>
        <v>0</v>
      </c>
      <c r="K16" s="123"/>
    </row>
    <row r="17" ht="15.15" spans="10:11">
      <c r="J17" s="523">
        <f t="shared" si="1"/>
        <v>0</v>
      </c>
      <c r="K17" s="123"/>
    </row>
    <row r="18" ht="21.75" customHeight="1" spans="2:14">
      <c r="B18" s="20" t="s">
        <v>58</v>
      </c>
      <c r="C18" s="21" t="s">
        <v>59</v>
      </c>
      <c r="D18" s="20" t="s">
        <v>60</v>
      </c>
      <c r="E18" s="80"/>
      <c r="F18" s="81" t="s">
        <v>44</v>
      </c>
      <c r="G18" s="21" t="s">
        <v>61</v>
      </c>
      <c r="H18" s="80" t="s">
        <v>62</v>
      </c>
      <c r="J18" s="523">
        <f t="shared" si="1"/>
        <v>0</v>
      </c>
      <c r="K18" s="123"/>
      <c r="M18" s="169"/>
      <c r="N18" s="170"/>
    </row>
    <row r="19" spans="2:14">
      <c r="B19" s="22">
        <v>45597</v>
      </c>
      <c r="C19" s="23">
        <v>0.208333333333333</v>
      </c>
      <c r="D19" s="24" t="s">
        <v>63</v>
      </c>
      <c r="E19" s="82"/>
      <c r="F19" s="83"/>
      <c r="G19" s="84" t="str">
        <f>IF(F19=100%,"Complete",IF(AND(F19&lt;100%,F19&gt;0%),"In Progress","Not Started"))</f>
        <v>Not Started</v>
      </c>
      <c r="H19" s="82"/>
      <c r="J19" s="523">
        <f t="shared" si="1"/>
        <v>0</v>
      </c>
      <c r="K19" s="123"/>
      <c r="M19" s="171"/>
      <c r="N19" s="171"/>
    </row>
    <row r="20" ht="15.15" spans="2:14">
      <c r="B20" s="22"/>
      <c r="C20" s="25">
        <v>0.25</v>
      </c>
      <c r="D20" s="26"/>
      <c r="E20" s="85"/>
      <c r="F20" s="86"/>
      <c r="G20" s="87"/>
      <c r="H20" s="85"/>
      <c r="J20" s="550"/>
      <c r="K20" s="551"/>
      <c r="M20" s="159"/>
      <c r="N20" s="159"/>
    </row>
    <row r="21" ht="15.15" spans="2:14">
      <c r="B21" s="22"/>
      <c r="C21" s="25">
        <v>0.291666666666666</v>
      </c>
      <c r="D21" s="26"/>
      <c r="E21" s="85"/>
      <c r="F21" s="86"/>
      <c r="G21" s="87"/>
      <c r="H21" s="85"/>
      <c r="J21" s="552" t="s">
        <v>64</v>
      </c>
      <c r="K21" s="531"/>
      <c r="M21" s="159"/>
      <c r="N21" s="159"/>
    </row>
    <row r="22" spans="2:14">
      <c r="B22" s="22"/>
      <c r="C22" s="25">
        <v>0.333333333333333</v>
      </c>
      <c r="D22" s="26"/>
      <c r="E22" s="85"/>
      <c r="F22" s="86"/>
      <c r="G22" s="87"/>
      <c r="H22" s="85"/>
      <c r="J22" s="513">
        <f t="shared" ref="J22:J26" si="2">C26</f>
        <v>0</v>
      </c>
      <c r="K22" s="34"/>
      <c r="M22" s="159"/>
      <c r="N22" s="159"/>
    </row>
    <row r="23" ht="15.15" spans="2:14">
      <c r="B23" s="22"/>
      <c r="C23" s="27">
        <v>0.375</v>
      </c>
      <c r="D23" s="28"/>
      <c r="E23" s="88"/>
      <c r="F23" s="89"/>
      <c r="G23" s="90"/>
      <c r="H23" s="88"/>
      <c r="J23" s="505">
        <f t="shared" si="2"/>
        <v>0</v>
      </c>
      <c r="K23" s="36"/>
      <c r="M23" s="159"/>
      <c r="N23" s="159"/>
    </row>
    <row r="24" ht="13.5" customHeight="1" spans="2:14">
      <c r="B24" s="22"/>
      <c r="C24" s="606" t="s">
        <v>215</v>
      </c>
      <c r="D24" s="607"/>
      <c r="E24" s="32"/>
      <c r="F24" s="29" t="s">
        <v>64</v>
      </c>
      <c r="G24" s="30"/>
      <c r="H24" s="531"/>
      <c r="J24" s="505">
        <f t="shared" si="2"/>
        <v>0</v>
      </c>
      <c r="K24" s="36"/>
      <c r="M24" s="159"/>
      <c r="N24" s="159"/>
    </row>
    <row r="25" ht="15" customHeight="1" spans="2:14">
      <c r="B25" s="22"/>
      <c r="C25" s="31" t="s">
        <v>65</v>
      </c>
      <c r="D25" s="32" t="s">
        <v>66</v>
      </c>
      <c r="E25" s="32" t="s">
        <v>43</v>
      </c>
      <c r="F25" s="92" t="s">
        <v>44</v>
      </c>
      <c r="G25" s="93" t="s">
        <v>61</v>
      </c>
      <c r="H25" s="92" t="s">
        <v>62</v>
      </c>
      <c r="J25" s="505">
        <f t="shared" si="2"/>
        <v>0</v>
      </c>
      <c r="K25" s="36"/>
      <c r="M25" s="159"/>
      <c r="N25" s="159"/>
    </row>
    <row r="26" ht="45" customHeight="1" spans="2:14">
      <c r="B26" s="22"/>
      <c r="C26" s="33"/>
      <c r="D26" s="34"/>
      <c r="E26" s="34"/>
      <c r="F26" s="94"/>
      <c r="G26" s="95" t="str">
        <f t="shared" ref="G26:G30" si="3">IF(F26=100%,"Complete",IF(AND(F26&lt;100%,F26&gt;0%),"In Progress","Not Started"))</f>
        <v>Not Started</v>
      </c>
      <c r="H26" s="96"/>
      <c r="J26" s="505">
        <f t="shared" si="2"/>
        <v>0</v>
      </c>
      <c r="K26" s="36"/>
      <c r="M26" s="159"/>
      <c r="N26" s="159"/>
    </row>
    <row r="27" ht="45" customHeight="1" spans="2:14">
      <c r="B27" s="22"/>
      <c r="C27" s="35"/>
      <c r="D27" s="36"/>
      <c r="E27" s="36"/>
      <c r="F27" s="97"/>
      <c r="G27" s="95" t="str">
        <f t="shared" si="3"/>
        <v>Not Started</v>
      </c>
      <c r="H27" s="98"/>
      <c r="J27" s="553"/>
      <c r="K27" s="554"/>
      <c r="M27" s="159"/>
      <c r="N27" s="159"/>
    </row>
    <row r="28" ht="4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555" t="s">
        <v>67</v>
      </c>
      <c r="K28" s="556">
        <f>B56</f>
        <v>45600</v>
      </c>
      <c r="M28" s="159"/>
      <c r="N28" s="159"/>
    </row>
    <row r="29" ht="4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546"/>
      <c r="K29" s="547"/>
      <c r="M29" s="159"/>
      <c r="N29" s="159"/>
    </row>
    <row r="30" ht="45" customHeight="1" spans="2:14">
      <c r="B30" s="22"/>
      <c r="C30" s="608"/>
      <c r="D30" s="457"/>
      <c r="E30" s="457"/>
      <c r="F30" s="572"/>
      <c r="G30" s="95" t="str">
        <f t="shared" si="3"/>
        <v>Not Started</v>
      </c>
      <c r="H30" s="535"/>
      <c r="J30" s="43">
        <f t="shared" ref="J30:K34" si="4">C70</f>
        <v>0</v>
      </c>
      <c r="K30" s="548">
        <f t="shared" si="4"/>
        <v>0</v>
      </c>
      <c r="M30" s="159"/>
      <c r="N30" s="159"/>
    </row>
    <row r="31" ht="15" customHeight="1" spans="2:14">
      <c r="B31" s="22"/>
      <c r="C31" s="609" t="s">
        <v>216</v>
      </c>
      <c r="D31" s="610"/>
      <c r="E31" s="614"/>
      <c r="F31" s="536" t="s">
        <v>217</v>
      </c>
      <c r="G31" s="40"/>
      <c r="H31" s="100"/>
      <c r="J31" s="45">
        <f t="shared" si="4"/>
        <v>0</v>
      </c>
      <c r="K31" s="549">
        <f t="shared" si="4"/>
        <v>0</v>
      </c>
      <c r="M31" s="159"/>
      <c r="N31" s="159"/>
    </row>
    <row r="32" ht="15" customHeight="1" spans="2:14">
      <c r="B32" s="22"/>
      <c r="C32" s="517" t="s">
        <v>69</v>
      </c>
      <c r="D32" s="517" t="s">
        <v>70</v>
      </c>
      <c r="E32" s="518"/>
      <c r="F32" s="102" t="s">
        <v>44</v>
      </c>
      <c r="G32" s="103" t="s">
        <v>61</v>
      </c>
      <c r="H32" s="104" t="s">
        <v>62</v>
      </c>
      <c r="J32" s="45">
        <f t="shared" si="4"/>
        <v>0</v>
      </c>
      <c r="K32" s="549">
        <f t="shared" si="4"/>
        <v>0</v>
      </c>
      <c r="M32" s="159"/>
      <c r="N32" s="159"/>
    </row>
    <row r="33" ht="15" customHeight="1" spans="2:14">
      <c r="B33" s="22"/>
      <c r="C33" s="42"/>
      <c r="D33" s="43"/>
      <c r="E33" s="105"/>
      <c r="F33" s="106"/>
      <c r="G33" s="107" t="str">
        <f t="shared" ref="G33:G56" si="5">IF(F33=100%,"Complete",IF(AND(F33&lt;100%,F33&gt;0%),"In Progress","Not Started"))</f>
        <v>Not Started</v>
      </c>
      <c r="H33" s="108"/>
      <c r="J33" s="45">
        <f t="shared" si="4"/>
        <v>0</v>
      </c>
      <c r="K33" s="549">
        <f t="shared" si="4"/>
        <v>0</v>
      </c>
      <c r="M33" s="159"/>
      <c r="N33" s="159"/>
    </row>
    <row r="34" ht="15" customHeight="1" spans="2:14">
      <c r="B34" s="22"/>
      <c r="C34" s="44"/>
      <c r="D34" s="45"/>
      <c r="E34" s="109"/>
      <c r="F34" s="110"/>
      <c r="G34" s="107" t="str">
        <f t="shared" si="5"/>
        <v>Not Started</v>
      </c>
      <c r="H34" s="111"/>
      <c r="J34" s="45">
        <f t="shared" si="4"/>
        <v>0</v>
      </c>
      <c r="K34" s="549">
        <f t="shared" si="4"/>
        <v>0</v>
      </c>
      <c r="M34" s="159"/>
      <c r="N34" s="159"/>
    </row>
    <row r="35" ht="1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521"/>
      <c r="K35" s="541"/>
      <c r="M35" s="172"/>
      <c r="N35" s="172"/>
    </row>
    <row r="36" ht="1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523"/>
      <c r="K36" s="123"/>
      <c r="M36" s="171"/>
      <c r="N36" s="171"/>
    </row>
    <row r="37" ht="15" customHeight="1" spans="2:14">
      <c r="B37" s="22"/>
      <c r="C37" s="46"/>
      <c r="D37" s="47"/>
      <c r="E37" s="112"/>
      <c r="F37" s="113"/>
      <c r="G37" s="107" t="str">
        <f t="shared" si="5"/>
        <v>Not Started</v>
      </c>
      <c r="H37" s="103"/>
      <c r="J37" s="523"/>
      <c r="K37" s="123"/>
      <c r="M37" s="171"/>
      <c r="N37" s="171"/>
    </row>
    <row r="38" ht="15" customHeight="1" spans="2:14">
      <c r="B38" s="22"/>
      <c r="C38" s="48">
        <v>0.541666666666667</v>
      </c>
      <c r="D38" s="49"/>
      <c r="E38" s="114"/>
      <c r="F38" s="115" t="s">
        <v>71</v>
      </c>
      <c r="G38" s="116"/>
      <c r="H38" s="117"/>
      <c r="J38" s="523">
        <f t="shared" ref="J38:J44" si="6">C81</f>
        <v>0</v>
      </c>
      <c r="K38" s="123"/>
      <c r="M38" s="171"/>
      <c r="N38" s="171"/>
    </row>
    <row r="39" ht="15" customHeight="1" spans="2:14">
      <c r="B39" s="22"/>
      <c r="C39" s="519">
        <v>0.583333333333333</v>
      </c>
      <c r="D39" s="611"/>
      <c r="E39" s="520"/>
      <c r="F39" s="50" t="s">
        <v>72</v>
      </c>
      <c r="G39" s="51"/>
      <c r="H39" s="118"/>
      <c r="J39" s="523">
        <f t="shared" si="6"/>
        <v>0</v>
      </c>
      <c r="K39" s="123"/>
      <c r="M39" s="171"/>
      <c r="N39" s="171"/>
    </row>
    <row r="40" ht="15" customHeight="1" spans="2:14">
      <c r="B40" s="22"/>
      <c r="C40" s="52" t="s">
        <v>69</v>
      </c>
      <c r="D40" s="53"/>
      <c r="E40" s="119"/>
      <c r="F40" s="120" t="s">
        <v>44</v>
      </c>
      <c r="G40" s="120" t="s">
        <v>61</v>
      </c>
      <c r="H40" s="118" t="s">
        <v>62</v>
      </c>
      <c r="J40" s="523">
        <f t="shared" si="6"/>
        <v>0</v>
      </c>
      <c r="K40" s="123"/>
      <c r="M40" s="171"/>
      <c r="N40" s="171"/>
    </row>
    <row r="41" spans="2:14">
      <c r="B41" s="22"/>
      <c r="C41" s="521"/>
      <c r="D41" s="541"/>
      <c r="E41" s="120" t="s">
        <v>358</v>
      </c>
      <c r="F41" s="122"/>
      <c r="G41" s="541" t="str">
        <f t="shared" si="5"/>
        <v>Not Started</v>
      </c>
      <c r="H41" s="124"/>
      <c r="J41" s="523">
        <f t="shared" si="6"/>
        <v>0</v>
      </c>
      <c r="K41" s="123"/>
      <c r="M41" s="171"/>
      <c r="N41" s="171"/>
    </row>
    <row r="42" spans="2:14">
      <c r="B42" s="22"/>
      <c r="C42" s="523"/>
      <c r="D42" s="123"/>
      <c r="E42" s="615"/>
      <c r="F42" s="126"/>
      <c r="G42" s="123" t="str">
        <f t="shared" si="5"/>
        <v>Not Started</v>
      </c>
      <c r="H42" s="127"/>
      <c r="J42" s="523">
        <f t="shared" si="6"/>
        <v>0</v>
      </c>
      <c r="K42" s="123"/>
      <c r="M42" s="173"/>
      <c r="N42" s="173"/>
    </row>
    <row r="43" ht="15.15" spans="2:14">
      <c r="B43" s="22"/>
      <c r="C43" s="525"/>
      <c r="D43" s="612"/>
      <c r="E43" s="615"/>
      <c r="F43" s="126"/>
      <c r="G43" s="123" t="str">
        <f t="shared" si="5"/>
        <v>Not Started</v>
      </c>
      <c r="H43" s="127"/>
      <c r="J43" s="523">
        <f t="shared" si="6"/>
        <v>0</v>
      </c>
      <c r="K43" s="123"/>
      <c r="M43" s="169"/>
      <c r="N43" s="170"/>
    </row>
    <row r="44" ht="15" customHeight="1" spans="2:14">
      <c r="B44" s="22"/>
      <c r="C44" s="613"/>
      <c r="D44" s="130"/>
      <c r="E44" s="616" t="s">
        <v>222</v>
      </c>
      <c r="F44" s="126"/>
      <c r="G44" s="123" t="str">
        <f t="shared" si="5"/>
        <v>Not Started</v>
      </c>
      <c r="H44" s="127"/>
      <c r="J44" s="523">
        <f t="shared" si="6"/>
        <v>0</v>
      </c>
      <c r="K44" s="123"/>
      <c r="M44" s="171"/>
      <c r="N44" s="171"/>
    </row>
    <row r="45" ht="15" customHeight="1" spans="2:14">
      <c r="B45" s="22"/>
      <c r="C45" s="570"/>
      <c r="D45" s="571"/>
      <c r="E45" s="129" t="s">
        <v>224</v>
      </c>
      <c r="F45" s="126"/>
      <c r="G45" s="123" t="str">
        <f t="shared" si="5"/>
        <v>Not Started</v>
      </c>
      <c r="H45" s="127"/>
      <c r="J45" s="550"/>
      <c r="K45" s="551"/>
      <c r="M45" s="159"/>
      <c r="N45" s="159"/>
    </row>
    <row r="46" ht="15" customHeight="1" spans="2:14">
      <c r="B46" s="22"/>
      <c r="C46" s="64"/>
      <c r="D46" s="65"/>
      <c r="E46" s="130"/>
      <c r="F46" s="126"/>
      <c r="G46" s="123" t="str">
        <f t="shared" si="5"/>
        <v>Not Started</v>
      </c>
      <c r="H46" s="127"/>
      <c r="J46" s="552" t="s">
        <v>64</v>
      </c>
      <c r="K46" s="531"/>
      <c r="M46" s="159"/>
      <c r="N46" s="159"/>
    </row>
    <row r="47" spans="2:14">
      <c r="B47" s="22"/>
      <c r="C47" s="64"/>
      <c r="D47" s="65"/>
      <c r="E47" s="130"/>
      <c r="F47" s="126"/>
      <c r="G47" s="123" t="str">
        <f t="shared" si="5"/>
        <v>Not Started</v>
      </c>
      <c r="H47" s="127"/>
      <c r="J47" s="513">
        <f t="shared" ref="J47:J51" si="7">C63</f>
        <v>0</v>
      </c>
      <c r="K47" s="34"/>
      <c r="M47" s="159"/>
      <c r="N47" s="159"/>
    </row>
    <row r="48" spans="2:14">
      <c r="B48" s="22"/>
      <c r="C48" s="64"/>
      <c r="D48" s="65"/>
      <c r="E48" s="130"/>
      <c r="F48" s="126"/>
      <c r="G48" s="123" t="str">
        <f t="shared" si="5"/>
        <v>Not Started</v>
      </c>
      <c r="H48" s="127"/>
      <c r="J48" s="505">
        <f t="shared" si="7"/>
        <v>0</v>
      </c>
      <c r="K48" s="36"/>
      <c r="M48" s="159"/>
      <c r="N48" s="159"/>
    </row>
    <row r="49" spans="2:14">
      <c r="B49" s="22"/>
      <c r="C49" s="64"/>
      <c r="D49" s="65"/>
      <c r="E49" s="130"/>
      <c r="F49" s="126"/>
      <c r="G49" s="123" t="str">
        <f t="shared" si="5"/>
        <v>Not Started</v>
      </c>
      <c r="H49" s="127"/>
      <c r="J49" s="505">
        <f t="shared" si="7"/>
        <v>0</v>
      </c>
      <c r="K49" s="36"/>
      <c r="M49" s="159"/>
      <c r="N49" s="159"/>
    </row>
    <row r="50" ht="15" customHeight="1" spans="2:14">
      <c r="B50" s="66"/>
      <c r="C50" s="67"/>
      <c r="D50" s="68"/>
      <c r="E50" s="131"/>
      <c r="F50" s="132"/>
      <c r="G50" s="123" t="str">
        <f t="shared" si="5"/>
        <v>Not Started</v>
      </c>
      <c r="H50" s="133"/>
      <c r="J50" s="505">
        <f t="shared" si="7"/>
        <v>0</v>
      </c>
      <c r="K50" s="36"/>
      <c r="M50" s="159"/>
      <c r="N50" s="159"/>
    </row>
    <row r="51" ht="15" customHeight="1" spans="2:14">
      <c r="B51" s="69"/>
      <c r="C51" s="70"/>
      <c r="D51" s="71"/>
      <c r="E51" s="71"/>
      <c r="F51" s="134"/>
      <c r="G51" s="71"/>
      <c r="H51" s="71"/>
      <c r="J51" s="505">
        <f t="shared" si="7"/>
        <v>0</v>
      </c>
      <c r="K51" s="36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557" t="s">
        <v>76</v>
      </c>
      <c r="K52" s="558"/>
      <c r="M52" s="159"/>
      <c r="N52" s="159"/>
    </row>
    <row r="53" spans="10:14">
      <c r="J53" s="559" t="s">
        <v>77</v>
      </c>
      <c r="K53" s="560"/>
      <c r="M53" s="159"/>
      <c r="N53" s="159"/>
    </row>
    <row r="54" ht="15.15" spans="10:14">
      <c r="J54" s="561"/>
      <c r="K54" s="562"/>
      <c r="M54" s="159"/>
      <c r="N54" s="159"/>
    </row>
    <row r="55" ht="21.75" customHeight="1" spans="2:14">
      <c r="B55" s="20" t="s">
        <v>58</v>
      </c>
      <c r="C55" s="21" t="s">
        <v>59</v>
      </c>
      <c r="D55" s="20" t="s">
        <v>60</v>
      </c>
      <c r="E55" s="80"/>
      <c r="F55" s="81" t="s">
        <v>44</v>
      </c>
      <c r="G55" s="21" t="s">
        <v>61</v>
      </c>
      <c r="H55" s="80" t="s">
        <v>62</v>
      </c>
      <c r="J55" s="159"/>
      <c r="K55" s="159"/>
      <c r="M55" s="159"/>
      <c r="N55" s="159"/>
    </row>
    <row r="56" ht="15.15" spans="2:14">
      <c r="B56" s="22">
        <v>45600</v>
      </c>
      <c r="C56" s="23">
        <v>0.208333333333333</v>
      </c>
      <c r="D56" s="24" t="s">
        <v>63</v>
      </c>
      <c r="E56" s="82"/>
      <c r="F56" s="83"/>
      <c r="G56" s="84" t="str">
        <f t="shared" si="5"/>
        <v>Not Started</v>
      </c>
      <c r="H56" s="82"/>
      <c r="J56" s="159"/>
      <c r="K56" s="159"/>
      <c r="M56" s="159"/>
      <c r="N56" s="159"/>
    </row>
    <row r="57" ht="15.15" spans="2:14">
      <c r="B57" s="22"/>
      <c r="C57" s="25">
        <v>0.25</v>
      </c>
      <c r="D57" s="26"/>
      <c r="E57" s="85"/>
      <c r="F57" s="86"/>
      <c r="G57" s="87"/>
      <c r="H57" s="85"/>
      <c r="J57" s="544" t="s">
        <v>47</v>
      </c>
      <c r="K57" s="545">
        <f>K28</f>
        <v>45600</v>
      </c>
      <c r="M57" s="159"/>
      <c r="N57" s="159"/>
    </row>
    <row r="58" ht="15.15" spans="2:14">
      <c r="B58" s="22"/>
      <c r="C58" s="25">
        <v>0.291666666666666</v>
      </c>
      <c r="D58" s="26"/>
      <c r="E58" s="85"/>
      <c r="F58" s="86"/>
      <c r="G58" s="87"/>
      <c r="H58" s="85"/>
      <c r="J58" s="546"/>
      <c r="K58" s="547"/>
      <c r="M58" s="159"/>
      <c r="N58" s="159"/>
    </row>
    <row r="59" spans="2:14">
      <c r="B59" s="22"/>
      <c r="C59" s="25">
        <v>0.333333333333333</v>
      </c>
      <c r="D59" s="26"/>
      <c r="E59" s="85"/>
      <c r="F59" s="86"/>
      <c r="G59" s="87"/>
      <c r="H59" s="85"/>
      <c r="J59" s="43">
        <f t="shared" ref="J59:K80" si="8">J30</f>
        <v>0</v>
      </c>
      <c r="K59" s="548">
        <f t="shared" ref="K59:K60" si="9">K30</f>
        <v>0</v>
      </c>
      <c r="M59" s="159"/>
      <c r="N59" s="159"/>
    </row>
    <row r="60" ht="15.15" spans="2:14">
      <c r="B60" s="22"/>
      <c r="C60" s="27">
        <v>0.375</v>
      </c>
      <c r="D60" s="28"/>
      <c r="E60" s="88"/>
      <c r="F60" s="89"/>
      <c r="G60" s="90"/>
      <c r="H60" s="88"/>
      <c r="J60" s="45">
        <f t="shared" si="8"/>
        <v>0</v>
      </c>
      <c r="K60" s="549">
        <f t="shared" si="9"/>
        <v>0</v>
      </c>
      <c r="M60" s="172"/>
      <c r="N60" s="172"/>
    </row>
    <row r="61" ht="15.15" spans="2:14">
      <c r="B61" s="22"/>
      <c r="C61" s="606" t="s">
        <v>215</v>
      </c>
      <c r="D61" s="607"/>
      <c r="E61" s="32"/>
      <c r="F61" s="29" t="s">
        <v>64</v>
      </c>
      <c r="G61" s="30"/>
      <c r="H61" s="531"/>
      <c r="J61" s="45">
        <f t="shared" si="8"/>
        <v>0</v>
      </c>
      <c r="K61" s="549">
        <f t="shared" si="8"/>
        <v>0</v>
      </c>
      <c r="M61" s="171"/>
      <c r="N61" s="171"/>
    </row>
    <row r="62" ht="15.15" spans="2:14">
      <c r="B62" s="22"/>
      <c r="C62" s="31" t="s">
        <v>65</v>
      </c>
      <c r="D62" s="32" t="s">
        <v>66</v>
      </c>
      <c r="E62" s="32" t="s">
        <v>43</v>
      </c>
      <c r="F62" s="92" t="s">
        <v>44</v>
      </c>
      <c r="G62" s="93" t="s">
        <v>61</v>
      </c>
      <c r="H62" s="92" t="s">
        <v>62</v>
      </c>
      <c r="J62" s="45">
        <f t="shared" si="8"/>
        <v>0</v>
      </c>
      <c r="K62" s="549">
        <f t="shared" si="8"/>
        <v>0</v>
      </c>
      <c r="M62" s="171"/>
      <c r="N62" s="171"/>
    </row>
    <row r="63" ht="15.15" spans="2:14">
      <c r="B63" s="22"/>
      <c r="C63" s="33"/>
      <c r="D63" s="34"/>
      <c r="E63" s="34"/>
      <c r="F63" s="94"/>
      <c r="G63" s="95" t="str">
        <f t="shared" ref="G63:G67" si="10">IF(F63=100%,"Complete",IF(AND(F63&lt;100%,F63&gt;0%),"In Progress","Not Started"))</f>
        <v>Not Started</v>
      </c>
      <c r="H63" s="96"/>
      <c r="J63" s="45">
        <f t="shared" si="8"/>
        <v>0</v>
      </c>
      <c r="K63" s="549">
        <f t="shared" si="8"/>
        <v>0</v>
      </c>
      <c r="M63" s="171"/>
      <c r="N63" s="171"/>
    </row>
    <row r="64" spans="2:14">
      <c r="B64" s="22"/>
      <c r="C64" s="35"/>
      <c r="D64" s="36"/>
      <c r="E64" s="36"/>
      <c r="F64" s="97"/>
      <c r="G64" s="95" t="str">
        <f t="shared" si="10"/>
        <v>Not Started</v>
      </c>
      <c r="H64" s="98"/>
      <c r="J64" s="521"/>
      <c r="K64" s="541"/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10"/>
        <v>Not Started</v>
      </c>
      <c r="H65" s="98"/>
      <c r="J65" s="523"/>
      <c r="K65" s="123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10"/>
        <v>Not Started</v>
      </c>
      <c r="H66" s="98"/>
      <c r="J66" s="523"/>
      <c r="K66" s="123"/>
      <c r="M66" s="171"/>
      <c r="N66" s="171"/>
    </row>
    <row r="67" ht="15.15" spans="2:14">
      <c r="B67" s="22"/>
      <c r="C67" s="608"/>
      <c r="D67" s="457"/>
      <c r="E67" s="457"/>
      <c r="F67" s="572"/>
      <c r="G67" s="95" t="str">
        <f t="shared" si="10"/>
        <v>Not Started</v>
      </c>
      <c r="H67" s="535"/>
      <c r="J67" s="523">
        <f t="shared" si="8"/>
        <v>0</v>
      </c>
      <c r="K67" s="123"/>
      <c r="M67" s="171"/>
      <c r="N67" s="171"/>
    </row>
    <row r="68" ht="15.15" spans="2:14">
      <c r="B68" s="22"/>
      <c r="C68" s="609" t="s">
        <v>216</v>
      </c>
      <c r="D68" s="610"/>
      <c r="E68" s="614"/>
      <c r="F68" s="536" t="s">
        <v>217</v>
      </c>
      <c r="G68" s="40"/>
      <c r="H68" s="100"/>
      <c r="J68" s="523">
        <f t="shared" si="8"/>
        <v>0</v>
      </c>
      <c r="K68" s="123"/>
      <c r="M68" s="171"/>
      <c r="N68" s="171"/>
    </row>
    <row r="69" ht="15.15" spans="2:14">
      <c r="B69" s="22"/>
      <c r="C69" s="517" t="s">
        <v>69</v>
      </c>
      <c r="D69" s="517" t="s">
        <v>70</v>
      </c>
      <c r="E69" s="518"/>
      <c r="F69" s="102" t="s">
        <v>44</v>
      </c>
      <c r="G69" s="103" t="s">
        <v>61</v>
      </c>
      <c r="H69" s="104" t="s">
        <v>62</v>
      </c>
      <c r="J69" s="523">
        <f t="shared" si="8"/>
        <v>0</v>
      </c>
      <c r="K69" s="123"/>
      <c r="M69" s="173"/>
      <c r="N69" s="173"/>
    </row>
    <row r="70" spans="2:11">
      <c r="B70" s="22"/>
      <c r="C70" s="42"/>
      <c r="D70" s="43"/>
      <c r="E70" s="105"/>
      <c r="F70" s="106"/>
      <c r="G70" s="107" t="str">
        <f t="shared" ref="G70:G93" si="11">IF(F70=100%,"Complete",IF(AND(F70&lt;100%,F70&gt;0%),"In Progress","Not Started"))</f>
        <v>Not Started</v>
      </c>
      <c r="H70" s="108"/>
      <c r="J70" s="523">
        <f t="shared" si="8"/>
        <v>0</v>
      </c>
      <c r="K70" s="123"/>
    </row>
    <row r="71" spans="2:11">
      <c r="B71" s="22"/>
      <c r="C71" s="44"/>
      <c r="D71" s="45"/>
      <c r="E71" s="109"/>
      <c r="F71" s="110"/>
      <c r="G71" s="107" t="str">
        <f t="shared" si="11"/>
        <v>Not Started</v>
      </c>
      <c r="H71" s="111"/>
      <c r="J71" s="523">
        <f t="shared" si="8"/>
        <v>0</v>
      </c>
      <c r="K71" s="123"/>
    </row>
    <row r="72" spans="2:11">
      <c r="B72" s="22"/>
      <c r="C72" s="44"/>
      <c r="D72" s="45"/>
      <c r="E72" s="109"/>
      <c r="F72" s="110"/>
      <c r="G72" s="107" t="str">
        <f t="shared" si="11"/>
        <v>Not Started</v>
      </c>
      <c r="H72" s="111"/>
      <c r="J72" s="523">
        <f t="shared" si="8"/>
        <v>0</v>
      </c>
      <c r="K72" s="123"/>
    </row>
    <row r="73" spans="2:11">
      <c r="B73" s="22"/>
      <c r="C73" s="44"/>
      <c r="D73" s="45"/>
      <c r="E73" s="109"/>
      <c r="F73" s="110"/>
      <c r="G73" s="107" t="str">
        <f t="shared" si="11"/>
        <v>Not Started</v>
      </c>
      <c r="H73" s="111"/>
      <c r="J73" s="523">
        <f t="shared" si="8"/>
        <v>0</v>
      </c>
      <c r="K73" s="123"/>
    </row>
    <row r="74" ht="15.15" spans="2:11">
      <c r="B74" s="22"/>
      <c r="C74" s="46"/>
      <c r="D74" s="47"/>
      <c r="E74" s="112"/>
      <c r="F74" s="113"/>
      <c r="G74" s="107" t="str">
        <f t="shared" si="11"/>
        <v>Not Started</v>
      </c>
      <c r="H74" s="103"/>
      <c r="J74" s="550"/>
      <c r="K74" s="551"/>
    </row>
    <row r="75" ht="15.15" spans="2:11">
      <c r="B75" s="22"/>
      <c r="C75" s="48">
        <v>0.541666666666667</v>
      </c>
      <c r="D75" s="49"/>
      <c r="E75" s="114"/>
      <c r="F75" s="115" t="s">
        <v>71</v>
      </c>
      <c r="G75" s="116"/>
      <c r="H75" s="117"/>
      <c r="J75" s="552" t="s">
        <v>64</v>
      </c>
      <c r="K75" s="531"/>
    </row>
    <row r="76" ht="15.15" spans="2:11">
      <c r="B76" s="22"/>
      <c r="C76" s="519">
        <v>0.583333333333333</v>
      </c>
      <c r="D76" s="611"/>
      <c r="E76" s="520"/>
      <c r="F76" s="50" t="s">
        <v>72</v>
      </c>
      <c r="G76" s="51"/>
      <c r="H76" s="118"/>
      <c r="J76" s="505">
        <f t="shared" si="8"/>
        <v>0</v>
      </c>
      <c r="K76" s="36"/>
    </row>
    <row r="77" ht="15.15" spans="2:11">
      <c r="B77" s="22"/>
      <c r="C77" s="52" t="s">
        <v>69</v>
      </c>
      <c r="D77" s="53"/>
      <c r="E77" s="119"/>
      <c r="F77" s="120" t="s">
        <v>44</v>
      </c>
      <c r="G77" s="120" t="s">
        <v>61</v>
      </c>
      <c r="H77" s="118" t="s">
        <v>62</v>
      </c>
      <c r="J77" s="505">
        <f t="shared" si="8"/>
        <v>0</v>
      </c>
      <c r="K77" s="36"/>
    </row>
    <row r="78" spans="2:11">
      <c r="B78" s="22"/>
      <c r="C78" s="521"/>
      <c r="D78" s="541"/>
      <c r="E78" s="120" t="s">
        <v>358</v>
      </c>
      <c r="F78" s="122"/>
      <c r="G78" s="541" t="str">
        <f t="shared" si="11"/>
        <v>Not Started</v>
      </c>
      <c r="H78" s="124"/>
      <c r="J78" s="505">
        <f t="shared" si="8"/>
        <v>0</v>
      </c>
      <c r="K78" s="36"/>
    </row>
    <row r="79" spans="2:11">
      <c r="B79" s="22"/>
      <c r="C79" s="523"/>
      <c r="D79" s="123"/>
      <c r="E79" s="615"/>
      <c r="F79" s="126"/>
      <c r="G79" s="123" t="str">
        <f t="shared" si="11"/>
        <v>Not Started</v>
      </c>
      <c r="H79" s="127"/>
      <c r="J79" s="505">
        <f t="shared" si="8"/>
        <v>0</v>
      </c>
      <c r="K79" s="36"/>
    </row>
    <row r="80" ht="15.15" spans="2:11">
      <c r="B80" s="22"/>
      <c r="C80" s="525"/>
      <c r="D80" s="612"/>
      <c r="E80" s="615"/>
      <c r="F80" s="126"/>
      <c r="G80" s="123" t="str">
        <f t="shared" si="11"/>
        <v>Not Started</v>
      </c>
      <c r="H80" s="127"/>
      <c r="J80" s="505">
        <f t="shared" si="8"/>
        <v>0</v>
      </c>
      <c r="K80" s="36"/>
    </row>
    <row r="81" ht="15.15" spans="2:11">
      <c r="B81" s="22"/>
      <c r="C81" s="613"/>
      <c r="D81" s="130"/>
      <c r="E81" s="616" t="s">
        <v>222</v>
      </c>
      <c r="F81" s="126"/>
      <c r="G81" s="123" t="str">
        <f t="shared" si="11"/>
        <v>Not Started</v>
      </c>
      <c r="H81" s="127"/>
      <c r="J81" s="553"/>
      <c r="K81" s="554"/>
    </row>
    <row r="82" ht="15.15" spans="2:11">
      <c r="B82" s="22"/>
      <c r="C82" s="570"/>
      <c r="D82" s="571"/>
      <c r="E82" s="129" t="s">
        <v>224</v>
      </c>
      <c r="F82" s="126"/>
      <c r="G82" s="123" t="str">
        <f t="shared" si="11"/>
        <v>Not Started</v>
      </c>
      <c r="H82" s="127"/>
      <c r="J82" s="555" t="s">
        <v>67</v>
      </c>
      <c r="K82" s="556">
        <f>B93</f>
        <v>45601</v>
      </c>
    </row>
    <row r="83" ht="15.15" spans="2:11">
      <c r="B83" s="22"/>
      <c r="C83" s="64"/>
      <c r="D83" s="65"/>
      <c r="E83" s="130"/>
      <c r="F83" s="126"/>
      <c r="G83" s="123" t="str">
        <f t="shared" si="11"/>
        <v>Not Started</v>
      </c>
      <c r="H83" s="127"/>
      <c r="J83" s="573"/>
      <c r="K83" s="574"/>
    </row>
    <row r="84" spans="2:11">
      <c r="B84" s="22"/>
      <c r="C84" s="64"/>
      <c r="D84" s="65"/>
      <c r="E84" s="130"/>
      <c r="F84" s="126"/>
      <c r="G84" s="123" t="str">
        <f t="shared" si="11"/>
        <v>Not Started</v>
      </c>
      <c r="H84" s="127"/>
      <c r="J84" s="43">
        <f t="shared" ref="J84:K88" si="12">C107</f>
        <v>0</v>
      </c>
      <c r="K84" s="548">
        <f t="shared" si="12"/>
        <v>0</v>
      </c>
    </row>
    <row r="85" spans="2:11">
      <c r="B85" s="22"/>
      <c r="C85" s="64"/>
      <c r="D85" s="65"/>
      <c r="E85" s="130"/>
      <c r="F85" s="126"/>
      <c r="G85" s="123" t="str">
        <f t="shared" si="11"/>
        <v>Not Started</v>
      </c>
      <c r="H85" s="127"/>
      <c r="J85" s="45">
        <f t="shared" si="12"/>
        <v>0</v>
      </c>
      <c r="K85" s="549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1"/>
        <v>Not Started</v>
      </c>
      <c r="H86" s="127"/>
      <c r="J86" s="45">
        <f t="shared" si="12"/>
        <v>0</v>
      </c>
      <c r="K86" s="549">
        <f t="shared" si="12"/>
        <v>0</v>
      </c>
    </row>
    <row r="87" ht="15.15" spans="2:11">
      <c r="B87" s="66"/>
      <c r="C87" s="67"/>
      <c r="D87" s="68"/>
      <c r="E87" s="131"/>
      <c r="F87" s="132"/>
      <c r="G87" s="123" t="str">
        <f t="shared" si="11"/>
        <v>Not Started</v>
      </c>
      <c r="H87" s="133"/>
      <c r="J87" s="45">
        <f t="shared" si="12"/>
        <v>0</v>
      </c>
      <c r="K87" s="549">
        <f t="shared" si="12"/>
        <v>0</v>
      </c>
    </row>
    <row r="88" ht="25.75" spans="2:11">
      <c r="B88" s="69"/>
      <c r="C88" s="70"/>
      <c r="D88" s="71"/>
      <c r="E88" s="71"/>
      <c r="F88" s="134"/>
      <c r="G88" s="71"/>
      <c r="H88" s="71"/>
      <c r="J88" s="45">
        <f t="shared" si="12"/>
        <v>0</v>
      </c>
      <c r="K88" s="549">
        <f t="shared" si="12"/>
        <v>0</v>
      </c>
    </row>
    <row r="89" ht="15.75" customHeight="1" spans="2:11">
      <c r="B89" s="69"/>
      <c r="C89" s="70"/>
      <c r="D89" s="71"/>
      <c r="E89" s="71"/>
      <c r="F89" s="134"/>
      <c r="G89" s="71"/>
      <c r="H89" s="71"/>
      <c r="J89" s="521"/>
      <c r="K89" s="541"/>
    </row>
    <row r="90" spans="10:11">
      <c r="J90" s="523"/>
      <c r="K90" s="123"/>
    </row>
    <row r="91" ht="15.15" spans="10:11">
      <c r="J91" s="523"/>
      <c r="K91" s="123"/>
    </row>
    <row r="92" ht="21.75" customHeight="1" spans="2:11">
      <c r="B92" s="20" t="s">
        <v>58</v>
      </c>
      <c r="C92" s="21" t="s">
        <v>59</v>
      </c>
      <c r="D92" s="20" t="s">
        <v>60</v>
      </c>
      <c r="E92" s="80"/>
      <c r="F92" s="81" t="s">
        <v>44</v>
      </c>
      <c r="G92" s="21" t="s">
        <v>61</v>
      </c>
      <c r="H92" s="80" t="s">
        <v>62</v>
      </c>
      <c r="J92" s="523" t="str">
        <f t="shared" ref="J92:J98" si="13">C118</f>
        <v>Consume GitHub API - continue</v>
      </c>
      <c r="K92" s="123"/>
    </row>
    <row r="93" spans="2:11">
      <c r="B93" s="22">
        <v>45601</v>
      </c>
      <c r="C93" s="23">
        <v>0.208333333333333</v>
      </c>
      <c r="D93" s="24" t="s">
        <v>63</v>
      </c>
      <c r="E93" s="82"/>
      <c r="F93" s="83"/>
      <c r="G93" s="84" t="str">
        <f t="shared" si="11"/>
        <v>Not Started</v>
      </c>
      <c r="H93" s="82"/>
      <c r="J93" s="523">
        <f t="shared" si="13"/>
        <v>0</v>
      </c>
      <c r="K93" s="123"/>
    </row>
    <row r="94" spans="2:11">
      <c r="B94" s="22"/>
      <c r="C94" s="25">
        <v>0.25</v>
      </c>
      <c r="D94" s="26"/>
      <c r="E94" s="85"/>
      <c r="F94" s="86"/>
      <c r="G94" s="87"/>
      <c r="H94" s="85"/>
      <c r="J94" s="523" t="str">
        <f t="shared" si="13"/>
        <v>Data wrangling - made changes if requested</v>
      </c>
      <c r="K94" s="123"/>
    </row>
    <row r="95" spans="2:11">
      <c r="B95" s="22"/>
      <c r="C95" s="25">
        <v>0.291666666666666</v>
      </c>
      <c r="D95" s="26"/>
      <c r="E95" s="85"/>
      <c r="F95" s="86"/>
      <c r="G95" s="87"/>
      <c r="H95" s="85"/>
      <c r="J95" s="523" t="str">
        <f t="shared" si="13"/>
        <v>Bank accounts part 1 - make changes if requested</v>
      </c>
      <c r="K95" s="123"/>
    </row>
    <row r="96" spans="2:11">
      <c r="B96" s="22"/>
      <c r="C96" s="25">
        <v>0.333333333333333</v>
      </c>
      <c r="D96" s="26"/>
      <c r="E96" s="85"/>
      <c r="F96" s="86"/>
      <c r="G96" s="87"/>
      <c r="H96" s="85"/>
      <c r="J96" s="523">
        <f t="shared" si="13"/>
        <v>0</v>
      </c>
      <c r="K96" s="123"/>
    </row>
    <row r="97" ht="15.15" spans="2:11">
      <c r="B97" s="22"/>
      <c r="C97" s="27">
        <v>0.375</v>
      </c>
      <c r="D97" s="28"/>
      <c r="E97" s="88"/>
      <c r="F97" s="89"/>
      <c r="G97" s="90"/>
      <c r="H97" s="88"/>
      <c r="J97" s="523">
        <f t="shared" si="13"/>
        <v>0</v>
      </c>
      <c r="K97" s="123"/>
    </row>
    <row r="98" ht="15.15" spans="2:11">
      <c r="B98" s="22"/>
      <c r="C98" s="606" t="s">
        <v>215</v>
      </c>
      <c r="D98" s="607"/>
      <c r="E98" s="32"/>
      <c r="F98" s="29" t="s">
        <v>64</v>
      </c>
      <c r="G98" s="30"/>
      <c r="H98" s="531"/>
      <c r="J98" s="523" t="str">
        <f t="shared" si="13"/>
        <v>(C45) 2025 Learner Journey</v>
      </c>
      <c r="K98" s="123"/>
    </row>
    <row r="99" ht="15.15" spans="2:11">
      <c r="B99" s="22"/>
      <c r="C99" s="31" t="s">
        <v>65</v>
      </c>
      <c r="D99" s="32" t="s">
        <v>66</v>
      </c>
      <c r="E99" s="32" t="s">
        <v>43</v>
      </c>
      <c r="F99" s="92" t="s">
        <v>44</v>
      </c>
      <c r="G99" s="93" t="s">
        <v>61</v>
      </c>
      <c r="H99" s="92" t="s">
        <v>62</v>
      </c>
      <c r="J99" s="575"/>
      <c r="K99" s="576"/>
    </row>
    <row r="100" ht="43.95" spans="2:11">
      <c r="B100" s="22"/>
      <c r="C100" s="33" t="s">
        <v>359</v>
      </c>
      <c r="D100" s="617" t="s">
        <v>360</v>
      </c>
      <c r="E100" s="617" t="s">
        <v>361</v>
      </c>
      <c r="F100" s="94"/>
      <c r="G100" s="95" t="str">
        <f t="shared" ref="G100:G104" si="14">IF(F100=100%,"Complete",IF(AND(F100&lt;100%,F100&gt;0%),"In Progress","Not Started"))</f>
        <v>Not Started</v>
      </c>
      <c r="H100" s="96"/>
      <c r="J100" s="552" t="s">
        <v>64</v>
      </c>
      <c r="K100" s="531"/>
    </row>
    <row r="101" ht="43.2" spans="2:11">
      <c r="B101" s="22"/>
      <c r="C101" s="35" t="s">
        <v>362</v>
      </c>
      <c r="D101" s="618" t="s">
        <v>363</v>
      </c>
      <c r="E101" s="618" t="s">
        <v>320</v>
      </c>
      <c r="F101" s="97"/>
      <c r="G101" s="95" t="str">
        <f t="shared" si="14"/>
        <v>Not Started</v>
      </c>
      <c r="H101" s="98"/>
      <c r="J101" s="513" t="str">
        <f t="shared" ref="J101:J105" si="15">C100</f>
        <v>Level 1 coding challenges - palesachristabela@gmail.com - review</v>
      </c>
      <c r="K101" s="34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505" t="str">
        <f t="shared" si="15"/>
        <v>Level 2 coding challenges - bhekumuzitshabalala.main@gmail.com - review</v>
      </c>
      <c r="K102" s="36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505">
        <f t="shared" si="15"/>
        <v>0</v>
      </c>
      <c r="K103" s="36"/>
    </row>
    <row r="104" ht="15.15" spans="2:11">
      <c r="B104" s="22"/>
      <c r="C104" s="608"/>
      <c r="D104" s="457"/>
      <c r="E104" s="457"/>
      <c r="F104" s="572"/>
      <c r="G104" s="95" t="str">
        <f t="shared" si="14"/>
        <v>Not Started</v>
      </c>
      <c r="H104" s="535"/>
      <c r="J104" s="505">
        <f t="shared" si="15"/>
        <v>0</v>
      </c>
      <c r="K104" s="36"/>
    </row>
    <row r="105" ht="15.15" spans="2:11">
      <c r="B105" s="22"/>
      <c r="C105" s="609" t="s">
        <v>216</v>
      </c>
      <c r="D105" s="610"/>
      <c r="E105" s="614"/>
      <c r="F105" s="536" t="s">
        <v>217</v>
      </c>
      <c r="G105" s="40"/>
      <c r="H105" s="100"/>
      <c r="J105" s="505">
        <f t="shared" si="15"/>
        <v>0</v>
      </c>
      <c r="K105" s="36"/>
    </row>
    <row r="106" ht="15.15" spans="2:11">
      <c r="B106" s="22"/>
      <c r="C106" s="517" t="s">
        <v>69</v>
      </c>
      <c r="D106" s="517" t="s">
        <v>70</v>
      </c>
      <c r="E106" s="518"/>
      <c r="F106" s="102" t="s">
        <v>44</v>
      </c>
      <c r="G106" s="103" t="s">
        <v>61</v>
      </c>
      <c r="H106" s="104" t="s">
        <v>62</v>
      </c>
      <c r="J106" s="557" t="s">
        <v>76</v>
      </c>
      <c r="K106" s="558"/>
    </row>
    <row r="107" spans="2:11">
      <c r="B107" s="22"/>
      <c r="C107" s="42"/>
      <c r="D107" s="43"/>
      <c r="E107" s="105"/>
      <c r="F107" s="106"/>
      <c r="G107" s="107" t="str">
        <f t="shared" ref="G107:G130" si="16">IF(F107=100%,"Complete",IF(AND(F107&lt;100%,F107&gt;0%),"In Progress","Not Started"))</f>
        <v>Not Started</v>
      </c>
      <c r="H107" s="108"/>
      <c r="J107" s="559" t="s">
        <v>77</v>
      </c>
      <c r="K107" s="560"/>
    </row>
    <row r="108" ht="15.15" spans="2:11">
      <c r="B108" s="22"/>
      <c r="C108" s="44"/>
      <c r="D108" s="45"/>
      <c r="E108" s="109"/>
      <c r="F108" s="110"/>
      <c r="G108" s="107" t="str">
        <f t="shared" si="16"/>
        <v>Not Started</v>
      </c>
      <c r="H108" s="111"/>
      <c r="J108" s="561"/>
      <c r="K108" s="562"/>
    </row>
    <row r="109" spans="2:8">
      <c r="B109" s="22"/>
      <c r="C109" s="44"/>
      <c r="D109" s="45"/>
      <c r="E109" s="109"/>
      <c r="F109" s="110"/>
      <c r="G109" s="107" t="str">
        <f t="shared" si="16"/>
        <v>Not Started</v>
      </c>
      <c r="H109" s="111"/>
    </row>
    <row r="110" ht="15.15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75" customHeight="1" spans="2:11">
      <c r="B111" s="22"/>
      <c r="C111" s="46"/>
      <c r="D111" s="47"/>
      <c r="E111" s="112"/>
      <c r="F111" s="113"/>
      <c r="G111" s="107" t="str">
        <f t="shared" si="16"/>
        <v>Not Started</v>
      </c>
      <c r="H111" s="103"/>
      <c r="J111" s="544" t="s">
        <v>47</v>
      </c>
      <c r="K111" s="545">
        <f>K82</f>
        <v>45601</v>
      </c>
    </row>
    <row r="112" ht="15.75" customHeight="1" spans="2:11">
      <c r="B112" s="22"/>
      <c r="C112" s="48">
        <v>0.541666666666667</v>
      </c>
      <c r="D112" s="49"/>
      <c r="E112" s="114"/>
      <c r="F112" s="115" t="s">
        <v>71</v>
      </c>
      <c r="G112" s="116"/>
      <c r="H112" s="117"/>
      <c r="J112" s="546"/>
      <c r="K112" s="547"/>
    </row>
    <row r="113" ht="15.75" customHeight="1" spans="2:11">
      <c r="B113" s="22"/>
      <c r="C113" s="519">
        <v>0.583333333333333</v>
      </c>
      <c r="D113" s="611"/>
      <c r="E113" s="520"/>
      <c r="F113" s="50" t="s">
        <v>72</v>
      </c>
      <c r="G113" s="51"/>
      <c r="H113" s="118"/>
      <c r="J113" s="43">
        <f t="shared" ref="J113:K127" si="17">J84</f>
        <v>0</v>
      </c>
      <c r="K113" s="548">
        <f t="shared" ref="K113:K114" si="18">K84</f>
        <v>0</v>
      </c>
    </row>
    <row r="114" ht="15.75" customHeight="1" spans="2:11">
      <c r="B114" s="22"/>
      <c r="C114" s="52" t="s">
        <v>69</v>
      </c>
      <c r="D114" s="53"/>
      <c r="E114" s="119"/>
      <c r="F114" s="120" t="s">
        <v>44</v>
      </c>
      <c r="G114" s="120" t="s">
        <v>61</v>
      </c>
      <c r="H114" s="118" t="s">
        <v>62</v>
      </c>
      <c r="J114" s="45">
        <f t="shared" si="17"/>
        <v>0</v>
      </c>
      <c r="K114" s="549">
        <f t="shared" si="18"/>
        <v>0</v>
      </c>
    </row>
    <row r="115" spans="2:11">
      <c r="B115" s="22"/>
      <c r="C115" s="521"/>
      <c r="D115" s="541"/>
      <c r="E115" s="120" t="s">
        <v>358</v>
      </c>
      <c r="F115" s="122"/>
      <c r="G115" s="541" t="str">
        <f t="shared" si="16"/>
        <v>Not Started</v>
      </c>
      <c r="H115" s="124"/>
      <c r="J115" s="45">
        <f t="shared" si="17"/>
        <v>0</v>
      </c>
      <c r="K115" s="549">
        <f t="shared" si="17"/>
        <v>0</v>
      </c>
    </row>
    <row r="116" spans="2:11">
      <c r="B116" s="22"/>
      <c r="C116" s="523"/>
      <c r="D116" s="123"/>
      <c r="E116" s="615"/>
      <c r="F116" s="126"/>
      <c r="G116" s="123" t="str">
        <f t="shared" si="16"/>
        <v>Not Started</v>
      </c>
      <c r="H116" s="127"/>
      <c r="J116" s="45">
        <f t="shared" si="17"/>
        <v>0</v>
      </c>
      <c r="K116" s="549">
        <f t="shared" si="17"/>
        <v>0</v>
      </c>
    </row>
    <row r="117" ht="15.15" spans="2:11">
      <c r="B117" s="22"/>
      <c r="C117" s="525"/>
      <c r="D117" s="612"/>
      <c r="E117" s="615"/>
      <c r="F117" s="126"/>
      <c r="G117" s="123" t="str">
        <f t="shared" si="16"/>
        <v>Not Started</v>
      </c>
      <c r="H117" s="127"/>
      <c r="J117" s="45">
        <f t="shared" si="17"/>
        <v>0</v>
      </c>
      <c r="K117" s="549">
        <f t="shared" si="17"/>
        <v>0</v>
      </c>
    </row>
    <row r="118" ht="15.15" spans="2:11">
      <c r="B118" s="22"/>
      <c r="C118" s="613" t="s">
        <v>308</v>
      </c>
      <c r="D118" s="130"/>
      <c r="E118" s="616" t="s">
        <v>222</v>
      </c>
      <c r="F118" s="126">
        <v>0.32</v>
      </c>
      <c r="G118" s="123" t="str">
        <f t="shared" si="16"/>
        <v>In Progress</v>
      </c>
      <c r="H118" s="127"/>
      <c r="J118" s="521"/>
      <c r="K118" s="541"/>
    </row>
    <row r="119" ht="15" customHeight="1" spans="2:11">
      <c r="B119" s="22"/>
      <c r="C119" s="570"/>
      <c r="D119" s="571"/>
      <c r="E119" s="129" t="s">
        <v>224</v>
      </c>
      <c r="F119" s="126"/>
      <c r="G119" s="123" t="str">
        <f t="shared" si="16"/>
        <v>Not Started</v>
      </c>
      <c r="H119" s="127"/>
      <c r="J119" s="523"/>
      <c r="K119" s="123"/>
    </row>
    <row r="120" ht="15" customHeight="1" spans="2:11">
      <c r="B120" s="22"/>
      <c r="C120" s="64" t="s">
        <v>326</v>
      </c>
      <c r="D120" s="65"/>
      <c r="E120" s="130"/>
      <c r="F120" s="126">
        <v>0.96</v>
      </c>
      <c r="G120" s="123" t="str">
        <f t="shared" si="16"/>
        <v>In Progress</v>
      </c>
      <c r="H120" s="127"/>
      <c r="J120" s="523"/>
      <c r="K120" s="123"/>
    </row>
    <row r="121" ht="15" customHeight="1" spans="2:11">
      <c r="B121" s="22"/>
      <c r="C121" s="64" t="s">
        <v>364</v>
      </c>
      <c r="D121" s="65"/>
      <c r="E121" s="130"/>
      <c r="F121" s="126">
        <v>0.97</v>
      </c>
      <c r="G121" s="123" t="str">
        <f t="shared" si="16"/>
        <v>In Progress</v>
      </c>
      <c r="H121" s="127"/>
      <c r="J121" s="523" t="str">
        <f t="shared" si="17"/>
        <v>Consume GitHub API - continue</v>
      </c>
      <c r="K121" s="123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523">
        <f t="shared" si="17"/>
        <v>0</v>
      </c>
      <c r="K122" s="123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523" t="str">
        <f t="shared" si="17"/>
        <v>Data wrangling - made changes if requested</v>
      </c>
      <c r="K123" s="123"/>
    </row>
    <row r="124" ht="15.75" customHeight="1" spans="2:11">
      <c r="B124" s="66"/>
      <c r="C124" s="64" t="s">
        <v>365</v>
      </c>
      <c r="D124" s="65"/>
      <c r="E124" s="131"/>
      <c r="F124" s="132">
        <v>1</v>
      </c>
      <c r="G124" s="123" t="str">
        <f t="shared" si="16"/>
        <v>Complete</v>
      </c>
      <c r="H124" s="133"/>
      <c r="J124" s="523" t="str">
        <f t="shared" si="17"/>
        <v>Bank accounts part 1 - make changes if requested</v>
      </c>
      <c r="K124" s="123"/>
    </row>
    <row r="125" ht="25" spans="2:11">
      <c r="B125" s="69"/>
      <c r="C125" s="70"/>
      <c r="D125" s="71"/>
      <c r="E125" s="71"/>
      <c r="F125" s="134"/>
      <c r="G125" s="71"/>
      <c r="H125" s="71"/>
      <c r="J125" s="523">
        <f t="shared" si="17"/>
        <v>0</v>
      </c>
      <c r="K125" s="123"/>
    </row>
    <row r="126" ht="15.75" customHeight="1" spans="2:11">
      <c r="B126" s="69"/>
      <c r="C126" s="70"/>
      <c r="D126" s="71"/>
      <c r="E126" s="71"/>
      <c r="F126" s="134"/>
      <c r="G126" s="71"/>
      <c r="H126" s="71"/>
      <c r="J126" s="523">
        <f t="shared" si="17"/>
        <v>0</v>
      </c>
      <c r="K126" s="123"/>
    </row>
    <row r="127" spans="10:11">
      <c r="J127" s="523" t="str">
        <f t="shared" si="17"/>
        <v>(C45) 2025 Learner Journey</v>
      </c>
      <c r="K127" s="123"/>
    </row>
    <row r="128" ht="15.15" spans="10:11">
      <c r="J128" s="550"/>
      <c r="K128" s="551"/>
    </row>
    <row r="129" ht="21.75" customHeight="1" spans="2:11">
      <c r="B129" s="20" t="s">
        <v>58</v>
      </c>
      <c r="C129" s="21" t="s">
        <v>59</v>
      </c>
      <c r="D129" s="20" t="s">
        <v>60</v>
      </c>
      <c r="E129" s="80"/>
      <c r="F129" s="81" t="s">
        <v>44</v>
      </c>
      <c r="G129" s="21" t="s">
        <v>61</v>
      </c>
      <c r="H129" s="80" t="s">
        <v>62</v>
      </c>
      <c r="J129" s="552" t="s">
        <v>64</v>
      </c>
      <c r="K129" s="531"/>
    </row>
    <row r="130" spans="2:11">
      <c r="B130" s="22">
        <v>45602</v>
      </c>
      <c r="C130" s="23">
        <v>0.208333333333333</v>
      </c>
      <c r="D130" s="24" t="s">
        <v>63</v>
      </c>
      <c r="E130" s="82"/>
      <c r="F130" s="83">
        <v>1</v>
      </c>
      <c r="G130" s="84" t="str">
        <f t="shared" si="16"/>
        <v>Complete</v>
      </c>
      <c r="H130" s="82"/>
      <c r="J130" s="505" t="str">
        <f t="shared" ref="J130:J134" si="19">J101</f>
        <v>Level 1 coding challenges - palesachristabela@gmail.com - review</v>
      </c>
      <c r="K130" s="36"/>
    </row>
    <row r="131" spans="2:11">
      <c r="B131" s="22"/>
      <c r="C131" s="25">
        <v>0.25</v>
      </c>
      <c r="D131" s="26"/>
      <c r="E131" s="85"/>
      <c r="F131" s="86"/>
      <c r="G131" s="87"/>
      <c r="H131" s="85"/>
      <c r="J131" s="505" t="str">
        <f t="shared" si="19"/>
        <v>Level 2 coding challenges - bhekumuzitshabalala.main@gmail.com - review</v>
      </c>
      <c r="K131" s="36"/>
    </row>
    <row r="132" spans="2:11">
      <c r="B132" s="22"/>
      <c r="C132" s="25">
        <v>0.291666666666666</v>
      </c>
      <c r="D132" s="26"/>
      <c r="E132" s="85"/>
      <c r="F132" s="86"/>
      <c r="G132" s="87"/>
      <c r="H132" s="85"/>
      <c r="J132" s="505">
        <f t="shared" si="19"/>
        <v>0</v>
      </c>
      <c r="K132" s="36"/>
    </row>
    <row r="133" spans="2:11">
      <c r="B133" s="22"/>
      <c r="C133" s="25">
        <v>0.333333333333333</v>
      </c>
      <c r="D133" s="26"/>
      <c r="E133" s="85"/>
      <c r="F133" s="86"/>
      <c r="G133" s="87"/>
      <c r="H133" s="85"/>
      <c r="J133" s="505">
        <f t="shared" si="19"/>
        <v>0</v>
      </c>
      <c r="K133" s="36"/>
    </row>
    <row r="134" ht="15.75" customHeight="1" spans="2:11">
      <c r="B134" s="22"/>
      <c r="C134" s="27">
        <v>0.375</v>
      </c>
      <c r="D134" s="28"/>
      <c r="E134" s="88"/>
      <c r="F134" s="89"/>
      <c r="G134" s="90"/>
      <c r="H134" s="88"/>
      <c r="J134" s="505">
        <f t="shared" si="19"/>
        <v>0</v>
      </c>
      <c r="K134" s="36"/>
    </row>
    <row r="135" ht="15.75" customHeight="1" spans="2:11">
      <c r="B135" s="22"/>
      <c r="C135" s="606" t="s">
        <v>215</v>
      </c>
      <c r="D135" s="607"/>
      <c r="E135" s="32"/>
      <c r="F135" s="29" t="s">
        <v>64</v>
      </c>
      <c r="G135" s="30"/>
      <c r="H135" s="531"/>
      <c r="J135" s="553"/>
      <c r="K135" s="554"/>
    </row>
    <row r="136" ht="15.75" customHeight="1" spans="2:11">
      <c r="B136" s="22"/>
      <c r="C136" s="31" t="s">
        <v>65</v>
      </c>
      <c r="D136" s="32" t="s">
        <v>66</v>
      </c>
      <c r="E136" s="32" t="s">
        <v>43</v>
      </c>
      <c r="F136" s="92" t="s">
        <v>44</v>
      </c>
      <c r="G136" s="93" t="s">
        <v>61</v>
      </c>
      <c r="H136" s="92" t="s">
        <v>62</v>
      </c>
      <c r="J136" s="555" t="s">
        <v>67</v>
      </c>
      <c r="K136" s="556">
        <f>B130</f>
        <v>45602</v>
      </c>
    </row>
    <row r="137" ht="43.95" spans="2:11">
      <c r="B137" s="22"/>
      <c r="C137" s="35" t="s">
        <v>366</v>
      </c>
      <c r="D137" s="617" t="s">
        <v>350</v>
      </c>
      <c r="E137" s="617" t="s">
        <v>330</v>
      </c>
      <c r="F137" s="94">
        <v>1</v>
      </c>
      <c r="G137" s="95" t="str">
        <f t="shared" ref="G137:G141" si="20">IF(F137=100%,"Complete",IF(AND(F137&lt;100%,F137&gt;0%),"In Progress","Not Started"))</f>
        <v>Complete</v>
      </c>
      <c r="H137" s="96"/>
      <c r="J137" s="573"/>
      <c r="K137" s="574"/>
    </row>
    <row r="138" ht="43.2" spans="2:11">
      <c r="B138" s="22"/>
      <c r="C138" s="35" t="s">
        <v>362</v>
      </c>
      <c r="D138" s="618" t="s">
        <v>363</v>
      </c>
      <c r="E138" s="618" t="s">
        <v>320</v>
      </c>
      <c r="F138" s="97">
        <v>1</v>
      </c>
      <c r="G138" s="95" t="str">
        <f t="shared" si="20"/>
        <v>Complete</v>
      </c>
      <c r="H138" s="98"/>
      <c r="J138" s="43" t="str">
        <f t="shared" ref="J138:K142" si="21">C144</f>
        <v>BFS algorithm</v>
      </c>
      <c r="K138" s="548" t="str">
        <f t="shared" si="21"/>
        <v>https://www.geeksforgeeks.org/python-programming-language-tutorial/</v>
      </c>
    </row>
    <row r="139" spans="2:11">
      <c r="B139" s="22"/>
      <c r="C139" s="35"/>
      <c r="D139" s="36"/>
      <c r="E139" s="36"/>
      <c r="F139" s="97"/>
      <c r="G139" s="95" t="str">
        <f t="shared" si="20"/>
        <v>Not Started</v>
      </c>
      <c r="H139" s="98"/>
      <c r="J139" s="45">
        <f t="shared" si="21"/>
        <v>0</v>
      </c>
      <c r="K139" s="549">
        <f t="shared" si="21"/>
        <v>0</v>
      </c>
    </row>
    <row r="140" spans="2:11">
      <c r="B140" s="22"/>
      <c r="C140" s="35"/>
      <c r="D140" s="36"/>
      <c r="E140" s="36"/>
      <c r="F140" s="97"/>
      <c r="G140" s="95" t="str">
        <f t="shared" si="20"/>
        <v>Not Started</v>
      </c>
      <c r="H140" s="98"/>
      <c r="J140" s="45">
        <f t="shared" si="21"/>
        <v>0</v>
      </c>
      <c r="K140" s="549">
        <f t="shared" si="21"/>
        <v>0</v>
      </c>
    </row>
    <row r="141" ht="15.75" customHeight="1" spans="2:11">
      <c r="B141" s="22"/>
      <c r="C141" s="608"/>
      <c r="D141" s="457"/>
      <c r="E141" s="457"/>
      <c r="F141" s="572"/>
      <c r="G141" s="95" t="str">
        <f t="shared" si="20"/>
        <v>Not Started</v>
      </c>
      <c r="H141" s="535"/>
      <c r="J141" s="45">
        <f t="shared" si="21"/>
        <v>0</v>
      </c>
      <c r="K141" s="549">
        <f t="shared" si="21"/>
        <v>0</v>
      </c>
    </row>
    <row r="142" ht="15.75" customHeight="1" spans="2:11">
      <c r="B142" s="22"/>
      <c r="C142" s="609" t="s">
        <v>216</v>
      </c>
      <c r="D142" s="610"/>
      <c r="E142" s="614"/>
      <c r="F142" s="536" t="s">
        <v>217</v>
      </c>
      <c r="G142" s="40"/>
      <c r="H142" s="100"/>
      <c r="J142" s="45">
        <f t="shared" si="21"/>
        <v>0</v>
      </c>
      <c r="K142" s="549">
        <f t="shared" si="21"/>
        <v>0</v>
      </c>
    </row>
    <row r="143" ht="15.75" customHeight="1" spans="2:11">
      <c r="B143" s="22"/>
      <c r="C143" s="517" t="s">
        <v>69</v>
      </c>
      <c r="D143" s="517" t="s">
        <v>70</v>
      </c>
      <c r="E143" s="518"/>
      <c r="F143" s="102" t="s">
        <v>44</v>
      </c>
      <c r="G143" s="103" t="s">
        <v>61</v>
      </c>
      <c r="H143" s="104" t="s">
        <v>62</v>
      </c>
      <c r="J143" s="521"/>
      <c r="K143" s="541"/>
    </row>
    <row r="144" spans="2:11">
      <c r="B144" s="22"/>
      <c r="C144" s="42" t="s">
        <v>367</v>
      </c>
      <c r="D144" s="619" t="s">
        <v>368</v>
      </c>
      <c r="E144" s="105"/>
      <c r="F144" s="106">
        <v>1</v>
      </c>
      <c r="G144" s="107" t="str">
        <f t="shared" ref="G144:G167" si="22">IF(F144=100%,"Complete",IF(AND(F144&lt;100%,F144&gt;0%),"In Progress","Not Started"))</f>
        <v>Complete</v>
      </c>
      <c r="H144" s="108"/>
      <c r="J144" s="523"/>
      <c r="K144" s="123"/>
    </row>
    <row r="145" spans="2:11">
      <c r="B145" s="22"/>
      <c r="C145" s="44"/>
      <c r="D145" s="45"/>
      <c r="E145" s="109"/>
      <c r="F145" s="110"/>
      <c r="G145" s="107" t="str">
        <f t="shared" si="22"/>
        <v>Not Started</v>
      </c>
      <c r="H145" s="111"/>
      <c r="J145" s="523"/>
      <c r="K145" s="123"/>
    </row>
    <row r="146" spans="2:11">
      <c r="B146" s="22"/>
      <c r="C146" s="44"/>
      <c r="D146" s="45"/>
      <c r="E146" s="109"/>
      <c r="F146" s="110"/>
      <c r="G146" s="107" t="str">
        <f t="shared" si="22"/>
        <v>Not Started</v>
      </c>
      <c r="H146" s="111"/>
      <c r="J146" s="523" t="str">
        <f t="shared" ref="J146:J152" si="23">C155</f>
        <v>Consume GitHub API - continue</v>
      </c>
      <c r="K146" s="123"/>
    </row>
    <row r="147" spans="2:11">
      <c r="B147" s="22"/>
      <c r="C147" s="44"/>
      <c r="D147" s="45"/>
      <c r="E147" s="109"/>
      <c r="F147" s="110"/>
      <c r="G147" s="107" t="str">
        <f t="shared" si="22"/>
        <v>Not Started</v>
      </c>
      <c r="H147" s="111"/>
      <c r="J147" s="523">
        <f t="shared" si="23"/>
        <v>0</v>
      </c>
      <c r="K147" s="123"/>
    </row>
    <row r="148" ht="15.75" customHeight="1" spans="2:11">
      <c r="B148" s="22"/>
      <c r="C148" s="46"/>
      <c r="D148" s="47"/>
      <c r="E148" s="112"/>
      <c r="F148" s="113"/>
      <c r="G148" s="107" t="str">
        <f t="shared" si="22"/>
        <v>Not Started</v>
      </c>
      <c r="H148" s="103"/>
      <c r="J148" s="523" t="str">
        <f t="shared" si="23"/>
        <v>Data wrangling - no changes requested</v>
      </c>
      <c r="K148" s="123"/>
    </row>
    <row r="149" ht="15.75" customHeight="1" spans="2:11">
      <c r="B149" s="22"/>
      <c r="C149" s="48">
        <v>0.541666666666667</v>
      </c>
      <c r="D149" s="49"/>
      <c r="E149" s="114"/>
      <c r="F149" s="115" t="s">
        <v>71</v>
      </c>
      <c r="G149" s="116"/>
      <c r="H149" s="117"/>
      <c r="J149" s="523" t="str">
        <f t="shared" si="23"/>
        <v>Bank accounts part 1 - no changes requested</v>
      </c>
      <c r="K149" s="123"/>
    </row>
    <row r="150" ht="15.75" customHeight="1" spans="2:11">
      <c r="B150" s="22"/>
      <c r="C150" s="519">
        <v>0.583333333333333</v>
      </c>
      <c r="D150" s="611"/>
      <c r="E150" s="520"/>
      <c r="F150" s="50" t="s">
        <v>72</v>
      </c>
      <c r="G150" s="51"/>
      <c r="H150" s="118"/>
      <c r="J150" s="523">
        <f t="shared" si="23"/>
        <v>0</v>
      </c>
      <c r="K150" s="123"/>
    </row>
    <row r="151" ht="15.75" customHeight="1" spans="2:11">
      <c r="B151" s="22"/>
      <c r="C151" s="52" t="s">
        <v>69</v>
      </c>
      <c r="D151" s="53"/>
      <c r="E151" s="119"/>
      <c r="F151" s="120" t="s">
        <v>44</v>
      </c>
      <c r="G151" s="120" t="s">
        <v>61</v>
      </c>
      <c r="H151" s="118" t="s">
        <v>62</v>
      </c>
      <c r="J151" s="523">
        <f t="shared" si="23"/>
        <v>0</v>
      </c>
      <c r="K151" s="123"/>
    </row>
    <row r="152" spans="2:11">
      <c r="B152" s="22"/>
      <c r="C152" s="521" t="s">
        <v>46</v>
      </c>
      <c r="D152" s="541"/>
      <c r="E152" s="120" t="s">
        <v>358</v>
      </c>
      <c r="F152" s="540">
        <v>0.32</v>
      </c>
      <c r="G152" s="120" t="str">
        <f t="shared" si="22"/>
        <v>In Progress</v>
      </c>
      <c r="H152" s="124"/>
      <c r="J152" s="523">
        <f t="shared" si="23"/>
        <v>0</v>
      </c>
      <c r="K152" s="123"/>
    </row>
    <row r="153" ht="15.15" spans="2:11">
      <c r="B153" s="22"/>
      <c r="C153" s="620" t="s">
        <v>369</v>
      </c>
      <c r="D153" s="123"/>
      <c r="E153" s="615"/>
      <c r="F153" s="542"/>
      <c r="G153" s="623"/>
      <c r="H153" s="127"/>
      <c r="J153" s="575"/>
      <c r="K153" s="576"/>
    </row>
    <row r="154" ht="15.15" spans="2:11">
      <c r="B154" s="22"/>
      <c r="C154" s="525"/>
      <c r="D154" s="612"/>
      <c r="E154" s="615"/>
      <c r="F154" s="126"/>
      <c r="G154" s="123" t="str">
        <f t="shared" si="22"/>
        <v>Not Started</v>
      </c>
      <c r="H154" s="127"/>
      <c r="J154" s="552" t="s">
        <v>64</v>
      </c>
      <c r="K154" s="531"/>
    </row>
    <row r="155" ht="15.15" spans="2:11">
      <c r="B155" s="22"/>
      <c r="C155" s="613" t="s">
        <v>308</v>
      </c>
      <c r="D155" s="130"/>
      <c r="E155" s="616" t="s">
        <v>222</v>
      </c>
      <c r="F155" s="126">
        <v>0.32</v>
      </c>
      <c r="G155" s="123" t="str">
        <f t="shared" si="22"/>
        <v>In Progress</v>
      </c>
      <c r="H155" s="127"/>
      <c r="J155" s="513" t="str">
        <f t="shared" ref="J155:J159" si="24">C137</f>
        <v>Password strength checker - oswell.ndhlovu@umuzi.org - review</v>
      </c>
      <c r="K155" s="34"/>
    </row>
    <row r="156" spans="2:11">
      <c r="B156" s="22"/>
      <c r="C156" s="570"/>
      <c r="D156" s="571"/>
      <c r="E156" s="129" t="s">
        <v>224</v>
      </c>
      <c r="F156" s="126"/>
      <c r="G156" s="123" t="str">
        <f t="shared" si="22"/>
        <v>Not Started</v>
      </c>
      <c r="H156" s="127"/>
      <c r="J156" s="505" t="str">
        <f t="shared" si="24"/>
        <v>Level 2 coding challenges - bhekumuzitshabalala.main@gmail.com - review</v>
      </c>
      <c r="K156" s="36"/>
    </row>
    <row r="157" spans="2:11">
      <c r="B157" s="22"/>
      <c r="C157" s="64" t="s">
        <v>370</v>
      </c>
      <c r="D157" s="65"/>
      <c r="E157" s="130"/>
      <c r="F157" s="126">
        <v>0.96</v>
      </c>
      <c r="G157" s="123" t="str">
        <f t="shared" si="22"/>
        <v>In Progress</v>
      </c>
      <c r="H157" s="127"/>
      <c r="J157" s="505">
        <f t="shared" si="24"/>
        <v>0</v>
      </c>
      <c r="K157" s="36"/>
    </row>
    <row r="158" spans="2:11">
      <c r="B158" s="22"/>
      <c r="C158" s="64" t="s">
        <v>343</v>
      </c>
      <c r="D158" s="65"/>
      <c r="E158" s="130"/>
      <c r="F158" s="126">
        <v>0.97</v>
      </c>
      <c r="G158" s="123" t="str">
        <f t="shared" si="22"/>
        <v>In Progress</v>
      </c>
      <c r="H158" s="127"/>
      <c r="J158" s="505">
        <f t="shared" si="24"/>
        <v>0</v>
      </c>
      <c r="K158" s="36"/>
    </row>
    <row r="159" ht="15.75" customHeight="1" spans="2:11">
      <c r="B159" s="22"/>
      <c r="C159" s="64"/>
      <c r="D159" s="65"/>
      <c r="E159" s="130"/>
      <c r="F159" s="126"/>
      <c r="G159" s="123" t="str">
        <f t="shared" si="22"/>
        <v>Not Started</v>
      </c>
      <c r="H159" s="127"/>
      <c r="J159" s="505">
        <f t="shared" si="24"/>
        <v>0</v>
      </c>
      <c r="K159" s="36"/>
    </row>
    <row r="160" ht="15.75" customHeight="1" spans="2:11">
      <c r="B160" s="22"/>
      <c r="C160" s="64"/>
      <c r="D160" s="65"/>
      <c r="E160" s="130"/>
      <c r="F160" s="126"/>
      <c r="G160" s="123" t="str">
        <f t="shared" si="22"/>
        <v>Not Started</v>
      </c>
      <c r="H160" s="127"/>
      <c r="J160" s="557" t="s">
        <v>76</v>
      </c>
      <c r="K160" s="558"/>
    </row>
    <row r="161" ht="15.75" customHeight="1" spans="2:11">
      <c r="B161" s="66"/>
      <c r="C161" s="67"/>
      <c r="D161" s="68"/>
      <c r="E161" s="131"/>
      <c r="F161" s="132"/>
      <c r="G161" s="123" t="str">
        <f t="shared" si="22"/>
        <v>Not Started</v>
      </c>
      <c r="H161" s="133"/>
      <c r="J161" s="559" t="s">
        <v>77</v>
      </c>
      <c r="K161" s="560"/>
    </row>
    <row r="162" ht="25.75" spans="2:11">
      <c r="B162" s="69"/>
      <c r="C162" s="70"/>
      <c r="D162" s="71"/>
      <c r="E162" s="71"/>
      <c r="F162" s="134"/>
      <c r="G162" s="71"/>
      <c r="H162" s="71"/>
      <c r="J162" s="561"/>
      <c r="K162" s="562"/>
    </row>
    <row r="163" ht="15.75" customHeight="1" spans="2:8">
      <c r="B163" s="69"/>
      <c r="C163" s="70"/>
      <c r="D163" s="71"/>
      <c r="E163" s="71"/>
      <c r="F163" s="134"/>
      <c r="G163" s="71"/>
      <c r="H163" s="71"/>
    </row>
    <row r="164" ht="15.15"/>
    <row r="165" ht="15.15" spans="10:11">
      <c r="J165" s="544" t="s">
        <v>47</v>
      </c>
      <c r="K165" s="545">
        <f>K136</f>
        <v>45602</v>
      </c>
    </row>
    <row r="166" ht="21.75" customHeight="1" spans="2:11">
      <c r="B166" s="20" t="s">
        <v>58</v>
      </c>
      <c r="C166" s="21" t="s">
        <v>59</v>
      </c>
      <c r="D166" s="20" t="s">
        <v>60</v>
      </c>
      <c r="E166" s="80"/>
      <c r="F166" s="81" t="s">
        <v>44</v>
      </c>
      <c r="G166" s="21" t="s">
        <v>61</v>
      </c>
      <c r="H166" s="80" t="s">
        <v>62</v>
      </c>
      <c r="J166" s="546"/>
      <c r="K166" s="547"/>
    </row>
    <row r="167" ht="28.8" spans="2:11">
      <c r="B167" s="22">
        <v>45603</v>
      </c>
      <c r="C167" s="23">
        <v>0.208333333333333</v>
      </c>
      <c r="D167" s="24" t="s">
        <v>63</v>
      </c>
      <c r="E167" s="82"/>
      <c r="F167" s="83">
        <v>1</v>
      </c>
      <c r="G167" s="84" t="str">
        <f t="shared" si="22"/>
        <v>Complete</v>
      </c>
      <c r="H167" s="82"/>
      <c r="J167" s="43" t="str">
        <f t="shared" ref="J167:K188" si="25">J138</f>
        <v>BFS algorithm</v>
      </c>
      <c r="K167" s="548" t="str">
        <f t="shared" ref="K167:K168" si="26">K138</f>
        <v>https://www.geeksforgeeks.org/python-programming-language-tutorial/</v>
      </c>
    </row>
    <row r="168" spans="2:11">
      <c r="B168" s="22"/>
      <c r="C168" s="25">
        <v>0.25</v>
      </c>
      <c r="D168" s="26"/>
      <c r="E168" s="85"/>
      <c r="F168" s="86"/>
      <c r="G168" s="87"/>
      <c r="H168" s="85"/>
      <c r="J168" s="45">
        <f t="shared" si="25"/>
        <v>0</v>
      </c>
      <c r="K168" s="549">
        <f t="shared" si="26"/>
        <v>0</v>
      </c>
    </row>
    <row r="169" spans="2:11">
      <c r="B169" s="22"/>
      <c r="C169" s="25">
        <v>0.291666666666666</v>
      </c>
      <c r="D169" s="26"/>
      <c r="E169" s="85"/>
      <c r="F169" s="86"/>
      <c r="G169" s="87"/>
      <c r="H169" s="85"/>
      <c r="J169" s="45">
        <f t="shared" si="25"/>
        <v>0</v>
      </c>
      <c r="K169" s="549">
        <f t="shared" si="25"/>
        <v>0</v>
      </c>
    </row>
    <row r="170" spans="2:11">
      <c r="B170" s="22"/>
      <c r="C170" s="25">
        <v>0.333333333333333</v>
      </c>
      <c r="D170" s="26"/>
      <c r="E170" s="85"/>
      <c r="F170" s="86"/>
      <c r="G170" s="87"/>
      <c r="H170" s="85"/>
      <c r="J170" s="45">
        <f t="shared" si="25"/>
        <v>0</v>
      </c>
      <c r="K170" s="549">
        <f t="shared" si="25"/>
        <v>0</v>
      </c>
    </row>
    <row r="171" ht="15.75" customHeight="1" spans="2:11">
      <c r="B171" s="22"/>
      <c r="C171" s="27">
        <v>0.375</v>
      </c>
      <c r="D171" s="28"/>
      <c r="E171" s="88"/>
      <c r="F171" s="89"/>
      <c r="G171" s="90"/>
      <c r="H171" s="88"/>
      <c r="J171" s="45">
        <f t="shared" si="25"/>
        <v>0</v>
      </c>
      <c r="K171" s="549">
        <f t="shared" si="25"/>
        <v>0</v>
      </c>
    </row>
    <row r="172" ht="15.75" customHeight="1" spans="2:11">
      <c r="B172" s="22"/>
      <c r="C172" s="606" t="s">
        <v>215</v>
      </c>
      <c r="D172" s="607"/>
      <c r="E172" s="32"/>
      <c r="F172" s="29" t="s">
        <v>64</v>
      </c>
      <c r="G172" s="30"/>
      <c r="H172" s="531"/>
      <c r="J172" s="521"/>
      <c r="K172" s="541"/>
    </row>
    <row r="173" ht="15.75" customHeight="1" spans="2:11">
      <c r="B173" s="22"/>
      <c r="C173" s="31" t="s">
        <v>65</v>
      </c>
      <c r="D173" s="32" t="s">
        <v>66</v>
      </c>
      <c r="E173" s="32" t="s">
        <v>43</v>
      </c>
      <c r="F173" s="92" t="s">
        <v>44</v>
      </c>
      <c r="G173" s="93" t="s">
        <v>61</v>
      </c>
      <c r="H173" s="92" t="s">
        <v>62</v>
      </c>
      <c r="J173" s="523"/>
      <c r="K173" s="123"/>
    </row>
    <row r="174" spans="2:11">
      <c r="B174" s="22"/>
      <c r="C174" s="33"/>
      <c r="D174" s="34"/>
      <c r="E174" s="34"/>
      <c r="F174" s="94"/>
      <c r="G174" s="95" t="str">
        <f t="shared" ref="G174:G178" si="27">IF(F174=100%,"Complete",IF(AND(F174&lt;100%,F174&gt;0%),"In Progress","Not Started"))</f>
        <v>Not Started</v>
      </c>
      <c r="H174" s="96"/>
      <c r="J174" s="523"/>
      <c r="K174" s="123"/>
    </row>
    <row r="175" spans="2:11">
      <c r="B175" s="22"/>
      <c r="C175" s="35"/>
      <c r="D175" s="36"/>
      <c r="E175" s="36"/>
      <c r="F175" s="97"/>
      <c r="G175" s="95" t="str">
        <f t="shared" si="27"/>
        <v>Not Started</v>
      </c>
      <c r="H175" s="98"/>
      <c r="J175" s="523" t="str">
        <f t="shared" si="25"/>
        <v>Consume GitHub API - continue</v>
      </c>
      <c r="K175" s="123"/>
    </row>
    <row r="176" spans="2:11">
      <c r="B176" s="22"/>
      <c r="C176" s="35"/>
      <c r="D176" s="36"/>
      <c r="E176" s="36"/>
      <c r="F176" s="97"/>
      <c r="G176" s="95" t="str">
        <f t="shared" si="27"/>
        <v>Not Started</v>
      </c>
      <c r="H176" s="98"/>
      <c r="J176" s="523">
        <f t="shared" si="25"/>
        <v>0</v>
      </c>
      <c r="K176" s="123"/>
    </row>
    <row r="177" spans="2:11">
      <c r="B177" s="22"/>
      <c r="C177" s="35"/>
      <c r="D177" s="36"/>
      <c r="E177" s="36"/>
      <c r="F177" s="97"/>
      <c r="G177" s="95" t="str">
        <f t="shared" si="27"/>
        <v>Not Started</v>
      </c>
      <c r="H177" s="98"/>
      <c r="J177" s="523" t="str">
        <f t="shared" si="25"/>
        <v>Data wrangling - no changes requested</v>
      </c>
      <c r="K177" s="123"/>
    </row>
    <row r="178" ht="15.75" customHeight="1" spans="2:11">
      <c r="B178" s="22"/>
      <c r="C178" s="608"/>
      <c r="D178" s="457"/>
      <c r="E178" s="457"/>
      <c r="F178" s="572"/>
      <c r="G178" s="95" t="str">
        <f t="shared" si="27"/>
        <v>Not Started</v>
      </c>
      <c r="H178" s="535"/>
      <c r="J178" s="523" t="str">
        <f t="shared" si="25"/>
        <v>Bank accounts part 1 - no changes requested</v>
      </c>
      <c r="K178" s="123"/>
    </row>
    <row r="179" ht="15.75" customHeight="1" spans="2:11">
      <c r="B179" s="22"/>
      <c r="C179" s="609" t="s">
        <v>216</v>
      </c>
      <c r="D179" s="610"/>
      <c r="E179" s="614"/>
      <c r="F179" s="536" t="s">
        <v>217</v>
      </c>
      <c r="G179" s="40"/>
      <c r="H179" s="100"/>
      <c r="J179" s="523">
        <f t="shared" si="25"/>
        <v>0</v>
      </c>
      <c r="K179" s="123"/>
    </row>
    <row r="180" ht="15.75" customHeight="1" spans="2:11">
      <c r="B180" s="22"/>
      <c r="C180" s="517" t="s">
        <v>69</v>
      </c>
      <c r="D180" s="517" t="s">
        <v>70</v>
      </c>
      <c r="E180" s="518"/>
      <c r="F180" s="102" t="s">
        <v>44</v>
      </c>
      <c r="G180" s="103" t="s">
        <v>61</v>
      </c>
      <c r="H180" s="104" t="s">
        <v>62</v>
      </c>
      <c r="J180" s="523">
        <f t="shared" si="25"/>
        <v>0</v>
      </c>
      <c r="K180" s="123"/>
    </row>
    <row r="181" spans="2:11">
      <c r="B181" s="22"/>
      <c r="C181" s="42" t="s">
        <v>367</v>
      </c>
      <c r="D181" s="619" t="s">
        <v>368</v>
      </c>
      <c r="E181" s="105"/>
      <c r="F181" s="106"/>
      <c r="G181" s="107" t="str">
        <f t="shared" ref="G181:G204" si="28">IF(F181=100%,"Complete",IF(AND(F181&lt;100%,F181&gt;0%),"In Progress","Not Started"))</f>
        <v>Not Started</v>
      </c>
      <c r="H181" s="108"/>
      <c r="J181" s="523">
        <f t="shared" si="25"/>
        <v>0</v>
      </c>
      <c r="K181" s="123"/>
    </row>
    <row r="182" ht="15.15" spans="2:11">
      <c r="B182" s="22"/>
      <c r="C182" s="44"/>
      <c r="D182" s="45"/>
      <c r="E182" s="109"/>
      <c r="F182" s="110"/>
      <c r="G182" s="107" t="str">
        <f t="shared" si="28"/>
        <v>Not Started</v>
      </c>
      <c r="H182" s="111"/>
      <c r="J182" s="550"/>
      <c r="K182" s="551"/>
    </row>
    <row r="183" ht="15.15" spans="2:11">
      <c r="B183" s="22"/>
      <c r="C183" s="44"/>
      <c r="D183" s="45"/>
      <c r="E183" s="109"/>
      <c r="F183" s="110"/>
      <c r="G183" s="107" t="str">
        <f t="shared" si="28"/>
        <v>Not Started</v>
      </c>
      <c r="H183" s="111"/>
      <c r="J183" s="552" t="s">
        <v>64</v>
      </c>
      <c r="K183" s="531"/>
    </row>
    <row r="184" spans="2:11">
      <c r="B184" s="22"/>
      <c r="C184" s="44"/>
      <c r="D184" s="45"/>
      <c r="E184" s="109"/>
      <c r="F184" s="110"/>
      <c r="G184" s="107" t="str">
        <f t="shared" si="28"/>
        <v>Not Started</v>
      </c>
      <c r="H184" s="111"/>
      <c r="J184" s="505" t="str">
        <f t="shared" si="25"/>
        <v>Password strength checker - oswell.ndhlovu@umuzi.org - review</v>
      </c>
      <c r="K184" s="36"/>
    </row>
    <row r="185" ht="15.75" customHeight="1" spans="2:11">
      <c r="B185" s="22"/>
      <c r="C185" s="46"/>
      <c r="D185" s="47"/>
      <c r="E185" s="112"/>
      <c r="F185" s="113"/>
      <c r="G185" s="107" t="str">
        <f t="shared" si="28"/>
        <v>Not Started</v>
      </c>
      <c r="H185" s="103"/>
      <c r="J185" s="505" t="str">
        <f t="shared" si="25"/>
        <v>Level 2 coding challenges - bhekumuzitshabalala.main@gmail.com - review</v>
      </c>
      <c r="K185" s="36"/>
    </row>
    <row r="186" ht="15.75" customHeight="1" spans="2:11">
      <c r="B186" s="22"/>
      <c r="C186" s="48">
        <v>0.541666666666667</v>
      </c>
      <c r="D186" s="49"/>
      <c r="E186" s="114"/>
      <c r="F186" s="115" t="s">
        <v>71</v>
      </c>
      <c r="G186" s="116"/>
      <c r="H186" s="117"/>
      <c r="J186" s="505">
        <f t="shared" si="25"/>
        <v>0</v>
      </c>
      <c r="K186" s="36"/>
    </row>
    <row r="187" ht="15.75" customHeight="1" spans="2:11">
      <c r="B187" s="22"/>
      <c r="C187" s="519">
        <v>0.583333333333333</v>
      </c>
      <c r="D187" s="611"/>
      <c r="E187" s="520"/>
      <c r="F187" s="50" t="s">
        <v>72</v>
      </c>
      <c r="G187" s="51"/>
      <c r="H187" s="118"/>
      <c r="J187" s="505">
        <f t="shared" si="25"/>
        <v>0</v>
      </c>
      <c r="K187" s="36"/>
    </row>
    <row r="188" ht="15.75" customHeight="1" spans="2:11">
      <c r="B188" s="22"/>
      <c r="C188" s="52" t="s">
        <v>69</v>
      </c>
      <c r="D188" s="53"/>
      <c r="E188" s="119"/>
      <c r="F188" s="120" t="s">
        <v>44</v>
      </c>
      <c r="G188" s="120" t="s">
        <v>61</v>
      </c>
      <c r="H188" s="118" t="s">
        <v>62</v>
      </c>
      <c r="J188" s="505">
        <f t="shared" si="25"/>
        <v>0</v>
      </c>
      <c r="K188" s="36"/>
    </row>
    <row r="189" ht="15.75" customHeight="1" spans="2:11">
      <c r="B189" s="22"/>
      <c r="C189" s="521" t="s">
        <v>46</v>
      </c>
      <c r="D189" s="541"/>
      <c r="E189" s="120" t="s">
        <v>358</v>
      </c>
      <c r="F189" s="122"/>
      <c r="G189" s="541" t="str">
        <f t="shared" si="28"/>
        <v>Not Started</v>
      </c>
      <c r="H189" s="124"/>
      <c r="J189" s="553"/>
      <c r="K189" s="554"/>
    </row>
    <row r="190" ht="15.75" customHeight="1" spans="2:11">
      <c r="B190" s="22"/>
      <c r="C190" s="620" t="s">
        <v>369</v>
      </c>
      <c r="D190" s="123"/>
      <c r="E190" s="615"/>
      <c r="F190" s="126">
        <v>0.32</v>
      </c>
      <c r="G190" s="123" t="str">
        <f t="shared" si="28"/>
        <v>In Progress</v>
      </c>
      <c r="H190" s="127"/>
      <c r="J190" s="555" t="s">
        <v>67</v>
      </c>
      <c r="K190" s="556">
        <f>B167</f>
        <v>45603</v>
      </c>
    </row>
    <row r="191" ht="15.15" spans="2:11">
      <c r="B191" s="22"/>
      <c r="C191" s="621"/>
      <c r="D191" s="622"/>
      <c r="E191" s="615"/>
      <c r="F191" s="126"/>
      <c r="G191" s="123" t="str">
        <f t="shared" si="28"/>
        <v>Not Started</v>
      </c>
      <c r="H191" s="127"/>
      <c r="J191" s="573"/>
      <c r="K191" s="574"/>
    </row>
    <row r="192" ht="29.55" spans="2:11">
      <c r="B192" s="22"/>
      <c r="C192" s="50" t="s">
        <v>308</v>
      </c>
      <c r="D192" s="118"/>
      <c r="E192" s="118" t="s">
        <v>222</v>
      </c>
      <c r="F192" s="126"/>
      <c r="G192" s="123" t="str">
        <f t="shared" si="28"/>
        <v>Not Started</v>
      </c>
      <c r="H192" s="127"/>
      <c r="J192" s="43" t="str">
        <f t="shared" ref="J192:K196" si="29">C181</f>
        <v>BFS algorithm</v>
      </c>
      <c r="K192" s="548" t="str">
        <f t="shared" si="29"/>
        <v>https://www.geeksforgeeks.org/python-programming-language-tutorial/</v>
      </c>
    </row>
    <row r="193" ht="15" customHeight="1" spans="2:11">
      <c r="B193" s="22"/>
      <c r="C193" s="62" t="s">
        <v>326</v>
      </c>
      <c r="D193" s="63"/>
      <c r="E193" s="129" t="s">
        <v>224</v>
      </c>
      <c r="F193" s="126">
        <v>1</v>
      </c>
      <c r="G193" s="123" t="str">
        <f t="shared" si="28"/>
        <v>Complete</v>
      </c>
      <c r="H193" s="127"/>
      <c r="J193" s="45">
        <f t="shared" si="29"/>
        <v>0</v>
      </c>
      <c r="K193" s="549">
        <f t="shared" si="29"/>
        <v>0</v>
      </c>
    </row>
    <row r="194" ht="15" customHeight="1" spans="2:11">
      <c r="B194" s="22"/>
      <c r="C194" s="64" t="s">
        <v>343</v>
      </c>
      <c r="D194" s="65"/>
      <c r="E194" s="130"/>
      <c r="F194" s="126"/>
      <c r="G194" s="123" t="str">
        <f t="shared" si="28"/>
        <v>Not Started</v>
      </c>
      <c r="H194" s="127"/>
      <c r="J194" s="45">
        <f t="shared" si="29"/>
        <v>0</v>
      </c>
      <c r="K194" s="549">
        <f t="shared" si="29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8"/>
        <v>Not Started</v>
      </c>
      <c r="H195" s="127"/>
      <c r="J195" s="45">
        <f t="shared" si="29"/>
        <v>0</v>
      </c>
      <c r="K195" s="549">
        <f t="shared" si="29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8"/>
        <v>Not Started</v>
      </c>
      <c r="H196" s="127"/>
      <c r="J196" s="45">
        <f t="shared" si="29"/>
        <v>0</v>
      </c>
      <c r="K196" s="549">
        <f t="shared" si="29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8"/>
        <v>Not Started</v>
      </c>
      <c r="H197" s="127"/>
      <c r="J197" s="521"/>
      <c r="K197" s="541"/>
    </row>
    <row r="198" ht="15.75" customHeight="1" spans="2:11">
      <c r="B198" s="66"/>
      <c r="C198" s="67"/>
      <c r="D198" s="68"/>
      <c r="E198" s="131"/>
      <c r="F198" s="132"/>
      <c r="G198" s="123" t="str">
        <f t="shared" si="28"/>
        <v>Not Started</v>
      </c>
      <c r="H198" s="133"/>
      <c r="J198" s="523"/>
      <c r="K198" s="123"/>
    </row>
    <row r="199" ht="25" spans="2:11">
      <c r="B199" s="69"/>
      <c r="C199" s="70"/>
      <c r="D199" s="71"/>
      <c r="E199" s="71"/>
      <c r="F199" s="134"/>
      <c r="G199" s="71"/>
      <c r="H199" s="71"/>
      <c r="J199" s="523"/>
      <c r="K199" s="123"/>
    </row>
    <row r="200" ht="15.75" customHeight="1" spans="2:11">
      <c r="B200" s="69"/>
      <c r="C200" s="70"/>
      <c r="D200" s="71"/>
      <c r="E200" s="71"/>
      <c r="F200" s="134"/>
      <c r="G200" s="71"/>
      <c r="H200" s="71"/>
      <c r="J200" s="523" t="str">
        <f t="shared" ref="J200:J206" si="30">C192</f>
        <v>Consume GitHub API - continue</v>
      </c>
      <c r="K200" s="123"/>
    </row>
    <row r="201" spans="10:11">
      <c r="J201" s="523" t="str">
        <f t="shared" si="30"/>
        <v>Data wrangling - made changes if requested</v>
      </c>
      <c r="K201" s="123"/>
    </row>
    <row r="202" ht="15.15" spans="10:11">
      <c r="J202" s="523" t="str">
        <f t="shared" si="30"/>
        <v>Bank accounts part 1 - no changes requested</v>
      </c>
      <c r="K202" s="123"/>
    </row>
    <row r="203" ht="21.75" customHeight="1" spans="2:11">
      <c r="B203" s="20" t="s">
        <v>58</v>
      </c>
      <c r="C203" s="21" t="s">
        <v>59</v>
      </c>
      <c r="D203" s="20" t="s">
        <v>60</v>
      </c>
      <c r="E203" s="80"/>
      <c r="F203" s="81" t="s">
        <v>44</v>
      </c>
      <c r="G203" s="21" t="s">
        <v>61</v>
      </c>
      <c r="H203" s="80" t="s">
        <v>62</v>
      </c>
      <c r="J203" s="523">
        <f t="shared" si="30"/>
        <v>0</v>
      </c>
      <c r="K203" s="123"/>
    </row>
    <row r="204" ht="23.25" customHeight="1" spans="2:11">
      <c r="B204" s="22">
        <v>45604</v>
      </c>
      <c r="C204" s="23">
        <v>0.208333333333333</v>
      </c>
      <c r="D204" s="24" t="s">
        <v>63</v>
      </c>
      <c r="E204" s="82"/>
      <c r="F204" s="83">
        <v>1</v>
      </c>
      <c r="G204" s="84" t="str">
        <f t="shared" si="28"/>
        <v>Complete</v>
      </c>
      <c r="H204" s="82"/>
      <c r="J204" s="523">
        <f t="shared" si="30"/>
        <v>0</v>
      </c>
      <c r="K204" s="123"/>
    </row>
    <row r="205" spans="2:11">
      <c r="B205" s="22"/>
      <c r="C205" s="25">
        <v>0.25</v>
      </c>
      <c r="D205" s="26"/>
      <c r="E205" s="85"/>
      <c r="F205" s="86"/>
      <c r="G205" s="87"/>
      <c r="H205" s="85"/>
      <c r="J205" s="523">
        <f t="shared" si="30"/>
        <v>0</v>
      </c>
      <c r="K205" s="123"/>
    </row>
    <row r="206" spans="2:11">
      <c r="B206" s="22"/>
      <c r="C206" s="25">
        <v>0.291666666666666</v>
      </c>
      <c r="D206" s="26"/>
      <c r="E206" s="85"/>
      <c r="F206" s="86"/>
      <c r="G206" s="87"/>
      <c r="H206" s="85"/>
      <c r="J206" s="523">
        <f t="shared" si="30"/>
        <v>0</v>
      </c>
      <c r="K206" s="123"/>
    </row>
    <row r="207" ht="15.15" spans="2:11">
      <c r="B207" s="22"/>
      <c r="C207" s="25">
        <v>0.333333333333333</v>
      </c>
      <c r="D207" s="26"/>
      <c r="E207" s="85"/>
      <c r="F207" s="86"/>
      <c r="G207" s="87"/>
      <c r="H207" s="85"/>
      <c r="J207" s="575"/>
      <c r="K207" s="576"/>
    </row>
    <row r="208" ht="15.75" customHeight="1" spans="2:11">
      <c r="B208" s="22"/>
      <c r="C208" s="27">
        <v>0.375</v>
      </c>
      <c r="D208" s="28"/>
      <c r="E208" s="88"/>
      <c r="F208" s="89"/>
      <c r="G208" s="90"/>
      <c r="H208" s="88"/>
      <c r="J208" s="552" t="s">
        <v>64</v>
      </c>
      <c r="K208" s="531"/>
    </row>
    <row r="209" ht="15.75" customHeight="1" spans="2:11">
      <c r="B209" s="22"/>
      <c r="C209" s="606" t="s">
        <v>215</v>
      </c>
      <c r="D209" s="607"/>
      <c r="E209" s="32"/>
      <c r="F209" s="29" t="s">
        <v>64</v>
      </c>
      <c r="G209" s="30"/>
      <c r="H209" s="531"/>
      <c r="J209" s="513">
        <f t="shared" ref="J209:J213" si="31">C174</f>
        <v>0</v>
      </c>
      <c r="K209" s="34"/>
    </row>
    <row r="210" ht="15.75" customHeight="1" spans="2:11">
      <c r="B210" s="22"/>
      <c r="C210" s="31" t="s">
        <v>65</v>
      </c>
      <c r="D210" s="32" t="s">
        <v>66</v>
      </c>
      <c r="E210" s="32" t="s">
        <v>43</v>
      </c>
      <c r="F210" s="92" t="s">
        <v>44</v>
      </c>
      <c r="G210" s="93" t="s">
        <v>61</v>
      </c>
      <c r="H210" s="92" t="s">
        <v>62</v>
      </c>
      <c r="J210" s="505">
        <f t="shared" si="31"/>
        <v>0</v>
      </c>
      <c r="K210" s="36"/>
    </row>
    <row r="211" ht="43.2" spans="2:11">
      <c r="B211" s="22"/>
      <c r="C211" s="33" t="s">
        <v>318</v>
      </c>
      <c r="D211" s="617" t="s">
        <v>319</v>
      </c>
      <c r="E211" s="617" t="s">
        <v>320</v>
      </c>
      <c r="F211" s="94">
        <v>1</v>
      </c>
      <c r="G211" s="95" t="str">
        <f t="shared" ref="G211:G215" si="32">IF(F211=100%,"Complete",IF(AND(F211&lt;100%,F211&gt;0%),"In Progress","Not Started"))</f>
        <v>Complete</v>
      </c>
      <c r="H211" s="96"/>
      <c r="J211" s="505">
        <f t="shared" si="31"/>
        <v>0</v>
      </c>
      <c r="K211" s="36"/>
    </row>
    <row r="212" spans="2:11">
      <c r="B212" s="22"/>
      <c r="C212" s="35"/>
      <c r="D212" s="36"/>
      <c r="E212" s="36"/>
      <c r="F212" s="97"/>
      <c r="G212" s="95" t="str">
        <f t="shared" si="32"/>
        <v>Not Started</v>
      </c>
      <c r="H212" s="98"/>
      <c r="J212" s="505">
        <f t="shared" si="31"/>
        <v>0</v>
      </c>
      <c r="K212" s="36"/>
    </row>
    <row r="213" spans="2:11">
      <c r="B213" s="22"/>
      <c r="C213" s="35"/>
      <c r="D213" s="36"/>
      <c r="E213" s="36"/>
      <c r="F213" s="97"/>
      <c r="G213" s="95" t="str">
        <f t="shared" si="32"/>
        <v>Not Started</v>
      </c>
      <c r="H213" s="98"/>
      <c r="J213" s="505">
        <f t="shared" si="31"/>
        <v>0</v>
      </c>
      <c r="K213" s="36"/>
    </row>
    <row r="214" spans="2:11">
      <c r="B214" s="22"/>
      <c r="C214" s="35"/>
      <c r="D214" s="36"/>
      <c r="E214" s="36"/>
      <c r="F214" s="97"/>
      <c r="G214" s="95" t="str">
        <f t="shared" si="32"/>
        <v>Not Started</v>
      </c>
      <c r="H214" s="98"/>
      <c r="J214" s="557" t="s">
        <v>76</v>
      </c>
      <c r="K214" s="558"/>
    </row>
    <row r="215" ht="15.75" customHeight="1" spans="2:11">
      <c r="B215" s="22"/>
      <c r="C215" s="608"/>
      <c r="D215" s="457"/>
      <c r="E215" s="457"/>
      <c r="F215" s="572"/>
      <c r="G215" s="95" t="str">
        <f t="shared" si="32"/>
        <v>Not Started</v>
      </c>
      <c r="H215" s="535"/>
      <c r="J215" s="559" t="s">
        <v>77</v>
      </c>
      <c r="K215" s="560"/>
    </row>
    <row r="216" ht="15.75" customHeight="1" spans="2:11">
      <c r="B216" s="22"/>
      <c r="C216" s="609" t="s">
        <v>216</v>
      </c>
      <c r="D216" s="610"/>
      <c r="E216" s="614"/>
      <c r="F216" s="536" t="s">
        <v>217</v>
      </c>
      <c r="G216" s="40"/>
      <c r="H216" s="100"/>
      <c r="J216" s="561"/>
      <c r="K216" s="562"/>
    </row>
    <row r="217" ht="15.75" customHeight="1" spans="2:8">
      <c r="B217" s="22"/>
      <c r="C217" s="517" t="s">
        <v>69</v>
      </c>
      <c r="D217" s="517" t="s">
        <v>70</v>
      </c>
      <c r="E217" s="518"/>
      <c r="F217" s="102" t="s">
        <v>44</v>
      </c>
      <c r="G217" s="103" t="s">
        <v>61</v>
      </c>
      <c r="H217" s="104" t="s">
        <v>62</v>
      </c>
    </row>
    <row r="218" ht="15.15" spans="2:8">
      <c r="B218" s="22"/>
      <c r="C218" s="42" t="s">
        <v>371</v>
      </c>
      <c r="D218" s="619" t="s">
        <v>322</v>
      </c>
      <c r="E218" s="648"/>
      <c r="F218" s="106"/>
      <c r="G218" s="107" t="str">
        <f t="shared" ref="G218:G235" si="33">IF(F218=100%,"Complete",IF(AND(F218&lt;100%,F218&gt;0%),"In Progress","Not Started"))</f>
        <v>Not Started</v>
      </c>
      <c r="H218" s="108"/>
    </row>
    <row r="219" ht="15.15" spans="2:11">
      <c r="B219" s="22"/>
      <c r="C219" s="44"/>
      <c r="D219" s="45"/>
      <c r="E219" s="109"/>
      <c r="F219" s="110"/>
      <c r="G219" s="107" t="str">
        <f t="shared" si="33"/>
        <v>Not Started</v>
      </c>
      <c r="H219" s="111"/>
      <c r="J219" s="544" t="s">
        <v>47</v>
      </c>
      <c r="K219" s="545">
        <f>K190</f>
        <v>45603</v>
      </c>
    </row>
    <row r="220" ht="15.15" spans="2:11">
      <c r="B220" s="22"/>
      <c r="C220" s="44"/>
      <c r="D220" s="45"/>
      <c r="E220" s="109"/>
      <c r="F220" s="110"/>
      <c r="G220" s="107" t="str">
        <f t="shared" si="33"/>
        <v>Not Started</v>
      </c>
      <c r="H220" s="111"/>
      <c r="J220" s="546"/>
      <c r="K220" s="547"/>
    </row>
    <row r="221" ht="28.8" spans="2:11">
      <c r="B221" s="22"/>
      <c r="C221" s="44"/>
      <c r="D221" s="45"/>
      <c r="E221" s="109"/>
      <c r="F221" s="110"/>
      <c r="G221" s="107" t="str">
        <f t="shared" si="33"/>
        <v>Not Started</v>
      </c>
      <c r="H221" s="111"/>
      <c r="J221" s="43" t="str">
        <f t="shared" ref="J221:K242" si="34">J192</f>
        <v>BFS algorithm</v>
      </c>
      <c r="K221" s="548" t="str">
        <f t="shared" ref="K221:K222" si="35">K192</f>
        <v>https://www.geeksforgeeks.org/python-programming-language-tutorial/</v>
      </c>
    </row>
    <row r="222" ht="15.75" customHeight="1" spans="2:11">
      <c r="B222" s="22"/>
      <c r="C222" s="46"/>
      <c r="D222" s="47"/>
      <c r="E222" s="112"/>
      <c r="F222" s="113"/>
      <c r="G222" s="107" t="str">
        <f t="shared" si="33"/>
        <v>Not Started</v>
      </c>
      <c r="H222" s="103"/>
      <c r="J222" s="45">
        <f t="shared" si="34"/>
        <v>0</v>
      </c>
      <c r="K222" s="549">
        <f t="shared" si="35"/>
        <v>0</v>
      </c>
    </row>
    <row r="223" ht="15.75" customHeight="1" spans="2:11">
      <c r="B223" s="22"/>
      <c r="C223" s="48">
        <v>0.541666666666667</v>
      </c>
      <c r="D223" s="49"/>
      <c r="E223" s="114"/>
      <c r="F223" s="115" t="s">
        <v>71</v>
      </c>
      <c r="G223" s="116"/>
      <c r="H223" s="117"/>
      <c r="J223" s="45">
        <f t="shared" si="34"/>
        <v>0</v>
      </c>
      <c r="K223" s="549">
        <f t="shared" si="34"/>
        <v>0</v>
      </c>
    </row>
    <row r="224" ht="15.75" customHeight="1" spans="2:11">
      <c r="B224" s="22"/>
      <c r="C224" s="519">
        <v>0.583333333333333</v>
      </c>
      <c r="D224" s="611"/>
      <c r="E224" s="520"/>
      <c r="F224" s="50" t="s">
        <v>72</v>
      </c>
      <c r="G224" s="51"/>
      <c r="H224" s="118"/>
      <c r="J224" s="45">
        <f t="shared" si="34"/>
        <v>0</v>
      </c>
      <c r="K224" s="549">
        <f t="shared" si="34"/>
        <v>0</v>
      </c>
    </row>
    <row r="225" ht="15.75" customHeight="1" spans="2:11">
      <c r="B225" s="22"/>
      <c r="C225" s="52" t="s">
        <v>69</v>
      </c>
      <c r="D225" s="53"/>
      <c r="E225" s="119"/>
      <c r="F225" s="120" t="s">
        <v>44</v>
      </c>
      <c r="G225" s="120" t="s">
        <v>61</v>
      </c>
      <c r="H225" s="118" t="s">
        <v>62</v>
      </c>
      <c r="J225" s="45">
        <f t="shared" si="34"/>
        <v>0</v>
      </c>
      <c r="K225" s="549">
        <f t="shared" si="34"/>
        <v>0</v>
      </c>
    </row>
    <row r="226" spans="2:11">
      <c r="B226" s="22"/>
      <c r="C226" s="521" t="s">
        <v>323</v>
      </c>
      <c r="D226" s="541"/>
      <c r="E226" s="120" t="s">
        <v>324</v>
      </c>
      <c r="F226" s="122"/>
      <c r="G226" s="541" t="str">
        <f t="shared" si="33"/>
        <v>Not Started</v>
      </c>
      <c r="H226" s="124"/>
      <c r="J226" s="521">
        <f t="shared" si="34"/>
        <v>0</v>
      </c>
      <c r="K226" s="541"/>
    </row>
    <row r="227" spans="2:11">
      <c r="B227" s="22"/>
      <c r="C227" s="523" t="s">
        <v>325</v>
      </c>
      <c r="D227" s="123"/>
      <c r="E227" s="615"/>
      <c r="F227" s="126"/>
      <c r="G227" s="123" t="str">
        <f t="shared" si="33"/>
        <v>Not Started</v>
      </c>
      <c r="H227" s="127"/>
      <c r="J227" s="523">
        <f t="shared" si="34"/>
        <v>0</v>
      </c>
      <c r="K227" s="123"/>
    </row>
    <row r="228" ht="15.15" spans="2:11">
      <c r="B228" s="22"/>
      <c r="C228" s="621"/>
      <c r="D228" s="622"/>
      <c r="E228" s="615"/>
      <c r="F228" s="126"/>
      <c r="G228" s="123" t="str">
        <f t="shared" si="33"/>
        <v>Not Started</v>
      </c>
      <c r="H228" s="127"/>
      <c r="J228" s="523">
        <f t="shared" si="34"/>
        <v>0</v>
      </c>
      <c r="K228" s="123"/>
    </row>
    <row r="229" ht="15.15" spans="2:11">
      <c r="B229" s="22"/>
      <c r="C229" s="50" t="s">
        <v>308</v>
      </c>
      <c r="D229" s="118"/>
      <c r="E229" s="616" t="s">
        <v>222</v>
      </c>
      <c r="F229" s="126"/>
      <c r="G229" s="123" t="str">
        <f t="shared" si="33"/>
        <v>Not Started</v>
      </c>
      <c r="H229" s="127"/>
      <c r="J229" s="523" t="str">
        <f t="shared" si="34"/>
        <v>Consume GitHub API - continue</v>
      </c>
      <c r="K229" s="123"/>
    </row>
    <row r="230" ht="15.75" customHeight="1" spans="2:11">
      <c r="B230" s="22"/>
      <c r="C230" s="62" t="s">
        <v>326</v>
      </c>
      <c r="D230" s="63"/>
      <c r="E230" s="129" t="s">
        <v>224</v>
      </c>
      <c r="F230" s="126">
        <v>1</v>
      </c>
      <c r="G230" s="123" t="str">
        <f t="shared" si="33"/>
        <v>Complete</v>
      </c>
      <c r="H230" s="127"/>
      <c r="J230" s="523" t="str">
        <f t="shared" si="34"/>
        <v>Data wrangling - made changes if requested</v>
      </c>
      <c r="K230" s="123"/>
    </row>
    <row r="231" spans="2:11">
      <c r="B231" s="22"/>
      <c r="C231" s="64" t="s">
        <v>327</v>
      </c>
      <c r="D231" s="65"/>
      <c r="E231" s="130"/>
      <c r="F231" s="126">
        <v>1</v>
      </c>
      <c r="G231" s="123" t="str">
        <f t="shared" si="33"/>
        <v>Complete</v>
      </c>
      <c r="H231" s="127"/>
      <c r="J231" s="523" t="str">
        <f t="shared" si="34"/>
        <v>Bank accounts part 1 - no changes requested</v>
      </c>
      <c r="K231" s="123"/>
    </row>
    <row r="232" ht="15.75" customHeight="1" spans="2:11">
      <c r="B232" s="22"/>
      <c r="C232" s="64"/>
      <c r="D232" s="65"/>
      <c r="E232" s="130"/>
      <c r="F232" s="126"/>
      <c r="G232" s="123" t="str">
        <f t="shared" si="33"/>
        <v>Not Started</v>
      </c>
      <c r="H232" s="127"/>
      <c r="J232" s="523">
        <f t="shared" si="34"/>
        <v>0</v>
      </c>
      <c r="K232" s="123"/>
    </row>
    <row r="233" spans="2:11">
      <c r="B233" s="22"/>
      <c r="C233" s="64"/>
      <c r="D233" s="65"/>
      <c r="E233" s="130"/>
      <c r="F233" s="126"/>
      <c r="G233" s="123" t="str">
        <f t="shared" si="33"/>
        <v>Not Started</v>
      </c>
      <c r="H233" s="127"/>
      <c r="J233" s="523">
        <f t="shared" si="34"/>
        <v>0</v>
      </c>
      <c r="K233" s="123"/>
    </row>
    <row r="234" spans="2:11">
      <c r="B234" s="22"/>
      <c r="C234" s="64"/>
      <c r="D234" s="65"/>
      <c r="E234" s="130"/>
      <c r="F234" s="126"/>
      <c r="G234" s="123" t="str">
        <f t="shared" si="33"/>
        <v>Not Started</v>
      </c>
      <c r="H234" s="127"/>
      <c r="J234" s="523">
        <f t="shared" si="34"/>
        <v>0</v>
      </c>
      <c r="K234" s="123"/>
    </row>
    <row r="235" ht="15.15" spans="2:11">
      <c r="B235" s="66"/>
      <c r="C235" s="67"/>
      <c r="D235" s="68"/>
      <c r="E235" s="131"/>
      <c r="F235" s="132"/>
      <c r="G235" s="123" t="str">
        <f t="shared" si="33"/>
        <v>Not Started</v>
      </c>
      <c r="H235" s="133"/>
      <c r="J235" s="523">
        <f t="shared" si="34"/>
        <v>0</v>
      </c>
      <c r="K235" s="123"/>
    </row>
    <row r="236" ht="25.75" spans="2:11">
      <c r="B236" s="69"/>
      <c r="C236" s="70"/>
      <c r="D236" s="71"/>
      <c r="E236" s="71"/>
      <c r="F236" s="134"/>
      <c r="G236" s="71"/>
      <c r="H236" s="71"/>
      <c r="J236" s="550"/>
      <c r="K236" s="551"/>
    </row>
    <row r="237" ht="25.75" spans="2:11">
      <c r="B237" s="69"/>
      <c r="C237" s="70"/>
      <c r="D237" s="71"/>
      <c r="E237" s="71"/>
      <c r="F237" s="134"/>
      <c r="G237" s="71"/>
      <c r="H237" s="71"/>
      <c r="J237" s="552" t="s">
        <v>64</v>
      </c>
      <c r="K237" s="531"/>
    </row>
    <row r="238" ht="15.15" spans="2:11">
      <c r="B238" s="624" t="s">
        <v>78</v>
      </c>
      <c r="C238" s="625">
        <f ca="1">TODAY()</f>
        <v>45827</v>
      </c>
      <c r="D238" s="626"/>
      <c r="J238" s="505">
        <f t="shared" si="34"/>
        <v>0</v>
      </c>
      <c r="K238" s="36"/>
    </row>
    <row r="239" ht="15.15" spans="2:11">
      <c r="B239" s="627"/>
      <c r="C239" s="628"/>
      <c r="D239" s="629"/>
      <c r="J239" s="505">
        <f t="shared" si="34"/>
        <v>0</v>
      </c>
      <c r="K239" s="36"/>
    </row>
    <row r="240" ht="15.15" spans="2:11">
      <c r="B240" s="630" t="s">
        <v>79</v>
      </c>
      <c r="C240" s="631"/>
      <c r="D240" s="632"/>
      <c r="E240" s="197"/>
      <c r="F240" s="197"/>
      <c r="G240" s="197"/>
      <c r="H240" s="197"/>
      <c r="J240" s="505">
        <f t="shared" si="34"/>
        <v>0</v>
      </c>
      <c r="K240" s="36"/>
    </row>
    <row r="241" spans="2:11">
      <c r="B241" s="633"/>
      <c r="C241" s="634"/>
      <c r="D241" s="635"/>
      <c r="E241" s="197"/>
      <c r="F241" s="197"/>
      <c r="G241" s="197"/>
      <c r="H241" s="210"/>
      <c r="J241" s="505">
        <f t="shared" si="34"/>
        <v>0</v>
      </c>
      <c r="K241" s="36"/>
    </row>
    <row r="242" ht="15.15" spans="2:11">
      <c r="B242" s="200" t="s">
        <v>80</v>
      </c>
      <c r="C242" s="636"/>
      <c r="D242" s="201"/>
      <c r="E242" s="197"/>
      <c r="F242" s="197" t="s">
        <v>372</v>
      </c>
      <c r="G242" s="197">
        <v>789761335</v>
      </c>
      <c r="H242" s="210"/>
      <c r="J242" s="505">
        <f t="shared" si="34"/>
        <v>0</v>
      </c>
      <c r="K242" s="36"/>
    </row>
    <row r="243" ht="15.15" spans="2:11">
      <c r="B243" s="200"/>
      <c r="C243" s="636"/>
      <c r="D243" s="201"/>
      <c r="E243" s="197"/>
      <c r="F243" s="197"/>
      <c r="G243" s="197"/>
      <c r="H243" s="210"/>
      <c r="J243" s="553"/>
      <c r="K243" s="554"/>
    </row>
    <row r="244" ht="15.15" spans="2:11">
      <c r="B244" s="637"/>
      <c r="C244" s="638"/>
      <c r="D244" s="639"/>
      <c r="E244" s="197"/>
      <c r="F244" s="197"/>
      <c r="G244" s="197"/>
      <c r="H244" s="210"/>
      <c r="J244" s="555" t="s">
        <v>67</v>
      </c>
      <c r="K244" s="556">
        <f>B204</f>
        <v>45604</v>
      </c>
    </row>
    <row r="245" ht="15.15" spans="2:11">
      <c r="B245" s="227"/>
      <c r="C245" s="640"/>
      <c r="D245" s="228"/>
      <c r="E245" s="197"/>
      <c r="F245" s="197"/>
      <c r="G245" s="197"/>
      <c r="H245" s="210"/>
      <c r="J245" s="573"/>
      <c r="K245" s="574"/>
    </row>
    <row r="246" ht="144.75" spans="2:11">
      <c r="B246" s="641" t="s">
        <v>81</v>
      </c>
      <c r="C246" s="642"/>
      <c r="D246" s="643"/>
      <c r="E246" s="197"/>
      <c r="F246" s="197"/>
      <c r="G246" s="197"/>
      <c r="H246" s="210"/>
      <c r="J246" s="43" t="str">
        <f t="shared" ref="J246:K250" si="36">C218</f>
        <v>Coderbyte assessment -</v>
      </c>
      <c r="K246" s="548" t="str">
        <f t="shared" ref="K246:K247" si="37">D218</f>
        <v>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</v>
      </c>
    </row>
    <row r="247" spans="2:11">
      <c r="B247" s="43">
        <f t="shared" ref="B247:B248" si="38">C70</f>
        <v>0</v>
      </c>
      <c r="C247" s="644">
        <f t="shared" ref="C247:C248" si="39">D70</f>
        <v>0</v>
      </c>
      <c r="D247" s="105"/>
      <c r="E247" s="197"/>
      <c r="F247" s="197"/>
      <c r="G247" s="197"/>
      <c r="H247" s="210"/>
      <c r="J247" s="45">
        <f t="shared" si="36"/>
        <v>0</v>
      </c>
      <c r="K247" s="549">
        <f t="shared" si="37"/>
        <v>0</v>
      </c>
    </row>
    <row r="248" spans="2:11">
      <c r="B248" s="45">
        <f t="shared" si="38"/>
        <v>0</v>
      </c>
      <c r="C248" s="645">
        <f t="shared" si="39"/>
        <v>0</v>
      </c>
      <c r="D248" s="109"/>
      <c r="E248" s="197"/>
      <c r="F248" s="197"/>
      <c r="G248" s="197"/>
      <c r="H248" s="210"/>
      <c r="J248" s="45">
        <f t="shared" si="36"/>
        <v>0</v>
      </c>
      <c r="K248" s="549">
        <f t="shared" si="36"/>
        <v>0</v>
      </c>
    </row>
    <row r="249" spans="2:11">
      <c r="B249" s="45">
        <f t="shared" ref="B249:B250" si="40">C107</f>
        <v>0</v>
      </c>
      <c r="C249" s="645">
        <f t="shared" ref="C249:C250" si="41">D107</f>
        <v>0</v>
      </c>
      <c r="D249" s="109"/>
      <c r="E249" s="197"/>
      <c r="F249" s="197"/>
      <c r="G249" s="197"/>
      <c r="H249" s="210"/>
      <c r="J249" s="45">
        <f t="shared" si="36"/>
        <v>0</v>
      </c>
      <c r="K249" s="549">
        <f t="shared" si="36"/>
        <v>0</v>
      </c>
    </row>
    <row r="250" ht="15.15" spans="2:11">
      <c r="B250" s="45">
        <f t="shared" si="40"/>
        <v>0</v>
      </c>
      <c r="C250" s="645">
        <f t="shared" si="41"/>
        <v>0</v>
      </c>
      <c r="D250" s="109"/>
      <c r="E250" s="197"/>
      <c r="F250" s="197"/>
      <c r="G250" s="197"/>
      <c r="H250" s="210"/>
      <c r="J250" s="45">
        <f t="shared" si="36"/>
        <v>0</v>
      </c>
      <c r="K250" s="549">
        <f t="shared" si="36"/>
        <v>0</v>
      </c>
    </row>
    <row r="251" ht="45" customHeight="1" spans="2:11">
      <c r="B251" s="45" t="str">
        <f t="shared" ref="B251:B252" si="42">C144</f>
        <v>BFS algorithm</v>
      </c>
      <c r="C251" s="645" t="str">
        <f t="shared" ref="C251:C252" si="43">D144</f>
        <v>https://www.geeksforgeeks.org/python-programming-language-tutorial/</v>
      </c>
      <c r="D251" s="109"/>
      <c r="J251" s="521"/>
      <c r="K251" s="541"/>
    </row>
    <row r="252" spans="2:11">
      <c r="B252" s="45">
        <f t="shared" si="42"/>
        <v>0</v>
      </c>
      <c r="C252" s="645">
        <f t="shared" si="43"/>
        <v>0</v>
      </c>
      <c r="D252" s="109"/>
      <c r="J252" s="523"/>
      <c r="K252" s="123"/>
    </row>
    <row r="253" spans="2:11">
      <c r="B253" s="45" t="str">
        <f t="shared" ref="B253:B254" si="44">C181</f>
        <v>BFS algorithm</v>
      </c>
      <c r="C253" s="645" t="str">
        <f t="shared" ref="C253:C254" si="45">D181</f>
        <v>https://www.geeksforgeeks.org/python-programming-language-tutorial/</v>
      </c>
      <c r="D253" s="109"/>
      <c r="J253" s="523">
        <f t="shared" ref="J253:J260" si="46">C228</f>
        <v>0</v>
      </c>
      <c r="K253" s="123"/>
    </row>
    <row r="254" spans="2:11">
      <c r="B254" s="45">
        <f t="shared" si="44"/>
        <v>0</v>
      </c>
      <c r="C254" s="645">
        <f t="shared" si="45"/>
        <v>0</v>
      </c>
      <c r="D254" s="109"/>
      <c r="J254" s="523" t="str">
        <f t="shared" si="46"/>
        <v>Consume GitHub API - continue</v>
      </c>
      <c r="K254" s="123"/>
    </row>
    <row r="255" ht="300" customHeight="1" spans="2:11">
      <c r="B255" s="45" t="str">
        <f t="shared" ref="B255:B256" si="47">C218</f>
        <v>Coderbyte assessment -</v>
      </c>
      <c r="C255" s="645" t="str">
        <f t="shared" ref="C255:C256" si="48">D218</f>
        <v>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</v>
      </c>
      <c r="D255" s="109"/>
      <c r="J255" s="523" t="str">
        <f t="shared" si="46"/>
        <v>Data wrangling - made changes if requested</v>
      </c>
      <c r="K255" s="123"/>
    </row>
    <row r="256" ht="15.15" spans="2:11">
      <c r="B256" s="211">
        <f t="shared" si="47"/>
        <v>0</v>
      </c>
      <c r="C256" s="646">
        <f t="shared" si="48"/>
        <v>0</v>
      </c>
      <c r="D256" s="647"/>
      <c r="J256" s="523" t="str">
        <f t="shared" si="46"/>
        <v>Data Wrangling Discussion - cancelled</v>
      </c>
      <c r="K256" s="123"/>
    </row>
    <row r="257" ht="15.15" spans="2:11">
      <c r="B257" s="624" t="s">
        <v>82</v>
      </c>
      <c r="C257" s="649"/>
      <c r="D257" s="650"/>
      <c r="J257" s="523">
        <f t="shared" si="46"/>
        <v>0</v>
      </c>
      <c r="K257" s="123"/>
    </row>
    <row r="258" spans="2:11">
      <c r="B258" s="219"/>
      <c r="C258" s="651"/>
      <c r="D258" s="220"/>
      <c r="J258" s="523">
        <f t="shared" si="46"/>
        <v>0</v>
      </c>
      <c r="K258" s="123"/>
    </row>
    <row r="259" spans="2:11">
      <c r="B259" s="215" t="s">
        <v>83</v>
      </c>
      <c r="C259" s="652"/>
      <c r="D259" s="216"/>
      <c r="J259" s="523">
        <f t="shared" si="46"/>
        <v>0</v>
      </c>
      <c r="K259" s="123"/>
    </row>
    <row r="260" ht="15.15" spans="2:11">
      <c r="B260" s="227"/>
      <c r="C260" s="640"/>
      <c r="D260" s="228"/>
      <c r="J260" s="523">
        <f t="shared" si="46"/>
        <v>0</v>
      </c>
      <c r="K260" s="123"/>
    </row>
    <row r="261" ht="15.15" spans="2:11">
      <c r="B261" s="624" t="s">
        <v>84</v>
      </c>
      <c r="C261" s="649"/>
      <c r="D261" s="650"/>
      <c r="J261" s="575"/>
      <c r="K261" s="576"/>
    </row>
    <row r="262" ht="15.15" spans="2:11">
      <c r="B262" s="219"/>
      <c r="C262" s="651"/>
      <c r="D262" s="220"/>
      <c r="J262" s="552" t="s">
        <v>64</v>
      </c>
      <c r="K262" s="531"/>
    </row>
    <row r="263" spans="2:11">
      <c r="B263" s="653"/>
      <c r="C263" s="654"/>
      <c r="D263" s="655"/>
      <c r="J263" s="513" t="str">
        <f t="shared" ref="J263:J267" si="49">C211</f>
        <v>Level 2 Coding Challenges - bhekumuzitshabalala.main@gmail.com - review</v>
      </c>
      <c r="K263" s="34"/>
    </row>
    <row r="264" spans="2:11">
      <c r="B264" s="653"/>
      <c r="C264" s="654"/>
      <c r="D264" s="655"/>
      <c r="J264" s="505">
        <f t="shared" si="49"/>
        <v>0</v>
      </c>
      <c r="K264" s="36"/>
    </row>
    <row r="265" spans="2:11">
      <c r="B265" s="653" t="str">
        <f t="shared" ref="B265:B271" si="50">C229</f>
        <v>Consume GitHub API - continue</v>
      </c>
      <c r="C265" s="654"/>
      <c r="D265" s="655"/>
      <c r="J265" s="505">
        <f t="shared" si="49"/>
        <v>0</v>
      </c>
      <c r="K265" s="36"/>
    </row>
    <row r="266" ht="15" customHeight="1" spans="2:11">
      <c r="B266" s="653" t="str">
        <f t="shared" si="50"/>
        <v>Data wrangling - made changes if requested</v>
      </c>
      <c r="C266" s="654"/>
      <c r="D266" s="655"/>
      <c r="J266" s="505">
        <f t="shared" si="49"/>
        <v>0</v>
      </c>
      <c r="K266" s="36"/>
    </row>
    <row r="267" spans="2:11">
      <c r="B267" s="653" t="str">
        <f t="shared" si="50"/>
        <v>Data Wrangling Discussion - cancelled</v>
      </c>
      <c r="C267" s="654"/>
      <c r="D267" s="655"/>
      <c r="J267" s="505">
        <f t="shared" si="49"/>
        <v>0</v>
      </c>
      <c r="K267" s="36"/>
    </row>
    <row r="268" spans="2:11">
      <c r="B268" s="653">
        <f t="shared" si="50"/>
        <v>0</v>
      </c>
      <c r="C268" s="654"/>
      <c r="D268" s="655"/>
      <c r="J268" s="557" t="s">
        <v>76</v>
      </c>
      <c r="K268" s="558"/>
    </row>
    <row r="269" spans="2:11">
      <c r="B269" s="653">
        <f t="shared" si="50"/>
        <v>0</v>
      </c>
      <c r="C269" s="654"/>
      <c r="D269" s="655"/>
      <c r="J269" s="559" t="s">
        <v>77</v>
      </c>
      <c r="K269" s="560"/>
    </row>
    <row r="270" ht="15.15" spans="2:11">
      <c r="B270" s="653">
        <f t="shared" si="50"/>
        <v>0</v>
      </c>
      <c r="C270" s="654"/>
      <c r="D270" s="655"/>
      <c r="J270" s="561"/>
      <c r="K270" s="562"/>
    </row>
    <row r="271" ht="15.15" spans="2:4">
      <c r="B271" s="656">
        <f t="shared" si="50"/>
        <v>0</v>
      </c>
      <c r="C271" s="657"/>
      <c r="D271" s="658"/>
    </row>
    <row r="272" ht="15.15" spans="2:4">
      <c r="B272" s="659" t="s">
        <v>85</v>
      </c>
      <c r="C272" s="660"/>
      <c r="D272" s="661"/>
    </row>
    <row r="273" spans="2:4">
      <c r="B273" s="662">
        <v>1</v>
      </c>
      <c r="C273" s="663"/>
      <c r="D273" s="664"/>
    </row>
    <row r="274" spans="2:4">
      <c r="B274" s="226"/>
      <c r="C274" s="665"/>
      <c r="D274" s="666"/>
    </row>
    <row r="275" ht="15.15" spans="2:4">
      <c r="B275" s="227"/>
      <c r="C275" s="640"/>
      <c r="D275" s="228"/>
    </row>
  </sheetData>
  <mergeCells count="468">
    <mergeCell ref="B2:C2"/>
    <mergeCell ref="B3:C3"/>
    <mergeCell ref="G3:H3"/>
    <mergeCell ref="B4:C4"/>
    <mergeCell ref="G4:H4"/>
    <mergeCell ref="J4:K4"/>
    <mergeCell ref="B5:C5"/>
    <mergeCell ref="B6:C6"/>
    <mergeCell ref="B7:C7"/>
    <mergeCell ref="B8:C8"/>
    <mergeCell ref="B9:C9"/>
    <mergeCell ref="B10:C10"/>
    <mergeCell ref="J10:K10"/>
    <mergeCell ref="B11:C11"/>
    <mergeCell ref="J11:K11"/>
    <mergeCell ref="B12:C12"/>
    <mergeCell ref="J12:K12"/>
    <mergeCell ref="B13:C13"/>
    <mergeCell ref="J13:K13"/>
    <mergeCell ref="B14:E14"/>
    <mergeCell ref="J14:K14"/>
    <mergeCell ref="B15:E15"/>
    <mergeCell ref="J15:K15"/>
    <mergeCell ref="J16:K16"/>
    <mergeCell ref="J17:K17"/>
    <mergeCell ref="D18:E18"/>
    <mergeCell ref="J18:K18"/>
    <mergeCell ref="J19:K19"/>
    <mergeCell ref="J20:K20"/>
    <mergeCell ref="J21:K21"/>
    <mergeCell ref="J22:K22"/>
    <mergeCell ref="J23:K23"/>
    <mergeCell ref="C24:E24"/>
    <mergeCell ref="F24:H24"/>
    <mergeCell ref="J24:K24"/>
    <mergeCell ref="J25:K25"/>
    <mergeCell ref="J26:K26"/>
    <mergeCell ref="J27:K27"/>
    <mergeCell ref="J29:K29"/>
    <mergeCell ref="C31:E31"/>
    <mergeCell ref="F31:H31"/>
    <mergeCell ref="D32:E32"/>
    <mergeCell ref="D33:E33"/>
    <mergeCell ref="D34:E34"/>
    <mergeCell ref="D35:E35"/>
    <mergeCell ref="J35:K35"/>
    <mergeCell ref="D36:E36"/>
    <mergeCell ref="J36:K36"/>
    <mergeCell ref="D37:E37"/>
    <mergeCell ref="J37:K37"/>
    <mergeCell ref="C38:E38"/>
    <mergeCell ref="F38:H38"/>
    <mergeCell ref="J38:K38"/>
    <mergeCell ref="C39:E39"/>
    <mergeCell ref="F39:H39"/>
    <mergeCell ref="J39:K39"/>
    <mergeCell ref="C40:E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J51:K51"/>
    <mergeCell ref="J52:K52"/>
    <mergeCell ref="J53:K53"/>
    <mergeCell ref="J54:K54"/>
    <mergeCell ref="D55:E55"/>
    <mergeCell ref="J55:K55"/>
    <mergeCell ref="J56:K56"/>
    <mergeCell ref="J58:K58"/>
    <mergeCell ref="C61:E61"/>
    <mergeCell ref="F61:H61"/>
    <mergeCell ref="J64:K64"/>
    <mergeCell ref="J65:K65"/>
    <mergeCell ref="J66:K66"/>
    <mergeCell ref="J67:K67"/>
    <mergeCell ref="C68:E68"/>
    <mergeCell ref="F68:H68"/>
    <mergeCell ref="J68:K68"/>
    <mergeCell ref="D69:E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C75:E75"/>
    <mergeCell ref="F75:H75"/>
    <mergeCell ref="J75:K75"/>
    <mergeCell ref="C76:E76"/>
    <mergeCell ref="F76:H76"/>
    <mergeCell ref="J76:K76"/>
    <mergeCell ref="C77:E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C83:D83"/>
    <mergeCell ref="J83:K83"/>
    <mergeCell ref="C84:D84"/>
    <mergeCell ref="C85:D85"/>
    <mergeCell ref="C86:D86"/>
    <mergeCell ref="C87:D87"/>
    <mergeCell ref="J89:K89"/>
    <mergeCell ref="J90:K90"/>
    <mergeCell ref="J91:K91"/>
    <mergeCell ref="D92:E92"/>
    <mergeCell ref="J92:K92"/>
    <mergeCell ref="J93:K93"/>
    <mergeCell ref="J94:K94"/>
    <mergeCell ref="J95:K95"/>
    <mergeCell ref="J96:K96"/>
    <mergeCell ref="J97:K97"/>
    <mergeCell ref="C98:E98"/>
    <mergeCell ref="F98:H98"/>
    <mergeCell ref="J98:K98"/>
    <mergeCell ref="J99:K99"/>
    <mergeCell ref="J100:K100"/>
    <mergeCell ref="J101:K101"/>
    <mergeCell ref="J102:K102"/>
    <mergeCell ref="J103:K103"/>
    <mergeCell ref="J104:K104"/>
    <mergeCell ref="C105:E105"/>
    <mergeCell ref="F105:H105"/>
    <mergeCell ref="J105:K105"/>
    <mergeCell ref="D106:E106"/>
    <mergeCell ref="J106:K106"/>
    <mergeCell ref="D107:E107"/>
    <mergeCell ref="J107:K107"/>
    <mergeCell ref="D108:E108"/>
    <mergeCell ref="J108:K108"/>
    <mergeCell ref="D109:E109"/>
    <mergeCell ref="D110:E110"/>
    <mergeCell ref="D111:E111"/>
    <mergeCell ref="C112:E112"/>
    <mergeCell ref="F112:H112"/>
    <mergeCell ref="J112:K112"/>
    <mergeCell ref="C113:E113"/>
    <mergeCell ref="F113:H113"/>
    <mergeCell ref="C114:E114"/>
    <mergeCell ref="C115:D115"/>
    <mergeCell ref="C116:D116"/>
    <mergeCell ref="C117:D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J125:K125"/>
    <mergeCell ref="J126:K126"/>
    <mergeCell ref="J127:K127"/>
    <mergeCell ref="J128:K128"/>
    <mergeCell ref="D129:E129"/>
    <mergeCell ref="J129:K129"/>
    <mergeCell ref="J130:K130"/>
    <mergeCell ref="J131:K131"/>
    <mergeCell ref="J132:K132"/>
    <mergeCell ref="J133:K133"/>
    <mergeCell ref="J134:K134"/>
    <mergeCell ref="C135:E135"/>
    <mergeCell ref="F135:H135"/>
    <mergeCell ref="J135:K135"/>
    <mergeCell ref="J137:K137"/>
    <mergeCell ref="C142:E142"/>
    <mergeCell ref="F142:H142"/>
    <mergeCell ref="D143:E143"/>
    <mergeCell ref="J143:K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C149:E149"/>
    <mergeCell ref="F149:H149"/>
    <mergeCell ref="J149:K149"/>
    <mergeCell ref="C150:E150"/>
    <mergeCell ref="F150:H150"/>
    <mergeCell ref="J150:K150"/>
    <mergeCell ref="C151:E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J162:K162"/>
    <mergeCell ref="D166:E166"/>
    <mergeCell ref="J166:K166"/>
    <mergeCell ref="C172:E172"/>
    <mergeCell ref="F172:H172"/>
    <mergeCell ref="J172:K172"/>
    <mergeCell ref="J173:K173"/>
    <mergeCell ref="J174:K174"/>
    <mergeCell ref="J175:K175"/>
    <mergeCell ref="J176:K176"/>
    <mergeCell ref="J177:K177"/>
    <mergeCell ref="J178:K178"/>
    <mergeCell ref="C179:E179"/>
    <mergeCell ref="F179:H179"/>
    <mergeCell ref="J179:K179"/>
    <mergeCell ref="D180:E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C186:E186"/>
    <mergeCell ref="F186:H186"/>
    <mergeCell ref="J186:K186"/>
    <mergeCell ref="C187:E187"/>
    <mergeCell ref="F187:H187"/>
    <mergeCell ref="J187:K187"/>
    <mergeCell ref="C188:E188"/>
    <mergeCell ref="J188:K188"/>
    <mergeCell ref="C189:D189"/>
    <mergeCell ref="J189:K189"/>
    <mergeCell ref="C190:D190"/>
    <mergeCell ref="C191:D191"/>
    <mergeCell ref="J191:K191"/>
    <mergeCell ref="C192:D192"/>
    <mergeCell ref="C193:D193"/>
    <mergeCell ref="C194:D194"/>
    <mergeCell ref="C195:D195"/>
    <mergeCell ref="C196:D196"/>
    <mergeCell ref="C197:D197"/>
    <mergeCell ref="J197:K197"/>
    <mergeCell ref="C198:D198"/>
    <mergeCell ref="J198:K198"/>
    <mergeCell ref="J199:K199"/>
    <mergeCell ref="J200:K200"/>
    <mergeCell ref="J201:K201"/>
    <mergeCell ref="J202:K202"/>
    <mergeCell ref="D203:E203"/>
    <mergeCell ref="J203:K203"/>
    <mergeCell ref="J204:K204"/>
    <mergeCell ref="J205:K205"/>
    <mergeCell ref="J206:K206"/>
    <mergeCell ref="J207:K207"/>
    <mergeCell ref="J208:K208"/>
    <mergeCell ref="C209:E209"/>
    <mergeCell ref="F209:H209"/>
    <mergeCell ref="J209:K209"/>
    <mergeCell ref="J210:K210"/>
    <mergeCell ref="J211:K211"/>
    <mergeCell ref="J212:K212"/>
    <mergeCell ref="J213:K213"/>
    <mergeCell ref="J214:K214"/>
    <mergeCell ref="J215:K215"/>
    <mergeCell ref="C216:E216"/>
    <mergeCell ref="F216:H216"/>
    <mergeCell ref="J216:K216"/>
    <mergeCell ref="D217:E217"/>
    <mergeCell ref="D218:E218"/>
    <mergeCell ref="D219:E219"/>
    <mergeCell ref="D220:E220"/>
    <mergeCell ref="J220:K220"/>
    <mergeCell ref="D221:E221"/>
    <mergeCell ref="D222:E222"/>
    <mergeCell ref="C223:E223"/>
    <mergeCell ref="F223:H223"/>
    <mergeCell ref="C224:E224"/>
    <mergeCell ref="F224:H224"/>
    <mergeCell ref="C225:E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J236:K236"/>
    <mergeCell ref="J237:K237"/>
    <mergeCell ref="C238:D238"/>
    <mergeCell ref="J238:K238"/>
    <mergeCell ref="B239:D239"/>
    <mergeCell ref="J239:K239"/>
    <mergeCell ref="B240:D240"/>
    <mergeCell ref="J240:K240"/>
    <mergeCell ref="B241:D241"/>
    <mergeCell ref="J241:K241"/>
    <mergeCell ref="B242:D242"/>
    <mergeCell ref="J242:K242"/>
    <mergeCell ref="B243:D243"/>
    <mergeCell ref="J243:K243"/>
    <mergeCell ref="B244:D244"/>
    <mergeCell ref="B245:D245"/>
    <mergeCell ref="J245:K245"/>
    <mergeCell ref="B246:D246"/>
    <mergeCell ref="C247:D247"/>
    <mergeCell ref="C248:D248"/>
    <mergeCell ref="C249:D249"/>
    <mergeCell ref="C250:D250"/>
    <mergeCell ref="C251:D251"/>
    <mergeCell ref="J251:K251"/>
    <mergeCell ref="C252:D252"/>
    <mergeCell ref="J252:K252"/>
    <mergeCell ref="C253:D253"/>
    <mergeCell ref="J253:K253"/>
    <mergeCell ref="C254:D254"/>
    <mergeCell ref="J254:K254"/>
    <mergeCell ref="C255:D255"/>
    <mergeCell ref="J255:K255"/>
    <mergeCell ref="C256:D256"/>
    <mergeCell ref="J256:K256"/>
    <mergeCell ref="B257:D257"/>
    <mergeCell ref="J257:K257"/>
    <mergeCell ref="B258:D258"/>
    <mergeCell ref="J258:K258"/>
    <mergeCell ref="B259:D259"/>
    <mergeCell ref="J259:K259"/>
    <mergeCell ref="B260:D260"/>
    <mergeCell ref="J260:K260"/>
    <mergeCell ref="B261:D261"/>
    <mergeCell ref="J261:K261"/>
    <mergeCell ref="B262:D262"/>
    <mergeCell ref="J262:K262"/>
    <mergeCell ref="B263:D263"/>
    <mergeCell ref="J263:K263"/>
    <mergeCell ref="B264:D264"/>
    <mergeCell ref="J264:K264"/>
    <mergeCell ref="B265:D265"/>
    <mergeCell ref="J265:K265"/>
    <mergeCell ref="B266:D266"/>
    <mergeCell ref="J266:K266"/>
    <mergeCell ref="B267:D267"/>
    <mergeCell ref="J267:K267"/>
    <mergeCell ref="B268:D268"/>
    <mergeCell ref="J268:K268"/>
    <mergeCell ref="B269:D269"/>
    <mergeCell ref="J269:K269"/>
    <mergeCell ref="B270:D270"/>
    <mergeCell ref="J270:K270"/>
    <mergeCell ref="B271:D271"/>
    <mergeCell ref="B272:D272"/>
    <mergeCell ref="B273:D273"/>
    <mergeCell ref="B274:D274"/>
    <mergeCell ref="B275:D275"/>
    <mergeCell ref="B19:B50"/>
    <mergeCell ref="B56:B87"/>
    <mergeCell ref="B93:B124"/>
    <mergeCell ref="B130:B161"/>
    <mergeCell ref="B167:B198"/>
    <mergeCell ref="B204:B235"/>
    <mergeCell ref="E41:E43"/>
    <mergeCell ref="E45:E50"/>
    <mergeCell ref="E78:E80"/>
    <mergeCell ref="E82:E87"/>
    <mergeCell ref="E115:E117"/>
    <mergeCell ref="E119:E124"/>
    <mergeCell ref="E152:E154"/>
    <mergeCell ref="E156:E161"/>
    <mergeCell ref="E189:E191"/>
    <mergeCell ref="E193:E198"/>
    <mergeCell ref="E226:E228"/>
    <mergeCell ref="E230:E235"/>
    <mergeCell ref="F19:F23"/>
    <mergeCell ref="F56:F60"/>
    <mergeCell ref="F93:F97"/>
    <mergeCell ref="F130:F134"/>
    <mergeCell ref="F152:F153"/>
    <mergeCell ref="F167:F171"/>
    <mergeCell ref="F204:F208"/>
    <mergeCell ref="G19:G23"/>
    <mergeCell ref="G56:G60"/>
    <mergeCell ref="G93:G97"/>
    <mergeCell ref="G130:G134"/>
    <mergeCell ref="G152:G153"/>
    <mergeCell ref="G167:G171"/>
    <mergeCell ref="G204:G208"/>
    <mergeCell ref="H19:H22"/>
    <mergeCell ref="H26:H30"/>
    <mergeCell ref="H33:H37"/>
    <mergeCell ref="H56:H59"/>
    <mergeCell ref="H63:H67"/>
    <mergeCell ref="H70:H74"/>
    <mergeCell ref="H93:H96"/>
    <mergeCell ref="H100:H104"/>
    <mergeCell ref="H107:H111"/>
    <mergeCell ref="H130:H133"/>
    <mergeCell ref="H137:H141"/>
    <mergeCell ref="H144:H148"/>
    <mergeCell ref="H167:H170"/>
    <mergeCell ref="H174:H178"/>
    <mergeCell ref="H181:H185"/>
    <mergeCell ref="H204:H207"/>
    <mergeCell ref="H211:H215"/>
    <mergeCell ref="H218:H222"/>
    <mergeCell ref="D19:E23"/>
    <mergeCell ref="D56:E60"/>
    <mergeCell ref="D93:E97"/>
    <mergeCell ref="D130:E134"/>
    <mergeCell ref="D167:E171"/>
    <mergeCell ref="D204:E208"/>
  </mergeCells>
  <conditionalFormatting sqref="F19">
    <cfRule type="dataBar" priority="13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{4c560e82-3ec3-41d4-95a1-ea04168f68bf}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{aabb2218-5b11-473b-96e9-ceebef1ebfac}</x14:id>
        </ext>
      </extLst>
    </cfRule>
    <cfRule type="dataBar" priority="11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{03451d05-62b0-464e-b47e-d3bf7e7ee7a8}</x14:id>
        </ext>
      </extLst>
    </cfRule>
    <cfRule type="dataBar" priority="11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{2cec3b6e-db67-490d-ae80-971a3309dc46}</x14:id>
        </ext>
      </extLst>
    </cfRule>
    <cfRule type="dataBar" priority="13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{cdbe1445-f132-4429-9f4f-8fc128df7c74}</x14:id>
        </ext>
      </extLst>
    </cfRule>
    <cfRule type="dataBar" priority="1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{11a3b0e6-c57b-4198-b90c-8fe26a166bf5}</x14:id>
        </ext>
      </extLst>
    </cfRule>
    <cfRule type="dataBar" priority="13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{286780b6-08f0-419d-95b6-6b379b812118}</x14:id>
        </ext>
      </extLst>
    </cfRule>
    <cfRule type="dataBar" priority="10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{32969cc4-2ca7-4317-8b13-278d58890b75}</x14:id>
        </ext>
      </extLst>
    </cfRule>
    <cfRule type="dataBar" priority="10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{87d8ba8d-ba7f-44c2-8970-1ba36372f824}</x14:id>
        </ext>
      </extLst>
    </cfRule>
  </conditionalFormatting>
  <conditionalFormatting sqref="F56">
    <cfRule type="dataBar" priority="92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{6d26ffe7-85cb-4ba9-8d48-2b0276b86baf}</x14:id>
        </ext>
      </extLst>
    </cfRule>
    <cfRule type="dataBar" priority="10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{05d92270-f107-416a-b02f-46673613abaf}</x14:id>
        </ext>
      </extLst>
    </cfRule>
    <cfRule type="dataBar" priority="9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{7f0f5a4b-6b6b-4c18-93f4-d3abfe88a9ea}</x14:id>
        </ext>
      </extLst>
    </cfRule>
    <cfRule type="dataBar" priority="9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{eec8ac58-21e6-4538-8e61-b8995bebb784}</x14:id>
        </ext>
      </extLst>
    </cfRule>
    <cfRule type="dataBar" priority="9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{27bde703-fced-406a-9153-5d306a321619}</x14:id>
        </ext>
      </extLst>
    </cfRule>
    <cfRule type="dataBar" priority="9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{87388235-eb12-47bd-b661-7712028b1814}</x14:id>
        </ext>
      </extLst>
    </cfRule>
    <cfRule type="dataBar" priority="84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{a8e942a0-09f2-46f3-9a77-d6700bfdac68}</x14:id>
        </ext>
      </extLst>
    </cfRule>
    <cfRule type="dataBar" priority="8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{82eee2f0-6d59-4ae0-b10e-48d226697390}</x14:id>
        </ext>
      </extLst>
    </cfRule>
    <cfRule type="dataBar" priority="10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{41c4e981-b427-4e36-aeb2-2b588afbeb36}</x14:id>
        </ext>
      </extLst>
    </cfRule>
  </conditionalFormatting>
  <conditionalFormatting sqref="F93">
    <cfRule type="dataBar" priority="8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{1f99f9f8-548e-4b0b-ac6c-b697b1a99a1b}</x14:id>
        </ext>
      </extLst>
    </cfRule>
    <cfRule type="dataBar" priority="64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{84743f4d-ab4e-4013-b430-f5bf950be8e4}</x14:id>
        </ext>
      </extLst>
    </cfRule>
    <cfRule type="dataBar" priority="6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{6e72a3d7-61d9-4154-87db-afd7961b06f8}</x14:id>
        </ext>
      </extLst>
    </cfRule>
    <cfRule type="dataBar" priority="7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{18ad7d2a-041e-452d-9a60-f37d58e43919}</x14:id>
        </ext>
      </extLst>
    </cfRule>
    <cfRule type="dataBar" priority="7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{ae0dec06-c2be-4615-849c-9a1cadc5a49c}</x14:id>
        </ext>
      </extLst>
    </cfRule>
    <cfRule type="dataBar" priority="72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{bd3f190e-2c4e-43dd-bd7e-5a8ab42a598b}</x14:id>
        </ext>
      </extLst>
    </cfRule>
    <cfRule type="dataBar" priority="7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{bb44de32-f5f9-4613-8dc1-5713f73686a4}</x14:id>
        </ext>
      </extLst>
    </cfRule>
    <cfRule type="dataBar" priority="7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{25bd97d9-d229-4e98-a8e2-7672997bbed7}</x14:id>
        </ext>
      </extLst>
    </cfRule>
    <cfRule type="dataBar" priority="8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{fd8d3577-6332-40f5-b79e-9c9af77ac6c4}</x14:id>
        </ext>
      </extLst>
    </cfRule>
  </conditionalFormatting>
  <conditionalFormatting sqref="F130">
    <cfRule type="dataBar" priority="44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{d98d367c-1f6f-44df-8ef3-96125f092c29}</x14:id>
        </ext>
      </extLst>
    </cfRule>
    <cfRule type="dataBar" priority="6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{a52491c6-a645-4dc5-a3a2-ba575b917d47}</x14:id>
        </ext>
      </extLst>
    </cfRule>
    <cfRule type="dataBar" priority="4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{e5a92847-3837-46fb-8e4c-99bb64a72971}</x14:id>
        </ext>
      </extLst>
    </cfRule>
    <cfRule type="dataBar" priority="5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{20281dca-e8ff-4735-8169-a8bd269d215d}</x14:id>
        </ext>
      </extLst>
    </cfRule>
    <cfRule type="dataBar" priority="5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{bbce0e96-00bb-40ae-86a7-39522b6344a5}</x14:id>
        </ext>
      </extLst>
    </cfRule>
    <cfRule type="dataBar" priority="52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{a11c7161-8cde-4ea3-85bf-5413fedc731c}</x14:id>
        </ext>
      </extLst>
    </cfRule>
    <cfRule type="dataBar" priority="5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{8be75350-ae65-4bb7-8294-06ad00105d0a}</x14:id>
        </ext>
      </extLst>
    </cfRule>
    <cfRule type="dataBar" priority="6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{e32d2f14-9ced-48ee-bc72-0cd0af9e9013}</x14:id>
        </ext>
      </extLst>
    </cfRule>
    <cfRule type="dataBar" priority="5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{3810a382-8428-4521-b4e7-12abc62bcf76}</x14:id>
        </ext>
      </extLst>
    </cfRule>
  </conditionalFormatting>
  <conditionalFormatting sqref="F167">
    <cfRule type="dataBar" priority="4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{df96a602-68f6-4a40-95e6-0bd1b1b2ace9}</x14:id>
        </ext>
      </extLst>
    </cfRule>
    <cfRule type="dataBar" priority="4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{72568b26-683d-4ccd-b989-f9af4c06502a}</x14:id>
        </ext>
      </extLst>
    </cfRule>
    <cfRule type="dataBar" priority="3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{5a872ee6-19ad-4ad0-a1f6-626b614f1e0f}</x14:id>
        </ext>
      </extLst>
    </cfRule>
    <cfRule type="dataBar" priority="3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{c907a758-9657-4f6c-856d-a8223646b733}</x14:id>
        </ext>
      </extLst>
    </cfRule>
    <cfRule type="dataBar" priority="3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{70d14a40-fa0c-41a2-940c-3ce6b6c83196}</x14:id>
        </ext>
      </extLst>
    </cfRule>
    <cfRule type="dataBar" priority="3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{3d0e3743-7d6d-441e-beb8-3c4e63a6f79a}</x14:id>
        </ext>
      </extLst>
    </cfRule>
    <cfRule type="dataBar" priority="32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{389a5246-bc2a-4f8e-9212-8b99f27b48b3}</x14:id>
        </ext>
      </extLst>
    </cfRule>
    <cfRule type="dataBar" priority="24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{2a00e748-d2ed-4f63-b295-fc086c62e420}</x14:id>
        </ext>
      </extLst>
    </cfRule>
    <cfRule type="dataBar" priority="2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{3d5d9c99-7143-4548-b7b4-cdae3c5811ff}</x14:id>
        </ext>
      </extLst>
    </cfRule>
  </conditionalFormatting>
  <conditionalFormatting sqref="F204">
    <cfRule type="dataBar" priority="1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{79ac4e5f-a661-4c6e-acc0-0a56d3ddc548}</x14:id>
        </ext>
      </extLst>
    </cfRule>
    <cfRule type="dataBar" priority="12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{eef85e68-03c0-4b45-a40f-32f08c29b8cf}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{615565d3-0ac1-4ca1-adf3-bdd47222834e}</x14:id>
        </ext>
      </extLst>
    </cfRule>
    <cfRule type="dataBar" priority="4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{2067c70b-f45d-4363-8a8e-b58ffefc41c9}</x14:id>
        </ext>
      </extLst>
    </cfRule>
    <cfRule type="dataBar" priority="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{e37f054e-3bed-4900-ab61-3644a7abd8af}</x14:id>
        </ext>
      </extLst>
    </cfRule>
    <cfRule type="dataBar" priority="1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{723be90b-ddd0-4413-a412-3a91daa7a6a8}</x14:id>
        </ext>
      </extLst>
    </cfRule>
    <cfRule type="dataBar" priority="1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{5135172e-86d6-4634-8a2c-73a1b6d3340b}</x14:id>
        </ext>
      </extLst>
    </cfRule>
    <cfRule type="dataBar" priority="2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{e5af2272-b017-4a90-b262-bd109e5d1f5e}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{06aa9ed6-b46b-4f5f-a21d-bea96006e345}</x14:id>
        </ext>
      </extLst>
    </cfRule>
  </conditionalFormatting>
  <conditionalFormatting sqref="F26:F30">
    <cfRule type="dataBar" priority="11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{f8d86209-d66f-4dc7-af93-d6ead4f52715}</x14:id>
        </ext>
      </extLst>
    </cfRule>
    <cfRule type="dataBar" priority="1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{f2205d37-aa6f-465e-b162-51c7198a8b76}</x14:id>
        </ext>
      </extLst>
    </cfRule>
    <cfRule type="dataBar" priority="10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{6fcc8bb4-4018-40aa-b2a2-5eff86b95b17}</x14:id>
        </ext>
      </extLst>
    </cfRule>
    <cfRule type="dataBar" priority="10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{947a3197-c857-4bee-8c40-59a954d2578f}</x14:id>
        </ext>
      </extLst>
    </cfRule>
  </conditionalFormatting>
  <conditionalFormatting sqref="F33:F37">
    <cfRule type="dataBar" priority="11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{e3290821-1360-43ab-aa10-366147492cb0}</x14:id>
        </ext>
      </extLst>
    </cfRule>
    <cfRule type="dataBar" priority="10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{a37814a5-2be8-4af0-afc3-a71991ebce59}</x14:id>
        </ext>
      </extLst>
    </cfRule>
  </conditionalFormatting>
  <conditionalFormatting sqref="F41:F50">
    <cfRule type="dataBar" priority="12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{12220742-af7e-4e8e-acd6-b4c5330f53f5}</x14:id>
        </ext>
      </extLst>
    </cfRule>
    <cfRule type="dataBar" priority="11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{9e48067c-216e-4136-a8e5-84e06a753451}</x14:id>
        </ext>
      </extLst>
    </cfRule>
    <cfRule type="dataBar" priority="10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{3a261422-b30c-4912-ba00-53cc90b5b604}</x14:id>
        </ext>
      </extLst>
    </cfRule>
    <cfRule type="dataBar" priority="10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{29fa02ae-6c19-49a9-8b36-e7540ae26029}</x14:id>
        </ext>
      </extLst>
    </cfRule>
  </conditionalFormatting>
  <conditionalFormatting sqref="F63:F67">
    <cfRule type="dataBar" priority="8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{3a444f56-8ddb-4b42-8f30-a0020b740862}</x14:id>
        </ext>
      </extLst>
    </cfRule>
    <cfRule type="dataBar" priority="95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{2b586113-86c6-42be-b624-53b9c82748ae}</x14:id>
        </ext>
      </extLst>
    </cfRule>
    <cfRule type="dataBar" priority="85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{b9f41df2-4850-4375-ad60-60f878a1e07e}</x14:id>
        </ext>
      </extLst>
    </cfRule>
    <cfRule type="dataBar" priority="9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{d8a3fee1-d08e-4da0-9afc-4eb22afe1312}</x14:id>
        </ext>
      </extLst>
    </cfRule>
  </conditionalFormatting>
  <conditionalFormatting sqref="F70:F74">
    <cfRule type="dataBar" priority="86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{035bf363-caa0-449c-ba16-d47614eadb9d}</x14:id>
        </ext>
      </extLst>
    </cfRule>
    <cfRule type="dataBar" priority="90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{2bc495ac-da1f-49ce-a2f6-7ce44015fab0}</x14:id>
        </ext>
      </extLst>
    </cfRule>
  </conditionalFormatting>
  <conditionalFormatting sqref="F78:F87">
    <cfRule type="dataBar" priority="8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{e2a6be7d-e114-49cf-8b83-fb0f27a7e2c0}</x14:id>
        </ext>
      </extLst>
    </cfRule>
    <cfRule type="dataBar" priority="8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{febf070f-c15f-4e69-b0b2-66acb25235e9}</x14:id>
        </ext>
      </extLst>
    </cfRule>
    <cfRule type="dataBar" priority="9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{ad5734dc-7470-4500-b1fd-5b0bb3bd9dff}</x14:id>
        </ext>
      </extLst>
    </cfRule>
    <cfRule type="dataBar" priority="89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{355b14d4-c092-4ed6-9f82-447c813130ee}</x14:id>
        </ext>
      </extLst>
    </cfRule>
  </conditionalFormatting>
  <conditionalFormatting sqref="F88:F89">
    <cfRule type="dataBar" priority="13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{754b4aa0-e3ea-4045-ae10-ccdf50bc781b}</x14:id>
        </ext>
      </extLst>
    </cfRule>
  </conditionalFormatting>
  <conditionalFormatting sqref="F100:F104">
    <cfRule type="dataBar" priority="6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{2c8dd508-53a8-47df-8392-7dd629618980}</x14:id>
        </ext>
      </extLst>
    </cfRule>
    <cfRule type="dataBar" priority="65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{b9386f83-c59a-4fec-8958-85cb55a0462a}</x14:id>
        </ext>
      </extLst>
    </cfRule>
    <cfRule type="dataBar" priority="7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{2ae59661-06f2-4b1f-b5ed-bd0a4a8d9697}</x14:id>
        </ext>
      </extLst>
    </cfRule>
    <cfRule type="dataBar" priority="75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{c6e5acfa-f0dd-42af-af38-5281ac861983}</x14:id>
        </ext>
      </extLst>
    </cfRule>
  </conditionalFormatting>
  <conditionalFormatting sqref="F107:F111">
    <cfRule type="dataBar" priority="70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{2aecf349-140d-495a-a1c9-9acbf31e7b08}</x14:id>
        </ext>
      </extLst>
    </cfRule>
    <cfRule type="dataBar" priority="66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{8390fddc-aed4-41fb-8bb5-8982b11ace2d}</x14:id>
        </ext>
      </extLst>
    </cfRule>
  </conditionalFormatting>
  <conditionalFormatting sqref="F115:F124">
    <cfRule type="dataBar" priority="69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{64d94688-69d1-4be4-bc03-52476b4157d2}</x14:id>
        </ext>
      </extLst>
    </cfRule>
    <cfRule type="dataBar" priority="6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{c47b0e62-48d0-42e9-a153-77fd88536196}</x14:id>
        </ext>
      </extLst>
    </cfRule>
    <cfRule type="dataBar" priority="7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{bbf701c5-6c03-4eaf-ad12-6afd2db41272}</x14:id>
        </ext>
      </extLst>
    </cfRule>
    <cfRule type="dataBar" priority="6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{120a75dd-b666-45e7-9dd9-c86e0791fc96}</x14:id>
        </ext>
      </extLst>
    </cfRule>
  </conditionalFormatting>
  <conditionalFormatting sqref="F125:F126">
    <cfRule type="dataBar" priority="10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{82763fe6-4f55-47ba-a752-293bb776af75}</x14:id>
        </ext>
      </extLst>
    </cfRule>
  </conditionalFormatting>
  <conditionalFormatting sqref="F137:F141">
    <cfRule type="dataBar" priority="5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{1aaa3f9d-9677-43c1-981b-00a00aec6f7c}</x14:id>
        </ext>
      </extLst>
    </cfRule>
    <cfRule type="dataBar" priority="4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{0fdccbc4-2501-4c98-8fed-3fc10d2a6aea}</x14:id>
        </ext>
      </extLst>
    </cfRule>
    <cfRule type="dataBar" priority="45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{01bc0fd6-ec71-4923-b1a8-8ee10a2e574f}</x14:id>
        </ext>
      </extLst>
    </cfRule>
    <cfRule type="dataBar" priority="55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{2fc7f464-a858-495a-9aec-320d4ea676ed}</x14:id>
        </ext>
      </extLst>
    </cfRule>
  </conditionalFormatting>
  <conditionalFormatting sqref="F144:F148">
    <cfRule type="dataBar" priority="46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{84e4e259-f8c1-4933-b276-ef625748e076}</x14:id>
        </ext>
      </extLst>
    </cfRule>
    <cfRule type="dataBar" priority="50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{e2d2831d-bae9-481e-9f0d-2e7a94dfeca8}</x14:id>
        </ext>
      </extLst>
    </cfRule>
  </conditionalFormatting>
  <conditionalFormatting sqref="F162:F163">
    <cfRule type="dataBar" priority="1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{264a8834-04f0-42fb-bb68-67f453016fce}</x14:id>
        </ext>
      </extLst>
    </cfRule>
  </conditionalFormatting>
  <conditionalFormatting sqref="F174:F178">
    <cfRule type="dataBar" priority="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{eaeed306-905e-484b-943d-d44126079369}</x14:id>
        </ext>
      </extLst>
    </cfRule>
    <cfRule type="dataBar" priority="25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{45e1c9c6-9c9a-4e37-a74a-7288341b3e1f}</x14:id>
        </ext>
      </extLst>
    </cfRule>
    <cfRule type="dataBar" priority="35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{71f0153f-9de0-4964-ae86-5a5c91a7814d}</x14:id>
        </ext>
      </extLst>
    </cfRule>
    <cfRule type="dataBar" priority="2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{17e1b7c1-4ec2-4696-95a7-5a600a727138}</x14:id>
        </ext>
      </extLst>
    </cfRule>
  </conditionalFormatting>
  <conditionalFormatting sqref="F181:F185">
    <cfRule type="dataBar" priority="30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{4d296dc4-6bf3-49e4-ac71-f66db542d1a3}</x14:id>
        </ext>
      </extLst>
    </cfRule>
    <cfRule type="dataBar" priority="26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{70b21175-e5db-46c0-bf54-e81015949ba7}</x14:id>
        </ext>
      </extLst>
    </cfRule>
  </conditionalFormatting>
  <conditionalFormatting sqref="F189:F198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{6af13024-d42d-4b79-820a-5203f53eaf20}</x14:id>
        </ext>
      </extLst>
    </cfRule>
    <cfRule type="dataBar" priority="29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{d7e42a88-5da4-40ed-a7ef-27c4288dbb40}</x14:id>
        </ext>
      </extLst>
    </cfRule>
    <cfRule type="dataBar" priority="2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{384876c8-5093-4abc-8c55-1b803ea8c4d9}</x14:id>
        </ext>
      </extLst>
    </cfRule>
    <cfRule type="dataBar" priority="2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{aba1fff5-2066-470a-a41c-157ec3a15a98}</x14:id>
        </ext>
      </extLst>
    </cfRule>
  </conditionalFormatting>
  <conditionalFormatting sqref="F199:F200">
    <cfRule type="dataBar" priority="12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{e53fe834-01c3-4859-a05a-7980a50386f6}</x14:id>
        </ext>
      </extLst>
    </cfRule>
  </conditionalFormatting>
  <conditionalFormatting sqref="F211:F215">
    <cfRule type="dataBar" priority="5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{d8494bc2-df53-4182-951b-47fccac1b0b2}</x14:id>
        </ext>
      </extLst>
    </cfRule>
    <cfRule type="dataBar" priority="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{575dd7a1-0aa1-4116-8de7-865383060b21}</x14:id>
        </ext>
      </extLst>
    </cfRule>
    <cfRule type="dataBar" priority="1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{e1694f25-8c46-4c1a-b704-ba3f52b211eb}</x14:id>
        </ext>
      </extLst>
    </cfRule>
    <cfRule type="dataBar" priority="15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{012c63a8-1f14-4a13-a738-dffcc547e257}</x14:id>
        </ext>
      </extLst>
    </cfRule>
  </conditionalFormatting>
  <conditionalFormatting sqref="F218:F222">
    <cfRule type="dataBar" priority="10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{9ed9b44c-a73d-459b-9854-44c79dbabc20}</x14:id>
        </ext>
      </extLst>
    </cfRule>
    <cfRule type="dataBar" priority="6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{5c6b3b08-cb37-4007-aa42-a1e7291c0685}</x14:id>
        </ext>
      </extLst>
    </cfRule>
  </conditionalFormatting>
  <conditionalFormatting sqref="F226:F235">
    <cfRule type="dataBar" priority="9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{318e3793-a2c7-4e2c-8e36-c2fdb376e9a4}</x14:id>
        </ext>
      </extLst>
    </cfRule>
    <cfRule type="dataBar" priority="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{94f42294-c1ac-4e60-a74d-8a5e41cd4ca2}</x14:id>
        </ext>
      </extLst>
    </cfRule>
    <cfRule type="dataBar" priority="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{b40acb65-4d2e-48d9-b792-dc10a9592949}</x14:id>
        </ext>
      </extLst>
    </cfRule>
    <cfRule type="dataBar" priority="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{cf63e997-5748-4bb1-9907-4f8a21c79443}</x14:id>
        </ext>
      </extLst>
    </cfRule>
  </conditionalFormatting>
  <conditionalFormatting sqref="F236:F237">
    <cfRule type="dataBar" priority="11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{1edb1d59-3ec4-4e11-892d-d4d056b747d3}</x14:id>
        </ext>
      </extLst>
    </cfRule>
  </conditionalFormatting>
  <conditionalFormatting sqref="H241:H250">
    <cfRule type="dataBar" priority="118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{4d44fc68-1f7b-44c6-b85c-df4ce57f897b}</x14:id>
        </ext>
      </extLst>
    </cfRule>
  </conditionalFormatting>
  <conditionalFormatting sqref="D3:E13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{aa1d644d-7ae5-4ed8-aec2-6936c39da361}</x14:id>
        </ext>
      </extLst>
    </cfRule>
  </conditionalFormatting>
  <conditionalFormatting sqref="F33:F37;F51:F52;F26:F30;F19">
    <cfRule type="dataBar" priority="13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{7c20b83d-ca97-45a6-aad7-53ffa1b78c2b}</x14:id>
        </ext>
      </extLst>
    </cfRule>
  </conditionalFormatting>
  <conditionalFormatting sqref="F70:F74;F63:F67;F56">
    <cfRule type="dataBar" priority="9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{b4077893-4e05-4da4-bef3-7f004a87991e}</x14:id>
        </ext>
      </extLst>
    </cfRule>
  </conditionalFormatting>
  <conditionalFormatting sqref="F107:F111;F100:F104;F93">
    <cfRule type="dataBar" priority="7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{6e79ff25-9c4a-44db-bf93-be06cf535a68}</x14:id>
        </ext>
      </extLst>
    </cfRule>
  </conditionalFormatting>
  <conditionalFormatting sqref="F144:F148;F137:F141;F130">
    <cfRule type="dataBar" priority="5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{74ec8505-d129-4406-84c3-fe21832f1d5f}</x14:id>
        </ext>
      </extLst>
    </cfRule>
  </conditionalFormatting>
  <conditionalFormatting sqref="F154:F161;F152">
    <cfRule type="dataBar" priority="49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{c10da949-21cd-41c0-b404-0dffbb4f9244}</x14:id>
        </ext>
      </extLst>
    </cfRule>
    <cfRule type="dataBar" priority="4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{5fae9a37-74cf-412c-9aac-914266951edd}</x14:id>
        </ext>
      </extLst>
    </cfRule>
    <cfRule type="dataBar" priority="5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{7e299694-9108-4ff5-9f32-3ddac0e051f9}</x14:id>
        </ext>
      </extLst>
    </cfRule>
    <cfRule type="dataBar" priority="4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{991d4134-dbb4-4570-a79e-cad0524d1ec2}</x14:id>
        </ext>
      </extLst>
    </cfRule>
  </conditionalFormatting>
  <conditionalFormatting sqref="F181:F185;F174:F178;F167">
    <cfRule type="dataBar" priority="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{afcb9592-2052-4b2a-9a8f-3dc0be22dc21}</x14:id>
        </ext>
      </extLst>
    </cfRule>
  </conditionalFormatting>
  <conditionalFormatting sqref="F218:F222;F211:F215;F204">
    <cfRule type="dataBar" priority="1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{8327f236-958b-4d0a-bc83-cec788582517}</x14:id>
        </ext>
      </extLst>
    </cfRule>
  </conditionalFormatting>
  <hyperlinks>
    <hyperlink ref="D100" r:id="rId2" display="https://github.com/Umuzi-org/Palesa-Tjale-219-level-1-programming-katas-python"/>
    <hyperlink ref="E100" r:id="rId3" display="http://syllabus.africacode.net/projects/katas/level-1/"/>
    <hyperlink ref="D101" r:id="rId4" display="https://github.com/Umuzi-org/Bhekumuzi-Tshabalala-219-level-1-programming-katas-python/pulls"/>
    <hyperlink ref="E101" r:id="rId5" display="http://syllabus.africacode.net/projects/katas/level-2/"/>
    <hyperlink ref="D137" r:id="rId6" display="https://github.com/Umuzi-org/Oswell-Ndhlovu-269-password-checker-python"/>
    <hyperlink ref="E137" r:id="rId7" display="http://syllabus.africacode.net/projects/tdd/password-checker/part1/"/>
    <hyperlink ref="D138" r:id="rId4" display="https://github.com/Umuzi-org/Bhekumuzi-Tshabalala-219-level-1-programming-katas-python/pulls"/>
    <hyperlink ref="E138" r:id="rId5" display="http://syllabus.africacode.net/projects/katas/level-2/"/>
    <hyperlink ref="D144" r:id="rId8" display="https://www.geeksforgeeks.org/python-programming-language-tutorial/"/>
    <hyperlink ref="C153" r:id="rId9" display="http://syllabus.africacode.net/projects/oop/bank-accounts/part-2/"/>
    <hyperlink ref="D181" r:id="rId8" display="https://www.geeksforgeeks.org/python-programming-language-tutorial/"/>
    <hyperlink ref="C190" r:id="rId9" display="http://syllabus.africacode.net/projects/oop/bank-accounts/part-2/"/>
    <hyperlink ref="D211" r:id="rId10" display="https://github.com/Umuzi-org/Bhekumuzi-Tshabalala-219-level-1-programming-katas-python"/>
    <hyperlink ref="E211" r:id="rId5" display="http://syllabus.africacode.net/projects/katas/level-2/"/>
    <hyperlink ref="D218:E218" r:id="rId11" display="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560e82-3ec3-41d4-95a1-ea04168f68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abb2218-5b11-473b-96e9-ceebef1ebfa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3451d05-62b0-464e-b47e-d3bf7e7ee7a8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2cec3b6e-db67-490d-ae80-971a3309dc4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dbe1445-f132-4429-9f4f-8fc128df7c7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1a3b0e6-c57b-4198-b90c-8fe26a166bf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86780b6-08f0-419d-95b6-6b379b81211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2969cc4-2ca7-4317-8b13-278d58890b7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7d8ba8d-ba7f-44c2-8970-1ba36372f82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F19</xm:sqref>
        </x14:conditionalFormatting>
        <x14:conditionalFormatting xmlns:xm="http://schemas.microsoft.com/office/excel/2006/main">
          <x14:cfRule type="dataBar" id="{6d26ffe7-85cb-4ba9-8d48-2b0276b86ba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05d92270-f107-416a-b02f-46673613aba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f0f5a4b-6b6b-4c18-93f4-d3abfe88a9e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ec8ac58-21e6-4538-8e61-b8995bebb78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7bde703-fced-406a-9153-5d306a32161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7388235-eb12-47bd-b661-7712028b181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8e942a0-09f2-46f3-9a77-d6700bfdac6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2eee2f0-6d59-4ae0-b10e-48d22669739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1c4e981-b427-4e36-aeb2-2b588afbeb3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F56</xm:sqref>
        </x14:conditionalFormatting>
        <x14:conditionalFormatting xmlns:xm="http://schemas.microsoft.com/office/excel/2006/main">
          <x14:cfRule type="dataBar" id="{1f99f9f8-548e-4b0b-ac6c-b697b1a99a1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4743f4d-ab4e-4013-b430-f5bf950be8e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e72a3d7-61d9-4154-87db-afd7961b06f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8ad7d2a-041e-452d-9a60-f37d58e4391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e0dec06-c2be-4615-849c-9a1cadc5a49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d3f190e-2c4e-43dd-bd7e-5a8ab42a598b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bb44de32-f5f9-4613-8dc1-5713f73686a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bd97d9-d229-4e98-a8e2-7672997bbe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d8d3577-6332-40f5-b79e-9c9af77ac6c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F93</xm:sqref>
        </x14:conditionalFormatting>
        <x14:conditionalFormatting xmlns:xm="http://schemas.microsoft.com/office/excel/2006/main">
          <x14:cfRule type="dataBar" id="{d98d367c-1f6f-44df-8ef3-96125f092c2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52491c6-a645-4dc5-a3a2-ba575b917d4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5a92847-3837-46fb-8e4c-99bb64a729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0281dca-e8ff-4735-8169-a8bd269d215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bce0e96-00bb-40ae-86a7-39522b6344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11c7161-8cde-4ea3-85bf-5413fedc731c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8be75350-ae65-4bb7-8294-06ad00105d0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32d2f14-9ced-48ee-bc72-0cd0af9e901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10a382-8428-4521-b4e7-12abc62bcf7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F130</xm:sqref>
        </x14:conditionalFormatting>
        <x14:conditionalFormatting xmlns:xm="http://schemas.microsoft.com/office/excel/2006/main">
          <x14:cfRule type="dataBar" id="{df96a602-68f6-4a40-95e6-0bd1b1b2ace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2568b26-683d-4ccd-b989-f9af4c06502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a872ee6-19ad-4ad0-a1f6-626b614f1e0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907a758-9657-4f6c-856d-a8223646b73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d14a40-fa0c-41a2-940c-3ce6b6c8319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0e3743-7d6d-441e-beb8-3c4e63a6f79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9a5246-bc2a-4f8e-9212-8b99f27b48b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2a00e748-d2ed-4f63-b295-fc086c62e42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5d9c99-7143-4548-b7b4-cdae3c5811f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F167</xm:sqref>
        </x14:conditionalFormatting>
        <x14:conditionalFormatting xmlns:xm="http://schemas.microsoft.com/office/excel/2006/main">
          <x14:cfRule type="dataBar" id="{79ac4e5f-a661-4c6e-acc0-0a56d3ddc54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ef85e68-03c0-4b45-a40f-32f08c29b8c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615565d3-0ac1-4ca1-adf3-bdd47222834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067c70b-f45d-4363-8a8e-b58ffefc41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37f054e-3bed-4900-ab61-3644a7abd8a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3be90b-ddd0-4413-a412-3a91daa7a6a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135172e-86d6-4634-8a2c-73a1b6d3340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5af2272-b017-4a90-b262-bd109e5d1f5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6aa9ed6-b46b-4f5f-a21d-bea96006e34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F204</xm:sqref>
        </x14:conditionalFormatting>
        <x14:conditionalFormatting xmlns:xm="http://schemas.microsoft.com/office/excel/2006/main">
          <x14:cfRule type="dataBar" id="{f8d86209-d66f-4dc7-af93-d6ead4f5271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2205d37-aa6f-465e-b162-51c7198a8b7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6fcc8bb4-4018-40aa-b2a2-5eff86b95b1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47a3197-c857-4bee-8c40-59a954d2578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F26:F30</xm:sqref>
        </x14:conditionalFormatting>
        <x14:conditionalFormatting xmlns:xm="http://schemas.microsoft.com/office/excel/2006/main">
          <x14:cfRule type="dataBar" id="{e3290821-1360-43ab-aa10-366147492cb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37814a5-2be8-4af0-afc3-a71991ebce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F33:F37</xm:sqref>
        </x14:conditionalFormatting>
        <x14:conditionalFormatting xmlns:xm="http://schemas.microsoft.com/office/excel/2006/main">
          <x14:cfRule type="dataBar" id="{12220742-af7e-4e8e-acd6-b4c5330f53f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9e48067c-216e-4136-a8e5-84e06a75345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a261422-b30c-4912-ba00-53cc90b5b60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fa02ae-6c19-49a9-8b36-e7540ae2602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F41:F50</xm:sqref>
        </x14:conditionalFormatting>
        <x14:conditionalFormatting xmlns:xm="http://schemas.microsoft.com/office/excel/2006/main">
          <x14:cfRule type="dataBar" id="{3a444f56-8ddb-4b42-8f30-a0020b74086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b586113-86c6-42be-b624-53b9c82748a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9f41df2-4850-4375-ad60-60f878a1e07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8a3fee1-d08e-4da0-9afc-4eb22afe131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F63:F67</xm:sqref>
        </x14:conditionalFormatting>
        <x14:conditionalFormatting xmlns:xm="http://schemas.microsoft.com/office/excel/2006/main">
          <x14:cfRule type="dataBar" id="{035bf363-caa0-449c-ba16-d47614eadb9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bc495ac-da1f-49ce-a2f6-7ce44015fab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F70:F74</xm:sqref>
        </x14:conditionalFormatting>
        <x14:conditionalFormatting xmlns:xm="http://schemas.microsoft.com/office/excel/2006/main">
          <x14:cfRule type="dataBar" id="{e2a6be7d-e114-49cf-8b83-fb0f27a7e2c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ebf070f-c15f-4e69-b0b2-66acb25235e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5734dc-7470-4500-b1fd-5b0bb3bd9df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355b14d4-c092-4ed6-9f82-447c813130e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F78:F87</xm:sqref>
        </x14:conditionalFormatting>
        <x14:conditionalFormatting xmlns:xm="http://schemas.microsoft.com/office/excel/2006/main">
          <x14:cfRule type="dataBar" id="{754b4aa0-e3ea-4045-ae10-ccdf50bc781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F88:F89</xm:sqref>
        </x14:conditionalFormatting>
        <x14:conditionalFormatting xmlns:xm="http://schemas.microsoft.com/office/excel/2006/main">
          <x14:cfRule type="dataBar" id="{2c8dd508-53a8-47df-8392-7dd62961898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9386f83-c59a-4fec-8958-85cb55a0462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ae59661-06f2-4b1f-b5ed-bd0a4a8d969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c6e5acfa-f0dd-42af-af38-5281ac86198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F100:F104</xm:sqref>
        </x14:conditionalFormatting>
        <x14:conditionalFormatting xmlns:xm="http://schemas.microsoft.com/office/excel/2006/main">
          <x14:cfRule type="dataBar" id="{2aecf349-140d-495a-a1c9-9acbf31e7b0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90fddc-aed4-41fb-8bb5-8982b11ace2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F107:F111</xm:sqref>
        </x14:conditionalFormatting>
        <x14:conditionalFormatting xmlns:xm="http://schemas.microsoft.com/office/excel/2006/main">
          <x14:cfRule type="dataBar" id="{64d94688-69d1-4be4-bc03-52476b4157d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47b0e62-48d0-42e9-a153-77fd8853619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bf701c5-6c03-4eaf-ad12-6afd2db4127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120a75dd-b666-45e7-9dd9-c86e0791fc9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F115:F124</xm:sqref>
        </x14:conditionalFormatting>
        <x14:conditionalFormatting xmlns:xm="http://schemas.microsoft.com/office/excel/2006/main">
          <x14:cfRule type="dataBar" id="{82763fe6-4f55-47ba-a752-293bb776af7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F125:F126</xm:sqref>
        </x14:conditionalFormatting>
        <x14:conditionalFormatting xmlns:xm="http://schemas.microsoft.com/office/excel/2006/main">
          <x14:cfRule type="dataBar" id="{1aaa3f9d-9677-43c1-981b-00a00aec6f7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0fdccbc4-2501-4c98-8fed-3fc10d2a6ae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1bc0fd6-ec71-4923-b1a8-8ee10a2e574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fc7f464-a858-495a-9aec-320d4ea676e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F137:F141</xm:sqref>
        </x14:conditionalFormatting>
        <x14:conditionalFormatting xmlns:xm="http://schemas.microsoft.com/office/excel/2006/main">
          <x14:cfRule type="dataBar" id="{84e4e259-f8c1-4933-b276-ef625748e0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2d2831d-bae9-481e-9f0d-2e7a94dfeca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F144:F148</xm:sqref>
        </x14:conditionalFormatting>
        <x14:conditionalFormatting xmlns:xm="http://schemas.microsoft.com/office/excel/2006/main">
          <x14:cfRule type="dataBar" id="{264a8834-04f0-42fb-bb68-67f453016fc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F162:F163</xm:sqref>
        </x14:conditionalFormatting>
        <x14:conditionalFormatting xmlns:xm="http://schemas.microsoft.com/office/excel/2006/main">
          <x14:cfRule type="dataBar" id="{eaeed306-905e-484b-943d-d4412607936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5e1c9c6-9c9a-4e37-a74a-7288341b3e1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f0153f-9de0-4964-ae86-5a5c91a7814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7e1b7c1-4ec2-4696-95a7-5a600a72713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F174:F178</xm:sqref>
        </x14:conditionalFormatting>
        <x14:conditionalFormatting xmlns:xm="http://schemas.microsoft.com/office/excel/2006/main">
          <x14:cfRule type="dataBar" id="{4d296dc4-6bf3-49e4-ac71-f66db542d1a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b21175-e5db-46c0-bf54-e81015949ba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F181:F185</xm:sqref>
        </x14:conditionalFormatting>
        <x14:conditionalFormatting xmlns:xm="http://schemas.microsoft.com/office/excel/2006/main">
          <x14:cfRule type="dataBar" id="{6af13024-d42d-4b79-820a-5203f53eaf2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d7e42a88-5da4-40ed-a7ef-27c4288dbb4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4876c8-5093-4abc-8c55-1b803ea8c4d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ba1fff5-2066-470a-a41c-157ec3a15a9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F189:F198</xm:sqref>
        </x14:conditionalFormatting>
        <x14:conditionalFormatting xmlns:xm="http://schemas.microsoft.com/office/excel/2006/main">
          <x14:cfRule type="dataBar" id="{e53fe834-01c3-4859-a05a-7980a50386f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F199:F200</xm:sqref>
        </x14:conditionalFormatting>
        <x14:conditionalFormatting xmlns:xm="http://schemas.microsoft.com/office/excel/2006/main">
          <x14:cfRule type="dataBar" id="{d8494bc2-df53-4182-951b-47fccac1b0b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75dd7a1-0aa1-4116-8de7-865383060b2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1694f25-8c46-4c1a-b704-ba3f52b211e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012c63a8-1f14-4a13-a738-dffcc547e25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F211:F215</xm:sqref>
        </x14:conditionalFormatting>
        <x14:conditionalFormatting xmlns:xm="http://schemas.microsoft.com/office/excel/2006/main">
          <x14:cfRule type="dataBar" id="{9ed9b44c-a73d-459b-9854-44c79dbabc2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c6b3b08-cb37-4007-aa42-a1e7291c068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F218:F222</xm:sqref>
        </x14:conditionalFormatting>
        <x14:conditionalFormatting xmlns:xm="http://schemas.microsoft.com/office/excel/2006/main">
          <x14:cfRule type="dataBar" id="{318e3793-a2c7-4e2c-8e36-c2fdb376e9a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4f42294-c1ac-4e60-a74d-8a5e41cd4ca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40acb65-4d2e-48d9-b792-dc10a959294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f63e997-5748-4bb1-9907-4f8a21c7944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F226:F235</xm:sqref>
        </x14:conditionalFormatting>
        <x14:conditionalFormatting xmlns:xm="http://schemas.microsoft.com/office/excel/2006/main">
          <x14:cfRule type="dataBar" id="{1edb1d59-3ec4-4e11-892d-d4d056b747d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F236:F237</xm:sqref>
        </x14:conditionalFormatting>
        <x14:conditionalFormatting xmlns:xm="http://schemas.microsoft.com/office/excel/2006/main">
          <x14:cfRule type="dataBar" id="{4d44fc68-1f7b-44c6-b85c-df4ce57f897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H241:H250</xm:sqref>
        </x14:conditionalFormatting>
        <x14:conditionalFormatting xmlns:xm="http://schemas.microsoft.com/office/excel/2006/main">
          <x14:cfRule type="dataBar" id="{aa1d644d-7ae5-4ed8-aec2-6936c39da36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D3:E13</xm:sqref>
        </x14:conditionalFormatting>
        <x14:conditionalFormatting xmlns:xm="http://schemas.microsoft.com/office/excel/2006/main">
          <x14:cfRule type="dataBar" id="{7c20b83d-ca97-45a6-aad7-53ffa1b78c2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F33:F37;F51:F52;F26:F30;F19</xm:sqref>
        </x14:conditionalFormatting>
        <x14:conditionalFormatting xmlns:xm="http://schemas.microsoft.com/office/excel/2006/main">
          <x14:cfRule type="dataBar" id="{b4077893-4e05-4da4-bef3-7f004a8799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F70:F74;F63:F67;F56</xm:sqref>
        </x14:conditionalFormatting>
        <x14:conditionalFormatting xmlns:xm="http://schemas.microsoft.com/office/excel/2006/main">
          <x14:cfRule type="dataBar" id="{6e79ff25-9c4a-44db-bf93-be06cf535a6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F107:F111;F100:F104;F93</xm:sqref>
        </x14:conditionalFormatting>
        <x14:conditionalFormatting xmlns:xm="http://schemas.microsoft.com/office/excel/2006/main">
          <x14:cfRule type="dataBar" id="{74ec8505-d129-4406-84c3-fe21832f1d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F144:F148;F137:F141;F130</xm:sqref>
        </x14:conditionalFormatting>
        <x14:conditionalFormatting xmlns:xm="http://schemas.microsoft.com/office/excel/2006/main">
          <x14:cfRule type="dataBar" id="{c10da949-21cd-41c0-b404-0dffbb4f924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fae9a37-74cf-412c-9aac-914266951ed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e299694-9108-4ff5-9f32-3ddac0e051f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991d4134-dbb4-4570-a79e-cad0524d1ec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F154:F161;F152</xm:sqref>
        </x14:conditionalFormatting>
        <x14:conditionalFormatting xmlns:xm="http://schemas.microsoft.com/office/excel/2006/main">
          <x14:cfRule type="dataBar" id="{afcb9592-2052-4b2a-9a8f-3dc0be22dc2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F181:F185;F174:F178;F167</xm:sqref>
        </x14:conditionalFormatting>
        <x14:conditionalFormatting xmlns:xm="http://schemas.microsoft.com/office/excel/2006/main">
          <x14:cfRule type="dataBar" id="{8327f236-958b-4d0a-bc83-cec78858251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F218:F222;F211:F215;F204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274"/>
  <sheetViews>
    <sheetView zoomScale="80" zoomScaleNormal="80" workbookViewId="0">
      <selection activeCell="C117" sqref="C117:D117"/>
    </sheetView>
  </sheetViews>
  <sheetFormatPr defaultColWidth="9.144" defaultRowHeight="14.4"/>
  <cols>
    <col min="1" max="1" width="9.144" style="1"/>
    <col min="2" max="2" width="45.568" style="1" customWidth="1"/>
    <col min="3" max="8" width="30.712" style="1" customWidth="1"/>
    <col min="9" max="10" width="50.712" style="1" customWidth="1"/>
    <col min="11" max="14" width="30.568" style="1" customWidth="1"/>
    <col min="15" max="16384" width="9.144" style="1"/>
  </cols>
  <sheetData>
    <row r="1" ht="15.15"/>
    <row r="2" ht="15" customHeight="1" spans="2:10">
      <c r="B2" s="16" t="s">
        <v>42</v>
      </c>
      <c r="C2" s="78"/>
      <c r="D2" s="229" t="s">
        <v>44</v>
      </c>
      <c r="F2" s="73" t="s">
        <v>20</v>
      </c>
      <c r="G2" s="74"/>
      <c r="I2" s="544" t="s">
        <v>47</v>
      </c>
      <c r="J2" s="545">
        <f>B18</f>
        <v>45597</v>
      </c>
    </row>
    <row r="3" ht="15.15" spans="2:10">
      <c r="B3" s="454"/>
      <c r="C3" s="455"/>
      <c r="D3" s="232"/>
      <c r="F3" s="75">
        <f>'PROGRESS REPORT '!AA3</f>
        <v>2</v>
      </c>
      <c r="G3" s="76"/>
      <c r="I3" s="546"/>
      <c r="J3" s="547"/>
    </row>
    <row r="4" spans="2:10">
      <c r="B4" s="13"/>
      <c r="C4" s="14"/>
      <c r="D4" s="233"/>
      <c r="I4" s="43" t="str">
        <f t="shared" ref="I4:J8" si="0">C32</f>
        <v>Coderbyte assessment</v>
      </c>
      <c r="J4" s="548">
        <f t="shared" si="0"/>
        <v>0</v>
      </c>
    </row>
    <row r="5" spans="2:10">
      <c r="B5" s="13"/>
      <c r="C5" s="14"/>
      <c r="D5" s="72"/>
      <c r="I5" s="45">
        <f t="shared" si="0"/>
        <v>0</v>
      </c>
      <c r="J5" s="549">
        <f t="shared" si="0"/>
        <v>0</v>
      </c>
    </row>
    <row r="6" spans="2:10">
      <c r="B6" s="8"/>
      <c r="C6" s="9"/>
      <c r="D6" s="72"/>
      <c r="I6" s="45">
        <f t="shared" si="0"/>
        <v>0</v>
      </c>
      <c r="J6" s="549">
        <f t="shared" si="0"/>
        <v>0</v>
      </c>
    </row>
    <row r="7" spans="2:10">
      <c r="B7" s="13"/>
      <c r="C7" s="14"/>
      <c r="D7" s="72"/>
      <c r="I7" s="45">
        <f t="shared" si="0"/>
        <v>0</v>
      </c>
      <c r="J7" s="549">
        <f t="shared" si="0"/>
        <v>0</v>
      </c>
    </row>
    <row r="8" ht="15.15" spans="2:10">
      <c r="B8" s="13"/>
      <c r="C8" s="14"/>
      <c r="D8" s="72"/>
      <c r="I8" s="45">
        <f t="shared" si="0"/>
        <v>0</v>
      </c>
      <c r="J8" s="549">
        <f t="shared" si="0"/>
        <v>0</v>
      </c>
    </row>
    <row r="9" spans="2:10">
      <c r="B9" s="13"/>
      <c r="C9" s="14"/>
      <c r="D9" s="72"/>
      <c r="I9" s="521" t="str">
        <f t="shared" ref="I9:I18" si="1">C40</f>
        <v>Data wrangling - made changes</v>
      </c>
      <c r="J9" s="541"/>
    </row>
    <row r="10" spans="2:10">
      <c r="B10" s="13"/>
      <c r="C10" s="14"/>
      <c r="D10" s="72"/>
      <c r="I10" s="523" t="str">
        <f t="shared" si="1"/>
        <v>String calculator - moved to complete</v>
      </c>
      <c r="J10" s="123"/>
    </row>
    <row r="11" spans="2:10">
      <c r="B11" s="13"/>
      <c r="C11" s="14"/>
      <c r="D11" s="72"/>
      <c r="I11" s="523" t="str">
        <f t="shared" si="1"/>
        <v>Consume GitHub API - continue</v>
      </c>
      <c r="J11" s="123"/>
    </row>
    <row r="12" ht="15.15" spans="2:10">
      <c r="B12" s="8"/>
      <c r="C12" s="9"/>
      <c r="D12" s="77"/>
      <c r="I12" s="523">
        <f t="shared" si="1"/>
        <v>0</v>
      </c>
      <c r="J12" s="123"/>
    </row>
    <row r="13" ht="14.25" customHeight="1" spans="2:10">
      <c r="B13" s="2" t="s">
        <v>21</v>
      </c>
      <c r="C13" s="442"/>
      <c r="D13" s="3"/>
      <c r="I13" s="523" t="str">
        <f>IF(C44="","",C44)</f>
        <v/>
      </c>
      <c r="J13" s="123"/>
    </row>
    <row r="14" ht="15.15" spans="2:10">
      <c r="B14" s="18">
        <f ca="1">'PROGRESS REPORT '!AB3</f>
        <v>9.03445413034456</v>
      </c>
      <c r="C14" s="79"/>
      <c r="D14" s="443"/>
      <c r="I14" s="523">
        <f t="shared" si="1"/>
        <v>0</v>
      </c>
      <c r="J14" s="123"/>
    </row>
    <row r="15" spans="9:10">
      <c r="I15" s="523">
        <f t="shared" si="1"/>
        <v>0</v>
      </c>
      <c r="J15" s="123"/>
    </row>
    <row r="16" ht="15.15" spans="9:10">
      <c r="I16" s="523">
        <f t="shared" si="1"/>
        <v>0</v>
      </c>
      <c r="J16" s="123"/>
    </row>
    <row r="17" ht="21.75" customHeight="1" spans="2:13">
      <c r="B17" s="20" t="s">
        <v>58</v>
      </c>
      <c r="C17" s="21" t="s">
        <v>59</v>
      </c>
      <c r="D17" s="20" t="s">
        <v>60</v>
      </c>
      <c r="E17" s="20" t="s">
        <v>44</v>
      </c>
      <c r="F17" s="21" t="s">
        <v>61</v>
      </c>
      <c r="G17" s="80" t="s">
        <v>62</v>
      </c>
      <c r="I17" s="523">
        <f t="shared" si="1"/>
        <v>0</v>
      </c>
      <c r="J17" s="123"/>
      <c r="L17" s="169"/>
      <c r="M17" s="170"/>
    </row>
    <row r="18" spans="2:13">
      <c r="B18" s="22">
        <v>45597</v>
      </c>
      <c r="C18" s="506">
        <v>0.208333333333333</v>
      </c>
      <c r="D18" s="507" t="s">
        <v>63</v>
      </c>
      <c r="E18" s="83"/>
      <c r="F18" s="528" t="str">
        <f t="shared" ref="F18:F22" si="2">IF(E18=100%,"Complete",IF(AND(E18&lt;100%,E18&gt;0%),"In Progress","Not Started"))</f>
        <v>Not Started</v>
      </c>
      <c r="G18" s="82"/>
      <c r="I18" s="523">
        <f t="shared" si="1"/>
        <v>0</v>
      </c>
      <c r="J18" s="123"/>
      <c r="L18" s="171"/>
      <c r="M18" s="171"/>
    </row>
    <row r="19" ht="15.15" spans="2:13">
      <c r="B19" s="22"/>
      <c r="C19" s="508">
        <v>0.215277777777778</v>
      </c>
      <c r="D19" s="509" t="s">
        <v>373</v>
      </c>
      <c r="E19" s="86"/>
      <c r="F19" s="529" t="str">
        <f t="shared" si="2"/>
        <v>Not Started</v>
      </c>
      <c r="G19" s="85"/>
      <c r="I19" s="550"/>
      <c r="J19" s="551"/>
      <c r="L19" s="159"/>
      <c r="M19" s="159"/>
    </row>
    <row r="20" ht="15.15" spans="2:13">
      <c r="B20" s="22"/>
      <c r="C20" s="508">
        <v>0.243055555555556</v>
      </c>
      <c r="D20" s="509" t="s">
        <v>374</v>
      </c>
      <c r="E20" s="86"/>
      <c r="F20" s="529" t="str">
        <f t="shared" si="2"/>
        <v>Not Started</v>
      </c>
      <c r="G20" s="85"/>
      <c r="I20" s="552" t="s">
        <v>64</v>
      </c>
      <c r="J20" s="531"/>
      <c r="L20" s="159"/>
      <c r="M20" s="159"/>
    </row>
    <row r="21" spans="2:13">
      <c r="B21" s="22"/>
      <c r="C21" s="508">
        <v>0.277777777777778</v>
      </c>
      <c r="D21" s="509" t="s">
        <v>375</v>
      </c>
      <c r="E21" s="86"/>
      <c r="F21" s="529" t="str">
        <f t="shared" si="2"/>
        <v>Not Started</v>
      </c>
      <c r="G21" s="85"/>
      <c r="I21" s="513">
        <f t="shared" ref="I21:I25" si="3">C25</f>
        <v>0</v>
      </c>
      <c r="J21" s="34"/>
      <c r="L21" s="159"/>
      <c r="M21" s="159"/>
    </row>
    <row r="22" ht="15.15" spans="2:13">
      <c r="B22" s="22"/>
      <c r="C22" s="510">
        <v>0.326388888888889</v>
      </c>
      <c r="D22" s="511" t="s">
        <v>376</v>
      </c>
      <c r="E22" s="89"/>
      <c r="F22" s="530" t="str">
        <f t="shared" si="2"/>
        <v>Not Started</v>
      </c>
      <c r="G22" s="88"/>
      <c r="I22" s="505">
        <f t="shared" si="3"/>
        <v>0</v>
      </c>
      <c r="J22" s="36"/>
      <c r="L22" s="159"/>
      <c r="M22" s="159"/>
    </row>
    <row r="23" ht="13.5" customHeight="1" spans="2:13">
      <c r="B23" s="22"/>
      <c r="C23" s="512">
        <v>0.354166666666667</v>
      </c>
      <c r="D23" s="32"/>
      <c r="E23" s="29" t="s">
        <v>64</v>
      </c>
      <c r="F23" s="30"/>
      <c r="G23" s="531"/>
      <c r="I23" s="505">
        <f t="shared" si="3"/>
        <v>0</v>
      </c>
      <c r="J23" s="36"/>
      <c r="L23" s="159"/>
      <c r="M23" s="159"/>
    </row>
    <row r="24" ht="15" customHeight="1" spans="2:13">
      <c r="B24" s="22"/>
      <c r="C24" s="512" t="s">
        <v>69</v>
      </c>
      <c r="D24" s="32"/>
      <c r="E24" s="96" t="s">
        <v>44</v>
      </c>
      <c r="F24" s="93" t="s">
        <v>61</v>
      </c>
      <c r="G24" s="92" t="s">
        <v>62</v>
      </c>
      <c r="I24" s="505">
        <f t="shared" si="3"/>
        <v>0</v>
      </c>
      <c r="J24" s="36"/>
      <c r="L24" s="159"/>
      <c r="M24" s="159"/>
    </row>
    <row r="25" ht="15" customHeight="1" spans="2:13">
      <c r="B25" s="22"/>
      <c r="C25" s="513"/>
      <c r="D25" s="514"/>
      <c r="E25" s="532"/>
      <c r="F25" s="95" t="str">
        <f t="shared" ref="F25:F29" si="4">IF(E25=100%,"Complete",IF(AND(E25&lt;100%,E25&gt;0%),"In Progress","Not Started"))</f>
        <v>Not Started</v>
      </c>
      <c r="G25" s="96"/>
      <c r="I25" s="505">
        <f t="shared" si="3"/>
        <v>0</v>
      </c>
      <c r="J25" s="36"/>
      <c r="L25" s="159"/>
      <c r="M25" s="159"/>
    </row>
    <row r="26" ht="15" customHeight="1" spans="2:13">
      <c r="B26" s="22"/>
      <c r="C26" s="505"/>
      <c r="D26" s="515"/>
      <c r="E26" s="533"/>
      <c r="F26" s="95" t="str">
        <f t="shared" si="4"/>
        <v>Not Started</v>
      </c>
      <c r="G26" s="98"/>
      <c r="I26" s="553"/>
      <c r="J26" s="554"/>
      <c r="L26" s="159"/>
      <c r="M26" s="159"/>
    </row>
    <row r="27" ht="15" customHeight="1" spans="2:13">
      <c r="B27" s="22"/>
      <c r="C27" s="505"/>
      <c r="D27" s="515"/>
      <c r="E27" s="533"/>
      <c r="F27" s="95" t="str">
        <f t="shared" si="4"/>
        <v>Not Started</v>
      </c>
      <c r="G27" s="98"/>
      <c r="I27" s="555" t="s">
        <v>67</v>
      </c>
      <c r="J27" s="556">
        <f>B55</f>
        <v>45600</v>
      </c>
      <c r="L27" s="159"/>
      <c r="M27" s="159"/>
    </row>
    <row r="28" ht="15" customHeight="1" spans="2:13">
      <c r="B28" s="22"/>
      <c r="C28" s="505"/>
      <c r="D28" s="515"/>
      <c r="E28" s="533"/>
      <c r="F28" s="95" t="str">
        <f t="shared" si="4"/>
        <v>Not Started</v>
      </c>
      <c r="G28" s="98"/>
      <c r="I28" s="546"/>
      <c r="J28" s="547"/>
      <c r="L28" s="159"/>
      <c r="M28" s="159"/>
    </row>
    <row r="29" ht="15" customHeight="1" spans="2:13">
      <c r="B29" s="22"/>
      <c r="C29" s="456"/>
      <c r="D29" s="516"/>
      <c r="E29" s="534"/>
      <c r="F29" s="95" t="str">
        <f t="shared" si="4"/>
        <v>Not Started</v>
      </c>
      <c r="G29" s="535"/>
      <c r="I29" s="43" t="str">
        <f t="shared" ref="I29:J33" si="5">C69</f>
        <v>Rat in a maze</v>
      </c>
      <c r="J29" s="548" t="str">
        <f t="shared" ref="J29:J30" si="6">D69</f>
        <v>- https://www.naukri.com/code360/problems/rat-in-a-maze_1215030</v>
      </c>
      <c r="L29" s="159"/>
      <c r="M29" s="159"/>
    </row>
    <row r="30" ht="15" customHeight="1" spans="2:13">
      <c r="B30" s="22"/>
      <c r="C30" s="517">
        <v>0.395833333333333</v>
      </c>
      <c r="D30" s="518"/>
      <c r="E30" s="536" t="s">
        <v>217</v>
      </c>
      <c r="F30" s="40"/>
      <c r="G30" s="100"/>
      <c r="I30" s="45">
        <f t="shared" si="5"/>
        <v>0</v>
      </c>
      <c r="J30" s="549">
        <f t="shared" si="6"/>
        <v>0</v>
      </c>
      <c r="L30" s="159"/>
      <c r="M30" s="159"/>
    </row>
    <row r="31" ht="15" customHeight="1" spans="2:13">
      <c r="B31" s="22"/>
      <c r="C31" s="517" t="s">
        <v>69</v>
      </c>
      <c r="D31" s="518"/>
      <c r="E31" s="102" t="s">
        <v>44</v>
      </c>
      <c r="F31" s="103" t="s">
        <v>61</v>
      </c>
      <c r="G31" s="104" t="s">
        <v>62</v>
      </c>
      <c r="I31" s="45">
        <f t="shared" si="5"/>
        <v>0</v>
      </c>
      <c r="J31" s="549">
        <f t="shared" si="5"/>
        <v>0</v>
      </c>
      <c r="L31" s="159"/>
      <c r="M31" s="159"/>
    </row>
    <row r="32" ht="15" customHeight="1" spans="2:13">
      <c r="B32" s="22"/>
      <c r="C32" s="43" t="s">
        <v>377</v>
      </c>
      <c r="D32" s="208"/>
      <c r="E32" s="537">
        <v>1</v>
      </c>
      <c r="F32" s="107" t="str">
        <f t="shared" ref="F32:F59" si="7">IF(E32=100%,"Complete",IF(AND(E32&lt;100%,E32&gt;0%),"In Progress","Not Started"))</f>
        <v>Complete</v>
      </c>
      <c r="G32" s="108"/>
      <c r="I32" s="45">
        <f t="shared" si="5"/>
        <v>0</v>
      </c>
      <c r="J32" s="549">
        <f t="shared" si="5"/>
        <v>0</v>
      </c>
      <c r="L32" s="159"/>
      <c r="M32" s="159"/>
    </row>
    <row r="33" ht="15" customHeight="1" spans="2:13">
      <c r="B33" s="22"/>
      <c r="C33" s="45"/>
      <c r="D33" s="209"/>
      <c r="E33" s="538"/>
      <c r="F33" s="107" t="str">
        <f t="shared" si="7"/>
        <v>Not Started</v>
      </c>
      <c r="G33" s="111"/>
      <c r="I33" s="45">
        <f t="shared" si="5"/>
        <v>0</v>
      </c>
      <c r="J33" s="549">
        <f t="shared" si="5"/>
        <v>0</v>
      </c>
      <c r="L33" s="159"/>
      <c r="M33" s="159"/>
    </row>
    <row r="34" ht="15" customHeight="1" spans="2:13">
      <c r="B34" s="22"/>
      <c r="C34" s="45"/>
      <c r="D34" s="209"/>
      <c r="E34" s="538"/>
      <c r="F34" s="107" t="str">
        <f t="shared" si="7"/>
        <v>Not Started</v>
      </c>
      <c r="G34" s="111"/>
      <c r="I34" s="521" t="str">
        <f t="shared" ref="I34:I43" si="8">C77</f>
        <v>Data wrangling - made changes if requested</v>
      </c>
      <c r="J34" s="541"/>
      <c r="L34" s="172"/>
      <c r="M34" s="172"/>
    </row>
    <row r="35" ht="15" customHeight="1" spans="2:13">
      <c r="B35" s="22"/>
      <c r="C35" s="45"/>
      <c r="D35" s="209"/>
      <c r="E35" s="538"/>
      <c r="F35" s="107" t="str">
        <f t="shared" si="7"/>
        <v>Not Started</v>
      </c>
      <c r="G35" s="111"/>
      <c r="I35" s="523" t="str">
        <f t="shared" si="8"/>
        <v>Consume GitHub API - continue</v>
      </c>
      <c r="J35" s="123"/>
      <c r="L35" s="171"/>
      <c r="M35" s="171"/>
    </row>
    <row r="36" ht="15" customHeight="1" spans="2:13">
      <c r="B36" s="22"/>
      <c r="C36" s="211"/>
      <c r="D36" s="212"/>
      <c r="E36" s="539"/>
      <c r="F36" s="107" t="str">
        <f t="shared" si="7"/>
        <v>Not Started</v>
      </c>
      <c r="G36" s="103"/>
      <c r="I36" s="523" t="str">
        <f t="shared" si="8"/>
        <v>Data wrangling session</v>
      </c>
      <c r="J36" s="123"/>
      <c r="L36" s="171"/>
      <c r="M36" s="171"/>
    </row>
    <row r="37" ht="15" customHeight="1" spans="2:13">
      <c r="B37" s="22"/>
      <c r="C37" s="48">
        <v>0.541666666666667</v>
      </c>
      <c r="D37" s="114"/>
      <c r="E37" s="115" t="s">
        <v>71</v>
      </c>
      <c r="F37" s="116"/>
      <c r="G37" s="117"/>
      <c r="I37" s="523" t="str">
        <f t="shared" si="8"/>
        <v>Bank accounts part 1 - make changes</v>
      </c>
      <c r="J37" s="123"/>
      <c r="L37" s="171"/>
      <c r="M37" s="171"/>
    </row>
    <row r="38" ht="15" customHeight="1" spans="2:13">
      <c r="B38" s="22"/>
      <c r="C38" s="519">
        <v>0.583333333333333</v>
      </c>
      <c r="D38" s="520"/>
      <c r="E38" s="50" t="s">
        <v>378</v>
      </c>
      <c r="F38" s="51"/>
      <c r="G38" s="118"/>
      <c r="I38" s="523">
        <f t="shared" si="8"/>
        <v>0</v>
      </c>
      <c r="J38" s="123"/>
      <c r="L38" s="171"/>
      <c r="M38" s="171"/>
    </row>
    <row r="39" ht="15" customHeight="1" spans="2:13">
      <c r="B39" s="22"/>
      <c r="C39" s="519" t="s">
        <v>69</v>
      </c>
      <c r="D39" s="520"/>
      <c r="E39" s="120" t="s">
        <v>44</v>
      </c>
      <c r="F39" s="120" t="s">
        <v>61</v>
      </c>
      <c r="G39" s="118" t="s">
        <v>62</v>
      </c>
      <c r="I39" s="523">
        <f t="shared" si="8"/>
        <v>0</v>
      </c>
      <c r="J39" s="123"/>
      <c r="L39" s="171"/>
      <c r="M39" s="171"/>
    </row>
    <row r="40" ht="15" customHeight="1" spans="2:13">
      <c r="B40" s="22"/>
      <c r="C40" s="521" t="s">
        <v>379</v>
      </c>
      <c r="D40" s="522"/>
      <c r="E40" s="540">
        <v>0.98</v>
      </c>
      <c r="F40" s="541" t="str">
        <f t="shared" si="7"/>
        <v>In Progress</v>
      </c>
      <c r="G40" s="129"/>
      <c r="I40" s="523">
        <f t="shared" si="8"/>
        <v>0</v>
      </c>
      <c r="J40" s="123"/>
      <c r="L40" s="171"/>
      <c r="M40" s="171"/>
    </row>
    <row r="41" ht="15" customHeight="1" spans="2:13">
      <c r="B41" s="22"/>
      <c r="C41" s="523" t="s">
        <v>380</v>
      </c>
      <c r="D41" s="524"/>
      <c r="E41" s="542">
        <v>1</v>
      </c>
      <c r="F41" s="123" t="str">
        <f t="shared" si="7"/>
        <v>Complete</v>
      </c>
      <c r="G41" s="130"/>
      <c r="I41" s="523">
        <f t="shared" si="8"/>
        <v>0</v>
      </c>
      <c r="J41" s="123"/>
      <c r="L41" s="173"/>
      <c r="M41" s="173"/>
    </row>
    <row r="42" ht="15" customHeight="1" spans="2:13">
      <c r="B42" s="22"/>
      <c r="C42" s="523" t="s">
        <v>308</v>
      </c>
      <c r="D42" s="524"/>
      <c r="E42" s="542">
        <v>0.01</v>
      </c>
      <c r="F42" s="123" t="str">
        <f t="shared" si="7"/>
        <v>In Progress</v>
      </c>
      <c r="G42" s="130"/>
      <c r="I42" s="523">
        <f t="shared" si="8"/>
        <v>0</v>
      </c>
      <c r="J42" s="123"/>
      <c r="L42" s="169"/>
      <c r="M42" s="170"/>
    </row>
    <row r="43" ht="15" customHeight="1" spans="2:13">
      <c r="B43" s="22"/>
      <c r="C43" s="523"/>
      <c r="D43" s="524"/>
      <c r="E43" s="542"/>
      <c r="F43" s="123" t="str">
        <f t="shared" si="7"/>
        <v>Not Started</v>
      </c>
      <c r="G43" s="130"/>
      <c r="I43" s="523">
        <f t="shared" si="8"/>
        <v>0</v>
      </c>
      <c r="J43" s="123"/>
      <c r="L43" s="171"/>
      <c r="M43" s="171"/>
    </row>
    <row r="44" ht="15" customHeight="1" spans="2:13">
      <c r="B44" s="22"/>
      <c r="C44" s="523"/>
      <c r="D44" s="524"/>
      <c r="E44" s="542"/>
      <c r="F44" s="123" t="str">
        <f t="shared" si="7"/>
        <v>Not Started</v>
      </c>
      <c r="G44" s="130"/>
      <c r="I44" s="550"/>
      <c r="J44" s="551"/>
      <c r="L44" s="159"/>
      <c r="M44" s="159"/>
    </row>
    <row r="45" ht="15" customHeight="1" spans="2:13">
      <c r="B45" s="22"/>
      <c r="C45" s="523"/>
      <c r="D45" s="524"/>
      <c r="E45" s="542"/>
      <c r="F45" s="123" t="str">
        <f t="shared" si="7"/>
        <v>Not Started</v>
      </c>
      <c r="G45" s="130"/>
      <c r="I45" s="552" t="s">
        <v>64</v>
      </c>
      <c r="J45" s="531"/>
      <c r="L45" s="159"/>
      <c r="M45" s="159"/>
    </row>
    <row r="46" ht="15" customHeight="1" spans="2:13">
      <c r="B46" s="22"/>
      <c r="C46" s="523"/>
      <c r="D46" s="524"/>
      <c r="E46" s="542"/>
      <c r="F46" s="123" t="str">
        <f t="shared" si="7"/>
        <v>Not Started</v>
      </c>
      <c r="G46" s="130"/>
      <c r="I46" s="513" t="str">
        <f t="shared" ref="I46:I50" si="9">C62</f>
        <v>Level 1 coding challenges - palesachristabela@gmail.com - review</v>
      </c>
      <c r="J46" s="34"/>
      <c r="L46" s="159"/>
      <c r="M46" s="159"/>
    </row>
    <row r="47" ht="15" customHeight="1" spans="2:13">
      <c r="B47" s="22"/>
      <c r="C47" s="523"/>
      <c r="D47" s="524"/>
      <c r="E47" s="542"/>
      <c r="F47" s="123" t="str">
        <f t="shared" si="7"/>
        <v>Not Started</v>
      </c>
      <c r="G47" s="130"/>
      <c r="I47" s="505">
        <f t="shared" si="9"/>
        <v>0</v>
      </c>
      <c r="J47" s="36"/>
      <c r="L47" s="159"/>
      <c r="M47" s="159"/>
    </row>
    <row r="48" ht="15" customHeight="1" spans="2:13">
      <c r="B48" s="22"/>
      <c r="C48" s="523"/>
      <c r="D48" s="524"/>
      <c r="E48" s="542"/>
      <c r="F48" s="123" t="str">
        <f t="shared" si="7"/>
        <v>Not Started</v>
      </c>
      <c r="G48" s="130"/>
      <c r="I48" s="505">
        <f t="shared" si="9"/>
        <v>0</v>
      </c>
      <c r="J48" s="36"/>
      <c r="L48" s="159"/>
      <c r="M48" s="159"/>
    </row>
    <row r="49" ht="15" customHeight="1" spans="2:13">
      <c r="B49" s="66"/>
      <c r="C49" s="525"/>
      <c r="D49" s="526"/>
      <c r="E49" s="543"/>
      <c r="F49" s="123" t="str">
        <f t="shared" si="7"/>
        <v>Not Started</v>
      </c>
      <c r="G49" s="131"/>
      <c r="I49" s="505">
        <f t="shared" si="9"/>
        <v>0</v>
      </c>
      <c r="J49" s="36"/>
      <c r="L49" s="159"/>
      <c r="M49" s="159"/>
    </row>
    <row r="50" ht="15" customHeight="1" spans="2:13">
      <c r="B50" s="69"/>
      <c r="C50" s="70"/>
      <c r="D50" s="71"/>
      <c r="E50" s="134"/>
      <c r="F50" s="71"/>
      <c r="G50" s="71"/>
      <c r="I50" s="505">
        <f t="shared" si="9"/>
        <v>0</v>
      </c>
      <c r="J50" s="36"/>
      <c r="L50" s="159"/>
      <c r="M50" s="159"/>
    </row>
    <row r="51" ht="15" customHeight="1" spans="2:13">
      <c r="B51" s="69"/>
      <c r="C51" s="70"/>
      <c r="D51" s="71"/>
      <c r="E51" s="134"/>
      <c r="F51" s="71"/>
      <c r="G51" s="71"/>
      <c r="I51" s="557" t="s">
        <v>76</v>
      </c>
      <c r="J51" s="558"/>
      <c r="L51" s="159"/>
      <c r="M51" s="159"/>
    </row>
    <row r="52" spans="9:13">
      <c r="I52" s="559" t="s">
        <v>77</v>
      </c>
      <c r="J52" s="560"/>
      <c r="L52" s="159"/>
      <c r="M52" s="159"/>
    </row>
    <row r="53" ht="15.15" spans="9:13">
      <c r="I53" s="561"/>
      <c r="J53" s="562"/>
      <c r="L53" s="159"/>
      <c r="M53" s="159"/>
    </row>
    <row r="54" ht="21.75" customHeight="1" spans="2:13">
      <c r="B54" s="20" t="s">
        <v>58</v>
      </c>
      <c r="C54" s="21" t="s">
        <v>59</v>
      </c>
      <c r="D54" s="20" t="s">
        <v>60</v>
      </c>
      <c r="E54" s="20" t="s">
        <v>44</v>
      </c>
      <c r="F54" s="21" t="s">
        <v>61</v>
      </c>
      <c r="G54" s="80" t="s">
        <v>62</v>
      </c>
      <c r="I54" s="159"/>
      <c r="J54" s="159"/>
      <c r="L54" s="159"/>
      <c r="M54" s="159"/>
    </row>
    <row r="55" ht="15.15" spans="2:13">
      <c r="B55" s="527">
        <v>45600</v>
      </c>
      <c r="C55" s="506">
        <v>0.208333333333333</v>
      </c>
      <c r="D55" s="507" t="s">
        <v>63</v>
      </c>
      <c r="E55" s="83">
        <v>1</v>
      </c>
      <c r="F55" s="528" t="str">
        <f t="shared" si="7"/>
        <v>Complete</v>
      </c>
      <c r="G55" s="82"/>
      <c r="I55" s="159"/>
      <c r="J55" s="159"/>
      <c r="L55" s="159"/>
      <c r="M55" s="159"/>
    </row>
    <row r="56" ht="15.15" spans="2:13">
      <c r="B56" s="527"/>
      <c r="C56" s="508">
        <v>0.215277777777778</v>
      </c>
      <c r="D56" s="509" t="s">
        <v>373</v>
      </c>
      <c r="E56" s="86">
        <v>1</v>
      </c>
      <c r="F56" s="529" t="str">
        <f t="shared" si="7"/>
        <v>Complete</v>
      </c>
      <c r="G56" s="85"/>
      <c r="I56" s="544" t="s">
        <v>47</v>
      </c>
      <c r="J56" s="545">
        <f>J27</f>
        <v>45600</v>
      </c>
      <c r="L56" s="159"/>
      <c r="M56" s="159"/>
    </row>
    <row r="57" ht="15.15" spans="2:13">
      <c r="B57" s="527"/>
      <c r="C57" s="508">
        <v>0.243055555555556</v>
      </c>
      <c r="D57" s="509" t="s">
        <v>374</v>
      </c>
      <c r="E57" s="86">
        <v>1</v>
      </c>
      <c r="F57" s="529" t="str">
        <f t="shared" si="7"/>
        <v>Complete</v>
      </c>
      <c r="G57" s="85"/>
      <c r="I57" s="546"/>
      <c r="J57" s="547"/>
      <c r="L57" s="159"/>
      <c r="M57" s="159"/>
    </row>
    <row r="58" ht="28.8" spans="2:13">
      <c r="B58" s="527"/>
      <c r="C58" s="508">
        <v>0.277777777777778</v>
      </c>
      <c r="D58" s="509" t="s">
        <v>375</v>
      </c>
      <c r="E58" s="86"/>
      <c r="F58" s="529" t="str">
        <f t="shared" si="7"/>
        <v>Not Started</v>
      </c>
      <c r="G58" s="85"/>
      <c r="I58" s="43" t="str">
        <f t="shared" ref="I58:J79" si="10">I29</f>
        <v>Rat in a maze</v>
      </c>
      <c r="J58" s="548" t="str">
        <f t="shared" ref="J58:J59" si="11">J29</f>
        <v>- https://www.naukri.com/code360/problems/rat-in-a-maze_1215030</v>
      </c>
      <c r="L58" s="159"/>
      <c r="M58" s="159"/>
    </row>
    <row r="59" ht="15.15" spans="2:13">
      <c r="B59" s="527"/>
      <c r="C59" s="510">
        <v>0.326388888888889</v>
      </c>
      <c r="D59" s="511" t="s">
        <v>376</v>
      </c>
      <c r="E59" s="89">
        <v>1</v>
      </c>
      <c r="F59" s="530" t="str">
        <f t="shared" si="7"/>
        <v>Complete</v>
      </c>
      <c r="G59" s="88"/>
      <c r="I59" s="45">
        <f t="shared" si="10"/>
        <v>0</v>
      </c>
      <c r="J59" s="549">
        <f t="shared" si="11"/>
        <v>0</v>
      </c>
      <c r="L59" s="172"/>
      <c r="M59" s="172"/>
    </row>
    <row r="60" ht="15.15" spans="2:13">
      <c r="B60" s="527"/>
      <c r="C60" s="512">
        <v>0.354166666666667</v>
      </c>
      <c r="D60" s="32"/>
      <c r="E60" s="29" t="s">
        <v>64</v>
      </c>
      <c r="F60" s="30"/>
      <c r="G60" s="531"/>
      <c r="I60" s="45">
        <f t="shared" si="10"/>
        <v>0</v>
      </c>
      <c r="J60" s="549">
        <f t="shared" si="10"/>
        <v>0</v>
      </c>
      <c r="L60" s="171"/>
      <c r="M60" s="171"/>
    </row>
    <row r="61" ht="15.15" spans="2:13">
      <c r="B61" s="527"/>
      <c r="C61" s="512" t="s">
        <v>69</v>
      </c>
      <c r="D61" s="32"/>
      <c r="E61" s="96" t="s">
        <v>44</v>
      </c>
      <c r="F61" s="93" t="s">
        <v>61</v>
      </c>
      <c r="G61" s="92" t="s">
        <v>62</v>
      </c>
      <c r="I61" s="45">
        <f t="shared" si="10"/>
        <v>0</v>
      </c>
      <c r="J61" s="549">
        <f t="shared" si="10"/>
        <v>0</v>
      </c>
      <c r="L61" s="171"/>
      <c r="M61" s="171"/>
    </row>
    <row r="62" ht="15.15" spans="2:13">
      <c r="B62" s="527"/>
      <c r="C62" s="513" t="s">
        <v>359</v>
      </c>
      <c r="D62" s="514"/>
      <c r="E62" s="532">
        <v>1</v>
      </c>
      <c r="F62" s="95" t="str">
        <f t="shared" ref="F62:F66" si="12">IF(E62=100%,"Complete",IF(AND(E62&lt;100%,E62&gt;0%),"In Progress","Not Started"))</f>
        <v>Complete</v>
      </c>
      <c r="G62" s="96"/>
      <c r="I62" s="45">
        <f t="shared" si="10"/>
        <v>0</v>
      </c>
      <c r="J62" s="549">
        <f t="shared" si="10"/>
        <v>0</v>
      </c>
      <c r="L62" s="171"/>
      <c r="M62" s="171"/>
    </row>
    <row r="63" spans="2:13">
      <c r="B63" s="527"/>
      <c r="C63" s="505"/>
      <c r="D63" s="515"/>
      <c r="E63" s="533"/>
      <c r="F63" s="95" t="str">
        <f t="shared" si="12"/>
        <v>Not Started</v>
      </c>
      <c r="G63" s="98"/>
      <c r="I63" s="521" t="str">
        <f t="shared" si="10"/>
        <v>Data wrangling - made changes if requested</v>
      </c>
      <c r="J63" s="541"/>
      <c r="L63" s="171"/>
      <c r="M63" s="171"/>
    </row>
    <row r="64" spans="2:13">
      <c r="B64" s="527"/>
      <c r="C64" s="505"/>
      <c r="D64" s="515"/>
      <c r="E64" s="533"/>
      <c r="F64" s="95" t="str">
        <f t="shared" si="12"/>
        <v>Not Started</v>
      </c>
      <c r="G64" s="98"/>
      <c r="I64" s="523" t="str">
        <f t="shared" si="10"/>
        <v>Consume GitHub API - continue</v>
      </c>
      <c r="J64" s="123"/>
      <c r="L64" s="171"/>
      <c r="M64" s="171"/>
    </row>
    <row r="65" spans="2:13">
      <c r="B65" s="527"/>
      <c r="C65" s="505"/>
      <c r="D65" s="515"/>
      <c r="E65" s="533"/>
      <c r="F65" s="95" t="str">
        <f t="shared" si="12"/>
        <v>Not Started</v>
      </c>
      <c r="G65" s="98"/>
      <c r="I65" s="523" t="str">
        <f t="shared" si="10"/>
        <v>Data wrangling session</v>
      </c>
      <c r="J65" s="123"/>
      <c r="L65" s="171"/>
      <c r="M65" s="171"/>
    </row>
    <row r="66" ht="15.15" spans="2:13">
      <c r="B66" s="527"/>
      <c r="C66" s="456"/>
      <c r="D66" s="516"/>
      <c r="E66" s="534"/>
      <c r="F66" s="95" t="str">
        <f t="shared" si="12"/>
        <v>Not Started</v>
      </c>
      <c r="G66" s="535"/>
      <c r="I66" s="523" t="str">
        <f t="shared" si="10"/>
        <v>Bank accounts part 1 - make changes</v>
      </c>
      <c r="J66" s="123"/>
      <c r="L66" s="171"/>
      <c r="M66" s="171"/>
    </row>
    <row r="67" ht="15.15" spans="2:13">
      <c r="B67" s="527"/>
      <c r="C67" s="517">
        <v>0.395833333333333</v>
      </c>
      <c r="D67" s="518"/>
      <c r="E67" s="536" t="s">
        <v>217</v>
      </c>
      <c r="F67" s="40"/>
      <c r="G67" s="100"/>
      <c r="I67" s="523">
        <f t="shared" si="10"/>
        <v>0</v>
      </c>
      <c r="J67" s="123"/>
      <c r="L67" s="171"/>
      <c r="M67" s="171"/>
    </row>
    <row r="68" ht="15.15" spans="2:13">
      <c r="B68" s="527"/>
      <c r="C68" s="517" t="s">
        <v>69</v>
      </c>
      <c r="D68" s="518"/>
      <c r="E68" s="102" t="s">
        <v>44</v>
      </c>
      <c r="F68" s="103" t="s">
        <v>61</v>
      </c>
      <c r="G68" s="104" t="s">
        <v>62</v>
      </c>
      <c r="I68" s="523">
        <f t="shared" si="10"/>
        <v>0</v>
      </c>
      <c r="J68" s="123"/>
      <c r="L68" s="173"/>
      <c r="M68" s="173"/>
    </row>
    <row r="69" ht="43.2" spans="2:10">
      <c r="B69" s="527"/>
      <c r="C69" s="43" t="s">
        <v>381</v>
      </c>
      <c r="D69" s="208" t="s">
        <v>382</v>
      </c>
      <c r="E69" s="537"/>
      <c r="F69" s="107" t="str">
        <f t="shared" ref="F69:F96" si="13">IF(E69=100%,"Complete",IF(AND(E69&lt;100%,E69&gt;0%),"In Progress","Not Started"))</f>
        <v>Not Started</v>
      </c>
      <c r="G69" s="108"/>
      <c r="I69" s="523">
        <f t="shared" si="10"/>
        <v>0</v>
      </c>
      <c r="J69" s="123"/>
    </row>
    <row r="70" spans="2:10">
      <c r="B70" s="527"/>
      <c r="C70" s="45"/>
      <c r="D70" s="209"/>
      <c r="E70" s="538"/>
      <c r="F70" s="107" t="str">
        <f t="shared" si="13"/>
        <v>Not Started</v>
      </c>
      <c r="G70" s="111"/>
      <c r="I70" s="523">
        <f t="shared" si="10"/>
        <v>0</v>
      </c>
      <c r="J70" s="123"/>
    </row>
    <row r="71" spans="2:10">
      <c r="B71" s="527"/>
      <c r="C71" s="45"/>
      <c r="D71" s="209"/>
      <c r="E71" s="538"/>
      <c r="F71" s="107" t="str">
        <f t="shared" si="13"/>
        <v>Not Started</v>
      </c>
      <c r="G71" s="111"/>
      <c r="I71" s="523">
        <f t="shared" si="10"/>
        <v>0</v>
      </c>
      <c r="J71" s="123"/>
    </row>
    <row r="72" spans="2:10">
      <c r="B72" s="527"/>
      <c r="C72" s="45"/>
      <c r="D72" s="209"/>
      <c r="E72" s="538"/>
      <c r="F72" s="107" t="str">
        <f t="shared" si="13"/>
        <v>Not Started</v>
      </c>
      <c r="G72" s="111"/>
      <c r="I72" s="523">
        <f t="shared" si="10"/>
        <v>0</v>
      </c>
      <c r="J72" s="123"/>
    </row>
    <row r="73" ht="15.15" spans="2:10">
      <c r="B73" s="527"/>
      <c r="C73" s="211"/>
      <c r="D73" s="212"/>
      <c r="E73" s="539"/>
      <c r="F73" s="107" t="str">
        <f t="shared" si="13"/>
        <v>Not Started</v>
      </c>
      <c r="G73" s="103"/>
      <c r="I73" s="550"/>
      <c r="J73" s="551"/>
    </row>
    <row r="74" ht="15.15" spans="2:10">
      <c r="B74" s="527"/>
      <c r="C74" s="48">
        <v>0.541666666666667</v>
      </c>
      <c r="D74" s="114"/>
      <c r="E74" s="115" t="s">
        <v>71</v>
      </c>
      <c r="F74" s="116"/>
      <c r="G74" s="117"/>
      <c r="I74" s="552" t="s">
        <v>64</v>
      </c>
      <c r="J74" s="531"/>
    </row>
    <row r="75" ht="15.15" spans="2:10">
      <c r="B75" s="527"/>
      <c r="C75" s="519">
        <v>0.583333333333333</v>
      </c>
      <c r="D75" s="520"/>
      <c r="E75" s="50" t="s">
        <v>378</v>
      </c>
      <c r="F75" s="51"/>
      <c r="G75" s="118"/>
      <c r="I75" s="505" t="str">
        <f t="shared" si="10"/>
        <v>Level 1 coding challenges - palesachristabela@gmail.com - review</v>
      </c>
      <c r="J75" s="36"/>
    </row>
    <row r="76" ht="15.15" spans="2:10">
      <c r="B76" s="527"/>
      <c r="C76" s="519" t="s">
        <v>69</v>
      </c>
      <c r="D76" s="520"/>
      <c r="E76" s="120" t="s">
        <v>44</v>
      </c>
      <c r="F76" s="120" t="s">
        <v>61</v>
      </c>
      <c r="G76" s="118" t="s">
        <v>62</v>
      </c>
      <c r="I76" s="505">
        <f t="shared" si="10"/>
        <v>0</v>
      </c>
      <c r="J76" s="36"/>
    </row>
    <row r="77" spans="2:10">
      <c r="B77" s="527"/>
      <c r="C77" s="521" t="s">
        <v>326</v>
      </c>
      <c r="D77" s="522"/>
      <c r="E77" s="540">
        <v>0.98</v>
      </c>
      <c r="F77" s="541" t="str">
        <f t="shared" si="13"/>
        <v>In Progress</v>
      </c>
      <c r="G77" s="129"/>
      <c r="I77" s="505">
        <f t="shared" si="10"/>
        <v>0</v>
      </c>
      <c r="J77" s="36"/>
    </row>
    <row r="78" spans="2:10">
      <c r="B78" s="527"/>
      <c r="C78" s="523" t="s">
        <v>308</v>
      </c>
      <c r="D78" s="524"/>
      <c r="E78" s="542">
        <v>0.01</v>
      </c>
      <c r="F78" s="123" t="str">
        <f t="shared" si="13"/>
        <v>In Progress</v>
      </c>
      <c r="G78" s="130"/>
      <c r="I78" s="505">
        <f t="shared" si="10"/>
        <v>0</v>
      </c>
      <c r="J78" s="36"/>
    </row>
    <row r="79" ht="15.15" spans="2:10">
      <c r="B79" s="527"/>
      <c r="C79" s="523" t="s">
        <v>383</v>
      </c>
      <c r="D79" s="524"/>
      <c r="E79" s="542">
        <v>1</v>
      </c>
      <c r="F79" s="123" t="str">
        <f t="shared" si="13"/>
        <v>Complete</v>
      </c>
      <c r="G79" s="130"/>
      <c r="I79" s="505">
        <f t="shared" si="10"/>
        <v>0</v>
      </c>
      <c r="J79" s="36"/>
    </row>
    <row r="80" ht="15.15" spans="2:10">
      <c r="B80" s="527"/>
      <c r="C80" s="523" t="s">
        <v>384</v>
      </c>
      <c r="D80" s="524"/>
      <c r="E80" s="542">
        <v>0.98</v>
      </c>
      <c r="F80" s="123" t="str">
        <f t="shared" si="13"/>
        <v>In Progress</v>
      </c>
      <c r="G80" s="130"/>
      <c r="I80" s="553"/>
      <c r="J80" s="554"/>
    </row>
    <row r="81" ht="15.15" spans="2:10">
      <c r="B81" s="527"/>
      <c r="C81" s="523"/>
      <c r="D81" s="524"/>
      <c r="E81" s="542"/>
      <c r="F81" s="123" t="str">
        <f t="shared" si="13"/>
        <v>Not Started</v>
      </c>
      <c r="G81" s="130"/>
      <c r="I81" s="555" t="s">
        <v>67</v>
      </c>
      <c r="J81" s="556">
        <f>B92</f>
        <v>45601</v>
      </c>
    </row>
    <row r="82" ht="15.15" spans="2:10">
      <c r="B82" s="527"/>
      <c r="C82" s="523"/>
      <c r="D82" s="524"/>
      <c r="E82" s="542"/>
      <c r="F82" s="123" t="str">
        <f t="shared" si="13"/>
        <v>Not Started</v>
      </c>
      <c r="G82" s="130"/>
      <c r="I82" s="573"/>
      <c r="J82" s="574"/>
    </row>
    <row r="83" spans="2:10">
      <c r="B83" s="527"/>
      <c r="C83" s="523"/>
      <c r="D83" s="524"/>
      <c r="E83" s="542"/>
      <c r="F83" s="123" t="str">
        <f t="shared" si="13"/>
        <v>Not Started</v>
      </c>
      <c r="G83" s="130"/>
      <c r="I83" s="43">
        <f t="shared" ref="I83:J87" si="14">C106</f>
        <v>0</v>
      </c>
      <c r="J83" s="548">
        <f t="shared" ref="J83:J84" si="15">D106</f>
        <v>0</v>
      </c>
    </row>
    <row r="84" spans="2:10">
      <c r="B84" s="527"/>
      <c r="C84" s="523"/>
      <c r="D84" s="524"/>
      <c r="E84" s="542"/>
      <c r="F84" s="123" t="str">
        <f t="shared" si="13"/>
        <v>Not Started</v>
      </c>
      <c r="G84" s="130"/>
      <c r="I84" s="45">
        <f t="shared" si="14"/>
        <v>0</v>
      </c>
      <c r="J84" s="549">
        <f t="shared" si="15"/>
        <v>0</v>
      </c>
    </row>
    <row r="85" spans="2:10">
      <c r="B85" s="527"/>
      <c r="C85" s="523"/>
      <c r="D85" s="524"/>
      <c r="E85" s="542"/>
      <c r="F85" s="123" t="str">
        <f t="shared" si="13"/>
        <v>Not Started</v>
      </c>
      <c r="G85" s="130"/>
      <c r="I85" s="45">
        <f t="shared" si="14"/>
        <v>0</v>
      </c>
      <c r="J85" s="549">
        <f t="shared" si="14"/>
        <v>0</v>
      </c>
    </row>
    <row r="86" ht="15.15" spans="2:10">
      <c r="B86" s="563"/>
      <c r="C86" s="525"/>
      <c r="D86" s="526"/>
      <c r="E86" s="543"/>
      <c r="F86" s="123" t="str">
        <f t="shared" si="13"/>
        <v>Not Started</v>
      </c>
      <c r="G86" s="131"/>
      <c r="I86" s="45">
        <f t="shared" si="14"/>
        <v>0</v>
      </c>
      <c r="J86" s="549">
        <f t="shared" si="14"/>
        <v>0</v>
      </c>
    </row>
    <row r="87" ht="25.75" spans="2:10">
      <c r="B87" s="69"/>
      <c r="C87" s="70"/>
      <c r="D87" s="71"/>
      <c r="E87" s="134"/>
      <c r="F87" s="71"/>
      <c r="G87" s="71"/>
      <c r="I87" s="45">
        <f t="shared" si="14"/>
        <v>0</v>
      </c>
      <c r="J87" s="549">
        <f t="shared" si="14"/>
        <v>0</v>
      </c>
    </row>
    <row r="88" ht="15.75" customHeight="1" spans="2:10">
      <c r="B88" s="69"/>
      <c r="C88" s="70"/>
      <c r="D88" s="71"/>
      <c r="E88" s="134"/>
      <c r="F88" s="71"/>
      <c r="G88" s="71"/>
      <c r="I88" s="521" t="str">
        <f t="shared" ref="I88:I97" si="16">C114</f>
        <v>Consume GitHub API - continue</v>
      </c>
      <c r="J88" s="541"/>
    </row>
    <row r="89" spans="9:10">
      <c r="I89" s="523" t="str">
        <f t="shared" si="16"/>
        <v>Data wrangling - made changes if requested</v>
      </c>
      <c r="J89" s="123"/>
    </row>
    <row r="90" ht="15.15" spans="9:10">
      <c r="I90" s="523" t="str">
        <f t="shared" si="16"/>
        <v>Bank accounts part 1 - make changes if requested</v>
      </c>
      <c r="J90" s="123"/>
    </row>
    <row r="91" ht="21.75" customHeight="1" spans="2:10">
      <c r="B91" s="20" t="s">
        <v>58</v>
      </c>
      <c r="C91" s="21" t="s">
        <v>59</v>
      </c>
      <c r="D91" s="20" t="s">
        <v>60</v>
      </c>
      <c r="E91" s="20" t="s">
        <v>44</v>
      </c>
      <c r="F91" s="21" t="s">
        <v>61</v>
      </c>
      <c r="G91" s="80" t="s">
        <v>62</v>
      </c>
      <c r="I91" s="523" t="str">
        <f t="shared" si="16"/>
        <v>(C45) 2025 Learner Journey</v>
      </c>
      <c r="J91" s="123"/>
    </row>
    <row r="92" spans="2:10">
      <c r="B92" s="527">
        <v>45601</v>
      </c>
      <c r="C92" s="506">
        <v>0.208333333333333</v>
      </c>
      <c r="D92" s="507" t="s">
        <v>63</v>
      </c>
      <c r="E92" s="83">
        <v>1</v>
      </c>
      <c r="F92" s="528" t="str">
        <f t="shared" si="13"/>
        <v>Complete</v>
      </c>
      <c r="G92" s="82"/>
      <c r="I92" s="523">
        <f t="shared" si="16"/>
        <v>0</v>
      </c>
      <c r="J92" s="123"/>
    </row>
    <row r="93" spans="2:10">
      <c r="B93" s="527"/>
      <c r="C93" s="508">
        <v>0.215277777777778</v>
      </c>
      <c r="D93" s="509" t="s">
        <v>373</v>
      </c>
      <c r="E93" s="86">
        <v>1</v>
      </c>
      <c r="F93" s="529" t="str">
        <f t="shared" si="13"/>
        <v>Complete</v>
      </c>
      <c r="G93" s="85"/>
      <c r="I93" s="523">
        <f t="shared" si="16"/>
        <v>0</v>
      </c>
      <c r="J93" s="123"/>
    </row>
    <row r="94" spans="2:10">
      <c r="B94" s="527"/>
      <c r="C94" s="508">
        <v>0.243055555555556</v>
      </c>
      <c r="D94" s="509" t="s">
        <v>374</v>
      </c>
      <c r="E94" s="86">
        <v>1</v>
      </c>
      <c r="F94" s="529" t="str">
        <f t="shared" si="13"/>
        <v>Complete</v>
      </c>
      <c r="G94" s="85"/>
      <c r="I94" s="523">
        <f t="shared" si="16"/>
        <v>0</v>
      </c>
      <c r="J94" s="123"/>
    </row>
    <row r="95" spans="2:10">
      <c r="B95" s="527"/>
      <c r="C95" s="508">
        <v>0.277777777777778</v>
      </c>
      <c r="D95" s="509" t="s">
        <v>375</v>
      </c>
      <c r="E95" s="86">
        <v>1</v>
      </c>
      <c r="F95" s="529" t="str">
        <f t="shared" si="13"/>
        <v>Complete</v>
      </c>
      <c r="G95" s="85"/>
      <c r="I95" s="523">
        <f t="shared" si="16"/>
        <v>0</v>
      </c>
      <c r="J95" s="123"/>
    </row>
    <row r="96" ht="15.15" spans="2:10">
      <c r="B96" s="527"/>
      <c r="C96" s="510">
        <v>0.326388888888889</v>
      </c>
      <c r="D96" s="511" t="s">
        <v>376</v>
      </c>
      <c r="E96" s="89">
        <v>1</v>
      </c>
      <c r="F96" s="530" t="str">
        <f t="shared" si="13"/>
        <v>Complete</v>
      </c>
      <c r="G96" s="88"/>
      <c r="I96" s="523">
        <f t="shared" si="16"/>
        <v>0</v>
      </c>
      <c r="J96" s="123"/>
    </row>
    <row r="97" ht="15.15" spans="2:10">
      <c r="B97" s="527"/>
      <c r="C97" s="512">
        <v>0.354166666666667</v>
      </c>
      <c r="D97" s="32"/>
      <c r="E97" s="29" t="s">
        <v>64</v>
      </c>
      <c r="F97" s="30"/>
      <c r="G97" s="531"/>
      <c r="I97" s="523">
        <f t="shared" si="16"/>
        <v>0</v>
      </c>
      <c r="J97" s="123"/>
    </row>
    <row r="98" ht="15.15" spans="2:10">
      <c r="B98" s="527"/>
      <c r="C98" s="564" t="s">
        <v>69</v>
      </c>
      <c r="D98" s="565"/>
      <c r="E98" s="96" t="s">
        <v>44</v>
      </c>
      <c r="F98" s="93" t="s">
        <v>61</v>
      </c>
      <c r="G98" s="92" t="s">
        <v>62</v>
      </c>
      <c r="I98" s="575"/>
      <c r="J98" s="576"/>
    </row>
    <row r="99" ht="15.15" spans="2:10">
      <c r="B99" s="527"/>
      <c r="C99" s="566" t="s">
        <v>359</v>
      </c>
      <c r="D99" s="34"/>
      <c r="E99" s="94">
        <v>1</v>
      </c>
      <c r="F99" s="95" t="str">
        <f>IF(E99=100%,"Complete",IF(AND(E99&lt;100%,E99&gt;0%),"In Progress","Not Started"))</f>
        <v>Complete</v>
      </c>
      <c r="G99" s="96"/>
      <c r="I99" s="552" t="s">
        <v>64</v>
      </c>
      <c r="J99" s="531"/>
    </row>
    <row r="100" ht="50.25" customHeight="1" spans="2:10">
      <c r="B100" s="527"/>
      <c r="C100" s="567" t="s">
        <v>362</v>
      </c>
      <c r="D100" s="568" t="s">
        <v>363</v>
      </c>
      <c r="E100" s="97">
        <v>1</v>
      </c>
      <c r="F100" s="95" t="str">
        <f t="shared" ref="F100:F103" si="17">IF(E100=100%,"Complete",IF(AND(E100&lt;100%,E100&gt;0%),"In Progress","Not Started"))</f>
        <v>Complete</v>
      </c>
      <c r="G100" s="98"/>
      <c r="I100" s="513" t="str">
        <f>C99</f>
        <v>Level 1 coding challenges - palesachristabela@gmail.com - review</v>
      </c>
      <c r="J100" s="34"/>
    </row>
    <row r="101" spans="2:10">
      <c r="B101" s="527"/>
      <c r="C101" s="569"/>
      <c r="D101" s="36"/>
      <c r="E101" s="97"/>
      <c r="F101" s="95" t="str">
        <f t="shared" si="17"/>
        <v>Not Started</v>
      </c>
      <c r="G101" s="98"/>
      <c r="I101" s="505" t="str">
        <f t="shared" ref="I101:I104" si="18">C100</f>
        <v>Level 2 coding challenges - bhekumuzitshabalala.main@gmail.com - review</v>
      </c>
      <c r="J101" s="36"/>
    </row>
    <row r="102" spans="2:10">
      <c r="B102" s="527"/>
      <c r="C102" s="505"/>
      <c r="D102" s="36"/>
      <c r="E102" s="97"/>
      <c r="F102" s="95" t="str">
        <f t="shared" si="17"/>
        <v>Not Started</v>
      </c>
      <c r="G102" s="98"/>
      <c r="I102" s="505">
        <f t="shared" si="18"/>
        <v>0</v>
      </c>
      <c r="J102" s="36"/>
    </row>
    <row r="103" ht="15.15" spans="2:10">
      <c r="B103" s="527"/>
      <c r="C103" s="456"/>
      <c r="D103" s="457"/>
      <c r="E103" s="572"/>
      <c r="F103" s="95" t="str">
        <f t="shared" si="17"/>
        <v>Not Started</v>
      </c>
      <c r="G103" s="535"/>
      <c r="I103" s="505">
        <f t="shared" si="18"/>
        <v>0</v>
      </c>
      <c r="J103" s="36"/>
    </row>
    <row r="104" ht="15.15" spans="2:10">
      <c r="B104" s="527"/>
      <c r="C104" s="41">
        <v>0.395833333333333</v>
      </c>
      <c r="D104" s="101"/>
      <c r="E104" s="536" t="s">
        <v>217</v>
      </c>
      <c r="F104" s="40"/>
      <c r="G104" s="100"/>
      <c r="I104" s="505">
        <f t="shared" si="18"/>
        <v>0</v>
      </c>
      <c r="J104" s="36"/>
    </row>
    <row r="105" ht="15.15" spans="2:10">
      <c r="B105" s="527"/>
      <c r="C105" s="517" t="s">
        <v>69</v>
      </c>
      <c r="D105" s="518"/>
      <c r="E105" s="102" t="s">
        <v>44</v>
      </c>
      <c r="F105" s="103" t="s">
        <v>61</v>
      </c>
      <c r="G105" s="104" t="s">
        <v>62</v>
      </c>
      <c r="I105" s="557" t="s">
        <v>76</v>
      </c>
      <c r="J105" s="558"/>
    </row>
    <row r="106" spans="2:10">
      <c r="B106" s="527"/>
      <c r="C106" s="43"/>
      <c r="D106" s="208"/>
      <c r="E106" s="537"/>
      <c r="F106" s="107" t="str">
        <f t="shared" ref="F106:F133" si="19">IF(E106=100%,"Complete",IF(AND(E106&lt;100%,E106&gt;0%),"In Progress","Not Started"))</f>
        <v>Not Started</v>
      </c>
      <c r="G106" s="108"/>
      <c r="I106" s="559" t="s">
        <v>77</v>
      </c>
      <c r="J106" s="560"/>
    </row>
    <row r="107" ht="15.15" spans="2:10">
      <c r="B107" s="527"/>
      <c r="C107" s="45"/>
      <c r="D107" s="209"/>
      <c r="E107" s="538"/>
      <c r="F107" s="107" t="str">
        <f t="shared" si="19"/>
        <v>Not Started</v>
      </c>
      <c r="G107" s="111"/>
      <c r="I107" s="561"/>
      <c r="J107" s="562"/>
    </row>
    <row r="108" spans="2:7">
      <c r="B108" s="527"/>
      <c r="C108" s="45"/>
      <c r="D108" s="209"/>
      <c r="E108" s="538"/>
      <c r="F108" s="107" t="str">
        <f t="shared" si="19"/>
        <v>Not Started</v>
      </c>
      <c r="G108" s="111"/>
    </row>
    <row r="109" ht="15.15" spans="2:7">
      <c r="B109" s="527"/>
      <c r="C109" s="45"/>
      <c r="D109" s="209"/>
      <c r="E109" s="538"/>
      <c r="F109" s="107" t="str">
        <f t="shared" si="19"/>
        <v>Not Started</v>
      </c>
      <c r="G109" s="111"/>
    </row>
    <row r="110" ht="15.75" customHeight="1" spans="2:10">
      <c r="B110" s="527"/>
      <c r="C110" s="211"/>
      <c r="D110" s="212"/>
      <c r="E110" s="539"/>
      <c r="F110" s="107" t="str">
        <f t="shared" si="19"/>
        <v>Not Started</v>
      </c>
      <c r="G110" s="103"/>
      <c r="I110" s="544" t="s">
        <v>47</v>
      </c>
      <c r="J110" s="545">
        <f>J81</f>
        <v>45601</v>
      </c>
    </row>
    <row r="111" ht="15.75" customHeight="1" spans="2:10">
      <c r="B111" s="527"/>
      <c r="C111" s="48">
        <v>0.541666666666667</v>
      </c>
      <c r="D111" s="114"/>
      <c r="E111" s="115" t="s">
        <v>71</v>
      </c>
      <c r="F111" s="116"/>
      <c r="G111" s="117"/>
      <c r="I111" s="546"/>
      <c r="J111" s="547"/>
    </row>
    <row r="112" ht="15.75" customHeight="1" spans="2:10">
      <c r="B112" s="527"/>
      <c r="C112" s="519">
        <v>0.583333333333333</v>
      </c>
      <c r="D112" s="520"/>
      <c r="E112" s="50" t="s">
        <v>378</v>
      </c>
      <c r="F112" s="51"/>
      <c r="G112" s="118"/>
      <c r="I112" s="43">
        <f t="shared" ref="I112:J126" si="20">I83</f>
        <v>0</v>
      </c>
      <c r="J112" s="548">
        <f t="shared" ref="J112:J113" si="21">J83</f>
        <v>0</v>
      </c>
    </row>
    <row r="113" ht="15.75" customHeight="1" spans="2:10">
      <c r="B113" s="527"/>
      <c r="C113" s="52" t="s">
        <v>69</v>
      </c>
      <c r="D113" s="119"/>
      <c r="E113" s="120" t="s">
        <v>44</v>
      </c>
      <c r="F113" s="120" t="s">
        <v>61</v>
      </c>
      <c r="G113" s="129" t="s">
        <v>62</v>
      </c>
      <c r="I113" s="45">
        <f t="shared" si="20"/>
        <v>0</v>
      </c>
      <c r="J113" s="549">
        <f t="shared" si="21"/>
        <v>0</v>
      </c>
    </row>
    <row r="114" spans="2:10">
      <c r="B114" s="527"/>
      <c r="C114" s="570" t="s">
        <v>308</v>
      </c>
      <c r="D114" s="571"/>
      <c r="E114" s="122">
        <v>0.32</v>
      </c>
      <c r="F114" s="522" t="str">
        <f t="shared" si="19"/>
        <v>In Progress</v>
      </c>
      <c r="G114" s="124"/>
      <c r="I114" s="45">
        <f t="shared" si="20"/>
        <v>0</v>
      </c>
      <c r="J114" s="549">
        <f t="shared" si="20"/>
        <v>0</v>
      </c>
    </row>
    <row r="115" spans="2:10">
      <c r="B115" s="527"/>
      <c r="C115" s="64" t="s">
        <v>326</v>
      </c>
      <c r="D115" s="65"/>
      <c r="E115" s="126">
        <v>0.96</v>
      </c>
      <c r="F115" s="524" t="str">
        <f t="shared" si="19"/>
        <v>In Progress</v>
      </c>
      <c r="G115" s="127" t="s">
        <v>385</v>
      </c>
      <c r="I115" s="45">
        <f t="shared" si="20"/>
        <v>0</v>
      </c>
      <c r="J115" s="549">
        <f t="shared" si="20"/>
        <v>0</v>
      </c>
    </row>
    <row r="116" ht="15.15" spans="2:10">
      <c r="B116" s="527"/>
      <c r="C116" s="64" t="s">
        <v>364</v>
      </c>
      <c r="D116" s="65"/>
      <c r="E116" s="126">
        <v>0.97</v>
      </c>
      <c r="F116" s="524" t="str">
        <f t="shared" si="19"/>
        <v>In Progress</v>
      </c>
      <c r="G116" s="127" t="s">
        <v>385</v>
      </c>
      <c r="I116" s="45">
        <f t="shared" si="20"/>
        <v>0</v>
      </c>
      <c r="J116" s="549">
        <f t="shared" si="20"/>
        <v>0</v>
      </c>
    </row>
    <row r="117" spans="2:10">
      <c r="B117" s="527"/>
      <c r="C117" s="64" t="s">
        <v>365</v>
      </c>
      <c r="D117" s="65"/>
      <c r="E117" s="126">
        <v>1</v>
      </c>
      <c r="F117" s="524" t="str">
        <f t="shared" si="19"/>
        <v>Complete</v>
      </c>
      <c r="G117" s="127"/>
      <c r="I117" s="521" t="str">
        <f t="shared" si="20"/>
        <v>Consume GitHub API - continue</v>
      </c>
      <c r="J117" s="541"/>
    </row>
    <row r="118" ht="15" customHeight="1" spans="2:10">
      <c r="B118" s="527"/>
      <c r="C118" s="64"/>
      <c r="D118" s="65"/>
      <c r="E118" s="126"/>
      <c r="F118" s="524" t="str">
        <f t="shared" si="19"/>
        <v>Not Started</v>
      </c>
      <c r="G118" s="127"/>
      <c r="I118" s="523" t="str">
        <f t="shared" si="20"/>
        <v>Data wrangling - made changes if requested</v>
      </c>
      <c r="J118" s="123"/>
    </row>
    <row r="119" ht="15" customHeight="1" spans="2:10">
      <c r="B119" s="527"/>
      <c r="C119" s="64"/>
      <c r="D119" s="65"/>
      <c r="E119" s="126"/>
      <c r="F119" s="524" t="str">
        <f t="shared" si="19"/>
        <v>Not Started</v>
      </c>
      <c r="G119" s="127"/>
      <c r="I119" s="523" t="str">
        <f t="shared" si="20"/>
        <v>Bank accounts part 1 - make changes if requested</v>
      </c>
      <c r="J119" s="123"/>
    </row>
    <row r="120" ht="15" customHeight="1" spans="2:10">
      <c r="B120" s="527"/>
      <c r="C120" s="64"/>
      <c r="D120" s="65"/>
      <c r="E120" s="126"/>
      <c r="F120" s="524" t="str">
        <f t="shared" si="19"/>
        <v>Not Started</v>
      </c>
      <c r="G120" s="127"/>
      <c r="I120" s="523" t="str">
        <f t="shared" si="20"/>
        <v>(C45) 2025 Learner Journey</v>
      </c>
      <c r="J120" s="123"/>
    </row>
    <row r="121" ht="15" customHeight="1" spans="2:10">
      <c r="B121" s="527"/>
      <c r="C121" s="64"/>
      <c r="D121" s="65"/>
      <c r="E121" s="126"/>
      <c r="F121" s="524" t="str">
        <f t="shared" si="19"/>
        <v>Not Started</v>
      </c>
      <c r="G121" s="127"/>
      <c r="I121" s="523">
        <f t="shared" si="20"/>
        <v>0</v>
      </c>
      <c r="J121" s="123"/>
    </row>
    <row r="122" ht="15" customHeight="1" spans="2:10">
      <c r="B122" s="527"/>
      <c r="C122" s="64"/>
      <c r="D122" s="65"/>
      <c r="E122" s="126"/>
      <c r="F122" s="524" t="str">
        <f t="shared" si="19"/>
        <v>Not Started</v>
      </c>
      <c r="G122" s="127"/>
      <c r="I122" s="523">
        <f t="shared" si="20"/>
        <v>0</v>
      </c>
      <c r="J122" s="123"/>
    </row>
    <row r="123" ht="15.75" customHeight="1" spans="2:10">
      <c r="B123" s="563"/>
      <c r="C123" s="67"/>
      <c r="D123" s="68"/>
      <c r="E123" s="132"/>
      <c r="F123" s="524" t="str">
        <f t="shared" si="19"/>
        <v>Not Started</v>
      </c>
      <c r="G123" s="133"/>
      <c r="I123" s="523">
        <f t="shared" si="20"/>
        <v>0</v>
      </c>
      <c r="J123" s="123"/>
    </row>
    <row r="124" ht="25" spans="2:10">
      <c r="B124" s="69"/>
      <c r="C124" s="70"/>
      <c r="D124" s="71"/>
      <c r="E124" s="134"/>
      <c r="F124" s="71"/>
      <c r="G124" s="71"/>
      <c r="I124" s="523">
        <f t="shared" si="20"/>
        <v>0</v>
      </c>
      <c r="J124" s="123"/>
    </row>
    <row r="125" ht="15.75" customHeight="1" spans="2:10">
      <c r="B125" s="69"/>
      <c r="C125" s="70"/>
      <c r="D125" s="71"/>
      <c r="E125" s="134"/>
      <c r="F125" s="71"/>
      <c r="G125" s="71"/>
      <c r="I125" s="523">
        <f t="shared" si="20"/>
        <v>0</v>
      </c>
      <c r="J125" s="123"/>
    </row>
    <row r="126" spans="9:10">
      <c r="I126" s="523">
        <f t="shared" si="20"/>
        <v>0</v>
      </c>
      <c r="J126" s="123"/>
    </row>
    <row r="127" ht="15.15" spans="9:10">
      <c r="I127" s="550"/>
      <c r="J127" s="551"/>
    </row>
    <row r="128" ht="21.75" customHeight="1" spans="2:10">
      <c r="B128" s="20" t="s">
        <v>58</v>
      </c>
      <c r="C128" s="21" t="s">
        <v>59</v>
      </c>
      <c r="D128" s="20" t="s">
        <v>60</v>
      </c>
      <c r="E128" s="20" t="s">
        <v>44</v>
      </c>
      <c r="F128" s="21" t="s">
        <v>61</v>
      </c>
      <c r="G128" s="80" t="s">
        <v>62</v>
      </c>
      <c r="I128" s="552" t="s">
        <v>64</v>
      </c>
      <c r="J128" s="531"/>
    </row>
    <row r="129" spans="2:10">
      <c r="B129" s="527">
        <v>45602</v>
      </c>
      <c r="C129" s="506">
        <v>0.208333333333333</v>
      </c>
      <c r="D129" s="507" t="s">
        <v>63</v>
      </c>
      <c r="E129" s="83"/>
      <c r="F129" s="528" t="str">
        <f t="shared" si="19"/>
        <v>Not Started</v>
      </c>
      <c r="G129" s="82"/>
      <c r="I129" s="505" t="str">
        <f t="shared" ref="I129:I133" si="22">I100</f>
        <v>Level 1 coding challenges - palesachristabela@gmail.com - review</v>
      </c>
      <c r="J129" s="36"/>
    </row>
    <row r="130" spans="2:10">
      <c r="B130" s="527"/>
      <c r="C130" s="508">
        <v>0.215277777777778</v>
      </c>
      <c r="D130" s="509" t="s">
        <v>373</v>
      </c>
      <c r="E130" s="86"/>
      <c r="F130" s="529" t="str">
        <f t="shared" si="19"/>
        <v>Not Started</v>
      </c>
      <c r="G130" s="85"/>
      <c r="I130" s="505" t="str">
        <f t="shared" si="22"/>
        <v>Level 2 coding challenges - bhekumuzitshabalala.main@gmail.com - review</v>
      </c>
      <c r="J130" s="36"/>
    </row>
    <row r="131" spans="2:10">
      <c r="B131" s="527"/>
      <c r="C131" s="508">
        <v>0.243055555555556</v>
      </c>
      <c r="D131" s="509" t="s">
        <v>374</v>
      </c>
      <c r="E131" s="86"/>
      <c r="F131" s="529" t="str">
        <f t="shared" si="19"/>
        <v>Not Started</v>
      </c>
      <c r="G131" s="85"/>
      <c r="I131" s="505">
        <f t="shared" si="22"/>
        <v>0</v>
      </c>
      <c r="J131" s="36"/>
    </row>
    <row r="132" spans="2:10">
      <c r="B132" s="527"/>
      <c r="C132" s="508">
        <v>0.277777777777778</v>
      </c>
      <c r="D132" s="509" t="s">
        <v>375</v>
      </c>
      <c r="E132" s="86"/>
      <c r="F132" s="529" t="str">
        <f t="shared" si="19"/>
        <v>Not Started</v>
      </c>
      <c r="G132" s="85"/>
      <c r="I132" s="505">
        <f t="shared" si="22"/>
        <v>0</v>
      </c>
      <c r="J132" s="36"/>
    </row>
    <row r="133" ht="15.75" customHeight="1" spans="2:10">
      <c r="B133" s="527"/>
      <c r="C133" s="510">
        <v>0.326388888888889</v>
      </c>
      <c r="D133" s="511" t="s">
        <v>376</v>
      </c>
      <c r="E133" s="89"/>
      <c r="F133" s="530" t="str">
        <f t="shared" si="19"/>
        <v>Not Started</v>
      </c>
      <c r="G133" s="88"/>
      <c r="I133" s="505">
        <f t="shared" si="22"/>
        <v>0</v>
      </c>
      <c r="J133" s="36"/>
    </row>
    <row r="134" ht="15.75" customHeight="1" spans="2:10">
      <c r="B134" s="527"/>
      <c r="C134" s="512">
        <v>0.354166666666667</v>
      </c>
      <c r="D134" s="32"/>
      <c r="E134" s="29" t="s">
        <v>64</v>
      </c>
      <c r="F134" s="30"/>
      <c r="G134" s="531"/>
      <c r="I134" s="553"/>
      <c r="J134" s="554"/>
    </row>
    <row r="135" ht="15.75" customHeight="1" spans="2:10">
      <c r="B135" s="527"/>
      <c r="C135" s="512" t="s">
        <v>69</v>
      </c>
      <c r="D135" s="32"/>
      <c r="E135" s="96" t="s">
        <v>44</v>
      </c>
      <c r="F135" s="93" t="s">
        <v>61</v>
      </c>
      <c r="G135" s="92" t="s">
        <v>62</v>
      </c>
      <c r="I135" s="555" t="s">
        <v>67</v>
      </c>
      <c r="J135" s="556">
        <f>B129</f>
        <v>45602</v>
      </c>
    </row>
    <row r="136" ht="15.15" spans="2:10">
      <c r="B136" s="527"/>
      <c r="C136" s="513"/>
      <c r="D136" s="514"/>
      <c r="E136" s="532"/>
      <c r="F136" s="95" t="str">
        <f t="shared" ref="F136:F140" si="23">IF(E136=100%,"Complete",IF(AND(E136&lt;100%,E136&gt;0%),"In Progress","Not Started"))</f>
        <v>Not Started</v>
      </c>
      <c r="G136" s="96"/>
      <c r="I136" s="573"/>
      <c r="J136" s="574"/>
    </row>
    <row r="137" spans="2:10">
      <c r="B137" s="527"/>
      <c r="C137" s="505"/>
      <c r="D137" s="515"/>
      <c r="E137" s="533"/>
      <c r="F137" s="95" t="str">
        <f t="shared" si="23"/>
        <v>Not Started</v>
      </c>
      <c r="G137" s="98"/>
      <c r="I137" s="43">
        <f t="shared" ref="I137:J141" si="24">C143</f>
        <v>0</v>
      </c>
      <c r="J137" s="548">
        <f t="shared" ref="J137:J138" si="25">D143</f>
        <v>0</v>
      </c>
    </row>
    <row r="138" spans="2:10">
      <c r="B138" s="527"/>
      <c r="C138" s="505"/>
      <c r="D138" s="515"/>
      <c r="E138" s="533"/>
      <c r="F138" s="95" t="str">
        <f t="shared" si="23"/>
        <v>Not Started</v>
      </c>
      <c r="G138" s="98"/>
      <c r="I138" s="45">
        <f t="shared" si="24"/>
        <v>0</v>
      </c>
      <c r="J138" s="549">
        <f t="shared" si="25"/>
        <v>0</v>
      </c>
    </row>
    <row r="139" spans="2:10">
      <c r="B139" s="527"/>
      <c r="C139" s="505"/>
      <c r="D139" s="515"/>
      <c r="E139" s="533"/>
      <c r="F139" s="95" t="str">
        <f t="shared" si="23"/>
        <v>Not Started</v>
      </c>
      <c r="G139" s="98"/>
      <c r="I139" s="45">
        <f t="shared" si="24"/>
        <v>0</v>
      </c>
      <c r="J139" s="549">
        <f t="shared" si="24"/>
        <v>0</v>
      </c>
    </row>
    <row r="140" ht="15.75" customHeight="1" spans="2:10">
      <c r="B140" s="527"/>
      <c r="C140" s="456"/>
      <c r="D140" s="516"/>
      <c r="E140" s="534"/>
      <c r="F140" s="95" t="str">
        <f t="shared" si="23"/>
        <v>Not Started</v>
      </c>
      <c r="G140" s="535"/>
      <c r="I140" s="45">
        <f t="shared" si="24"/>
        <v>0</v>
      </c>
      <c r="J140" s="549">
        <f t="shared" si="24"/>
        <v>0</v>
      </c>
    </row>
    <row r="141" ht="15.75" customHeight="1" spans="2:10">
      <c r="B141" s="527"/>
      <c r="C141" s="517">
        <v>0.395833333333333</v>
      </c>
      <c r="D141" s="518"/>
      <c r="E141" s="536" t="s">
        <v>217</v>
      </c>
      <c r="F141" s="40"/>
      <c r="G141" s="100"/>
      <c r="I141" s="45">
        <f t="shared" si="24"/>
        <v>0</v>
      </c>
      <c r="J141" s="549">
        <f t="shared" si="24"/>
        <v>0</v>
      </c>
    </row>
    <row r="142" ht="15.75" customHeight="1" spans="2:10">
      <c r="B142" s="527"/>
      <c r="C142" s="517" t="s">
        <v>69</v>
      </c>
      <c r="D142" s="518"/>
      <c r="E142" s="102" t="s">
        <v>44</v>
      </c>
      <c r="F142" s="103" t="s">
        <v>61</v>
      </c>
      <c r="G142" s="104" t="s">
        <v>62</v>
      </c>
      <c r="I142" s="521" t="str">
        <f t="shared" ref="I142:I151" si="26">C151</f>
        <v>Consume GitHub API - continue</v>
      </c>
      <c r="J142" s="541"/>
    </row>
    <row r="143" spans="2:10">
      <c r="B143" s="527"/>
      <c r="C143" s="43"/>
      <c r="D143" s="208"/>
      <c r="E143" s="537"/>
      <c r="F143" s="107" t="str">
        <f t="shared" ref="F143:F170" si="27">IF(E143=100%,"Complete",IF(AND(E143&lt;100%,E143&gt;0%),"In Progress","Not Started"))</f>
        <v>Not Started</v>
      </c>
      <c r="G143" s="108"/>
      <c r="I143" s="523" t="str">
        <f t="shared" si="26"/>
        <v>Data wrangling - made changes if requested</v>
      </c>
      <c r="J143" s="123"/>
    </row>
    <row r="144" spans="2:10">
      <c r="B144" s="527"/>
      <c r="C144" s="45"/>
      <c r="D144" s="209"/>
      <c r="E144" s="538"/>
      <c r="F144" s="107" t="str">
        <f t="shared" si="27"/>
        <v>Not Started</v>
      </c>
      <c r="G144" s="111"/>
      <c r="I144" s="523" t="str">
        <f t="shared" si="26"/>
        <v>Bank accounts part 1 - make changes if requested</v>
      </c>
      <c r="J144" s="123"/>
    </row>
    <row r="145" spans="2:10">
      <c r="B145" s="527"/>
      <c r="C145" s="45"/>
      <c r="D145" s="209"/>
      <c r="E145" s="538"/>
      <c r="F145" s="107" t="str">
        <f t="shared" si="27"/>
        <v>Not Started</v>
      </c>
      <c r="G145" s="111"/>
      <c r="I145" s="523">
        <f t="shared" si="26"/>
        <v>0</v>
      </c>
      <c r="J145" s="123"/>
    </row>
    <row r="146" spans="2:10">
      <c r="B146" s="527"/>
      <c r="C146" s="45"/>
      <c r="D146" s="209"/>
      <c r="E146" s="538"/>
      <c r="F146" s="107" t="str">
        <f t="shared" si="27"/>
        <v>Not Started</v>
      </c>
      <c r="G146" s="111"/>
      <c r="I146" s="523">
        <f t="shared" si="26"/>
        <v>0</v>
      </c>
      <c r="J146" s="123"/>
    </row>
    <row r="147" ht="15.75" customHeight="1" spans="2:10">
      <c r="B147" s="527"/>
      <c r="C147" s="211"/>
      <c r="D147" s="212"/>
      <c r="E147" s="539"/>
      <c r="F147" s="107" t="str">
        <f t="shared" si="27"/>
        <v>Not Started</v>
      </c>
      <c r="G147" s="103"/>
      <c r="I147" s="523">
        <f t="shared" si="26"/>
        <v>0</v>
      </c>
      <c r="J147" s="123"/>
    </row>
    <row r="148" ht="15.75" customHeight="1" spans="2:10">
      <c r="B148" s="527"/>
      <c r="C148" s="48">
        <v>0.541666666666667</v>
      </c>
      <c r="D148" s="114"/>
      <c r="E148" s="115" t="s">
        <v>71</v>
      </c>
      <c r="F148" s="116"/>
      <c r="G148" s="117"/>
      <c r="I148" s="523">
        <f t="shared" si="26"/>
        <v>0</v>
      </c>
      <c r="J148" s="123"/>
    </row>
    <row r="149" ht="15.75" customHeight="1" spans="2:10">
      <c r="B149" s="527"/>
      <c r="C149" s="519">
        <v>0.583333333333333</v>
      </c>
      <c r="D149" s="520"/>
      <c r="E149" s="50" t="s">
        <v>378</v>
      </c>
      <c r="F149" s="51"/>
      <c r="G149" s="118"/>
      <c r="I149" s="523">
        <f t="shared" si="26"/>
        <v>0</v>
      </c>
      <c r="J149" s="123"/>
    </row>
    <row r="150" ht="15.75" customHeight="1" spans="2:10">
      <c r="B150" s="527"/>
      <c r="C150" s="519" t="s">
        <v>69</v>
      </c>
      <c r="D150" s="520"/>
      <c r="E150" s="120" t="s">
        <v>44</v>
      </c>
      <c r="F150" s="120" t="s">
        <v>61</v>
      </c>
      <c r="G150" s="129" t="s">
        <v>62</v>
      </c>
      <c r="I150" s="523">
        <f t="shared" si="26"/>
        <v>0</v>
      </c>
      <c r="J150" s="123"/>
    </row>
    <row r="151" spans="2:10">
      <c r="B151" s="527"/>
      <c r="C151" s="570" t="s">
        <v>308</v>
      </c>
      <c r="D151" s="571"/>
      <c r="E151" s="540"/>
      <c r="F151" s="522" t="str">
        <f t="shared" si="27"/>
        <v>Not Started</v>
      </c>
      <c r="G151" s="577"/>
      <c r="I151" s="523">
        <f t="shared" si="26"/>
        <v>0</v>
      </c>
      <c r="J151" s="123"/>
    </row>
    <row r="152" ht="15.15" spans="2:10">
      <c r="B152" s="527"/>
      <c r="C152" s="64" t="s">
        <v>326</v>
      </c>
      <c r="D152" s="65"/>
      <c r="E152" s="542"/>
      <c r="F152" s="524" t="str">
        <f t="shared" si="27"/>
        <v>Not Started</v>
      </c>
      <c r="G152" s="578"/>
      <c r="I152" s="575"/>
      <c r="J152" s="576"/>
    </row>
    <row r="153" ht="15.75" customHeight="1" spans="2:10">
      <c r="B153" s="527"/>
      <c r="C153" s="64" t="s">
        <v>364</v>
      </c>
      <c r="D153" s="65"/>
      <c r="E153" s="542"/>
      <c r="F153" s="524" t="str">
        <f t="shared" si="27"/>
        <v>Not Started</v>
      </c>
      <c r="G153" s="578"/>
      <c r="I153" s="552" t="s">
        <v>64</v>
      </c>
      <c r="J153" s="531"/>
    </row>
    <row r="154" spans="2:10">
      <c r="B154" s="527"/>
      <c r="C154" s="523"/>
      <c r="D154" s="524"/>
      <c r="E154" s="542"/>
      <c r="F154" s="524" t="str">
        <f t="shared" si="27"/>
        <v>Not Started</v>
      </c>
      <c r="G154" s="578"/>
      <c r="I154" s="513">
        <f t="shared" ref="I154:I158" si="28">C136</f>
        <v>0</v>
      </c>
      <c r="J154" s="34"/>
    </row>
    <row r="155" spans="2:10">
      <c r="B155" s="527"/>
      <c r="C155" s="523"/>
      <c r="D155" s="524"/>
      <c r="E155" s="542"/>
      <c r="F155" s="524" t="str">
        <f t="shared" si="27"/>
        <v>Not Started</v>
      </c>
      <c r="G155" s="578"/>
      <c r="I155" s="505">
        <f t="shared" si="28"/>
        <v>0</v>
      </c>
      <c r="J155" s="36"/>
    </row>
    <row r="156" spans="2:10">
      <c r="B156" s="527"/>
      <c r="C156" s="523"/>
      <c r="D156" s="524"/>
      <c r="E156" s="542"/>
      <c r="F156" s="524" t="str">
        <f t="shared" si="27"/>
        <v>Not Started</v>
      </c>
      <c r="G156" s="578"/>
      <c r="I156" s="505">
        <f t="shared" si="28"/>
        <v>0</v>
      </c>
      <c r="J156" s="36"/>
    </row>
    <row r="157" spans="2:10">
      <c r="B157" s="527"/>
      <c r="C157" s="523"/>
      <c r="D157" s="524"/>
      <c r="E157" s="542"/>
      <c r="F157" s="524" t="str">
        <f t="shared" si="27"/>
        <v>Not Started</v>
      </c>
      <c r="G157" s="578"/>
      <c r="I157" s="505">
        <f t="shared" si="28"/>
        <v>0</v>
      </c>
      <c r="J157" s="36"/>
    </row>
    <row r="158" ht="15.75" customHeight="1" spans="2:10">
      <c r="B158" s="527"/>
      <c r="C158" s="523"/>
      <c r="D158" s="524"/>
      <c r="E158" s="542"/>
      <c r="F158" s="524" t="str">
        <f t="shared" si="27"/>
        <v>Not Started</v>
      </c>
      <c r="G158" s="578"/>
      <c r="I158" s="505">
        <f t="shared" si="28"/>
        <v>0</v>
      </c>
      <c r="J158" s="36"/>
    </row>
    <row r="159" ht="15.75" customHeight="1" spans="2:10">
      <c r="B159" s="527"/>
      <c r="C159" s="523"/>
      <c r="D159" s="524"/>
      <c r="E159" s="542"/>
      <c r="F159" s="524" t="str">
        <f t="shared" si="27"/>
        <v>Not Started</v>
      </c>
      <c r="G159" s="578"/>
      <c r="I159" s="557" t="s">
        <v>76</v>
      </c>
      <c r="J159" s="558"/>
    </row>
    <row r="160" ht="15.75" customHeight="1" spans="2:10">
      <c r="B160" s="563"/>
      <c r="C160" s="525"/>
      <c r="D160" s="526"/>
      <c r="E160" s="543"/>
      <c r="F160" s="524" t="str">
        <f t="shared" si="27"/>
        <v>Not Started</v>
      </c>
      <c r="G160" s="579"/>
      <c r="I160" s="559" t="s">
        <v>77</v>
      </c>
      <c r="J160" s="560"/>
    </row>
    <row r="161" ht="25.75" spans="2:10">
      <c r="B161" s="69"/>
      <c r="C161" s="70"/>
      <c r="D161" s="71"/>
      <c r="E161" s="134"/>
      <c r="F161" s="71"/>
      <c r="G161" s="71"/>
      <c r="I161" s="561"/>
      <c r="J161" s="562"/>
    </row>
    <row r="162" ht="15.75" customHeight="1" spans="2:7">
      <c r="B162" s="69"/>
      <c r="C162" s="70"/>
      <c r="D162" s="71"/>
      <c r="E162" s="134"/>
      <c r="F162" s="71"/>
      <c r="G162" s="71"/>
    </row>
    <row r="163" ht="15.15"/>
    <row r="164" ht="15.15" spans="9:10">
      <c r="I164" s="544" t="s">
        <v>47</v>
      </c>
      <c r="J164" s="545">
        <f>J135</f>
        <v>45602</v>
      </c>
    </row>
    <row r="165" ht="21.75" customHeight="1" spans="2:10">
      <c r="B165" s="20" t="s">
        <v>58</v>
      </c>
      <c r="C165" s="21" t="s">
        <v>59</v>
      </c>
      <c r="D165" s="20" t="s">
        <v>60</v>
      </c>
      <c r="E165" s="20" t="s">
        <v>44</v>
      </c>
      <c r="F165" s="21" t="s">
        <v>61</v>
      </c>
      <c r="G165" s="80" t="s">
        <v>62</v>
      </c>
      <c r="I165" s="546"/>
      <c r="J165" s="547"/>
    </row>
    <row r="166" spans="2:10">
      <c r="B166" s="527"/>
      <c r="C166" s="506">
        <v>0.208333333333333</v>
      </c>
      <c r="D166" s="507" t="s">
        <v>63</v>
      </c>
      <c r="E166" s="83"/>
      <c r="F166" s="528" t="str">
        <f t="shared" si="27"/>
        <v>Not Started</v>
      </c>
      <c r="G166" s="82"/>
      <c r="I166" s="43">
        <f t="shared" ref="I166:J187" si="29">I137</f>
        <v>0</v>
      </c>
      <c r="J166" s="548">
        <f t="shared" ref="J166:J167" si="30">J137</f>
        <v>0</v>
      </c>
    </row>
    <row r="167" spans="2:10">
      <c r="B167" s="527"/>
      <c r="C167" s="508">
        <v>0.215277777777778</v>
      </c>
      <c r="D167" s="509" t="s">
        <v>373</v>
      </c>
      <c r="E167" s="86"/>
      <c r="F167" s="529" t="str">
        <f t="shared" si="27"/>
        <v>Not Started</v>
      </c>
      <c r="G167" s="85"/>
      <c r="I167" s="45">
        <f t="shared" si="29"/>
        <v>0</v>
      </c>
      <c r="J167" s="549">
        <f t="shared" si="30"/>
        <v>0</v>
      </c>
    </row>
    <row r="168" spans="2:10">
      <c r="B168" s="527"/>
      <c r="C168" s="508">
        <v>0.243055555555556</v>
      </c>
      <c r="D168" s="509" t="s">
        <v>374</v>
      </c>
      <c r="E168" s="86"/>
      <c r="F168" s="529" t="str">
        <f t="shared" si="27"/>
        <v>Not Started</v>
      </c>
      <c r="G168" s="85"/>
      <c r="I168" s="45">
        <f t="shared" si="29"/>
        <v>0</v>
      </c>
      <c r="J168" s="549">
        <f t="shared" si="29"/>
        <v>0</v>
      </c>
    </row>
    <row r="169" spans="2:10">
      <c r="B169" s="527"/>
      <c r="C169" s="508">
        <v>0.277777777777778</v>
      </c>
      <c r="D169" s="509" t="s">
        <v>375</v>
      </c>
      <c r="E169" s="86"/>
      <c r="F169" s="529" t="str">
        <f t="shared" si="27"/>
        <v>Not Started</v>
      </c>
      <c r="G169" s="85"/>
      <c r="I169" s="45">
        <f t="shared" si="29"/>
        <v>0</v>
      </c>
      <c r="J169" s="549">
        <f t="shared" si="29"/>
        <v>0</v>
      </c>
    </row>
    <row r="170" ht="15.75" customHeight="1" spans="2:10">
      <c r="B170" s="527"/>
      <c r="C170" s="510">
        <v>0.326388888888889</v>
      </c>
      <c r="D170" s="511" t="s">
        <v>376</v>
      </c>
      <c r="E170" s="89"/>
      <c r="F170" s="530" t="str">
        <f t="shared" si="27"/>
        <v>Not Started</v>
      </c>
      <c r="G170" s="88"/>
      <c r="I170" s="45">
        <f t="shared" si="29"/>
        <v>0</v>
      </c>
      <c r="J170" s="549">
        <f t="shared" si="29"/>
        <v>0</v>
      </c>
    </row>
    <row r="171" ht="15.75" customHeight="1" spans="2:10">
      <c r="B171" s="527"/>
      <c r="C171" s="512">
        <v>0.354166666666667</v>
      </c>
      <c r="D171" s="32"/>
      <c r="E171" s="29" t="s">
        <v>64</v>
      </c>
      <c r="F171" s="30"/>
      <c r="G171" s="531"/>
      <c r="I171" s="521" t="str">
        <f t="shared" si="29"/>
        <v>Consume GitHub API - continue</v>
      </c>
      <c r="J171" s="541"/>
    </row>
    <row r="172" ht="15.75" customHeight="1" spans="2:10">
      <c r="B172" s="527"/>
      <c r="C172" s="512" t="s">
        <v>69</v>
      </c>
      <c r="D172" s="32"/>
      <c r="E172" s="96" t="s">
        <v>44</v>
      </c>
      <c r="F172" s="93" t="s">
        <v>61</v>
      </c>
      <c r="G172" s="92" t="s">
        <v>62</v>
      </c>
      <c r="I172" s="523" t="str">
        <f t="shared" si="29"/>
        <v>Data wrangling - made changes if requested</v>
      </c>
      <c r="J172" s="123"/>
    </row>
    <row r="173" spans="2:10">
      <c r="B173" s="527"/>
      <c r="C173" s="513"/>
      <c r="D173" s="514"/>
      <c r="E173" s="532"/>
      <c r="F173" s="95" t="str">
        <f t="shared" ref="F173:F177" si="31">IF(E173=100%,"Complete",IF(AND(E173&lt;100%,E173&gt;0%),"In Progress","Not Started"))</f>
        <v>Not Started</v>
      </c>
      <c r="G173" s="96"/>
      <c r="I173" s="523" t="str">
        <f t="shared" si="29"/>
        <v>Bank accounts part 1 - make changes if requested</v>
      </c>
      <c r="J173" s="123"/>
    </row>
    <row r="174" spans="2:10">
      <c r="B174" s="527"/>
      <c r="C174" s="505"/>
      <c r="D174" s="515"/>
      <c r="E174" s="533"/>
      <c r="F174" s="95" t="str">
        <f t="shared" si="31"/>
        <v>Not Started</v>
      </c>
      <c r="G174" s="98"/>
      <c r="I174" s="523">
        <f t="shared" si="29"/>
        <v>0</v>
      </c>
      <c r="J174" s="123"/>
    </row>
    <row r="175" spans="2:10">
      <c r="B175" s="527"/>
      <c r="C175" s="505"/>
      <c r="D175" s="515"/>
      <c r="E175" s="533"/>
      <c r="F175" s="95" t="str">
        <f t="shared" si="31"/>
        <v>Not Started</v>
      </c>
      <c r="G175" s="98"/>
      <c r="I175" s="523">
        <f t="shared" si="29"/>
        <v>0</v>
      </c>
      <c r="J175" s="123"/>
    </row>
    <row r="176" spans="2:10">
      <c r="B176" s="527"/>
      <c r="C176" s="505"/>
      <c r="D176" s="515"/>
      <c r="E176" s="533"/>
      <c r="F176" s="95" t="str">
        <f t="shared" si="31"/>
        <v>Not Started</v>
      </c>
      <c r="G176" s="98"/>
      <c r="I176" s="523">
        <f t="shared" si="29"/>
        <v>0</v>
      </c>
      <c r="J176" s="123"/>
    </row>
    <row r="177" ht="15.75" customHeight="1" spans="2:10">
      <c r="B177" s="527"/>
      <c r="C177" s="456"/>
      <c r="D177" s="516"/>
      <c r="E177" s="534"/>
      <c r="F177" s="95" t="str">
        <f t="shared" si="31"/>
        <v>Not Started</v>
      </c>
      <c r="G177" s="535"/>
      <c r="I177" s="523">
        <f t="shared" si="29"/>
        <v>0</v>
      </c>
      <c r="J177" s="123"/>
    </row>
    <row r="178" ht="15.75" customHeight="1" spans="2:10">
      <c r="B178" s="527"/>
      <c r="C178" s="517">
        <v>0.395833333333333</v>
      </c>
      <c r="D178" s="518"/>
      <c r="E178" s="536" t="s">
        <v>217</v>
      </c>
      <c r="F178" s="40"/>
      <c r="G178" s="100"/>
      <c r="I178" s="523">
        <f t="shared" si="29"/>
        <v>0</v>
      </c>
      <c r="J178" s="123"/>
    </row>
    <row r="179" ht="15.75" customHeight="1" spans="2:10">
      <c r="B179" s="527"/>
      <c r="C179" s="517" t="s">
        <v>69</v>
      </c>
      <c r="D179" s="518"/>
      <c r="E179" s="102" t="s">
        <v>44</v>
      </c>
      <c r="F179" s="103" t="s">
        <v>61</v>
      </c>
      <c r="G179" s="104" t="s">
        <v>62</v>
      </c>
      <c r="I179" s="523">
        <f t="shared" si="29"/>
        <v>0</v>
      </c>
      <c r="J179" s="123"/>
    </row>
    <row r="180" spans="2:10">
      <c r="B180" s="527"/>
      <c r="C180" s="43"/>
      <c r="D180" s="208"/>
      <c r="E180" s="537"/>
      <c r="F180" s="107" t="str">
        <f t="shared" ref="F180:F207" si="32">IF(E180=100%,"Complete",IF(AND(E180&lt;100%,E180&gt;0%),"In Progress","Not Started"))</f>
        <v>Not Started</v>
      </c>
      <c r="G180" s="108"/>
      <c r="I180" s="523">
        <f t="shared" si="29"/>
        <v>0</v>
      </c>
      <c r="J180" s="123"/>
    </row>
    <row r="181" ht="15.15" spans="2:10">
      <c r="B181" s="527"/>
      <c r="C181" s="45"/>
      <c r="D181" s="209"/>
      <c r="E181" s="538"/>
      <c r="F181" s="107" t="str">
        <f t="shared" si="32"/>
        <v>Not Started</v>
      </c>
      <c r="G181" s="111"/>
      <c r="I181" s="550"/>
      <c r="J181" s="551"/>
    </row>
    <row r="182" ht="15.15" spans="2:10">
      <c r="B182" s="527"/>
      <c r="C182" s="45"/>
      <c r="D182" s="209"/>
      <c r="E182" s="538"/>
      <c r="F182" s="107" t="str">
        <f t="shared" si="32"/>
        <v>Not Started</v>
      </c>
      <c r="G182" s="111"/>
      <c r="I182" s="552" t="s">
        <v>64</v>
      </c>
      <c r="J182" s="531"/>
    </row>
    <row r="183" spans="2:10">
      <c r="B183" s="527"/>
      <c r="C183" s="45"/>
      <c r="D183" s="209"/>
      <c r="E183" s="538"/>
      <c r="F183" s="107" t="str">
        <f t="shared" si="32"/>
        <v>Not Started</v>
      </c>
      <c r="G183" s="111"/>
      <c r="I183" s="505">
        <f t="shared" si="29"/>
        <v>0</v>
      </c>
      <c r="J183" s="36"/>
    </row>
    <row r="184" ht="15.75" customHeight="1" spans="2:10">
      <c r="B184" s="527"/>
      <c r="C184" s="211"/>
      <c r="D184" s="212"/>
      <c r="E184" s="539"/>
      <c r="F184" s="107" t="str">
        <f t="shared" si="32"/>
        <v>Not Started</v>
      </c>
      <c r="G184" s="103"/>
      <c r="I184" s="505">
        <f t="shared" si="29"/>
        <v>0</v>
      </c>
      <c r="J184" s="36"/>
    </row>
    <row r="185" ht="15.75" customHeight="1" spans="2:10">
      <c r="B185" s="527"/>
      <c r="C185" s="48">
        <v>0.541666666666667</v>
      </c>
      <c r="D185" s="114"/>
      <c r="E185" s="115" t="s">
        <v>71</v>
      </c>
      <c r="F185" s="116"/>
      <c r="G185" s="117"/>
      <c r="I185" s="505">
        <f t="shared" si="29"/>
        <v>0</v>
      </c>
      <c r="J185" s="36"/>
    </row>
    <row r="186" ht="15.75" customHeight="1" spans="2:10">
      <c r="B186" s="527"/>
      <c r="C186" s="519">
        <v>0.583333333333333</v>
      </c>
      <c r="D186" s="520"/>
      <c r="E186" s="50" t="s">
        <v>378</v>
      </c>
      <c r="F186" s="51"/>
      <c r="G186" s="118"/>
      <c r="I186" s="505">
        <f t="shared" si="29"/>
        <v>0</v>
      </c>
      <c r="J186" s="36"/>
    </row>
    <row r="187" ht="15.75" customHeight="1" spans="2:10">
      <c r="B187" s="527"/>
      <c r="C187" s="519" t="s">
        <v>69</v>
      </c>
      <c r="D187" s="520"/>
      <c r="E187" s="120" t="s">
        <v>44</v>
      </c>
      <c r="F187" s="120" t="s">
        <v>61</v>
      </c>
      <c r="G187" s="118" t="s">
        <v>62</v>
      </c>
      <c r="I187" s="505">
        <f t="shared" si="29"/>
        <v>0</v>
      </c>
      <c r="J187" s="36"/>
    </row>
    <row r="188" ht="15.75" customHeight="1" spans="2:10">
      <c r="B188" s="527"/>
      <c r="C188" s="523" t="s">
        <v>308</v>
      </c>
      <c r="D188" s="524"/>
      <c r="E188" s="540"/>
      <c r="F188" s="541" t="str">
        <f t="shared" si="32"/>
        <v>Not Started</v>
      </c>
      <c r="G188" s="577"/>
      <c r="I188" s="553"/>
      <c r="J188" s="554"/>
    </row>
    <row r="189" ht="15.15" spans="2:10">
      <c r="B189" s="527"/>
      <c r="C189" s="523"/>
      <c r="D189" s="524"/>
      <c r="E189" s="542"/>
      <c r="F189" s="123" t="str">
        <f t="shared" si="32"/>
        <v>Not Started</v>
      </c>
      <c r="G189" s="578"/>
      <c r="I189" s="555" t="s">
        <v>67</v>
      </c>
      <c r="J189" s="556">
        <f>B166</f>
        <v>0</v>
      </c>
    </row>
    <row r="190" ht="15.15" spans="2:10">
      <c r="B190" s="527"/>
      <c r="C190" s="523"/>
      <c r="D190" s="524"/>
      <c r="E190" s="542"/>
      <c r="F190" s="123" t="str">
        <f t="shared" si="32"/>
        <v>Not Started</v>
      </c>
      <c r="G190" s="578"/>
      <c r="I190" s="573"/>
      <c r="J190" s="574"/>
    </row>
    <row r="191" spans="2:10">
      <c r="B191" s="527"/>
      <c r="C191" s="523"/>
      <c r="D191" s="524"/>
      <c r="E191" s="542"/>
      <c r="F191" s="123" t="str">
        <f t="shared" si="32"/>
        <v>Not Started</v>
      </c>
      <c r="G191" s="578"/>
      <c r="I191" s="43">
        <f t="shared" ref="I191:J195" si="33">C180</f>
        <v>0</v>
      </c>
      <c r="J191" s="548">
        <f t="shared" ref="J191:J192" si="34">D180</f>
        <v>0</v>
      </c>
    </row>
    <row r="192" ht="15" customHeight="1" spans="2:10">
      <c r="B192" s="527"/>
      <c r="C192" s="523"/>
      <c r="D192" s="524"/>
      <c r="E192" s="542"/>
      <c r="F192" s="123" t="str">
        <f t="shared" si="32"/>
        <v>Not Started</v>
      </c>
      <c r="G192" s="578"/>
      <c r="I192" s="45">
        <f t="shared" si="33"/>
        <v>0</v>
      </c>
      <c r="J192" s="549">
        <f t="shared" si="34"/>
        <v>0</v>
      </c>
    </row>
    <row r="193" ht="15" customHeight="1" spans="2:10">
      <c r="B193" s="527"/>
      <c r="C193" s="523"/>
      <c r="D193" s="524"/>
      <c r="E193" s="542"/>
      <c r="F193" s="123" t="str">
        <f t="shared" si="32"/>
        <v>Not Started</v>
      </c>
      <c r="G193" s="578"/>
      <c r="I193" s="45">
        <f t="shared" si="33"/>
        <v>0</v>
      </c>
      <c r="J193" s="549">
        <f t="shared" si="33"/>
        <v>0</v>
      </c>
    </row>
    <row r="194" ht="15" customHeight="1" spans="2:10">
      <c r="B194" s="527"/>
      <c r="C194" s="523"/>
      <c r="D194" s="524"/>
      <c r="E194" s="542"/>
      <c r="F194" s="123" t="str">
        <f t="shared" si="32"/>
        <v>Not Started</v>
      </c>
      <c r="G194" s="578"/>
      <c r="I194" s="45">
        <f t="shared" si="33"/>
        <v>0</v>
      </c>
      <c r="J194" s="549">
        <f t="shared" si="33"/>
        <v>0</v>
      </c>
    </row>
    <row r="195" ht="15" customHeight="1" spans="2:10">
      <c r="B195" s="527"/>
      <c r="C195" s="523"/>
      <c r="D195" s="524"/>
      <c r="E195" s="542"/>
      <c r="F195" s="123" t="str">
        <f t="shared" si="32"/>
        <v>Not Started</v>
      </c>
      <c r="G195" s="578"/>
      <c r="I195" s="45">
        <f t="shared" si="33"/>
        <v>0</v>
      </c>
      <c r="J195" s="549">
        <f t="shared" si="33"/>
        <v>0</v>
      </c>
    </row>
    <row r="196" ht="15" customHeight="1" spans="2:10">
      <c r="B196" s="527"/>
      <c r="C196" s="523"/>
      <c r="D196" s="524"/>
      <c r="E196" s="542"/>
      <c r="F196" s="123" t="str">
        <f t="shared" si="32"/>
        <v>Not Started</v>
      </c>
      <c r="G196" s="578"/>
      <c r="I196" s="521" t="str">
        <f t="shared" ref="I196:I205" si="35">C188</f>
        <v>Consume GitHub API - continue</v>
      </c>
      <c r="J196" s="541"/>
    </row>
    <row r="197" ht="15.75" customHeight="1" spans="2:10">
      <c r="B197" s="563"/>
      <c r="C197" s="525"/>
      <c r="D197" s="526"/>
      <c r="E197" s="543"/>
      <c r="F197" s="123" t="str">
        <f t="shared" si="32"/>
        <v>Not Started</v>
      </c>
      <c r="G197" s="579"/>
      <c r="I197" s="523">
        <f t="shared" si="35"/>
        <v>0</v>
      </c>
      <c r="J197" s="123"/>
    </row>
    <row r="198" ht="25" spans="2:10">
      <c r="B198" s="69"/>
      <c r="C198" s="70"/>
      <c r="D198" s="71"/>
      <c r="E198" s="134"/>
      <c r="F198" s="71"/>
      <c r="G198" s="71"/>
      <c r="I198" s="523">
        <f t="shared" si="35"/>
        <v>0</v>
      </c>
      <c r="J198" s="123"/>
    </row>
    <row r="199" ht="15.75" customHeight="1" spans="2:10">
      <c r="B199" s="69"/>
      <c r="C199" s="70"/>
      <c r="D199" s="71"/>
      <c r="E199" s="134"/>
      <c r="F199" s="71"/>
      <c r="G199" s="71"/>
      <c r="I199" s="523">
        <f t="shared" si="35"/>
        <v>0</v>
      </c>
      <c r="J199" s="123"/>
    </row>
    <row r="200" spans="9:10">
      <c r="I200" s="523">
        <f t="shared" si="35"/>
        <v>0</v>
      </c>
      <c r="J200" s="123"/>
    </row>
    <row r="201" ht="15.15" spans="9:10">
      <c r="I201" s="523">
        <f t="shared" si="35"/>
        <v>0</v>
      </c>
      <c r="J201" s="123"/>
    </row>
    <row r="202" ht="21.75" customHeight="1" spans="2:10">
      <c r="B202" s="20" t="s">
        <v>58</v>
      </c>
      <c r="C202" s="21" t="s">
        <v>59</v>
      </c>
      <c r="D202" s="20" t="s">
        <v>60</v>
      </c>
      <c r="E202" s="20" t="s">
        <v>44</v>
      </c>
      <c r="F202" s="21" t="s">
        <v>61</v>
      </c>
      <c r="G202" s="80" t="s">
        <v>62</v>
      </c>
      <c r="I202" s="523">
        <f t="shared" si="35"/>
        <v>0</v>
      </c>
      <c r="J202" s="123"/>
    </row>
    <row r="203" ht="23.25" customHeight="1" spans="2:10">
      <c r="B203" s="527">
        <v>45604</v>
      </c>
      <c r="C203" s="506">
        <v>0.208333333333333</v>
      </c>
      <c r="D203" s="507" t="s">
        <v>63</v>
      </c>
      <c r="E203" s="83"/>
      <c r="F203" s="528" t="str">
        <f t="shared" si="32"/>
        <v>Not Started</v>
      </c>
      <c r="G203" s="82"/>
      <c r="I203" s="523">
        <f t="shared" si="35"/>
        <v>0</v>
      </c>
      <c r="J203" s="123"/>
    </row>
    <row r="204" spans="2:10">
      <c r="B204" s="527"/>
      <c r="C204" s="508">
        <v>0.215277777777778</v>
      </c>
      <c r="D204" s="509" t="s">
        <v>373</v>
      </c>
      <c r="E204" s="86"/>
      <c r="F204" s="529" t="str">
        <f t="shared" si="32"/>
        <v>Not Started</v>
      </c>
      <c r="G204" s="85"/>
      <c r="I204" s="523">
        <f t="shared" si="35"/>
        <v>0</v>
      </c>
      <c r="J204" s="123"/>
    </row>
    <row r="205" spans="2:10">
      <c r="B205" s="527"/>
      <c r="C205" s="508">
        <v>0.243055555555556</v>
      </c>
      <c r="D205" s="509" t="s">
        <v>374</v>
      </c>
      <c r="E205" s="86"/>
      <c r="F205" s="529" t="str">
        <f t="shared" si="32"/>
        <v>Not Started</v>
      </c>
      <c r="G205" s="85"/>
      <c r="I205" s="523">
        <f t="shared" si="35"/>
        <v>0</v>
      </c>
      <c r="J205" s="123"/>
    </row>
    <row r="206" ht="15.15" spans="2:10">
      <c r="B206" s="527"/>
      <c r="C206" s="508">
        <v>0.277777777777778</v>
      </c>
      <c r="D206" s="509" t="s">
        <v>375</v>
      </c>
      <c r="E206" s="86"/>
      <c r="F206" s="529" t="str">
        <f t="shared" si="32"/>
        <v>Not Started</v>
      </c>
      <c r="G206" s="85"/>
      <c r="I206" s="575"/>
      <c r="J206" s="576"/>
    </row>
    <row r="207" ht="15.75" customHeight="1" spans="2:10">
      <c r="B207" s="527"/>
      <c r="C207" s="510">
        <v>0.326388888888889</v>
      </c>
      <c r="D207" s="511" t="s">
        <v>376</v>
      </c>
      <c r="E207" s="89"/>
      <c r="F207" s="530" t="str">
        <f t="shared" si="32"/>
        <v>Not Started</v>
      </c>
      <c r="G207" s="88"/>
      <c r="I207" s="552" t="s">
        <v>64</v>
      </c>
      <c r="J207" s="531"/>
    </row>
    <row r="208" ht="15.75" customHeight="1" spans="2:10">
      <c r="B208" s="527"/>
      <c r="C208" s="512">
        <v>0.354166666666667</v>
      </c>
      <c r="D208" s="32"/>
      <c r="E208" s="29" t="s">
        <v>64</v>
      </c>
      <c r="F208" s="30"/>
      <c r="G208" s="531"/>
      <c r="I208" s="513">
        <f t="shared" ref="I208:I212" si="36">C173</f>
        <v>0</v>
      </c>
      <c r="J208" s="34"/>
    </row>
    <row r="209" ht="15.75" customHeight="1" spans="2:10">
      <c r="B209" s="527"/>
      <c r="C209" s="512" t="s">
        <v>69</v>
      </c>
      <c r="D209" s="32"/>
      <c r="E209" s="96" t="s">
        <v>44</v>
      </c>
      <c r="F209" s="93" t="s">
        <v>61</v>
      </c>
      <c r="G209" s="92" t="s">
        <v>62</v>
      </c>
      <c r="I209" s="505">
        <f t="shared" si="36"/>
        <v>0</v>
      </c>
      <c r="J209" s="36"/>
    </row>
    <row r="210" spans="2:10">
      <c r="B210" s="527"/>
      <c r="C210" s="513"/>
      <c r="D210" s="514"/>
      <c r="E210" s="532"/>
      <c r="F210" s="95" t="str">
        <f t="shared" ref="F210:F214" si="37">IF(E210=100%,"Complete",IF(AND(E210&lt;100%,E210&gt;0%),"In Progress","Not Started"))</f>
        <v>Not Started</v>
      </c>
      <c r="G210" s="96"/>
      <c r="I210" s="505">
        <f t="shared" si="36"/>
        <v>0</v>
      </c>
      <c r="J210" s="36"/>
    </row>
    <row r="211" spans="2:10">
      <c r="B211" s="527"/>
      <c r="C211" s="505"/>
      <c r="D211" s="515"/>
      <c r="E211" s="533"/>
      <c r="F211" s="95" t="str">
        <f t="shared" si="37"/>
        <v>Not Started</v>
      </c>
      <c r="G211" s="98"/>
      <c r="I211" s="505">
        <f t="shared" si="36"/>
        <v>0</v>
      </c>
      <c r="J211" s="36"/>
    </row>
    <row r="212" spans="2:10">
      <c r="B212" s="527"/>
      <c r="C212" s="505"/>
      <c r="D212" s="515"/>
      <c r="E212" s="533"/>
      <c r="F212" s="95" t="str">
        <f t="shared" si="37"/>
        <v>Not Started</v>
      </c>
      <c r="G212" s="98"/>
      <c r="I212" s="505">
        <f t="shared" si="36"/>
        <v>0</v>
      </c>
      <c r="J212" s="36"/>
    </row>
    <row r="213" spans="2:10">
      <c r="B213" s="527"/>
      <c r="C213" s="505"/>
      <c r="D213" s="515"/>
      <c r="E213" s="533"/>
      <c r="F213" s="95" t="str">
        <f t="shared" si="37"/>
        <v>Not Started</v>
      </c>
      <c r="G213" s="98"/>
      <c r="I213" s="557" t="s">
        <v>76</v>
      </c>
      <c r="J213" s="558"/>
    </row>
    <row r="214" ht="15.75" customHeight="1" spans="2:10">
      <c r="B214" s="527"/>
      <c r="C214" s="456"/>
      <c r="D214" s="516"/>
      <c r="E214" s="534"/>
      <c r="F214" s="95" t="str">
        <f t="shared" si="37"/>
        <v>Not Started</v>
      </c>
      <c r="G214" s="535"/>
      <c r="I214" s="559" t="s">
        <v>77</v>
      </c>
      <c r="J214" s="560"/>
    </row>
    <row r="215" ht="15.75" customHeight="1" spans="2:10">
      <c r="B215" s="527"/>
      <c r="C215" s="517">
        <v>0.395833333333333</v>
      </c>
      <c r="D215" s="518"/>
      <c r="E215" s="536" t="s">
        <v>217</v>
      </c>
      <c r="F215" s="40"/>
      <c r="G215" s="100"/>
      <c r="I215" s="561"/>
      <c r="J215" s="562"/>
    </row>
    <row r="216" ht="15.75" customHeight="1" spans="2:7">
      <c r="B216" s="527"/>
      <c r="C216" s="517" t="s">
        <v>69</v>
      </c>
      <c r="D216" s="518"/>
      <c r="E216" s="102" t="s">
        <v>44</v>
      </c>
      <c r="F216" s="103" t="s">
        <v>61</v>
      </c>
      <c r="G216" s="104" t="s">
        <v>62</v>
      </c>
    </row>
    <row r="217" ht="231.15" spans="2:7">
      <c r="B217" s="527"/>
      <c r="C217" s="43" t="s">
        <v>371</v>
      </c>
      <c r="D217" s="580" t="s">
        <v>322</v>
      </c>
      <c r="E217" s="537"/>
      <c r="F217" s="107" t="str">
        <f t="shared" ref="F217:F234" si="38">IF(E217=100%,"Complete",IF(AND(E217&lt;100%,E217&gt;0%),"In Progress","Not Started"))</f>
        <v>Not Started</v>
      </c>
      <c r="G217" s="108"/>
    </row>
    <row r="218" ht="15.15" spans="2:10">
      <c r="B218" s="527"/>
      <c r="C218" s="45"/>
      <c r="D218" s="209"/>
      <c r="E218" s="538"/>
      <c r="F218" s="107" t="str">
        <f t="shared" si="38"/>
        <v>Not Started</v>
      </c>
      <c r="G218" s="111"/>
      <c r="I218" s="544" t="s">
        <v>47</v>
      </c>
      <c r="J218" s="545">
        <f>J189</f>
        <v>0</v>
      </c>
    </row>
    <row r="219" ht="15.15" spans="2:10">
      <c r="B219" s="527"/>
      <c r="C219" s="45"/>
      <c r="D219" s="209"/>
      <c r="E219" s="538"/>
      <c r="F219" s="107" t="str">
        <f t="shared" si="38"/>
        <v>Not Started</v>
      </c>
      <c r="G219" s="111"/>
      <c r="I219" s="546"/>
      <c r="J219" s="547"/>
    </row>
    <row r="220" spans="2:10">
      <c r="B220" s="527"/>
      <c r="C220" s="45"/>
      <c r="D220" s="209"/>
      <c r="E220" s="538"/>
      <c r="F220" s="107" t="str">
        <f t="shared" si="38"/>
        <v>Not Started</v>
      </c>
      <c r="G220" s="111"/>
      <c r="I220" s="43">
        <f t="shared" ref="I220:J241" si="39">I191</f>
        <v>0</v>
      </c>
      <c r="J220" s="548">
        <f t="shared" ref="J220:J221" si="40">J191</f>
        <v>0</v>
      </c>
    </row>
    <row r="221" ht="15.75" customHeight="1" spans="2:10">
      <c r="B221" s="527"/>
      <c r="C221" s="211"/>
      <c r="D221" s="212"/>
      <c r="E221" s="539"/>
      <c r="F221" s="107" t="str">
        <f t="shared" si="38"/>
        <v>Not Started</v>
      </c>
      <c r="G221" s="103"/>
      <c r="I221" s="45">
        <f t="shared" si="39"/>
        <v>0</v>
      </c>
      <c r="J221" s="549">
        <f t="shared" si="40"/>
        <v>0</v>
      </c>
    </row>
    <row r="222" ht="15.75" customHeight="1" spans="2:10">
      <c r="B222" s="527"/>
      <c r="C222" s="48">
        <v>0.541666666666667</v>
      </c>
      <c r="D222" s="114"/>
      <c r="E222" s="115" t="s">
        <v>71</v>
      </c>
      <c r="F222" s="116"/>
      <c r="G222" s="117"/>
      <c r="I222" s="45">
        <f t="shared" si="39"/>
        <v>0</v>
      </c>
      <c r="J222" s="549">
        <f t="shared" si="39"/>
        <v>0</v>
      </c>
    </row>
    <row r="223" ht="15.75" customHeight="1" spans="2:10">
      <c r="B223" s="527"/>
      <c r="C223" s="519">
        <v>0.583333333333333</v>
      </c>
      <c r="D223" s="520"/>
      <c r="E223" s="50" t="s">
        <v>378</v>
      </c>
      <c r="F223" s="51"/>
      <c r="G223" s="118"/>
      <c r="I223" s="45">
        <f t="shared" si="39"/>
        <v>0</v>
      </c>
      <c r="J223" s="549">
        <f t="shared" si="39"/>
        <v>0</v>
      </c>
    </row>
    <row r="224" ht="15.75" customHeight="1" spans="2:10">
      <c r="B224" s="527"/>
      <c r="C224" s="519" t="s">
        <v>69</v>
      </c>
      <c r="D224" s="520"/>
      <c r="E224" s="120" t="s">
        <v>44</v>
      </c>
      <c r="F224" s="120" t="s">
        <v>61</v>
      </c>
      <c r="G224" s="118" t="s">
        <v>62</v>
      </c>
      <c r="I224" s="45">
        <f t="shared" si="39"/>
        <v>0</v>
      </c>
      <c r="J224" s="549">
        <f t="shared" si="39"/>
        <v>0</v>
      </c>
    </row>
    <row r="225" spans="2:10">
      <c r="B225" s="527"/>
      <c r="C225" s="523" t="s">
        <v>308</v>
      </c>
      <c r="D225" s="524"/>
      <c r="E225" s="540"/>
      <c r="F225" s="541" t="str">
        <f t="shared" si="38"/>
        <v>Not Started</v>
      </c>
      <c r="G225" s="577"/>
      <c r="I225" s="521" t="str">
        <f t="shared" si="39"/>
        <v>Consume GitHub API - continue</v>
      </c>
      <c r="J225" s="541"/>
    </row>
    <row r="226" spans="2:10">
      <c r="B226" s="527"/>
      <c r="C226" s="523"/>
      <c r="D226" s="524"/>
      <c r="E226" s="542"/>
      <c r="F226" s="123" t="str">
        <f t="shared" si="38"/>
        <v>Not Started</v>
      </c>
      <c r="G226" s="578"/>
      <c r="I226" s="523">
        <f t="shared" si="39"/>
        <v>0</v>
      </c>
      <c r="J226" s="123"/>
    </row>
    <row r="227" spans="2:10">
      <c r="B227" s="527"/>
      <c r="C227" s="523"/>
      <c r="D227" s="524"/>
      <c r="E227" s="542"/>
      <c r="F227" s="123" t="str">
        <f t="shared" si="38"/>
        <v>Not Started</v>
      </c>
      <c r="G227" s="578"/>
      <c r="I227" s="523">
        <f t="shared" si="39"/>
        <v>0</v>
      </c>
      <c r="J227" s="123"/>
    </row>
    <row r="228" spans="2:10">
      <c r="B228" s="527"/>
      <c r="C228" s="523"/>
      <c r="D228" s="524"/>
      <c r="E228" s="542"/>
      <c r="F228" s="123" t="str">
        <f t="shared" si="38"/>
        <v>Not Started</v>
      </c>
      <c r="G228" s="578"/>
      <c r="I228" s="523">
        <f t="shared" si="39"/>
        <v>0</v>
      </c>
      <c r="J228" s="123"/>
    </row>
    <row r="229" ht="15.75" customHeight="1" spans="2:10">
      <c r="B229" s="527"/>
      <c r="C229" s="523"/>
      <c r="D229" s="524"/>
      <c r="E229" s="542"/>
      <c r="F229" s="123" t="str">
        <f t="shared" si="38"/>
        <v>Not Started</v>
      </c>
      <c r="G229" s="578"/>
      <c r="I229" s="523">
        <f t="shared" si="39"/>
        <v>0</v>
      </c>
      <c r="J229" s="123"/>
    </row>
    <row r="230" spans="2:10">
      <c r="B230" s="527"/>
      <c r="C230" s="523"/>
      <c r="D230" s="524"/>
      <c r="E230" s="542"/>
      <c r="F230" s="123" t="str">
        <f t="shared" si="38"/>
        <v>Not Started</v>
      </c>
      <c r="G230" s="578"/>
      <c r="I230" s="523">
        <f t="shared" si="39"/>
        <v>0</v>
      </c>
      <c r="J230" s="123"/>
    </row>
    <row r="231" ht="15.75" customHeight="1" spans="2:10">
      <c r="B231" s="527"/>
      <c r="C231" s="523"/>
      <c r="D231" s="524"/>
      <c r="E231" s="542"/>
      <c r="F231" s="123" t="str">
        <f t="shared" si="38"/>
        <v>Not Started</v>
      </c>
      <c r="G231" s="578"/>
      <c r="I231" s="523">
        <f t="shared" si="39"/>
        <v>0</v>
      </c>
      <c r="J231" s="123"/>
    </row>
    <row r="232" spans="2:10">
      <c r="B232" s="527"/>
      <c r="C232" s="523"/>
      <c r="D232" s="524"/>
      <c r="E232" s="542"/>
      <c r="F232" s="123" t="str">
        <f t="shared" si="38"/>
        <v>Not Started</v>
      </c>
      <c r="G232" s="578"/>
      <c r="I232" s="523">
        <f t="shared" si="39"/>
        <v>0</v>
      </c>
      <c r="J232" s="123"/>
    </row>
    <row r="233" spans="2:10">
      <c r="B233" s="527"/>
      <c r="C233" s="523"/>
      <c r="D233" s="524"/>
      <c r="E233" s="542"/>
      <c r="F233" s="123" t="str">
        <f t="shared" si="38"/>
        <v>Not Started</v>
      </c>
      <c r="G233" s="578"/>
      <c r="I233" s="523">
        <f t="shared" si="39"/>
        <v>0</v>
      </c>
      <c r="J233" s="123"/>
    </row>
    <row r="234" ht="15.15" spans="2:10">
      <c r="B234" s="563"/>
      <c r="C234" s="525"/>
      <c r="D234" s="526"/>
      <c r="E234" s="543"/>
      <c r="F234" s="123" t="str">
        <f t="shared" si="38"/>
        <v>Not Started</v>
      </c>
      <c r="G234" s="579"/>
      <c r="I234" s="523">
        <f t="shared" si="39"/>
        <v>0</v>
      </c>
      <c r="J234" s="123"/>
    </row>
    <row r="235" ht="25.75" spans="2:10">
      <c r="B235" s="69"/>
      <c r="C235" s="70"/>
      <c r="D235" s="71"/>
      <c r="E235" s="134"/>
      <c r="F235" s="71"/>
      <c r="G235" s="71"/>
      <c r="I235" s="550"/>
      <c r="J235" s="551"/>
    </row>
    <row r="236" ht="25.75" spans="2:10">
      <c r="B236" s="69"/>
      <c r="C236" s="70"/>
      <c r="D236" s="71"/>
      <c r="E236" s="134"/>
      <c r="F236" s="71"/>
      <c r="G236" s="71"/>
      <c r="I236" s="552" t="s">
        <v>64</v>
      </c>
      <c r="J236" s="531"/>
    </row>
    <row r="237" ht="15.15" spans="2:10">
      <c r="B237" s="191" t="s">
        <v>78</v>
      </c>
      <c r="C237" s="581">
        <f ca="1">TODAY()</f>
        <v>45827</v>
      </c>
      <c r="I237" s="505">
        <f t="shared" si="39"/>
        <v>0</v>
      </c>
      <c r="J237" s="36"/>
    </row>
    <row r="238" spans="2:10">
      <c r="B238" s="193"/>
      <c r="C238" s="194"/>
      <c r="I238" s="505">
        <f t="shared" si="39"/>
        <v>0</v>
      </c>
      <c r="J238" s="36"/>
    </row>
    <row r="239" ht="15.15" spans="2:10">
      <c r="B239" s="582" t="s">
        <v>79</v>
      </c>
      <c r="C239" s="583"/>
      <c r="D239" s="197"/>
      <c r="E239" s="197"/>
      <c r="F239" s="197"/>
      <c r="G239" s="197"/>
      <c r="I239" s="505">
        <f t="shared" si="39"/>
        <v>0</v>
      </c>
      <c r="J239" s="36"/>
    </row>
    <row r="240" spans="2:10">
      <c r="B240" s="584"/>
      <c r="C240" s="585"/>
      <c r="D240" s="197"/>
      <c r="E240" s="197"/>
      <c r="F240" s="197"/>
      <c r="G240" s="210"/>
      <c r="I240" s="505">
        <f t="shared" si="39"/>
        <v>0</v>
      </c>
      <c r="J240" s="36"/>
    </row>
    <row r="241" ht="15.15" spans="2:10">
      <c r="B241" s="586" t="s">
        <v>80</v>
      </c>
      <c r="C241" s="587"/>
      <c r="D241" s="197"/>
      <c r="E241" s="197"/>
      <c r="F241" s="197"/>
      <c r="G241" s="210"/>
      <c r="I241" s="505">
        <f t="shared" si="39"/>
        <v>0</v>
      </c>
      <c r="J241" s="36"/>
    </row>
    <row r="242" ht="15.15" spans="2:10">
      <c r="B242" s="586"/>
      <c r="C242" s="587"/>
      <c r="D242" s="197"/>
      <c r="E242" s="197"/>
      <c r="F242" s="197"/>
      <c r="G242" s="210"/>
      <c r="I242" s="553"/>
      <c r="J242" s="554"/>
    </row>
    <row r="243" ht="15.15" spans="2:10">
      <c r="B243" s="202"/>
      <c r="C243" s="203"/>
      <c r="D243" s="197"/>
      <c r="E243" s="197"/>
      <c r="F243" s="197"/>
      <c r="G243" s="210"/>
      <c r="I243" s="555" t="s">
        <v>67</v>
      </c>
      <c r="J243" s="556">
        <f>B203</f>
        <v>45604</v>
      </c>
    </row>
    <row r="244" ht="15.15" spans="2:10">
      <c r="B244" s="588"/>
      <c r="C244" s="589"/>
      <c r="D244" s="197"/>
      <c r="E244" s="197"/>
      <c r="F244" s="197"/>
      <c r="G244" s="210"/>
      <c r="I244" s="573"/>
      <c r="J244" s="574"/>
    </row>
    <row r="245" ht="144.75" spans="2:10">
      <c r="B245" s="590" t="s">
        <v>81</v>
      </c>
      <c r="C245" s="591"/>
      <c r="D245" s="197"/>
      <c r="E245" s="197"/>
      <c r="F245" s="197"/>
      <c r="G245" s="210"/>
      <c r="I245" s="43" t="str">
        <f t="shared" ref="I245:J249" si="41">C217</f>
        <v>Coderbyte assessment -</v>
      </c>
      <c r="J245" s="548" t="str">
        <f t="shared" ref="J245:J246" si="42">D217</f>
        <v>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</v>
      </c>
    </row>
    <row r="246" ht="43.2" spans="2:10">
      <c r="B246" s="43" t="str">
        <f t="shared" ref="B246:B247" si="43">C69</f>
        <v>Rat in a maze</v>
      </c>
      <c r="C246" s="208" t="str">
        <f t="shared" ref="C246:C247" si="44">D69</f>
        <v>- https://www.naukri.com/code360/problems/rat-in-a-maze_1215030</v>
      </c>
      <c r="D246" s="197"/>
      <c r="E246" s="197"/>
      <c r="F246" s="197"/>
      <c r="G246" s="210"/>
      <c r="I246" s="45">
        <f t="shared" si="41"/>
        <v>0</v>
      </c>
      <c r="J246" s="549">
        <f t="shared" si="42"/>
        <v>0</v>
      </c>
    </row>
    <row r="247" spans="2:10">
      <c r="B247" s="45">
        <f t="shared" si="43"/>
        <v>0</v>
      </c>
      <c r="C247" s="209">
        <f t="shared" si="44"/>
        <v>0</v>
      </c>
      <c r="D247" s="197"/>
      <c r="E247" s="197"/>
      <c r="F247" s="197"/>
      <c r="G247" s="210"/>
      <c r="I247" s="45">
        <f t="shared" si="41"/>
        <v>0</v>
      </c>
      <c r="J247" s="549">
        <f t="shared" si="41"/>
        <v>0</v>
      </c>
    </row>
    <row r="248" spans="2:10">
      <c r="B248" s="45">
        <f t="shared" ref="B248:B249" si="45">C106</f>
        <v>0</v>
      </c>
      <c r="C248" s="209">
        <f t="shared" ref="C248:C249" si="46">D106</f>
        <v>0</v>
      </c>
      <c r="D248" s="197"/>
      <c r="E248" s="197"/>
      <c r="F248" s="197"/>
      <c r="G248" s="210"/>
      <c r="I248" s="45">
        <f t="shared" si="41"/>
        <v>0</v>
      </c>
      <c r="J248" s="549">
        <f t="shared" si="41"/>
        <v>0</v>
      </c>
    </row>
    <row r="249" ht="15.15" spans="2:10">
      <c r="B249" s="45">
        <f t="shared" si="45"/>
        <v>0</v>
      </c>
      <c r="C249" s="209">
        <f t="shared" si="46"/>
        <v>0</v>
      </c>
      <c r="D249" s="197"/>
      <c r="E249" s="197"/>
      <c r="F249" s="197"/>
      <c r="G249" s="210"/>
      <c r="I249" s="45">
        <f t="shared" si="41"/>
        <v>0</v>
      </c>
      <c r="J249" s="549">
        <f t="shared" si="41"/>
        <v>0</v>
      </c>
    </row>
    <row r="250" spans="2:10">
      <c r="B250" s="45">
        <f t="shared" ref="B250:B251" si="47">C143</f>
        <v>0</v>
      </c>
      <c r="C250" s="209">
        <f t="shared" ref="C250:C251" si="48">D143</f>
        <v>0</v>
      </c>
      <c r="I250" s="521" t="str">
        <f t="shared" ref="I250:I259" si="49">C225</f>
        <v>Consume GitHub API - continue</v>
      </c>
      <c r="J250" s="541"/>
    </row>
    <row r="251" spans="2:10">
      <c r="B251" s="45">
        <f t="shared" si="47"/>
        <v>0</v>
      </c>
      <c r="C251" s="209">
        <f t="shared" si="48"/>
        <v>0</v>
      </c>
      <c r="I251" s="523">
        <f t="shared" si="49"/>
        <v>0</v>
      </c>
      <c r="J251" s="123"/>
    </row>
    <row r="252" spans="2:10">
      <c r="B252" s="45">
        <f t="shared" ref="B252:B253" si="50">C180</f>
        <v>0</v>
      </c>
      <c r="C252" s="209">
        <f t="shared" ref="C252:C253" si="51">D180</f>
        <v>0</v>
      </c>
      <c r="I252" s="523">
        <f t="shared" si="49"/>
        <v>0</v>
      </c>
      <c r="J252" s="123"/>
    </row>
    <row r="253" spans="2:10">
      <c r="B253" s="45">
        <f t="shared" si="50"/>
        <v>0</v>
      </c>
      <c r="C253" s="209">
        <f t="shared" si="51"/>
        <v>0</v>
      </c>
      <c r="I253" s="523">
        <f t="shared" si="49"/>
        <v>0</v>
      </c>
      <c r="J253" s="123"/>
    </row>
    <row r="254" ht="230.4" spans="2:10">
      <c r="B254" s="45" t="str">
        <f t="shared" ref="B254:B255" si="52">C217</f>
        <v>Coderbyte assessment -</v>
      </c>
      <c r="C254" s="209" t="str">
        <f t="shared" ref="C254:C255" si="53">D217</f>
        <v>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</v>
      </c>
      <c r="I254" s="523">
        <f t="shared" si="49"/>
        <v>0</v>
      </c>
      <c r="J254" s="123"/>
    </row>
    <row r="255" ht="15.15" spans="2:10">
      <c r="B255" s="211">
        <f t="shared" si="52"/>
        <v>0</v>
      </c>
      <c r="C255" s="212">
        <f t="shared" si="53"/>
        <v>0</v>
      </c>
      <c r="I255" s="523">
        <f t="shared" si="49"/>
        <v>0</v>
      </c>
      <c r="J255" s="123"/>
    </row>
    <row r="256" ht="15.15" spans="2:10">
      <c r="B256" s="592" t="s">
        <v>82</v>
      </c>
      <c r="C256" s="593"/>
      <c r="I256" s="523">
        <f t="shared" si="49"/>
        <v>0</v>
      </c>
      <c r="J256" s="123"/>
    </row>
    <row r="257" spans="2:10">
      <c r="B257" s="494"/>
      <c r="C257" s="495"/>
      <c r="I257" s="523">
        <f t="shared" si="49"/>
        <v>0</v>
      </c>
      <c r="J257" s="123"/>
    </row>
    <row r="258" spans="2:10">
      <c r="B258" s="494" t="s">
        <v>83</v>
      </c>
      <c r="C258" s="495"/>
      <c r="I258" s="523">
        <f t="shared" si="49"/>
        <v>0</v>
      </c>
      <c r="J258" s="123"/>
    </row>
    <row r="259" ht="15.15" spans="2:10">
      <c r="B259" s="588"/>
      <c r="C259" s="589"/>
      <c r="I259" s="523">
        <f t="shared" si="49"/>
        <v>0</v>
      </c>
      <c r="J259" s="123"/>
    </row>
    <row r="260" ht="15.15" spans="2:10">
      <c r="B260" s="594" t="s">
        <v>84</v>
      </c>
      <c r="C260" s="595"/>
      <c r="I260" s="575"/>
      <c r="J260" s="576"/>
    </row>
    <row r="261" ht="15.15" spans="2:10">
      <c r="B261" s="219" t="str">
        <f t="shared" ref="B261:B270" si="54">C225</f>
        <v>Consume GitHub API - continue</v>
      </c>
      <c r="C261" s="220"/>
      <c r="I261" s="552" t="s">
        <v>64</v>
      </c>
      <c r="J261" s="531"/>
    </row>
    <row r="262" spans="2:10">
      <c r="B262" s="221">
        <f t="shared" si="54"/>
        <v>0</v>
      </c>
      <c r="C262" s="222"/>
      <c r="I262" s="513">
        <f t="shared" ref="I262:I266" si="55">C210</f>
        <v>0</v>
      </c>
      <c r="J262" s="34"/>
    </row>
    <row r="263" spans="2:10">
      <c r="B263" s="221">
        <f t="shared" si="54"/>
        <v>0</v>
      </c>
      <c r="C263" s="222"/>
      <c r="I263" s="505">
        <f t="shared" si="55"/>
        <v>0</v>
      </c>
      <c r="J263" s="36"/>
    </row>
    <row r="264" spans="2:10">
      <c r="B264" s="221">
        <f t="shared" si="54"/>
        <v>0</v>
      </c>
      <c r="C264" s="222"/>
      <c r="I264" s="505">
        <f t="shared" si="55"/>
        <v>0</v>
      </c>
      <c r="J264" s="36"/>
    </row>
    <row r="265" spans="2:10">
      <c r="B265" s="221">
        <f t="shared" si="54"/>
        <v>0</v>
      </c>
      <c r="C265" s="222"/>
      <c r="I265" s="505">
        <f t="shared" si="55"/>
        <v>0</v>
      </c>
      <c r="J265" s="36"/>
    </row>
    <row r="266" spans="2:10">
      <c r="B266" s="221">
        <f t="shared" si="54"/>
        <v>0</v>
      </c>
      <c r="C266" s="222"/>
      <c r="I266" s="505">
        <f t="shared" si="55"/>
        <v>0</v>
      </c>
      <c r="J266" s="36"/>
    </row>
    <row r="267" spans="2:10">
      <c r="B267" s="221">
        <f t="shared" si="54"/>
        <v>0</v>
      </c>
      <c r="C267" s="222"/>
      <c r="I267" s="557" t="s">
        <v>76</v>
      </c>
      <c r="J267" s="558"/>
    </row>
    <row r="268" spans="2:10">
      <c r="B268" s="221">
        <f t="shared" si="54"/>
        <v>0</v>
      </c>
      <c r="C268" s="222"/>
      <c r="I268" s="559" t="s">
        <v>77</v>
      </c>
      <c r="J268" s="560"/>
    </row>
    <row r="269" ht="15.15" spans="2:10">
      <c r="B269" s="221">
        <f t="shared" si="54"/>
        <v>0</v>
      </c>
      <c r="C269" s="222"/>
      <c r="I269" s="561"/>
      <c r="J269" s="562"/>
    </row>
    <row r="270" spans="2:3">
      <c r="B270" s="221">
        <f t="shared" si="54"/>
        <v>0</v>
      </c>
      <c r="C270" s="222"/>
    </row>
    <row r="271" ht="15.15" spans="2:3">
      <c r="B271" s="596" t="s">
        <v>85</v>
      </c>
      <c r="C271" s="597"/>
    </row>
    <row r="272" spans="2:3">
      <c r="B272" s="598">
        <v>1</v>
      </c>
      <c r="C272" s="599"/>
    </row>
    <row r="273" spans="2:3">
      <c r="B273" s="600"/>
      <c r="C273" s="495"/>
    </row>
    <row r="274" ht="15.15" spans="2:3">
      <c r="B274" s="601"/>
      <c r="C274" s="602"/>
    </row>
  </sheetData>
  <mergeCells count="425">
    <mergeCell ref="B2:C2"/>
    <mergeCell ref="F2:G2"/>
    <mergeCell ref="B3:C3"/>
    <mergeCell ref="F3:G3"/>
    <mergeCell ref="I3:J3"/>
    <mergeCell ref="B4:C4"/>
    <mergeCell ref="B5:C5"/>
    <mergeCell ref="B6:C6"/>
    <mergeCell ref="B7:C7"/>
    <mergeCell ref="B8:C8"/>
    <mergeCell ref="B9:C9"/>
    <mergeCell ref="I9:J9"/>
    <mergeCell ref="B10:C10"/>
    <mergeCell ref="I10:J10"/>
    <mergeCell ref="B11:C11"/>
    <mergeCell ref="I11:J11"/>
    <mergeCell ref="B12:C12"/>
    <mergeCell ref="I12:J12"/>
    <mergeCell ref="B13:D13"/>
    <mergeCell ref="I13:J13"/>
    <mergeCell ref="B14:C14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C23:D23"/>
    <mergeCell ref="E23:G23"/>
    <mergeCell ref="I23:J23"/>
    <mergeCell ref="C24:D24"/>
    <mergeCell ref="I24:J24"/>
    <mergeCell ref="C25:D25"/>
    <mergeCell ref="I25:J25"/>
    <mergeCell ref="C26:D26"/>
    <mergeCell ref="I26:J26"/>
    <mergeCell ref="C27:D27"/>
    <mergeCell ref="C28:D28"/>
    <mergeCell ref="I28:J28"/>
    <mergeCell ref="C29:D29"/>
    <mergeCell ref="C30:D30"/>
    <mergeCell ref="E30:G30"/>
    <mergeCell ref="C31:D31"/>
    <mergeCell ref="I34:J34"/>
    <mergeCell ref="I35:J35"/>
    <mergeCell ref="I36:J36"/>
    <mergeCell ref="C37:D37"/>
    <mergeCell ref="E37:G37"/>
    <mergeCell ref="I37:J37"/>
    <mergeCell ref="C38:D38"/>
    <mergeCell ref="E38:G38"/>
    <mergeCell ref="I38:J38"/>
    <mergeCell ref="C39:D39"/>
    <mergeCell ref="I39:J39"/>
    <mergeCell ref="C40:D40"/>
    <mergeCell ref="I40:J40"/>
    <mergeCell ref="C41:D41"/>
    <mergeCell ref="I41:J41"/>
    <mergeCell ref="C42:D42"/>
    <mergeCell ref="I42:J42"/>
    <mergeCell ref="C43:D43"/>
    <mergeCell ref="I43:J43"/>
    <mergeCell ref="C44:D44"/>
    <mergeCell ref="I44:J44"/>
    <mergeCell ref="C45:D45"/>
    <mergeCell ref="I45:J45"/>
    <mergeCell ref="C46:D46"/>
    <mergeCell ref="I46:J46"/>
    <mergeCell ref="C47:D47"/>
    <mergeCell ref="I47:J47"/>
    <mergeCell ref="C48:D48"/>
    <mergeCell ref="I48:J48"/>
    <mergeCell ref="C49:D49"/>
    <mergeCell ref="I49:J49"/>
    <mergeCell ref="I50:J50"/>
    <mergeCell ref="I51:J51"/>
    <mergeCell ref="I52:J52"/>
    <mergeCell ref="I53:J53"/>
    <mergeCell ref="I54:J54"/>
    <mergeCell ref="I55:J55"/>
    <mergeCell ref="I57:J57"/>
    <mergeCell ref="C60:D60"/>
    <mergeCell ref="E60:G60"/>
    <mergeCell ref="C61:D61"/>
    <mergeCell ref="C62:D62"/>
    <mergeCell ref="C63:D63"/>
    <mergeCell ref="I63:J63"/>
    <mergeCell ref="C64:D64"/>
    <mergeCell ref="I64:J64"/>
    <mergeCell ref="C65:D65"/>
    <mergeCell ref="I65:J65"/>
    <mergeCell ref="C66:D66"/>
    <mergeCell ref="I66:J66"/>
    <mergeCell ref="C67:D67"/>
    <mergeCell ref="E67:G67"/>
    <mergeCell ref="I67:J67"/>
    <mergeCell ref="C68:D68"/>
    <mergeCell ref="I68:J68"/>
    <mergeCell ref="I69:J69"/>
    <mergeCell ref="I70:J70"/>
    <mergeCell ref="I71:J71"/>
    <mergeCell ref="I72:J72"/>
    <mergeCell ref="I73:J73"/>
    <mergeCell ref="C74:D74"/>
    <mergeCell ref="E74:G74"/>
    <mergeCell ref="I74:J74"/>
    <mergeCell ref="C75:D75"/>
    <mergeCell ref="E75:G75"/>
    <mergeCell ref="I75:J75"/>
    <mergeCell ref="C76:D76"/>
    <mergeCell ref="I76:J76"/>
    <mergeCell ref="C77:D77"/>
    <mergeCell ref="I77:J77"/>
    <mergeCell ref="C78:D78"/>
    <mergeCell ref="I78:J78"/>
    <mergeCell ref="C79:D79"/>
    <mergeCell ref="I79:J79"/>
    <mergeCell ref="C80:D80"/>
    <mergeCell ref="I80:J80"/>
    <mergeCell ref="C81:D81"/>
    <mergeCell ref="C82:D82"/>
    <mergeCell ref="I82:J82"/>
    <mergeCell ref="C83:D83"/>
    <mergeCell ref="C84:D84"/>
    <mergeCell ref="C85:D85"/>
    <mergeCell ref="C86:D86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C97:D97"/>
    <mergeCell ref="E97:G97"/>
    <mergeCell ref="I97:J97"/>
    <mergeCell ref="C98:D98"/>
    <mergeCell ref="I98:J98"/>
    <mergeCell ref="C99:D99"/>
    <mergeCell ref="I99:J99"/>
    <mergeCell ref="I100:J100"/>
    <mergeCell ref="C101:D101"/>
    <mergeCell ref="I101:J101"/>
    <mergeCell ref="C102:D102"/>
    <mergeCell ref="I102:J102"/>
    <mergeCell ref="C103:D103"/>
    <mergeCell ref="I103:J103"/>
    <mergeCell ref="C104:D104"/>
    <mergeCell ref="E104:G104"/>
    <mergeCell ref="I104:J104"/>
    <mergeCell ref="C105:D105"/>
    <mergeCell ref="I105:J105"/>
    <mergeCell ref="I106:J106"/>
    <mergeCell ref="I107:J107"/>
    <mergeCell ref="C111:D111"/>
    <mergeCell ref="E111:G111"/>
    <mergeCell ref="I111:J111"/>
    <mergeCell ref="C112:D112"/>
    <mergeCell ref="E112:G112"/>
    <mergeCell ref="C113:D113"/>
    <mergeCell ref="C114:D114"/>
    <mergeCell ref="C115:D115"/>
    <mergeCell ref="C116:D116"/>
    <mergeCell ref="C117:D117"/>
    <mergeCell ref="I117:J117"/>
    <mergeCell ref="C118:D118"/>
    <mergeCell ref="I118:J118"/>
    <mergeCell ref="C119:D119"/>
    <mergeCell ref="I119:J119"/>
    <mergeCell ref="C120:D120"/>
    <mergeCell ref="I120:J120"/>
    <mergeCell ref="C121:D121"/>
    <mergeCell ref="I121:J121"/>
    <mergeCell ref="C122:D122"/>
    <mergeCell ref="I122:J122"/>
    <mergeCell ref="C123:D123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C134:D134"/>
    <mergeCell ref="E134:G134"/>
    <mergeCell ref="I134:J134"/>
    <mergeCell ref="C135:D135"/>
    <mergeCell ref="C136:D136"/>
    <mergeCell ref="I136:J136"/>
    <mergeCell ref="C137:D137"/>
    <mergeCell ref="C138:D138"/>
    <mergeCell ref="C139:D139"/>
    <mergeCell ref="C140:D140"/>
    <mergeCell ref="C141:D141"/>
    <mergeCell ref="E141:G141"/>
    <mergeCell ref="C142:D142"/>
    <mergeCell ref="I142:J142"/>
    <mergeCell ref="I143:J143"/>
    <mergeCell ref="I144:J144"/>
    <mergeCell ref="I145:J145"/>
    <mergeCell ref="I146:J146"/>
    <mergeCell ref="I147:J147"/>
    <mergeCell ref="C148:D148"/>
    <mergeCell ref="E148:G148"/>
    <mergeCell ref="I148:J148"/>
    <mergeCell ref="C149:D149"/>
    <mergeCell ref="E149:G149"/>
    <mergeCell ref="I149:J149"/>
    <mergeCell ref="C150:D150"/>
    <mergeCell ref="I150:J150"/>
    <mergeCell ref="C151:D151"/>
    <mergeCell ref="I151:J151"/>
    <mergeCell ref="C152:D152"/>
    <mergeCell ref="I152:J152"/>
    <mergeCell ref="C153:D153"/>
    <mergeCell ref="I153:J153"/>
    <mergeCell ref="C154:D154"/>
    <mergeCell ref="I154:J154"/>
    <mergeCell ref="C155:D155"/>
    <mergeCell ref="I155:J155"/>
    <mergeCell ref="C156:D156"/>
    <mergeCell ref="I156:J156"/>
    <mergeCell ref="C157:D157"/>
    <mergeCell ref="I157:J157"/>
    <mergeCell ref="C158:D158"/>
    <mergeCell ref="I158:J158"/>
    <mergeCell ref="C159:D159"/>
    <mergeCell ref="I159:J159"/>
    <mergeCell ref="C160:D160"/>
    <mergeCell ref="I160:J160"/>
    <mergeCell ref="I161:J161"/>
    <mergeCell ref="I165:J165"/>
    <mergeCell ref="C171:D171"/>
    <mergeCell ref="E171:G171"/>
    <mergeCell ref="I171:J171"/>
    <mergeCell ref="C172:D172"/>
    <mergeCell ref="I172:J172"/>
    <mergeCell ref="C173:D173"/>
    <mergeCell ref="I173:J173"/>
    <mergeCell ref="C174:D174"/>
    <mergeCell ref="I174:J174"/>
    <mergeCell ref="C175:D175"/>
    <mergeCell ref="I175:J175"/>
    <mergeCell ref="C176:D176"/>
    <mergeCell ref="I176:J176"/>
    <mergeCell ref="C177:D177"/>
    <mergeCell ref="I177:J177"/>
    <mergeCell ref="C178:D178"/>
    <mergeCell ref="E178:G178"/>
    <mergeCell ref="I178:J178"/>
    <mergeCell ref="C179:D179"/>
    <mergeCell ref="I179:J179"/>
    <mergeCell ref="I180:J180"/>
    <mergeCell ref="I181:J181"/>
    <mergeCell ref="I182:J182"/>
    <mergeCell ref="I183:J183"/>
    <mergeCell ref="I184:J184"/>
    <mergeCell ref="C185:D185"/>
    <mergeCell ref="E185:G185"/>
    <mergeCell ref="I185:J185"/>
    <mergeCell ref="C186:D186"/>
    <mergeCell ref="E186:G186"/>
    <mergeCell ref="I186:J186"/>
    <mergeCell ref="C187:D187"/>
    <mergeCell ref="I187:J187"/>
    <mergeCell ref="C188:D188"/>
    <mergeCell ref="I188:J188"/>
    <mergeCell ref="C189:D189"/>
    <mergeCell ref="C190:D190"/>
    <mergeCell ref="I190:J190"/>
    <mergeCell ref="C191:D191"/>
    <mergeCell ref="C192:D192"/>
    <mergeCell ref="C193:D193"/>
    <mergeCell ref="C194:D194"/>
    <mergeCell ref="C195:D195"/>
    <mergeCell ref="C196:D196"/>
    <mergeCell ref="I196:J196"/>
    <mergeCell ref="C197:D197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C208:D208"/>
    <mergeCell ref="E208:G208"/>
    <mergeCell ref="I208:J208"/>
    <mergeCell ref="C209:D209"/>
    <mergeCell ref="I209:J209"/>
    <mergeCell ref="C210:D210"/>
    <mergeCell ref="I210:J210"/>
    <mergeCell ref="C211:D211"/>
    <mergeCell ref="I211:J211"/>
    <mergeCell ref="C212:D212"/>
    <mergeCell ref="I212:J212"/>
    <mergeCell ref="C213:D213"/>
    <mergeCell ref="I213:J213"/>
    <mergeCell ref="C214:D214"/>
    <mergeCell ref="I214:J214"/>
    <mergeCell ref="C215:D215"/>
    <mergeCell ref="E215:G215"/>
    <mergeCell ref="I215:J215"/>
    <mergeCell ref="C216:D216"/>
    <mergeCell ref="I219:J219"/>
    <mergeCell ref="C222:D222"/>
    <mergeCell ref="E222:G222"/>
    <mergeCell ref="C223:D223"/>
    <mergeCell ref="E223:G223"/>
    <mergeCell ref="C224:D224"/>
    <mergeCell ref="C225:D225"/>
    <mergeCell ref="I225:J225"/>
    <mergeCell ref="C226:D226"/>
    <mergeCell ref="I226:J226"/>
    <mergeCell ref="C227:D227"/>
    <mergeCell ref="I227:J227"/>
    <mergeCell ref="C228:D228"/>
    <mergeCell ref="I228:J228"/>
    <mergeCell ref="C229:D229"/>
    <mergeCell ref="I229:J229"/>
    <mergeCell ref="C230:D230"/>
    <mergeCell ref="I230:J230"/>
    <mergeCell ref="C231:D231"/>
    <mergeCell ref="I231:J231"/>
    <mergeCell ref="C232:D232"/>
    <mergeCell ref="I232:J232"/>
    <mergeCell ref="C233:D233"/>
    <mergeCell ref="I233:J233"/>
    <mergeCell ref="C234:D234"/>
    <mergeCell ref="I234:J234"/>
    <mergeCell ref="I235:J235"/>
    <mergeCell ref="I236:J236"/>
    <mergeCell ref="I237:J237"/>
    <mergeCell ref="B238:C238"/>
    <mergeCell ref="I238:J238"/>
    <mergeCell ref="B239:C239"/>
    <mergeCell ref="I239:J239"/>
    <mergeCell ref="B240:C240"/>
    <mergeCell ref="I240:J240"/>
    <mergeCell ref="B241:C241"/>
    <mergeCell ref="I241:J241"/>
    <mergeCell ref="B242:C242"/>
    <mergeCell ref="I242:J242"/>
    <mergeCell ref="B243:C243"/>
    <mergeCell ref="B244:C244"/>
    <mergeCell ref="I244:J244"/>
    <mergeCell ref="B245:C245"/>
    <mergeCell ref="I250:J250"/>
    <mergeCell ref="I251:J251"/>
    <mergeCell ref="I252:J252"/>
    <mergeCell ref="I253:J253"/>
    <mergeCell ref="I254:J254"/>
    <mergeCell ref="I255:J255"/>
    <mergeCell ref="B256:C256"/>
    <mergeCell ref="I256:J256"/>
    <mergeCell ref="B257:C257"/>
    <mergeCell ref="I257:J257"/>
    <mergeCell ref="B258:C258"/>
    <mergeCell ref="I258:J258"/>
    <mergeCell ref="B259:C259"/>
    <mergeCell ref="I259:J259"/>
    <mergeCell ref="B260:C260"/>
    <mergeCell ref="I260:J260"/>
    <mergeCell ref="B261:C261"/>
    <mergeCell ref="I261:J261"/>
    <mergeCell ref="B262:C262"/>
    <mergeCell ref="I262:J262"/>
    <mergeCell ref="B263:C263"/>
    <mergeCell ref="I263:J263"/>
    <mergeCell ref="B264:C264"/>
    <mergeCell ref="I264:J264"/>
    <mergeCell ref="B265:C265"/>
    <mergeCell ref="I265:J265"/>
    <mergeCell ref="B266:C266"/>
    <mergeCell ref="I266:J266"/>
    <mergeCell ref="B267:C267"/>
    <mergeCell ref="I267:J267"/>
    <mergeCell ref="B268:C268"/>
    <mergeCell ref="I268:J268"/>
    <mergeCell ref="B269:C269"/>
    <mergeCell ref="I269:J269"/>
    <mergeCell ref="B270:C270"/>
    <mergeCell ref="B271:C271"/>
    <mergeCell ref="B272:C272"/>
    <mergeCell ref="B273:C273"/>
    <mergeCell ref="B274:C274"/>
    <mergeCell ref="B18:B49"/>
    <mergeCell ref="B55:B86"/>
    <mergeCell ref="B92:B123"/>
    <mergeCell ref="B129:B160"/>
    <mergeCell ref="B166:B197"/>
    <mergeCell ref="B203:B234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29:G132"/>
    <mergeCell ref="G136:G140"/>
    <mergeCell ref="G143:G147"/>
    <mergeCell ref="G166:G169"/>
    <mergeCell ref="G173:G177"/>
    <mergeCell ref="G180:G184"/>
    <mergeCell ref="G203:G206"/>
    <mergeCell ref="G210:G214"/>
    <mergeCell ref="G217:G221"/>
  </mergeCells>
  <conditionalFormatting sqref="D3">
    <cfRule type="dataBar" priority="1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{8b502a9b-8f40-4179-8b71-a773404aa65e}</x14:id>
        </ext>
      </extLst>
    </cfRule>
    <cfRule type="dataBar" priority="1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{04475082-8740-44e6-8e07-71c20c9fb197}</x14:id>
        </ext>
      </extLst>
    </cfRule>
    <cfRule type="dataBar" priority="1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{d97d39e7-252d-455f-addf-b3957f66b0d6}</x14:id>
        </ext>
      </extLst>
    </cfRule>
  </conditionalFormatting>
  <conditionalFormatting sqref="D4">
    <cfRule type="dataBar" priority="13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{f6498309-4956-4fc3-ba88-bf80d5fa820b}</x14:id>
        </ext>
      </extLst>
    </cfRule>
    <cfRule type="dataBar" priority="13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{5025fff8-12d1-4fde-8a09-6ff0dbf1a6bd}</x14:id>
        </ext>
      </extLst>
    </cfRule>
    <cfRule type="dataBar" priority="13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{0588ee08-9d22-48a8-80cf-a58ce6b81378}</x14:id>
        </ext>
      </extLst>
    </cfRule>
  </conditionalFormatting>
  <conditionalFormatting sqref="E19">
    <cfRule type="dataBar" priority="14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{365e59ba-627a-459c-a94f-e371a77c3f36}</x14:id>
        </ext>
      </extLst>
    </cfRule>
    <cfRule type="dataBar" priority="14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{82172419-24e6-461b-ad98-d4e49a3c0644}</x14:id>
        </ext>
      </extLst>
    </cfRule>
    <cfRule type="dataBar" priority="14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{8ac2f449-0971-42a8-a1c2-9cf4832691b3}</x14:id>
        </ext>
      </extLst>
    </cfRule>
  </conditionalFormatting>
  <conditionalFormatting sqref="E56">
    <cfRule type="dataBar" priority="11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{6fad82a1-26a9-43d4-b27d-e609b4767e6e}</x14:id>
        </ext>
      </extLst>
    </cfRule>
    <cfRule type="dataBar" priority="11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{20c8aa9c-8d44-46bb-82b6-0166a2f7d8c1}</x14:id>
        </ext>
      </extLst>
    </cfRule>
    <cfRule type="dataBar" priority="1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{69816202-4c05-4c49-a2fd-c30231be234d}</x14:id>
        </ext>
      </extLst>
    </cfRule>
  </conditionalFormatting>
  <conditionalFormatting sqref="E93">
    <cfRule type="dataBar" priority="8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{6bc87c05-4494-4937-b386-efa570e81afc}</x14:id>
        </ext>
      </extLst>
    </cfRule>
    <cfRule type="dataBar" priority="8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{e2bf74d4-ba36-4f83-9798-2fbcbe3ce6fa}</x14:id>
        </ext>
      </extLst>
    </cfRule>
    <cfRule type="dataBar" priority="8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{ad3a5ca4-dd71-49ea-98bc-55c838a8a7c2}</x14:id>
        </ext>
      </extLst>
    </cfRule>
  </conditionalFormatting>
  <conditionalFormatting sqref="E130">
    <cfRule type="dataBar" priority="6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{e44a18d4-537c-4df9-ace3-b9fd0af2477d}</x14:id>
        </ext>
      </extLst>
    </cfRule>
    <cfRule type="dataBar" priority="6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{13813bac-f123-4fab-88c0-cc48750f5389}</x14:id>
        </ext>
      </extLst>
    </cfRule>
    <cfRule type="dataBar" priority="6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{f3965fb1-3efe-4022-8179-5ee836e2f70c}</x14:id>
        </ext>
      </extLst>
    </cfRule>
  </conditionalFormatting>
  <conditionalFormatting sqref="E167">
    <cfRule type="dataBar" priority="4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{0f836c95-3d97-43c4-973a-96e8688378d4}</x14:id>
        </ext>
      </extLst>
    </cfRule>
    <cfRule type="dataBar" priority="4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{abb1c1b2-807b-4c08-9dd2-a73924a3171d}</x14:id>
        </ext>
      </extLst>
    </cfRule>
    <cfRule type="dataBar" priority="4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{938e5208-b013-4634-8d18-823bead5fcbf}</x14:id>
        </ext>
      </extLst>
    </cfRule>
  </conditionalFormatting>
  <conditionalFormatting sqref="E204">
    <cfRule type="dataBar" priority="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{46c7d551-2a8c-41a2-940f-5d4a0ec3d4c7}</x14:id>
        </ext>
      </extLst>
    </cfRule>
    <cfRule type="dataBar" priority="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{1b424729-bcf1-494e-8f8b-4f2d4d0de648}</x14:id>
        </ext>
      </extLst>
    </cfRule>
    <cfRule type="dataBar" priority="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{09627d03-0557-439d-899a-2529c8b66310}</x14:id>
        </ext>
      </extLst>
    </cfRule>
  </conditionalFormatting>
  <conditionalFormatting sqref="E18:E22">
    <cfRule type="dataBar" priority="117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{6638f4ee-6a4c-415c-b7e7-0ea6b4380508}</x14:id>
        </ext>
      </extLst>
    </cfRule>
    <cfRule type="dataBar" priority="15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{2be6f804-ac50-434d-a130-7328f0feb3d4}</x14:id>
        </ext>
      </extLst>
    </cfRule>
    <cfRule type="dataBar" priority="14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{b76090fd-7ac8-4b64-a57c-6f91b529ed69}</x14:id>
        </ext>
      </extLst>
    </cfRule>
    <cfRule type="dataBar" priority="15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{2d2d2180-2ecd-467a-86e0-979ed8411d43}</x14:id>
        </ext>
      </extLst>
    </cfRule>
    <cfRule type="dataBar" priority="12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{70c460d7-20f3-4d6f-bae2-6f118d551705}</x14:id>
        </ext>
      </extLst>
    </cfRule>
    <cfRule type="dataBar" priority="127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{96cda7f5-1faf-4c87-98a0-5c8c6650a1c5}</x14:id>
        </ext>
      </extLst>
    </cfRule>
    <cfRule type="dataBar" priority="126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{ab4c93fb-1372-493b-8941-349f0f3990a3}</x14:id>
        </ext>
      </extLst>
    </cfRule>
    <cfRule type="dataBar" priority="12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{2582cb40-daf7-4761-997f-15e9570e1f9f}</x14:id>
        </ext>
      </extLst>
    </cfRule>
    <cfRule type="dataBar" priority="118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{e607a3f0-5c91-47a3-b667-e74541df6b60}</x14:id>
        </ext>
      </extLst>
    </cfRule>
  </conditionalFormatting>
  <conditionalFormatting sqref="E25:E29">
    <cfRule type="dataBar" priority="116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{400c9fb5-6511-420e-8f6d-3d6f6cfa8cdf}</x14:id>
        </ext>
      </extLst>
    </cfRule>
    <cfRule type="dataBar" priority="1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{e12ed3b7-b9cc-46e6-8d29-688419c66957}</x14:id>
        </ext>
      </extLst>
    </cfRule>
    <cfRule type="dataBar" priority="129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{b2f8f19f-7551-4f60-a217-79460bf003b8}</x14:id>
        </ext>
      </extLst>
    </cfRule>
    <cfRule type="dataBar" priority="119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{f9e2a7f4-0f28-4663-82fa-21851f289ac5}</x14:id>
        </ext>
      </extLst>
    </cfRule>
  </conditionalFormatting>
  <conditionalFormatting sqref="E32:E36">
    <cfRule type="dataBar" priority="124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{7b0f7e24-bac4-40eb-b952-51f1f67d85d3}</x14:id>
        </ext>
      </extLst>
    </cfRule>
    <cfRule type="dataBar" priority="120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{569fd816-671c-4b5d-9d2a-a427f5b96597}</x14:id>
        </ext>
      </extLst>
    </cfRule>
  </conditionalFormatting>
  <conditionalFormatting sqref="E40:E49">
    <cfRule type="dataBar" priority="13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{d29e8eb3-7421-4919-8a60-0a1d691c74da}</x14:id>
        </ext>
      </extLst>
    </cfRule>
    <cfRule type="dataBar" priority="123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{fcce7bb6-760e-48ce-970a-fce4bac8841c}</x14:id>
        </ext>
      </extLst>
    </cfRule>
    <cfRule type="dataBar" priority="122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{c6da093e-e4e7-44b8-a6f2-79b1f7bb527b}</x14:id>
        </ext>
      </extLst>
    </cfRule>
    <cfRule type="dataBar" priority="121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{22559db9-cb00-43a7-826c-1b5131046326}</x14:id>
        </ext>
      </extLst>
    </cfRule>
  </conditionalFormatting>
  <conditionalFormatting sqref="E55:E59">
    <cfRule type="dataBar" priority="11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{21144dd2-70db-4422-aed7-ad94bf73e852}</x14:id>
        </ext>
      </extLst>
    </cfRule>
    <cfRule type="dataBar" priority="10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{c4f7726f-09c3-43f4-8a4d-6ea9d6b62de8}</x14:id>
        </ext>
      </extLst>
    </cfRule>
    <cfRule type="dataBar" priority="9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{ef7f449a-c90f-4272-a5b9-ca4ff05326f4}</x14:id>
        </ext>
      </extLst>
    </cfRule>
    <cfRule type="dataBar" priority="1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{9c3e1df7-c69f-4def-829f-277bf74886b1}</x14:id>
        </ext>
      </extLst>
    </cfRule>
    <cfRule type="dataBar" priority="11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{86e01ceb-0335-429a-b157-fb4017b32e71}</x14:id>
        </ext>
      </extLst>
    </cfRule>
    <cfRule type="dataBar" priority="9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{c55e2a81-6c39-4a2c-b14c-6e7949200979}</x14:id>
        </ext>
      </extLst>
    </cfRule>
    <cfRule type="dataBar" priority="10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{cbd5e183-0325-4cec-8e80-96b6ebd26a17}</x14:id>
        </ext>
      </extLst>
    </cfRule>
    <cfRule type="dataBar" priority="10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{9634a769-79df-44b7-9d62-a3033d33dcd7}</x14:id>
        </ext>
      </extLst>
    </cfRule>
    <cfRule type="dataBar" priority="10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{bde7a28f-c3f6-4454-a4f2-25d331b2ac28}</x14:id>
        </ext>
      </extLst>
    </cfRule>
  </conditionalFormatting>
  <conditionalFormatting sqref="E62:E66">
    <cfRule type="dataBar" priority="10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{fe4ebdea-0d20-400f-ad08-23aa203b406d}</x14:id>
        </ext>
      </extLst>
    </cfRule>
    <cfRule type="dataBar" priority="9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{2930bf66-222b-477c-9931-1a6a719e91cb}</x14:id>
        </ext>
      </extLst>
    </cfRule>
    <cfRule type="dataBar" priority="10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{8e2b592b-1041-4591-a584-c35f8ae9c242}</x14:id>
        </ext>
      </extLst>
    </cfRule>
    <cfRule type="dataBar" priority="9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{c45e2fc1-3be5-4bc2-8302-4d273eda8699}</x14:id>
        </ext>
      </extLst>
    </cfRule>
  </conditionalFormatting>
  <conditionalFormatting sqref="E69:E73">
    <cfRule type="dataBar" priority="10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{3a393f54-7352-471e-bcc5-1dfb7e0fe5bc}</x14:id>
        </ext>
      </extLst>
    </cfRule>
    <cfRule type="dataBar" priority="9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{73561844-f13b-41da-b9dc-5b2c98c50570}</x14:id>
        </ext>
      </extLst>
    </cfRule>
  </conditionalFormatting>
  <conditionalFormatting sqref="E77:E86">
    <cfRule type="dataBar" priority="10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{bc32769e-d54a-4db9-b69f-c3b3e3233010}</x14:id>
        </ext>
      </extLst>
    </cfRule>
    <cfRule type="dataBar" priority="10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{f0f79bd8-b7e1-40ae-82d0-fd61bc8d7039}</x14:id>
        </ext>
      </extLst>
    </cfRule>
    <cfRule type="dataBar" priority="9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{87243928-a0e3-4aa6-87ba-f6609880b4d3}</x14:id>
        </ext>
      </extLst>
    </cfRule>
    <cfRule type="dataBar" priority="9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{e997d418-65a1-4528-8bdb-496e2357468f}</x14:id>
        </ext>
      </extLst>
    </cfRule>
  </conditionalFormatting>
  <conditionalFormatting sqref="E87:E88">
    <cfRule type="dataBar" priority="1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{ee0342b9-3fa3-4cf2-b485-f3f733dc250d}</x14:id>
        </ext>
      </extLst>
    </cfRule>
  </conditionalFormatting>
  <conditionalFormatting sqref="E92:E96">
    <cfRule type="dataBar" priority="9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{1498dd53-bf51-4307-aff0-b97e47163301}</x14:id>
        </ext>
      </extLst>
    </cfRule>
    <cfRule type="dataBar" priority="9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{58617b3c-29ea-42ec-8a2c-9b5e4a2bbb62}</x14:id>
        </ext>
      </extLst>
    </cfRule>
    <cfRule type="dataBar" priority="9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{6f264169-9f6a-4179-8fb2-ddd2154f2161}</x14:id>
        </ext>
      </extLst>
    </cfRule>
    <cfRule type="dataBar" priority="8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{d214d601-c2fe-4751-acd2-ed9d3838c349}</x14:id>
        </ext>
      </extLst>
    </cfRule>
    <cfRule type="dataBar" priority="81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{3342d19e-a372-44f7-bb24-747e9557eed4}</x14:id>
        </ext>
      </extLst>
    </cfRule>
    <cfRule type="dataBar" priority="80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{72b9be2e-3bf1-4b71-bae0-f188ff76de35}</x14:id>
        </ext>
      </extLst>
    </cfRule>
    <cfRule type="dataBar" priority="79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{f99ffe5f-f5df-470c-8420-810344d04ab5}</x14:id>
        </ext>
      </extLst>
    </cfRule>
    <cfRule type="dataBar" priority="7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{f9e5b3d1-a905-4b59-937f-5ac7d937daa2}</x14:id>
        </ext>
      </extLst>
    </cfRule>
    <cfRule type="dataBar" priority="72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{f6ed0058-43cc-4ea5-9847-633d14f2d7f4}</x14:id>
        </ext>
      </extLst>
    </cfRule>
  </conditionalFormatting>
  <conditionalFormatting sqref="E99:E103">
    <cfRule type="dataBar" priority="83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{07ddd837-b186-46de-bfdd-0c48e0162da2}</x14:id>
        </ext>
      </extLst>
    </cfRule>
    <cfRule type="dataBar" priority="70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{bf77386d-f8da-494d-b674-2ea386b080fb}</x14:id>
        </ext>
      </extLst>
    </cfRule>
    <cfRule type="dataBar" priority="8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{9a55bc8d-7577-4d60-ac22-d496e1cf6559}</x14:id>
        </ext>
      </extLst>
    </cfRule>
    <cfRule type="dataBar" priority="73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{d6a10c42-feaa-4dbb-8263-134bc86ddbba}</x14:id>
        </ext>
      </extLst>
    </cfRule>
  </conditionalFormatting>
  <conditionalFormatting sqref="E106:E110">
    <cfRule type="dataBar" priority="74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{e9d0f3f8-b3d7-4724-9bb8-0fd7e1ef39c2}</x14:id>
        </ext>
      </extLst>
    </cfRule>
    <cfRule type="dataBar" priority="78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{f31a311f-c66b-465e-a3bf-6cc02709c403}</x14:id>
        </ext>
      </extLst>
    </cfRule>
  </conditionalFormatting>
  <conditionalFormatting sqref="E114:E123">
    <cfRule type="dataBar" priority="8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{4ff7a49d-e71f-45da-adf9-ccf615fd2df3}</x14:id>
        </ext>
      </extLst>
    </cfRule>
    <cfRule type="dataBar" priority="75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{3e88c232-52df-446a-bc81-74d49f904aeb}</x14:id>
        </ext>
      </extLst>
    </cfRule>
    <cfRule type="dataBar" priority="7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{32d4c039-506c-48ff-8d0c-9254aee11ec6}</x14:id>
        </ext>
      </extLst>
    </cfRule>
    <cfRule type="dataBar" priority="77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{f302c321-952a-49b6-a972-2e5bcdc3a4e0}</x14:id>
        </ext>
      </extLst>
    </cfRule>
  </conditionalFormatting>
  <conditionalFormatting sqref="E124:E125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{0c220a8b-3711-411e-b2ba-dcbc72fd7beb}</x14:id>
        </ext>
      </extLst>
    </cfRule>
  </conditionalFormatting>
  <conditionalFormatting sqref="E129:E133">
    <cfRule type="dataBar" priority="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{98ae4dc8-cd81-43e7-a17e-ec484830cd38}</x14:id>
        </ext>
      </extLst>
    </cfRule>
    <cfRule type="dataBar" priority="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{b7bd35df-d1d7-407d-8f22-af061f810bb3}</x14:id>
        </ext>
      </extLst>
    </cfRule>
    <cfRule type="dataBar" priority="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{21e810b6-4fe7-49ce-8aef-bfadb28832b8}</x14:id>
        </ext>
      </extLst>
    </cfRule>
    <cfRule type="dataBar" priority="58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{1bc23fbf-2895-403b-8e62-055eceab898f}</x14:id>
        </ext>
      </extLst>
    </cfRule>
    <cfRule type="dataBar" priority="5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{f98ec286-70c5-400f-9cc2-35b53f9cbb13}</x14:id>
        </ext>
      </extLst>
    </cfRule>
    <cfRule type="dataBar" priority="57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{c1f0bb21-fe6b-4c57-9b67-25dd53fff705}</x14:id>
        </ext>
      </extLst>
    </cfRule>
    <cfRule type="dataBar" priority="56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{b9e94f70-ad10-40df-9453-2ade0a216391}</x14:id>
        </ext>
      </extLst>
    </cfRule>
    <cfRule type="dataBar" priority="49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{63979563-c83c-4df8-8692-209f576a38b2}</x14:id>
        </ext>
      </extLst>
    </cfRule>
    <cfRule type="dataBar" priority="48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{dd01421f-7af0-490f-8a19-134e5337be9f}</x14:id>
        </ext>
      </extLst>
    </cfRule>
  </conditionalFormatting>
  <conditionalFormatting sqref="E136:E140">
    <cfRule type="dataBar" priority="6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{89e17a20-35b9-4cc3-bf80-95c5bf3df00a}</x14:id>
        </ext>
      </extLst>
    </cfRule>
    <cfRule type="dataBar" priority="60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{d96c6dad-e174-44c7-afdd-51ca3520353d}</x14:id>
        </ext>
      </extLst>
    </cfRule>
    <cfRule type="dataBar" priority="50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{c170a9c8-22ff-434f-ad7a-d69f36adf97a}</x14:id>
        </ext>
      </extLst>
    </cfRule>
    <cfRule type="dataBar" priority="47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{403fb73f-eb6c-4836-9dd8-5c5b016c8e03}</x14:id>
        </ext>
      </extLst>
    </cfRule>
  </conditionalFormatting>
  <conditionalFormatting sqref="E143:E147">
    <cfRule type="dataBar" priority="55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{c1c21a4c-6b5e-4408-badf-710ccb531e4b}</x14:id>
        </ext>
      </extLst>
    </cfRule>
    <cfRule type="dataBar" priority="51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{f84276df-2bb7-4829-999f-9ef53f85aed7}</x14:id>
        </ext>
      </extLst>
    </cfRule>
  </conditionalFormatting>
  <conditionalFormatting sqref="E151:E160">
    <cfRule type="dataBar" priority="54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{50033b94-b7df-4601-81e4-9b72958c6bbd}</x14:id>
        </ext>
      </extLst>
    </cfRule>
    <cfRule type="dataBar" priority="53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{fa6f99f9-898b-4a2f-975a-3b471923db7a}</x14:id>
        </ext>
      </extLst>
    </cfRule>
    <cfRule type="dataBar" priority="6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{2e74e75f-0e69-4071-9e00-ef5d029765f6}</x14:id>
        </ext>
      </extLst>
    </cfRule>
    <cfRule type="dataBar" priority="52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{b22d99d2-1d07-4276-a501-d75d953b27b9}</x14:id>
        </ext>
      </extLst>
    </cfRule>
  </conditionalFormatting>
  <conditionalFormatting sqref="E161:E162">
    <cfRule type="dataBar" priority="14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{79d4dd28-22c4-4034-9f21-3a484d254b76}</x14:id>
        </ext>
      </extLst>
    </cfRule>
  </conditionalFormatting>
  <conditionalFormatting sqref="E166:E170">
    <cfRule type="dataBar" priority="4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{6149b8c5-09e0-4e9d-9627-9743addb4273}</x14:id>
        </ext>
      </extLst>
    </cfRule>
    <cfRule type="dataBar" priority="4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{699b8237-340b-4c8d-856b-466220d8e0d8}</x14:id>
        </ext>
      </extLst>
    </cfRule>
    <cfRule type="dataBar" priority="4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{05329601-ca33-474f-91ec-6fdd42485541}</x14:id>
        </ext>
      </extLst>
    </cfRule>
    <cfRule type="dataBar" priority="3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{66c7da14-4eee-4a30-8ade-9d15daeb3393}</x14:id>
        </ext>
      </extLst>
    </cfRule>
    <cfRule type="dataBar" priority="3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{4bfcd239-97c7-4a8e-b35b-bbd157212058}</x14:id>
        </ext>
      </extLst>
    </cfRule>
    <cfRule type="dataBar" priority="3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{3b020396-58a1-4c9c-90b3-5ae96697c362}</x14:id>
        </ext>
      </extLst>
    </cfRule>
    <cfRule type="dataBar" priority="3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{48684341-9225-4f6f-bb9f-6838745eb44e}</x14:id>
        </ext>
      </extLst>
    </cfRule>
    <cfRule type="dataBar" priority="2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{7ad0f9db-37d7-48a3-9ea8-0a4b4b8c94de}</x14:id>
        </ext>
      </extLst>
    </cfRule>
    <cfRule type="dataBar" priority="2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{40efc99c-f185-46cb-84ff-ee5caa2fb27a}</x14:id>
        </ext>
      </extLst>
    </cfRule>
  </conditionalFormatting>
  <conditionalFormatting sqref="E173:E177">
    <cfRule type="dataBar" priority="3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{89ee1f72-de9b-48c7-a19e-662019763cc9}</x14:id>
        </ext>
      </extLst>
    </cfRule>
    <cfRule type="dataBar" priority="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{9bb83db6-3754-4ac6-a894-cd87644904ff}</x14:id>
        </ext>
      </extLst>
    </cfRule>
    <cfRule type="dataBar" priority="2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{26252859-ede4-4358-8a23-e64911f314fe}</x14:id>
        </ext>
      </extLst>
    </cfRule>
    <cfRule type="dataBar" priority="2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{41b40a4d-6f2c-4fd8-bd84-a1841a88f0ea}</x14:id>
        </ext>
      </extLst>
    </cfRule>
  </conditionalFormatting>
  <conditionalFormatting sqref="E180:E184">
    <cfRule type="dataBar" priority="3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{de15357a-3bdc-43d6-909a-1766d62aa5c4}</x14:id>
        </ext>
      </extLst>
    </cfRule>
    <cfRule type="dataBar" priority="2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{dc847259-ac6e-4ed8-be3e-509cf30ba1ff}</x14:id>
        </ext>
      </extLst>
    </cfRule>
  </conditionalFormatting>
  <conditionalFormatting sqref="E188:E197">
    <cfRule type="dataBar" priority="3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{736b4236-a45a-4add-8d6b-d88763b6a15c}</x14:id>
        </ext>
      </extLst>
    </cfRule>
    <cfRule type="dataBar" priority="3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{cd1dd972-9cc3-4ec4-9921-3f07db80cc83}</x14:id>
        </ext>
      </extLst>
    </cfRule>
    <cfRule type="dataBar" priority="2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{1ad0a240-9325-4906-ac98-499360e41f44}</x14:id>
        </ext>
      </extLst>
    </cfRule>
    <cfRule type="dataBar" priority="3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{118cadb2-3e82-42d0-a4ff-5b1ef643f4e1}</x14:id>
        </ext>
      </extLst>
    </cfRule>
  </conditionalFormatting>
  <conditionalFormatting sqref="E198:E199">
    <cfRule type="dataBar" priority="14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{c7dadece-1ce7-4cc4-931d-c0f4897e0d0d}</x14:id>
        </ext>
      </extLst>
    </cfRule>
  </conditionalFormatting>
  <conditionalFormatting sqref="E203:E207">
    <cfRule type="dataBar" priority="2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{bcaaa5cb-985d-43ef-a6a7-e16e0a0a1737}</x14:id>
        </ext>
      </extLst>
    </cfRule>
    <cfRule type="dataBar" priority="2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{cfeb9609-3f87-427f-b640-6ed6605fb9db}</x14:id>
        </ext>
      </extLst>
    </cfRule>
    <cfRule type="dataBar" priority="2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{261215ba-93f3-4b33-a400-3c822ea5c3fa}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{57df15cd-3540-4205-a1bf-052e44ba6191}</x14:id>
        </ext>
      </extLst>
    </cfRule>
    <cfRule type="dataBar" priority="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{e8e931f5-668c-4451-9893-7ded3d877082}</x14:id>
        </ext>
      </extLst>
    </cfRule>
    <cfRule type="dataBar" priority="11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{305397ba-fb1b-4278-a204-f752e545f895}</x14:id>
        </ext>
      </extLst>
    </cfRule>
    <cfRule type="dataBar" priority="10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{c11c6d99-96bf-4e85-af3b-9c138bd008a1}</x14:id>
        </ext>
      </extLst>
    </cfRule>
    <cfRule type="dataBar" priority="2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{115749bf-f199-482e-b3e0-b00aea5e3e4c}</x14:id>
        </ext>
      </extLst>
    </cfRule>
    <cfRule type="dataBar" priority="3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{beec7e9a-c65c-4cd1-9f25-18f04e275838}</x14:id>
        </ext>
      </extLst>
    </cfRule>
  </conditionalFormatting>
  <conditionalFormatting sqref="E210:E214">
    <cfRule type="dataBar" priority="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{ddecbe31-9084-4470-b7f2-746b485008ed}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{90c63c0c-dc7f-49ca-9a66-85dc886b1b8c}</x14:id>
        </ext>
      </extLst>
    </cfRule>
    <cfRule type="dataBar" priority="14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{fdf50c06-a01a-4882-aac6-79b24b739276}</x14:id>
        </ext>
      </extLst>
    </cfRule>
    <cfRule type="dataBar" priority="4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{ea321121-32d6-4df7-af6f-52d4cdb1ecca}</x14:id>
        </ext>
      </extLst>
    </cfRule>
  </conditionalFormatting>
  <conditionalFormatting sqref="E217:E221">
    <cfRule type="dataBar" priority="9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{9f39e567-9584-467a-86ab-006a36cae6ae}</x14:id>
        </ext>
      </extLst>
    </cfRule>
    <cfRule type="dataBar" priority="5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{c1a88299-8ffe-4806-9c93-f662060da7d8}</x14:id>
        </ext>
      </extLst>
    </cfRule>
  </conditionalFormatting>
  <conditionalFormatting sqref="E225:E234"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{3c65032f-f3c1-48d9-b459-849c23514df2}</x14:id>
        </ext>
      </extLst>
    </cfRule>
    <cfRule type="dataBar" priority="8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{2fca52ca-bf95-4be5-8a4e-02b45d856abb}</x14:id>
        </ext>
      </extLst>
    </cfRule>
    <cfRule type="dataBar" priority="7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{9da1bd51-8c94-4c4b-ab0b-8bf21b5489e8}</x14:id>
        </ext>
      </extLst>
    </cfRule>
    <cfRule type="dataBar" priority="6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{2c6b4052-94bf-4b1c-9444-2b479f7508e3}</x14:id>
        </ext>
      </extLst>
    </cfRule>
  </conditionalFormatting>
  <conditionalFormatting sqref="E235:E236">
    <cfRule type="dataBar" priority="13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{29ec9d03-b2ea-41b5-bdcc-64fce0b83313}</x14:id>
        </ext>
      </extLst>
    </cfRule>
  </conditionalFormatting>
  <conditionalFormatting sqref="G240:G249">
    <cfRule type="dataBar" priority="131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{e1fb5af6-5dce-42e7-ab4c-4e36950b836b}</x14:id>
        </ext>
      </extLst>
    </cfRule>
  </conditionalFormatting>
  <conditionalFormatting sqref="D3:D12;D14">
    <cfRule type="dataBar" priority="13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{247addf6-a6ce-4c39-aea8-53b8784d021f}</x14:id>
        </ext>
      </extLst>
    </cfRule>
  </conditionalFormatting>
  <conditionalFormatting sqref="E32:E36;E50:E51;E25:E29;E18:E22">
    <cfRule type="dataBar" priority="14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{72630c64-a92b-4489-8bbc-74133a15ba1e}</x14:id>
        </ext>
      </extLst>
    </cfRule>
  </conditionalFormatting>
  <conditionalFormatting sqref="E69:E73;E62:E66;E55:E59">
    <cfRule type="dataBar" priority="10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{1fd70058-682b-4542-abe2-7966db25b1cd}</x14:id>
        </ext>
      </extLst>
    </cfRule>
  </conditionalFormatting>
  <conditionalFormatting sqref="E106:E110;E99:E103;E92:E96">
    <cfRule type="dataBar" priority="8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{02ea5e07-e137-417a-aa12-37a71d92d51a}</x14:id>
        </ext>
      </extLst>
    </cfRule>
  </conditionalFormatting>
  <conditionalFormatting sqref="E143:E147;E136:E140;E129:E133">
    <cfRule type="dataBar" priority="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{c42cbba6-d79f-4d25-a874-07f68ee18f0e}</x14:id>
        </ext>
      </extLst>
    </cfRule>
  </conditionalFormatting>
  <conditionalFormatting sqref="E180:E184;E173:E177;E166:E170">
    <cfRule type="dataBar" priority="4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{e7015344-570f-47c9-8dca-d928e4d66a28}</x14:id>
        </ext>
      </extLst>
    </cfRule>
  </conditionalFormatting>
  <conditionalFormatting sqref="E217:E221;E210:E214;E203:E207">
    <cfRule type="dataBar" priority="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{a5bc7ef6-837d-43a4-963b-d2cb5a8f9e5d}</x14:id>
        </ext>
      </extLst>
    </cfRule>
  </conditionalFormatting>
  <hyperlinks>
    <hyperlink ref="D100" r:id="rId2" display="https://github.com/Umuzi-org/Bhekumuzi-Tshabalala-219-level-1-programming-katas-python/pulls"/>
    <hyperlink ref="D217" r:id="rId3" display="http://url9090.coderbyte.com/ls/click?upn=u001.lj3TCiZxNU7jdbrh9WbrWc0TYooxWyNG7iblBrnUkY1dZbk53wTdsxFlySTVgXVYz-2B8urZvRUMG4BMTjEeufJw-3D-3DXft5_0uW3xirGmLjaxDxe8V-2Bwmt8Dx4Ob8Wr9iaeT5yuPIW9nlvEzdbWgjPejE7IDqHOSSyaVmRTNKhsivJsduSJ8nrDksKvwhbq-2Feo9eHplDGkijl-2FN9xeuHNN9wqeBTUbEeMtnqEVe3RdrDgq1RPAsvpYgBHNURaljpGUWmGbMvaZw4Ra-2FlEeWosdriaYcL-2Bc6bFSRJXFp62I1erjOJ84keVQ-3D-3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b502a9b-8f40-4179-8b71-a773404aa65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4475082-8740-44e6-8e07-71c20c9fb19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97d39e7-252d-455f-addf-b3957f66b0d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f6498309-4956-4fc3-ba88-bf80d5fa820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025fff8-12d1-4fde-8a09-6ff0dbf1a6b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588ee08-9d22-48a8-80cf-a58ce6b8137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365e59ba-627a-459c-a94f-e371a77c3f3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2172419-24e6-461b-ad98-d4e49a3c064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ac2f449-0971-42a8-a1c2-9cf4832691b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6fad82a1-26a9-43d4-b27d-e609b4767e6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0c8aa9c-8d44-46bb-82b6-0166a2f7d8c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9816202-4c05-4c49-a2fd-c30231be234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6bc87c05-4494-4937-b386-efa570e81af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2bf74d4-ba36-4f83-9798-2fbcbe3ce6f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3a5ca4-dd71-49ea-98bc-55c838a8a7c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e44a18d4-537c-4df9-ace3-b9fd0af2477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3813bac-f123-4fab-88c0-cc48750f538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3965fb1-3efe-4022-8179-5ee836e2f7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0f836c95-3d97-43c4-973a-96e8688378d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bb1c1b2-807b-4c08-9dd2-a73924a3171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38e5208-b013-4634-8d18-823bead5fc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E167</xm:sqref>
        </x14:conditionalFormatting>
        <x14:conditionalFormatting xmlns:xm="http://schemas.microsoft.com/office/excel/2006/main">
          <x14:cfRule type="dataBar" id="{46c7d551-2a8c-41a2-940f-5d4a0ec3d4c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b424729-bcf1-494e-8f8b-4f2d4d0de64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9627d03-0557-439d-899a-2529c8b6631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E204</xm:sqref>
        </x14:conditionalFormatting>
        <x14:conditionalFormatting xmlns:xm="http://schemas.microsoft.com/office/excel/2006/main">
          <x14:cfRule type="dataBar" id="{6638f4ee-6a4c-415c-b7e7-0ea6b438050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be6f804-ac50-434d-a130-7328f0feb3d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76090fd-7ac8-4b64-a57c-6f91b529ed6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d2d2180-2ecd-467a-86e0-979ed8411d4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0c460d7-20f3-4d6f-bae2-6f118d55170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6cda7f5-1faf-4c87-98a0-5c8c6650a1c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b4c93fb-1372-493b-8941-349f0f3990a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2582cb40-daf7-4761-997f-15e9570e1f9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607a3f0-5c91-47a3-b667-e74541df6b6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E18:E22</xm:sqref>
        </x14:conditionalFormatting>
        <x14:conditionalFormatting xmlns:xm="http://schemas.microsoft.com/office/excel/2006/main">
          <x14:cfRule type="dataBar" id="{400c9fb5-6511-420e-8f6d-3d6f6cfa8cd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12ed3b7-b9cc-46e6-8d29-688419c6695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b2f8f19f-7551-4f60-a217-79460bf003b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9e2a7f4-0f28-4663-82fa-21851f289ac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E25:E29</xm:sqref>
        </x14:conditionalFormatting>
        <x14:conditionalFormatting xmlns:xm="http://schemas.microsoft.com/office/excel/2006/main">
          <x14:cfRule type="dataBar" id="{7b0f7e24-bac4-40eb-b952-51f1f67d85d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69fd816-671c-4b5d-9d2a-a427f5b9659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E32:E36</xm:sqref>
        </x14:conditionalFormatting>
        <x14:conditionalFormatting xmlns:xm="http://schemas.microsoft.com/office/excel/2006/main">
          <x14:cfRule type="dataBar" id="{d29e8eb3-7421-4919-8a60-0a1d691c74d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fcce7bb6-760e-48ce-970a-fce4bac8841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6da093e-e4e7-44b8-a6f2-79b1f7bb527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2559db9-cb00-43a7-826c-1b513104632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21144dd2-70db-4422-aed7-ad94bf73e85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4f7726f-09c3-43f4-8a4d-6ea9d6b62de8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ef7f449a-c90f-4272-a5b9-ca4ff05326f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c3e1df7-c69f-4def-829f-277bf74886b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6e01ceb-0335-429a-b157-fb4017b32e7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55e2a81-6c39-4a2c-b14c-6e79492009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bd5e183-0325-4cec-8e80-96b6ebd26a1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634a769-79df-44b7-9d62-a3033d33dc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de7a28f-c3f6-4454-a4f2-25d331b2ac2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E55:E59</xm:sqref>
        </x14:conditionalFormatting>
        <x14:conditionalFormatting xmlns:xm="http://schemas.microsoft.com/office/excel/2006/main">
          <x14:cfRule type="dataBar" id="{fe4ebdea-0d20-400f-ad08-23aa203b406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30bf66-222b-477c-9931-1a6a719e91c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e2b592b-1041-4591-a584-c35f8ae9c24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c45e2fc1-3be5-4bc2-8302-4d273eda869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E62:E66</xm:sqref>
        </x14:conditionalFormatting>
        <x14:conditionalFormatting xmlns:xm="http://schemas.microsoft.com/office/excel/2006/main">
          <x14:cfRule type="dataBar" id="{3a393f54-7352-471e-bcc5-1dfb7e0fe5b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3561844-f13b-41da-b9dc-5b2c98c5057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E69:E73</xm:sqref>
        </x14:conditionalFormatting>
        <x14:conditionalFormatting xmlns:xm="http://schemas.microsoft.com/office/excel/2006/main">
          <x14:cfRule type="dataBar" id="{bc32769e-d54a-4db9-b69f-c3b3e323301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f0f79bd8-b7e1-40ae-82d0-fd61bc8d703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7243928-a0e3-4aa6-87ba-f6609880b4d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997d418-65a1-4528-8bdb-496e2357468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ee0342b9-3fa3-4cf2-b485-f3f733dc250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E87:E88</xm:sqref>
        </x14:conditionalFormatting>
        <x14:conditionalFormatting xmlns:xm="http://schemas.microsoft.com/office/excel/2006/main">
          <x14:cfRule type="dataBar" id="{1498dd53-bf51-4307-aff0-b97e4716330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8617b3c-29ea-42ec-8a2c-9b5e4a2bbb6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f264169-9f6a-4179-8fb2-ddd2154f216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214d601-c2fe-4751-acd2-ed9d3838c34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342d19e-a372-44f7-bb24-747e9557eed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b9be2e-3bf1-4b71-bae0-f188ff76de3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f99ffe5f-f5df-470c-8420-810344d04ab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9e5b3d1-a905-4b59-937f-5ac7d937daa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6ed0058-43cc-4ea5-9847-633d14f2d7f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E92:E96</xm:sqref>
        </x14:conditionalFormatting>
        <x14:conditionalFormatting xmlns:xm="http://schemas.microsoft.com/office/excel/2006/main">
          <x14:cfRule type="dataBar" id="{07ddd837-b186-46de-bfdd-0c48e0162da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f77386d-f8da-494d-b674-2ea386b080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55bc8d-7577-4d60-ac22-d496e1cf655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d6a10c42-feaa-4dbb-8263-134bc86ddbb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E99:E103</xm:sqref>
        </x14:conditionalFormatting>
        <x14:conditionalFormatting xmlns:xm="http://schemas.microsoft.com/office/excel/2006/main">
          <x14:cfRule type="dataBar" id="{e9d0f3f8-b3d7-4724-9bb8-0fd7e1ef39c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31a311f-c66b-465e-a3bf-6cc02709c40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E106:E110</xm:sqref>
        </x14:conditionalFormatting>
        <x14:conditionalFormatting xmlns:xm="http://schemas.microsoft.com/office/excel/2006/main">
          <x14:cfRule type="dataBar" id="{4ff7a49d-e71f-45da-adf9-ccf615fd2df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3e88c232-52df-446a-bc81-74d49f904ae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2d4c039-506c-48ff-8d0c-9254aee11ec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302c321-952a-49b6-a972-2e5bcdc3a4e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0c220a8b-3711-411e-b2ba-dcbc72fd7be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E124:E125</xm:sqref>
        </x14:conditionalFormatting>
        <x14:conditionalFormatting xmlns:xm="http://schemas.microsoft.com/office/excel/2006/main">
          <x14:cfRule type="dataBar" id="{98ae4dc8-cd81-43e7-a17e-ec484830cd3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7bd35df-d1d7-407d-8f22-af061f810bb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1e810b6-4fe7-49ce-8aef-bfadb28832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bc23fbf-2895-403b-8e62-055eceab898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98ec286-70c5-400f-9cc2-35b53f9cbb1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f0bb21-fe6b-4c57-9b67-25dd53fff70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b9e94f70-ad10-40df-9453-2ade0a21639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3979563-c83c-4df8-8692-209f576a38b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01421f-7af0-490f-8a19-134e5337be9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E129:E133</xm:sqref>
        </x14:conditionalFormatting>
        <x14:conditionalFormatting xmlns:xm="http://schemas.microsoft.com/office/excel/2006/main">
          <x14:cfRule type="dataBar" id="{89e17a20-35b9-4cc3-bf80-95c5bf3df00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d96c6dad-e174-44c7-afdd-51ca3520353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70a9c8-22ff-434f-ad7a-d69f36adf97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3fb73f-eb6c-4836-9dd8-5c5b016c8e0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E136:E140</xm:sqref>
        </x14:conditionalFormatting>
        <x14:conditionalFormatting xmlns:xm="http://schemas.microsoft.com/office/excel/2006/main">
          <x14:cfRule type="dataBar" id="{c1c21a4c-6b5e-4408-badf-710ccb531e4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84276df-2bb7-4829-999f-9ef53f85aed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E143:E147</xm:sqref>
        </x14:conditionalFormatting>
        <x14:conditionalFormatting xmlns:xm="http://schemas.microsoft.com/office/excel/2006/main">
          <x14:cfRule type="dataBar" id="{50033b94-b7df-4601-81e4-9b72958c6bb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a6f99f9-898b-4a2f-975a-3b471923db7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e74e75f-0e69-4071-9e00-ef5d029765f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b22d99d2-1d07-4276-a501-d75d953b27b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79d4dd28-22c4-4034-9f21-3a484d254b7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E161:E162</xm:sqref>
        </x14:conditionalFormatting>
        <x14:conditionalFormatting xmlns:xm="http://schemas.microsoft.com/office/excel/2006/main">
          <x14:cfRule type="dataBar" id="{6149b8c5-09e0-4e9d-9627-9743addb427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99b8237-340b-4c8d-856b-466220d8e0d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5329601-ca33-474f-91ec-6fdd4248554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6c7da14-4eee-4a30-8ade-9d15daeb339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bfcd239-97c7-4a8e-b35b-bbd15721205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b020396-58a1-4c9c-90b3-5ae96697c362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48684341-9225-4f6f-bb9f-6838745eb44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ad0f9db-37d7-48a3-9ea8-0a4b4b8c94d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efc99c-f185-46cb-84ff-ee5caa2fb27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E166:E170</xm:sqref>
        </x14:conditionalFormatting>
        <x14:conditionalFormatting xmlns:xm="http://schemas.microsoft.com/office/excel/2006/main">
          <x14:cfRule type="dataBar" id="{89ee1f72-de9b-48c7-a19e-662019763cc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bb83db6-3754-4ac6-a894-cd87644904f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26252859-ede4-4358-8a23-e64911f314f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1b40a4d-6f2c-4fd8-bd84-a1841a88f0e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E173:E177</xm:sqref>
        </x14:conditionalFormatting>
        <x14:conditionalFormatting xmlns:xm="http://schemas.microsoft.com/office/excel/2006/main">
          <x14:cfRule type="dataBar" id="{de15357a-3bdc-43d6-909a-1766d62aa5c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c847259-ac6e-4ed8-be3e-509cf30ba1f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E180:E184</xm:sqref>
        </x14:conditionalFormatting>
        <x14:conditionalFormatting xmlns:xm="http://schemas.microsoft.com/office/excel/2006/main">
          <x14:cfRule type="dataBar" id="{736b4236-a45a-4add-8d6b-d88763b6a15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d1dd972-9cc3-4ec4-9921-3f07db80cc8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ad0a240-9325-4906-ac98-499360e41f4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18cadb2-3e82-42d0-a4ff-5b1ef643f4e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E188:E197</xm:sqref>
        </x14:conditionalFormatting>
        <x14:conditionalFormatting xmlns:xm="http://schemas.microsoft.com/office/excel/2006/main">
          <x14:cfRule type="dataBar" id="{c7dadece-1ce7-4cc4-931d-c0f4897e0d0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E198:E199</xm:sqref>
        </x14:conditionalFormatting>
        <x14:conditionalFormatting xmlns:xm="http://schemas.microsoft.com/office/excel/2006/main">
          <x14:cfRule type="dataBar" id="{bcaaa5cb-985d-43ef-a6a7-e16e0a0a173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feb9609-3f87-427f-b640-6ed6605fb9d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61215ba-93f3-4b33-a400-3c822ea5c3f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7df15cd-3540-4205-a1bf-052e44ba619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8e931f5-668c-4451-9893-7ded3d87708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05397ba-fb1b-4278-a204-f752e545f895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c11c6d99-96bf-4e85-af3b-9c138bd008a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15749bf-f199-482e-b3e0-b00aea5e3e4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eec7e9a-c65c-4cd1-9f25-18f04e27583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E203:E207</xm:sqref>
        </x14:conditionalFormatting>
        <x14:conditionalFormatting xmlns:xm="http://schemas.microsoft.com/office/excel/2006/main">
          <x14:cfRule type="dataBar" id="{ddecbe31-9084-4470-b7f2-746b485008e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0c63c0c-dc7f-49ca-9a66-85dc886b1b8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fdf50c06-a01a-4882-aac6-79b24b7392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a321121-32d6-4df7-af6f-52d4cdb1ec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E210:E214</xm:sqref>
        </x14:conditionalFormatting>
        <x14:conditionalFormatting xmlns:xm="http://schemas.microsoft.com/office/excel/2006/main">
          <x14:cfRule type="dataBar" id="{9f39e567-9584-467a-86ab-006a36cae6a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a88299-8ffe-4806-9c93-f662060da7d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E217:E221</xm:sqref>
        </x14:conditionalFormatting>
        <x14:conditionalFormatting xmlns:xm="http://schemas.microsoft.com/office/excel/2006/main">
          <x14:cfRule type="dataBar" id="{3c65032f-f3c1-48d9-b459-849c23514df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2fca52ca-bf95-4be5-8a4e-02b45d856ab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a1bd51-8c94-4c4b-ab0b-8bf21b5489e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c6b4052-94bf-4b1c-9444-2b479f7508e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E225:E234</xm:sqref>
        </x14:conditionalFormatting>
        <x14:conditionalFormatting xmlns:xm="http://schemas.microsoft.com/office/excel/2006/main">
          <x14:cfRule type="dataBar" id="{29ec9d03-b2ea-41b5-bdcc-64fce0b8331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E235:E236</xm:sqref>
        </x14:conditionalFormatting>
        <x14:conditionalFormatting xmlns:xm="http://schemas.microsoft.com/office/excel/2006/main">
          <x14:cfRule type="dataBar" id="{e1fb5af6-5dce-42e7-ab4c-4e36950b836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G240:G249</xm:sqref>
        </x14:conditionalFormatting>
        <x14:conditionalFormatting xmlns:xm="http://schemas.microsoft.com/office/excel/2006/main">
          <x14:cfRule type="dataBar" id="{247addf6-a6ce-4c39-aea8-53b8784d021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72630c64-a92b-4489-8bbc-74133a15ba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E32:E36;E50:E51;E25:E29;E18:E22</xm:sqref>
        </x14:conditionalFormatting>
        <x14:conditionalFormatting xmlns:xm="http://schemas.microsoft.com/office/excel/2006/main">
          <x14:cfRule type="dataBar" id="{1fd70058-682b-4542-abe2-7966db25b1c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E69:E73;E62:E66;E55:E59</xm:sqref>
        </x14:conditionalFormatting>
        <x14:conditionalFormatting xmlns:xm="http://schemas.microsoft.com/office/excel/2006/main">
          <x14:cfRule type="dataBar" id="{02ea5e07-e137-417a-aa12-37a71d92d51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E106:E110;E99:E103;E92:E96</xm:sqref>
        </x14:conditionalFormatting>
        <x14:conditionalFormatting xmlns:xm="http://schemas.microsoft.com/office/excel/2006/main">
          <x14:cfRule type="dataBar" id="{c42cbba6-d79f-4d25-a874-07f68ee18f0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E143:E147;E136:E140;E129:E133</xm:sqref>
        </x14:conditionalFormatting>
        <x14:conditionalFormatting xmlns:xm="http://schemas.microsoft.com/office/excel/2006/main">
          <x14:cfRule type="dataBar" id="{e7015344-570f-47c9-8dca-d928e4d66a2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E180:E184;E173:E177;E166:E170</xm:sqref>
        </x14:conditionalFormatting>
        <x14:conditionalFormatting xmlns:xm="http://schemas.microsoft.com/office/excel/2006/main">
          <x14:cfRule type="dataBar" id="{a5bc7ef6-837d-43a4-963b-d2cb5a8f9e5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E217:E221;E210:E214;E203:E207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250"/>
  <sheetViews>
    <sheetView topLeftCell="A146" workbookViewId="0">
      <selection activeCell="F152" sqref="F152"/>
    </sheetView>
  </sheetViews>
  <sheetFormatPr defaultColWidth="9.144" defaultRowHeight="14.4" outlineLevelCol="6"/>
  <cols>
    <col min="2" max="2" width="4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/>
      <c r="C3" s="455"/>
      <c r="D3" s="232"/>
      <c r="F3" s="75">
        <f>'PROGRESS REPORT '!AA3</f>
        <v>2</v>
      </c>
      <c r="G3" s="76"/>
    </row>
    <row r="4" spans="2:4">
      <c r="B4" s="13"/>
      <c r="C4" s="14"/>
      <c r="D4" s="233"/>
    </row>
    <row r="5" spans="2:4">
      <c r="B5" s="13"/>
      <c r="C5" s="14"/>
      <c r="D5" s="72"/>
    </row>
    <row r="6" spans="2:4">
      <c r="B6" s="8"/>
      <c r="C6" s="9"/>
      <c r="D6" s="72"/>
    </row>
    <row r="7" spans="2:4">
      <c r="B7" s="13"/>
      <c r="C7" s="14"/>
      <c r="D7" s="72"/>
    </row>
    <row r="8" spans="2:4">
      <c r="B8" s="13"/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45593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84" t="s">
        <v>386</v>
      </c>
      <c r="D25" s="285"/>
      <c r="E25" s="303">
        <v>1</v>
      </c>
      <c r="F25" s="304" t="str">
        <f t="shared" si="0"/>
        <v>Completed</v>
      </c>
      <c r="G25" s="305"/>
    </row>
    <row r="26" ht="15" customHeight="1" spans="2:7">
      <c r="B26" s="244"/>
      <c r="C26" s="255"/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30" customHeight="1" spans="2:7">
      <c r="B32" s="244"/>
      <c r="C32" s="444" t="s">
        <v>387</v>
      </c>
      <c r="D32" s="467" t="s">
        <v>352</v>
      </c>
      <c r="E32" s="316">
        <v>1</v>
      </c>
      <c r="F32" s="317" t="str">
        <f t="shared" si="0"/>
        <v>Completed</v>
      </c>
      <c r="G32" s="318"/>
    </row>
    <row r="33" ht="15" customHeight="1" spans="2:7">
      <c r="B33" s="244"/>
      <c r="C33" s="473"/>
      <c r="D33" s="475"/>
      <c r="E33" s="319"/>
      <c r="F33" s="320" t="str">
        <f t="shared" si="0"/>
        <v>Goal</v>
      </c>
      <c r="G33" s="321"/>
    </row>
    <row r="34" ht="15" customHeight="1" spans="2:7">
      <c r="B34" s="244"/>
      <c r="C34" s="473"/>
      <c r="D34" s="475"/>
      <c r="E34" s="319"/>
      <c r="F34" s="320" t="str">
        <f t="shared" si="0"/>
        <v>Goal</v>
      </c>
      <c r="G34" s="321"/>
    </row>
    <row r="35" ht="15" customHeight="1" spans="2:7">
      <c r="B35" s="244"/>
      <c r="C35" s="473"/>
      <c r="D35" s="475"/>
      <c r="E35" s="319"/>
      <c r="F35" s="320" t="str">
        <f t="shared" si="0"/>
        <v>Goal</v>
      </c>
      <c r="G35" s="321"/>
    </row>
    <row r="36" ht="15" customHeight="1" spans="2:7">
      <c r="B36" s="244"/>
      <c r="C36" s="476"/>
      <c r="D36" s="477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 t="s">
        <v>388</v>
      </c>
      <c r="D40" s="356"/>
      <c r="E40" s="361">
        <v>1</v>
      </c>
      <c r="F40" s="334" t="str">
        <f t="shared" si="0"/>
        <v>Completed</v>
      </c>
      <c r="G40" s="332"/>
    </row>
    <row r="41" ht="15" customHeight="1" spans="2:7">
      <c r="B41" s="244"/>
      <c r="C41" s="357" t="s">
        <v>389</v>
      </c>
      <c r="D41" s="358"/>
      <c r="E41" s="362" t="s">
        <v>390</v>
      </c>
      <c r="F41" s="336" t="str">
        <f t="shared" si="0"/>
        <v>Goal</v>
      </c>
      <c r="G41" s="337"/>
    </row>
    <row r="42" ht="15" customHeight="1" spans="2:7">
      <c r="B42" s="244"/>
      <c r="C42" s="357" t="s">
        <v>384</v>
      </c>
      <c r="D42" s="358"/>
      <c r="E42" s="362">
        <v>1</v>
      </c>
      <c r="F42" s="336" t="str">
        <f t="shared" si="0"/>
        <v>Completed</v>
      </c>
      <c r="G42" s="337"/>
    </row>
    <row r="43" ht="15" customHeight="1" spans="2:7">
      <c r="B43" s="244"/>
      <c r="C43" s="357"/>
      <c r="D43" s="358"/>
      <c r="E43" s="362"/>
      <c r="F43" s="336" t="str">
        <f t="shared" si="0"/>
        <v>Goal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7">
      <c r="B47" s="244"/>
      <c r="C47" s="357"/>
      <c r="D47" s="358"/>
      <c r="E47" s="451"/>
      <c r="F47" s="336" t="str">
        <f t="shared" si="0"/>
        <v>Goal</v>
      </c>
      <c r="G47" s="337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359"/>
      <c r="D49" s="360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45594</v>
      </c>
      <c r="C55" s="245">
        <v>0.208333333333333</v>
      </c>
      <c r="D55" s="246" t="s">
        <v>63</v>
      </c>
      <c r="E55" s="287"/>
      <c r="F55" s="288" t="str">
        <f t="shared" si="0"/>
        <v>Goal</v>
      </c>
      <c r="G55" s="289"/>
    </row>
    <row r="56" spans="2:7">
      <c r="B56" s="244"/>
      <c r="C56" s="247">
        <v>0.215277777777778</v>
      </c>
      <c r="D56" s="248" t="s">
        <v>373</v>
      </c>
      <c r="E56" s="290"/>
      <c r="F56" s="291" t="str">
        <f t="shared" si="0"/>
        <v>Goal</v>
      </c>
      <c r="G56" s="292"/>
    </row>
    <row r="57" spans="2:7">
      <c r="B57" s="244"/>
      <c r="C57" s="247">
        <v>0.243055555555556</v>
      </c>
      <c r="D57" s="248" t="s">
        <v>374</v>
      </c>
      <c r="E57" s="293"/>
      <c r="F57" s="294" t="str">
        <f t="shared" si="0"/>
        <v>Goal</v>
      </c>
      <c r="G57" s="292"/>
    </row>
    <row r="58" spans="2:7">
      <c r="B58" s="244"/>
      <c r="C58" s="247">
        <v>0.277777777777778</v>
      </c>
      <c r="D58" s="248" t="s">
        <v>375</v>
      </c>
      <c r="E58" s="293"/>
      <c r="F58" s="294" t="str">
        <f t="shared" si="0"/>
        <v>Goal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/>
      <c r="F59" s="296" t="str">
        <f t="shared" si="0"/>
        <v>Goal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spans="2:7">
      <c r="B62" s="244"/>
      <c r="C62" s="284" t="s">
        <v>393</v>
      </c>
      <c r="D62" s="285"/>
      <c r="E62" s="303"/>
      <c r="F62" s="304" t="str">
        <f t="shared" si="0"/>
        <v>Goal</v>
      </c>
      <c r="G62" s="305"/>
    </row>
    <row r="63" spans="2:7">
      <c r="B63" s="244"/>
      <c r="C63" s="255"/>
      <c r="D63" s="256"/>
      <c r="E63" s="306"/>
      <c r="F63" s="255" t="str">
        <f t="shared" si="0"/>
        <v>Goal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ht="30" customHeight="1" spans="2:7">
      <c r="B69" s="244"/>
      <c r="C69" s="444" t="s">
        <v>394</v>
      </c>
      <c r="D69" s="467" t="s">
        <v>395</v>
      </c>
      <c r="E69" s="316">
        <v>1</v>
      </c>
      <c r="F69" s="317" t="str">
        <f t="shared" si="0"/>
        <v>Completed</v>
      </c>
      <c r="G69" s="318"/>
    </row>
    <row r="70" spans="2:7">
      <c r="B70" s="244"/>
      <c r="C70" s="473"/>
      <c r="D70" s="475"/>
      <c r="E70" s="319"/>
      <c r="F70" s="320" t="str">
        <f t="shared" si="0"/>
        <v>Goal</v>
      </c>
      <c r="G70" s="321"/>
    </row>
    <row r="71" spans="2:7">
      <c r="B71" s="244"/>
      <c r="C71" s="473"/>
      <c r="D71" s="475"/>
      <c r="E71" s="319"/>
      <c r="F71" s="320" t="str">
        <f t="shared" si="0"/>
        <v>Goal</v>
      </c>
      <c r="G71" s="321"/>
    </row>
    <row r="72" spans="2:7">
      <c r="B72" s="244"/>
      <c r="C72" s="473"/>
      <c r="D72" s="475"/>
      <c r="E72" s="319"/>
      <c r="F72" s="320" t="str">
        <f t="shared" si="0"/>
        <v>Goal</v>
      </c>
      <c r="G72" s="321"/>
    </row>
    <row r="73" ht="15.75" customHeight="1" spans="2:7">
      <c r="B73" s="244"/>
      <c r="C73" s="476"/>
      <c r="D73" s="477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5" t="s">
        <v>388</v>
      </c>
      <c r="D77" s="356"/>
      <c r="E77" s="361" t="s">
        <v>390</v>
      </c>
      <c r="F77" s="334" t="str">
        <f t="shared" si="0"/>
        <v>Goal</v>
      </c>
      <c r="G77" s="332"/>
    </row>
    <row r="78" spans="2:7">
      <c r="B78" s="244"/>
      <c r="C78" s="357" t="s">
        <v>389</v>
      </c>
      <c r="D78" s="358"/>
      <c r="E78" s="362" t="s">
        <v>390</v>
      </c>
      <c r="F78" s="336" t="str">
        <f t="shared" si="0"/>
        <v>Goal</v>
      </c>
      <c r="G78" s="337"/>
    </row>
    <row r="79" spans="2:7">
      <c r="B79" s="244"/>
      <c r="C79" s="357" t="s">
        <v>384</v>
      </c>
      <c r="D79" s="358"/>
      <c r="E79" s="362" t="s">
        <v>390</v>
      </c>
      <c r="F79" s="336" t="str">
        <f t="shared" si="0"/>
        <v>Goal</v>
      </c>
      <c r="G79" s="337"/>
    </row>
    <row r="80" spans="2:7">
      <c r="B80" s="244"/>
      <c r="C80" s="357" t="s">
        <v>396</v>
      </c>
      <c r="D80" s="358"/>
      <c r="E80" s="362">
        <v>1</v>
      </c>
      <c r="F80" s="336" t="str">
        <f t="shared" si="0"/>
        <v>Completed</v>
      </c>
      <c r="G80" s="337"/>
    </row>
    <row r="81" ht="15" customHeight="1" spans="2:7">
      <c r="B81" s="244"/>
      <c r="C81" s="357" t="s">
        <v>397</v>
      </c>
      <c r="D81" s="358"/>
      <c r="E81" s="451">
        <v>1</v>
      </c>
      <c r="F81" s="336" t="str">
        <f t="shared" si="0"/>
        <v>Completed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97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/>
      <c r="G85" s="337"/>
    </row>
    <row r="86" ht="15" customHeight="1" spans="2:7">
      <c r="B86" s="244"/>
      <c r="C86" s="357"/>
      <c r="D86" s="358"/>
      <c r="E86" s="451"/>
      <c r="F86" s="336" t="str">
        <f t="shared" si="1"/>
        <v>Goal</v>
      </c>
      <c r="G86" s="337"/>
    </row>
    <row r="87" ht="15.75" customHeight="1" spans="2:7">
      <c r="B87" s="244"/>
      <c r="C87" s="359"/>
      <c r="D87" s="360"/>
      <c r="E87" s="364"/>
      <c r="F87" s="340" t="str">
        <f t="shared" si="1"/>
        <v>Goal</v>
      </c>
      <c r="G87" s="341"/>
    </row>
    <row r="88" spans="2:7">
      <c r="B88" s="244"/>
      <c r="C88" s="279">
        <v>0.666666666666667</v>
      </c>
      <c r="D88" s="280" t="s">
        <v>391</v>
      </c>
      <c r="E88" s="342"/>
      <c r="F88" s="280" t="str">
        <f t="shared" si="1"/>
        <v>Goal</v>
      </c>
      <c r="G88" s="343"/>
    </row>
    <row r="89" ht="15.75" customHeight="1" spans="2:7">
      <c r="B89" s="281"/>
      <c r="C89" s="282">
        <v>0.75</v>
      </c>
      <c r="D89" s="283" t="s">
        <v>392</v>
      </c>
      <c r="E89" s="344"/>
      <c r="F89" s="283" t="str">
        <f t="shared" si="1"/>
        <v>Goal</v>
      </c>
      <c r="G89" s="345"/>
    </row>
    <row r="91" ht="15.15"/>
    <row r="92" ht="21.75" customHeight="1" spans="2:7">
      <c r="B92" s="242" t="s">
        <v>58</v>
      </c>
      <c r="C92" s="243" t="s">
        <v>59</v>
      </c>
      <c r="D92" s="242" t="s">
        <v>60</v>
      </c>
      <c r="E92" s="242" t="s">
        <v>44</v>
      </c>
      <c r="F92" s="243" t="s">
        <v>61</v>
      </c>
      <c r="G92" s="286" t="s">
        <v>62</v>
      </c>
    </row>
    <row r="93" spans="2:7">
      <c r="B93" s="244">
        <v>45595</v>
      </c>
      <c r="C93" s="245">
        <v>0.208333333333333</v>
      </c>
      <c r="D93" s="246" t="s">
        <v>63</v>
      </c>
      <c r="E93" s="287"/>
      <c r="F93" s="288" t="str">
        <f t="shared" si="1"/>
        <v>Goal</v>
      </c>
      <c r="G93" s="289"/>
    </row>
    <row r="94" spans="2:7">
      <c r="B94" s="244"/>
      <c r="C94" s="247">
        <v>0.215277777777778</v>
      </c>
      <c r="D94" s="248" t="s">
        <v>373</v>
      </c>
      <c r="E94" s="290"/>
      <c r="F94" s="291" t="str">
        <f t="shared" si="1"/>
        <v>Goal</v>
      </c>
      <c r="G94" s="292"/>
    </row>
    <row r="95" spans="2:7">
      <c r="B95" s="244"/>
      <c r="C95" s="247">
        <v>0.243055555555556</v>
      </c>
      <c r="D95" s="248" t="s">
        <v>374</v>
      </c>
      <c r="E95" s="293"/>
      <c r="F95" s="294" t="str">
        <f t="shared" si="1"/>
        <v>Goal</v>
      </c>
      <c r="G95" s="292"/>
    </row>
    <row r="96" spans="2:7">
      <c r="B96" s="244"/>
      <c r="C96" s="247">
        <v>0.277777777777778</v>
      </c>
      <c r="D96" s="248" t="s">
        <v>375</v>
      </c>
      <c r="E96" s="293"/>
      <c r="F96" s="294" t="str">
        <f t="shared" si="1"/>
        <v>Goal</v>
      </c>
      <c r="G96" s="292"/>
    </row>
    <row r="97" ht="15.75" customHeight="1" spans="2:7">
      <c r="B97" s="244"/>
      <c r="C97" s="249">
        <v>0.326388888888889</v>
      </c>
      <c r="D97" s="250" t="s">
        <v>376</v>
      </c>
      <c r="E97" s="295"/>
      <c r="F97" s="296" t="str">
        <f t="shared" si="1"/>
        <v>Goal</v>
      </c>
      <c r="G97" s="297"/>
    </row>
    <row r="98" ht="15.75" customHeight="1" spans="2:7">
      <c r="B98" s="244"/>
      <c r="C98" s="251">
        <v>0.354166666666667</v>
      </c>
      <c r="D98" s="252"/>
      <c r="E98" s="298" t="s">
        <v>64</v>
      </c>
      <c r="F98" s="299"/>
      <c r="G98" s="300"/>
    </row>
    <row r="99" ht="15.75" customHeight="1" spans="2:7">
      <c r="B99" s="244"/>
      <c r="C99" s="251" t="s">
        <v>69</v>
      </c>
      <c r="D99" s="252"/>
      <c r="E99" s="301" t="s">
        <v>44</v>
      </c>
      <c r="F99" s="301" t="s">
        <v>61</v>
      </c>
      <c r="G99" s="302" t="s">
        <v>62</v>
      </c>
    </row>
    <row r="100" spans="2:7">
      <c r="B100" s="244"/>
      <c r="C100" s="284"/>
      <c r="D100" s="285"/>
      <c r="E100" s="303"/>
      <c r="F100" s="304" t="str">
        <f t="shared" ref="F100:F163" si="2">IF(E100=100%,"Completed","Goal")</f>
        <v>Goal</v>
      </c>
      <c r="G100" s="305"/>
    </row>
    <row r="101" spans="2:7">
      <c r="B101" s="244"/>
      <c r="C101" s="255"/>
      <c r="D101" s="256"/>
      <c r="E101" s="306"/>
      <c r="F101" s="255" t="str">
        <f t="shared" si="2"/>
        <v>Goal</v>
      </c>
      <c r="G101" s="307"/>
    </row>
    <row r="102" spans="2:7">
      <c r="B102" s="244"/>
      <c r="C102" s="255"/>
      <c r="D102" s="256"/>
      <c r="E102" s="306"/>
      <c r="F102" s="255" t="str">
        <f t="shared" si="2"/>
        <v>Goal</v>
      </c>
      <c r="G102" s="307"/>
    </row>
    <row r="103" spans="2:7">
      <c r="B103" s="244"/>
      <c r="C103" s="255"/>
      <c r="D103" s="256"/>
      <c r="E103" s="306"/>
      <c r="F103" s="255" t="str">
        <f t="shared" si="2"/>
        <v>Goal</v>
      </c>
      <c r="G103" s="307"/>
    </row>
    <row r="104" ht="15.75" customHeight="1" spans="2:7">
      <c r="B104" s="244"/>
      <c r="C104" s="257"/>
      <c r="D104" s="258"/>
      <c r="E104" s="308"/>
      <c r="F104" s="309" t="str">
        <f t="shared" si="2"/>
        <v>Goal</v>
      </c>
      <c r="G104" s="310"/>
    </row>
    <row r="105" ht="15.75" customHeight="1" spans="2:7">
      <c r="B105" s="244"/>
      <c r="C105" s="259">
        <v>0.395833333333333</v>
      </c>
      <c r="D105" s="260"/>
      <c r="E105" s="311" t="s">
        <v>217</v>
      </c>
      <c r="F105" s="312"/>
      <c r="G105" s="313"/>
    </row>
    <row r="106" ht="15.75" customHeight="1" spans="2:7">
      <c r="B106" s="244"/>
      <c r="C106" s="259" t="s">
        <v>69</v>
      </c>
      <c r="D106" s="260"/>
      <c r="E106" s="314" t="s">
        <v>44</v>
      </c>
      <c r="F106" s="315" t="s">
        <v>61</v>
      </c>
      <c r="G106" s="314" t="s">
        <v>62</v>
      </c>
    </row>
    <row r="107" spans="2:7">
      <c r="B107" s="244"/>
      <c r="C107" s="444"/>
      <c r="D107" s="481"/>
      <c r="E107" s="316"/>
      <c r="F107" s="317" t="str">
        <f t="shared" si="2"/>
        <v>Goal</v>
      </c>
      <c r="G107" s="318"/>
    </row>
    <row r="108" spans="2:7">
      <c r="B108" s="244"/>
      <c r="C108" s="473"/>
      <c r="D108" s="475"/>
      <c r="E108" s="319"/>
      <c r="F108" s="320" t="str">
        <f t="shared" si="2"/>
        <v>Goal</v>
      </c>
      <c r="G108" s="321"/>
    </row>
    <row r="109" spans="2:7">
      <c r="B109" s="244"/>
      <c r="C109" s="473"/>
      <c r="D109" s="475"/>
      <c r="E109" s="319"/>
      <c r="F109" s="320" t="str">
        <f t="shared" si="2"/>
        <v>Goal</v>
      </c>
      <c r="G109" s="321"/>
    </row>
    <row r="110" spans="2:7">
      <c r="B110" s="244"/>
      <c r="C110" s="473"/>
      <c r="D110" s="475"/>
      <c r="E110" s="319"/>
      <c r="F110" s="320" t="str">
        <f t="shared" si="2"/>
        <v>Goal</v>
      </c>
      <c r="G110" s="321"/>
    </row>
    <row r="111" ht="15.75" customHeight="1" spans="2:7">
      <c r="B111" s="244"/>
      <c r="C111" s="476"/>
      <c r="D111" s="477"/>
      <c r="E111" s="322"/>
      <c r="F111" s="323" t="str">
        <f t="shared" si="2"/>
        <v>Goal</v>
      </c>
      <c r="G111" s="315"/>
    </row>
    <row r="112" ht="15.75" customHeight="1" spans="2:7">
      <c r="B112" s="244"/>
      <c r="C112" s="267">
        <v>0.520833333333333</v>
      </c>
      <c r="D112" s="268" t="s">
        <v>71</v>
      </c>
      <c r="E112" s="324"/>
      <c r="F112" s="325" t="str">
        <f t="shared" si="2"/>
        <v>Goal</v>
      </c>
      <c r="G112" s="326"/>
    </row>
    <row r="113" ht="15.75" customHeight="1" spans="2:7">
      <c r="B113" s="244"/>
      <c r="C113" s="269">
        <v>0.541666666666667</v>
      </c>
      <c r="D113" s="270"/>
      <c r="E113" s="327" t="s">
        <v>378</v>
      </c>
      <c r="F113" s="328"/>
      <c r="G113" s="329"/>
    </row>
    <row r="114" ht="15.75" customHeight="1" spans="2:7">
      <c r="B114" s="244"/>
      <c r="C114" s="269" t="s">
        <v>69</v>
      </c>
      <c r="D114" s="270"/>
      <c r="E114" s="330" t="s">
        <v>44</v>
      </c>
      <c r="F114" s="330" t="s">
        <v>61</v>
      </c>
      <c r="G114" s="329" t="s">
        <v>62</v>
      </c>
    </row>
    <row r="115" spans="2:7">
      <c r="B115" s="244"/>
      <c r="C115" s="355" t="s">
        <v>388</v>
      </c>
      <c r="D115" s="356"/>
      <c r="E115" s="361" t="s">
        <v>390</v>
      </c>
      <c r="F115" s="334" t="str">
        <f t="shared" si="2"/>
        <v>Goal</v>
      </c>
      <c r="G115" s="332"/>
    </row>
    <row r="116" spans="2:7">
      <c r="B116" s="244"/>
      <c r="C116" s="357" t="s">
        <v>398</v>
      </c>
      <c r="D116" s="358"/>
      <c r="E116" s="362" t="s">
        <v>390</v>
      </c>
      <c r="F116" s="336" t="str">
        <f t="shared" si="2"/>
        <v>Goal</v>
      </c>
      <c r="G116" s="337"/>
    </row>
    <row r="117" spans="2:7">
      <c r="B117" s="244"/>
      <c r="C117" s="357" t="s">
        <v>399</v>
      </c>
      <c r="D117" s="358"/>
      <c r="E117" s="362" t="s">
        <v>390</v>
      </c>
      <c r="F117" s="336" t="str">
        <f t="shared" si="2"/>
        <v>Goal</v>
      </c>
      <c r="G117" s="337"/>
    </row>
    <row r="118" spans="2:7">
      <c r="B118" s="244"/>
      <c r="C118" s="357" t="s">
        <v>396</v>
      </c>
      <c r="D118" s="358"/>
      <c r="E118" s="362">
        <v>1</v>
      </c>
      <c r="F118" s="336" t="str">
        <f t="shared" si="2"/>
        <v>Completed</v>
      </c>
      <c r="G118" s="337"/>
    </row>
    <row r="119" ht="15" customHeight="1" spans="2:7">
      <c r="B119" s="244"/>
      <c r="C119" s="357" t="s">
        <v>400</v>
      </c>
      <c r="D119" s="358"/>
      <c r="E119" s="451">
        <v>1</v>
      </c>
      <c r="F119" s="336" t="str">
        <f t="shared" si="2"/>
        <v>Completed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" customHeight="1" spans="2:7">
      <c r="B123" s="244"/>
      <c r="C123" s="357"/>
      <c r="D123" s="358"/>
      <c r="E123" s="451"/>
      <c r="F123" s="336" t="str">
        <f t="shared" si="2"/>
        <v>Goal</v>
      </c>
      <c r="G123" s="337"/>
    </row>
    <row r="124" ht="15.75" customHeight="1" spans="2:7">
      <c r="B124" s="244"/>
      <c r="C124" s="359"/>
      <c r="D124" s="360"/>
      <c r="E124" s="364"/>
      <c r="F124" s="340" t="str">
        <f t="shared" si="2"/>
        <v>Goal</v>
      </c>
      <c r="G124" s="341"/>
    </row>
    <row r="125" spans="2:7">
      <c r="B125" s="244"/>
      <c r="C125" s="279">
        <v>0.666666666666667</v>
      </c>
      <c r="D125" s="280" t="s">
        <v>391</v>
      </c>
      <c r="E125" s="342"/>
      <c r="F125" s="452" t="str">
        <f t="shared" si="2"/>
        <v>Goal</v>
      </c>
      <c r="G125" s="343"/>
    </row>
    <row r="126" ht="15.75" customHeight="1" spans="2:7">
      <c r="B126" s="281"/>
      <c r="C126" s="282">
        <v>0.75</v>
      </c>
      <c r="D126" s="283" t="s">
        <v>392</v>
      </c>
      <c r="E126" s="344"/>
      <c r="F126" s="283" t="str">
        <f t="shared" si="2"/>
        <v>Goal</v>
      </c>
      <c r="G126" s="345"/>
    </row>
    <row r="128" ht="15.15"/>
    <row r="129" ht="21.75" customHeight="1" spans="2:7">
      <c r="B129" s="242" t="s">
        <v>58</v>
      </c>
      <c r="C129" s="243" t="s">
        <v>59</v>
      </c>
      <c r="D129" s="242" t="s">
        <v>60</v>
      </c>
      <c r="E129" s="242" t="s">
        <v>44</v>
      </c>
      <c r="F129" s="243" t="s">
        <v>61</v>
      </c>
      <c r="G129" s="286" t="s">
        <v>62</v>
      </c>
    </row>
    <row r="130" spans="2:7">
      <c r="B130" s="244">
        <v>45597</v>
      </c>
      <c r="C130" s="245">
        <v>0.208333333333333</v>
      </c>
      <c r="D130" s="246" t="s">
        <v>63</v>
      </c>
      <c r="E130" s="287">
        <v>1</v>
      </c>
      <c r="F130" s="288" t="str">
        <f t="shared" si="2"/>
        <v>Completed</v>
      </c>
      <c r="G130" s="289"/>
    </row>
    <row r="131" spans="2:7">
      <c r="B131" s="244"/>
      <c r="C131" s="247">
        <v>0.215277777777778</v>
      </c>
      <c r="D131" s="248" t="s">
        <v>373</v>
      </c>
      <c r="E131" s="290">
        <v>1</v>
      </c>
      <c r="F131" s="291" t="str">
        <f t="shared" si="2"/>
        <v>Completed</v>
      </c>
      <c r="G131" s="292"/>
    </row>
    <row r="132" spans="2:7">
      <c r="B132" s="244"/>
      <c r="C132" s="247">
        <v>0.243055555555556</v>
      </c>
      <c r="D132" s="248" t="s">
        <v>374</v>
      </c>
      <c r="E132" s="293">
        <v>1</v>
      </c>
      <c r="F132" s="294" t="str">
        <f t="shared" si="2"/>
        <v>Completed</v>
      </c>
      <c r="G132" s="292"/>
    </row>
    <row r="133" spans="2:7">
      <c r="B133" s="244"/>
      <c r="C133" s="247">
        <v>0.277777777777778</v>
      </c>
      <c r="D133" s="248" t="s">
        <v>375</v>
      </c>
      <c r="E133" s="293">
        <v>1</v>
      </c>
      <c r="F133" s="294" t="str">
        <f t="shared" si="2"/>
        <v>Completed</v>
      </c>
      <c r="G133" s="292"/>
    </row>
    <row r="134" ht="15.75" customHeight="1" spans="2:7">
      <c r="B134" s="244"/>
      <c r="C134" s="249">
        <v>0.326388888888889</v>
      </c>
      <c r="D134" s="250" t="s">
        <v>376</v>
      </c>
      <c r="E134" s="295">
        <v>1</v>
      </c>
      <c r="F134" s="296" t="str">
        <f t="shared" si="2"/>
        <v>Completed</v>
      </c>
      <c r="G134" s="297"/>
    </row>
    <row r="135" ht="15.75" customHeight="1" spans="2:7">
      <c r="B135" s="244"/>
      <c r="C135" s="251">
        <v>0.354166666666667</v>
      </c>
      <c r="D135" s="252"/>
      <c r="E135" s="298" t="s">
        <v>64</v>
      </c>
      <c r="F135" s="299"/>
      <c r="G135" s="300"/>
    </row>
    <row r="136" ht="15.75" customHeight="1" spans="2:7">
      <c r="B136" s="244"/>
      <c r="C136" s="251" t="s">
        <v>69</v>
      </c>
      <c r="D136" s="252"/>
      <c r="E136" s="301" t="s">
        <v>44</v>
      </c>
      <c r="F136" s="301" t="s">
        <v>61</v>
      </c>
      <c r="G136" s="302" t="s">
        <v>62</v>
      </c>
    </row>
    <row r="137" spans="2:7">
      <c r="B137" s="244"/>
      <c r="C137" s="284"/>
      <c r="D137" s="285"/>
      <c r="E137" s="303"/>
      <c r="F137" s="304" t="str">
        <f t="shared" si="2"/>
        <v>Goal</v>
      </c>
      <c r="G137" s="305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spans="2:7">
      <c r="B140" s="244"/>
      <c r="C140" s="255"/>
      <c r="D140" s="256"/>
      <c r="E140" s="306"/>
      <c r="F140" s="255" t="str">
        <f t="shared" si="2"/>
        <v>Goal</v>
      </c>
      <c r="G140" s="307"/>
    </row>
    <row r="141" ht="15.75" customHeight="1" spans="2:7">
      <c r="B141" s="244"/>
      <c r="C141" s="257"/>
      <c r="D141" s="258"/>
      <c r="E141" s="308"/>
      <c r="F141" s="309" t="str">
        <f t="shared" si="2"/>
        <v>Goal</v>
      </c>
      <c r="G141" s="310"/>
    </row>
    <row r="142" ht="15.75" customHeight="1" spans="2:7">
      <c r="B142" s="244"/>
      <c r="C142" s="259">
        <v>0.395833333333333</v>
      </c>
      <c r="D142" s="260"/>
      <c r="E142" s="311" t="s">
        <v>217</v>
      </c>
      <c r="F142" s="312"/>
      <c r="G142" s="313"/>
    </row>
    <row r="143" ht="15.75" customHeight="1" spans="2:7">
      <c r="B143" s="244"/>
      <c r="C143" s="259" t="s">
        <v>69</v>
      </c>
      <c r="D143" s="260"/>
      <c r="E143" s="314" t="s">
        <v>44</v>
      </c>
      <c r="F143" s="315" t="s">
        <v>61</v>
      </c>
      <c r="G143" s="314" t="s">
        <v>62</v>
      </c>
    </row>
    <row r="144" spans="2:7">
      <c r="B144" s="244"/>
      <c r="C144" s="444"/>
      <c r="D144" s="481"/>
      <c r="E144" s="316"/>
      <c r="F144" s="317" t="str">
        <f t="shared" si="2"/>
        <v>Goal</v>
      </c>
      <c r="G144" s="318"/>
    </row>
    <row r="145" spans="2:7">
      <c r="B145" s="244"/>
      <c r="C145" s="473"/>
      <c r="D145" s="475"/>
      <c r="E145" s="319"/>
      <c r="F145" s="320" t="str">
        <f t="shared" si="2"/>
        <v>Goal</v>
      </c>
      <c r="G145" s="321"/>
    </row>
    <row r="146" spans="2:7">
      <c r="B146" s="244"/>
      <c r="C146" s="473"/>
      <c r="D146" s="475"/>
      <c r="E146" s="319"/>
      <c r="F146" s="320" t="str">
        <f t="shared" si="2"/>
        <v>Goal</v>
      </c>
      <c r="G146" s="321"/>
    </row>
    <row r="147" spans="2:7">
      <c r="B147" s="244"/>
      <c r="C147" s="473"/>
      <c r="D147" s="475"/>
      <c r="E147" s="319"/>
      <c r="F147" s="320" t="str">
        <f t="shared" si="2"/>
        <v>Goal</v>
      </c>
      <c r="G147" s="321"/>
    </row>
    <row r="148" ht="15.75" customHeight="1" spans="2:7">
      <c r="B148" s="244"/>
      <c r="C148" s="476"/>
      <c r="D148" s="477"/>
      <c r="E148" s="322"/>
      <c r="F148" s="323" t="str">
        <f t="shared" si="2"/>
        <v>Goal</v>
      </c>
      <c r="G148" s="315"/>
    </row>
    <row r="149" ht="15.75" customHeight="1" spans="2:7">
      <c r="B149" s="244"/>
      <c r="C149" s="267">
        <v>0.520833333333333</v>
      </c>
      <c r="D149" s="268" t="s">
        <v>71</v>
      </c>
      <c r="E149" s="324"/>
      <c r="F149" s="325" t="str">
        <f t="shared" si="2"/>
        <v>Goal</v>
      </c>
      <c r="G149" s="326"/>
    </row>
    <row r="150" ht="15.75" customHeight="1" spans="2:7">
      <c r="B150" s="244"/>
      <c r="C150" s="269">
        <v>0.541666666666667</v>
      </c>
      <c r="D150" s="270"/>
      <c r="E150" s="327" t="s">
        <v>378</v>
      </c>
      <c r="F150" s="328"/>
      <c r="G150" s="329"/>
    </row>
    <row r="151" ht="15.75" customHeight="1" spans="2:7">
      <c r="B151" s="244"/>
      <c r="C151" s="269" t="s">
        <v>69</v>
      </c>
      <c r="D151" s="270"/>
      <c r="E151" s="330" t="s">
        <v>44</v>
      </c>
      <c r="F151" s="330" t="s">
        <v>61</v>
      </c>
      <c r="G151" s="329" t="s">
        <v>62</v>
      </c>
    </row>
    <row r="152" spans="2:7">
      <c r="B152" s="244"/>
      <c r="C152" s="355" t="s">
        <v>388</v>
      </c>
      <c r="D152" s="356"/>
      <c r="E152" s="361">
        <v>1</v>
      </c>
      <c r="F152" s="334" t="str">
        <f t="shared" si="2"/>
        <v>Completed</v>
      </c>
      <c r="G152" s="332"/>
    </row>
    <row r="153" spans="2:7">
      <c r="B153" s="244"/>
      <c r="C153" s="357" t="s">
        <v>401</v>
      </c>
      <c r="D153" s="358"/>
      <c r="E153" s="362">
        <v>1</v>
      </c>
      <c r="F153" s="336" t="str">
        <f t="shared" si="2"/>
        <v>Completed</v>
      </c>
      <c r="G153" s="337"/>
    </row>
    <row r="154" spans="2:7">
      <c r="B154" s="244"/>
      <c r="C154" s="357" t="s">
        <v>399</v>
      </c>
      <c r="D154" s="358"/>
      <c r="E154" s="362"/>
      <c r="F154" s="336" t="str">
        <f t="shared" si="2"/>
        <v>Goal</v>
      </c>
      <c r="G154" s="337"/>
    </row>
    <row r="155" spans="2:7">
      <c r="B155" s="244"/>
      <c r="C155" s="357" t="s">
        <v>402</v>
      </c>
      <c r="D155" s="358"/>
      <c r="E155" s="362">
        <v>0.01</v>
      </c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7"/>
      <c r="D160" s="358"/>
      <c r="E160" s="451"/>
      <c r="F160" s="336" t="str">
        <f t="shared" si="2"/>
        <v>Goal</v>
      </c>
      <c r="G160" s="337"/>
    </row>
    <row r="161" ht="15.75" customHeight="1" spans="2:7">
      <c r="B161" s="244"/>
      <c r="C161" s="359"/>
      <c r="D161" s="360"/>
      <c r="E161" s="364"/>
      <c r="F161" s="340" t="str">
        <f t="shared" si="2"/>
        <v>Goal</v>
      </c>
      <c r="G161" s="341"/>
    </row>
    <row r="162" spans="2:7">
      <c r="B162" s="244"/>
      <c r="C162" s="279">
        <v>0.666666666666667</v>
      </c>
      <c r="D162" s="280" t="s">
        <v>391</v>
      </c>
      <c r="E162" s="342"/>
      <c r="F162" s="280" t="str">
        <f t="shared" si="2"/>
        <v>Goal</v>
      </c>
      <c r="G162" s="343"/>
    </row>
    <row r="163" ht="15.75" customHeight="1" spans="2:7">
      <c r="B163" s="281"/>
      <c r="C163" s="282">
        <v>0.75</v>
      </c>
      <c r="D163" s="283" t="s">
        <v>392</v>
      </c>
      <c r="E163" s="344"/>
      <c r="F163" s="283" t="str">
        <f t="shared" si="2"/>
        <v>Goal</v>
      </c>
      <c r="G163" s="345"/>
    </row>
    <row r="165" ht="15.15"/>
    <row r="166" ht="21.75" customHeight="1" spans="2:7">
      <c r="B166" s="242" t="s">
        <v>58</v>
      </c>
      <c r="C166" s="243" t="s">
        <v>59</v>
      </c>
      <c r="D166" s="242" t="s">
        <v>60</v>
      </c>
      <c r="E166" s="242" t="s">
        <v>44</v>
      </c>
      <c r="F166" s="243" t="s">
        <v>61</v>
      </c>
      <c r="G166" s="286" t="s">
        <v>62</v>
      </c>
    </row>
    <row r="167" spans="2:7">
      <c r="B167" s="244"/>
      <c r="C167" s="245">
        <v>0.208333333333333</v>
      </c>
      <c r="D167" s="246" t="s">
        <v>63</v>
      </c>
      <c r="E167" s="287"/>
      <c r="F167" s="288" t="str">
        <f t="shared" ref="F164:F227" si="3">IF(E167=100%,"Completed","Goal")</f>
        <v>Goal</v>
      </c>
      <c r="G167" s="289"/>
    </row>
    <row r="168" spans="2:7">
      <c r="B168" s="244"/>
      <c r="C168" s="247">
        <v>0.215277777777778</v>
      </c>
      <c r="D168" s="248" t="s">
        <v>373</v>
      </c>
      <c r="E168" s="290"/>
      <c r="F168" s="291" t="str">
        <f t="shared" si="3"/>
        <v>Goal</v>
      </c>
      <c r="G168" s="292"/>
    </row>
    <row r="169" spans="2:7">
      <c r="B169" s="244"/>
      <c r="C169" s="247">
        <v>0.243055555555556</v>
      </c>
      <c r="D169" s="248" t="s">
        <v>374</v>
      </c>
      <c r="E169" s="293"/>
      <c r="F169" s="294" t="str">
        <f t="shared" si="3"/>
        <v>Goal</v>
      </c>
      <c r="G169" s="292"/>
    </row>
    <row r="170" spans="2:7">
      <c r="B170" s="244"/>
      <c r="C170" s="247">
        <v>0.277777777777778</v>
      </c>
      <c r="D170" s="248" t="s">
        <v>375</v>
      </c>
      <c r="E170" s="293"/>
      <c r="F170" s="294" t="str">
        <f t="shared" si="3"/>
        <v>Goal</v>
      </c>
      <c r="G170" s="292"/>
    </row>
    <row r="171" ht="15.75" customHeight="1" spans="2:7">
      <c r="B171" s="244"/>
      <c r="C171" s="249">
        <v>0.326388888888889</v>
      </c>
      <c r="D171" s="250" t="s">
        <v>376</v>
      </c>
      <c r="E171" s="295"/>
      <c r="F171" s="296" t="str">
        <f t="shared" si="3"/>
        <v>Goal</v>
      </c>
      <c r="G171" s="297"/>
    </row>
    <row r="172" ht="15.75" customHeight="1" spans="2:7">
      <c r="B172" s="244"/>
      <c r="C172" s="251">
        <v>0.354166666666667</v>
      </c>
      <c r="D172" s="252"/>
      <c r="E172" s="298" t="s">
        <v>64</v>
      </c>
      <c r="F172" s="299"/>
      <c r="G172" s="300"/>
    </row>
    <row r="173" ht="15.75" customHeight="1" spans="2:7">
      <c r="B173" s="244"/>
      <c r="C173" s="251" t="s">
        <v>69</v>
      </c>
      <c r="D173" s="252"/>
      <c r="E173" s="301" t="s">
        <v>44</v>
      </c>
      <c r="F173" s="301" t="s">
        <v>61</v>
      </c>
      <c r="G173" s="302" t="s">
        <v>62</v>
      </c>
    </row>
    <row r="174" spans="2:7">
      <c r="B174" s="244"/>
      <c r="C174" s="284"/>
      <c r="D174" s="285"/>
      <c r="E174" s="303"/>
      <c r="F174" s="304" t="str">
        <f t="shared" si="3"/>
        <v>Goal</v>
      </c>
      <c r="G174" s="305"/>
    </row>
    <row r="175" spans="2:7">
      <c r="B175" s="244"/>
      <c r="C175" s="255"/>
      <c r="D175" s="256"/>
      <c r="E175" s="306"/>
      <c r="F175" s="255" t="str">
        <f t="shared" si="3"/>
        <v>Goal</v>
      </c>
      <c r="G175" s="307"/>
    </row>
    <row r="176" spans="2:7">
      <c r="B176" s="244"/>
      <c r="C176" s="255"/>
      <c r="D176" s="256"/>
      <c r="E176" s="306"/>
      <c r="F176" s="255" t="str">
        <f t="shared" si="3"/>
        <v>Goal</v>
      </c>
      <c r="G176" s="307"/>
    </row>
    <row r="177" spans="2:7">
      <c r="B177" s="244"/>
      <c r="C177" s="255"/>
      <c r="D177" s="256"/>
      <c r="E177" s="306"/>
      <c r="F177" s="255" t="str">
        <f t="shared" si="3"/>
        <v>Goal</v>
      </c>
      <c r="G177" s="307"/>
    </row>
    <row r="178" ht="15.75" customHeight="1" spans="2:7">
      <c r="B178" s="244"/>
      <c r="C178" s="257"/>
      <c r="D178" s="258"/>
      <c r="E178" s="308"/>
      <c r="F178" s="309" t="str">
        <f t="shared" si="3"/>
        <v>Goal</v>
      </c>
      <c r="G178" s="310"/>
    </row>
    <row r="179" ht="15.75" customHeight="1" spans="2:7">
      <c r="B179" s="244"/>
      <c r="C179" s="259">
        <v>0.395833333333333</v>
      </c>
      <c r="D179" s="260"/>
      <c r="E179" s="311" t="s">
        <v>217</v>
      </c>
      <c r="F179" s="312"/>
      <c r="G179" s="313"/>
    </row>
    <row r="180" ht="15.75" customHeight="1" spans="2:7">
      <c r="B180" s="244"/>
      <c r="C180" s="259" t="s">
        <v>69</v>
      </c>
      <c r="D180" s="260"/>
      <c r="E180" s="314" t="s">
        <v>44</v>
      </c>
      <c r="F180" s="315" t="s">
        <v>61</v>
      </c>
      <c r="G180" s="314" t="s">
        <v>62</v>
      </c>
    </row>
    <row r="181" spans="2:7">
      <c r="B181" s="244"/>
      <c r="C181" s="444"/>
      <c r="D181" s="481"/>
      <c r="E181" s="316"/>
      <c r="F181" s="317" t="str">
        <f t="shared" si="3"/>
        <v>Goal</v>
      </c>
      <c r="G181" s="318"/>
    </row>
    <row r="182" spans="2:7">
      <c r="B182" s="244"/>
      <c r="C182" s="473"/>
      <c r="D182" s="475"/>
      <c r="E182" s="319"/>
      <c r="F182" s="320" t="str">
        <f t="shared" si="3"/>
        <v>Goal</v>
      </c>
      <c r="G182" s="321"/>
    </row>
    <row r="183" spans="2:7">
      <c r="B183" s="244"/>
      <c r="C183" s="473"/>
      <c r="D183" s="475"/>
      <c r="E183" s="319"/>
      <c r="F183" s="320" t="str">
        <f t="shared" si="3"/>
        <v>Goal</v>
      </c>
      <c r="G183" s="321"/>
    </row>
    <row r="184" spans="2:7">
      <c r="B184" s="244"/>
      <c r="C184" s="473"/>
      <c r="D184" s="475"/>
      <c r="E184" s="319"/>
      <c r="F184" s="320" t="str">
        <f t="shared" si="3"/>
        <v>Goal</v>
      </c>
      <c r="G184" s="321"/>
    </row>
    <row r="185" ht="15.75" customHeight="1" spans="2:7">
      <c r="B185" s="244"/>
      <c r="C185" s="476"/>
      <c r="D185" s="477"/>
      <c r="E185" s="322"/>
      <c r="F185" s="323" t="str">
        <f t="shared" si="3"/>
        <v>Goal</v>
      </c>
      <c r="G185" s="315"/>
    </row>
    <row r="186" ht="15.75" customHeight="1" spans="2:7">
      <c r="B186" s="244"/>
      <c r="C186" s="267">
        <v>0.520833333333333</v>
      </c>
      <c r="D186" s="268" t="s">
        <v>71</v>
      </c>
      <c r="E186" s="324"/>
      <c r="F186" s="325" t="str">
        <f t="shared" si="3"/>
        <v>Goal</v>
      </c>
      <c r="G186" s="326"/>
    </row>
    <row r="187" ht="15.75" customHeight="1" spans="2:7">
      <c r="B187" s="244"/>
      <c r="C187" s="269">
        <v>0.541666666666667</v>
      </c>
      <c r="D187" s="270"/>
      <c r="E187" s="327" t="s">
        <v>378</v>
      </c>
      <c r="F187" s="328"/>
      <c r="G187" s="329"/>
    </row>
    <row r="188" ht="15.75" customHeight="1" spans="2:7">
      <c r="B188" s="244"/>
      <c r="C188" s="269" t="s">
        <v>69</v>
      </c>
      <c r="D188" s="270"/>
      <c r="E188" s="330" t="s">
        <v>44</v>
      </c>
      <c r="F188" s="330" t="s">
        <v>61</v>
      </c>
      <c r="G188" s="329" t="s">
        <v>62</v>
      </c>
    </row>
    <row r="189" spans="2:7">
      <c r="B189" s="244"/>
      <c r="C189" s="355"/>
      <c r="D189" s="356"/>
      <c r="E189" s="361"/>
      <c r="F189" s="334" t="str">
        <f t="shared" si="3"/>
        <v>Goal</v>
      </c>
      <c r="G189" s="332"/>
    </row>
    <row r="190" spans="2:7">
      <c r="B190" s="244"/>
      <c r="C190" s="357"/>
      <c r="D190" s="358"/>
      <c r="E190" s="362"/>
      <c r="F190" s="336" t="str">
        <f t="shared" si="3"/>
        <v>Goal</v>
      </c>
      <c r="G190" s="337"/>
    </row>
    <row r="191" spans="2:7">
      <c r="B191" s="244"/>
      <c r="C191" s="357"/>
      <c r="D191" s="358"/>
      <c r="E191" s="362"/>
      <c r="F191" s="336" t="str">
        <f t="shared" si="3"/>
        <v>Goal</v>
      </c>
      <c r="G191" s="337"/>
    </row>
    <row r="192" spans="2:7">
      <c r="B192" s="244"/>
      <c r="C192" s="357"/>
      <c r="D192" s="358"/>
      <c r="E192" s="362"/>
      <c r="F192" s="336" t="str">
        <f t="shared" si="3"/>
        <v>Goal</v>
      </c>
      <c r="G192" s="337"/>
    </row>
    <row r="193" ht="15" customHeight="1" spans="2:7">
      <c r="B193" s="244"/>
      <c r="C193" s="357"/>
      <c r="D193" s="358"/>
      <c r="E193" s="451"/>
      <c r="F193" s="336" t="str">
        <f t="shared" si="3"/>
        <v>Goal</v>
      </c>
      <c r="G193" s="337"/>
    </row>
    <row r="194" ht="15" customHeight="1" spans="2:7">
      <c r="B194" s="244"/>
      <c r="C194" s="357"/>
      <c r="D194" s="358"/>
      <c r="E194" s="451"/>
      <c r="F194" s="336" t="str">
        <f t="shared" si="3"/>
        <v>Goal</v>
      </c>
      <c r="G194" s="337"/>
    </row>
    <row r="195" ht="15" customHeight="1" spans="2:7">
      <c r="B195" s="244"/>
      <c r="C195" s="357"/>
      <c r="D195" s="358"/>
      <c r="E195" s="451"/>
      <c r="F195" s="336" t="str">
        <f t="shared" si="3"/>
        <v>Goal</v>
      </c>
      <c r="G195" s="337"/>
    </row>
    <row r="196" ht="15" customHeight="1" spans="2:7">
      <c r="B196" s="244"/>
      <c r="C196" s="357"/>
      <c r="D196" s="358"/>
      <c r="E196" s="451"/>
      <c r="F196" s="336" t="str">
        <f t="shared" si="3"/>
        <v>Goal</v>
      </c>
      <c r="G196" s="337"/>
    </row>
    <row r="197" ht="15" customHeight="1" spans="2:7">
      <c r="B197" s="244"/>
      <c r="C197" s="357"/>
      <c r="D197" s="358"/>
      <c r="E197" s="451"/>
      <c r="F197" s="336" t="str">
        <f t="shared" si="3"/>
        <v>Goal</v>
      </c>
      <c r="G197" s="337"/>
    </row>
    <row r="198" ht="15.75" customHeight="1" spans="2:7">
      <c r="B198" s="244"/>
      <c r="C198" s="359"/>
      <c r="D198" s="360"/>
      <c r="E198" s="364"/>
      <c r="F198" s="340" t="str">
        <f t="shared" si="3"/>
        <v>Goal</v>
      </c>
      <c r="G198" s="341"/>
    </row>
    <row r="199" spans="2:7">
      <c r="B199" s="244"/>
      <c r="C199" s="279">
        <v>0.666666666666667</v>
      </c>
      <c r="D199" s="280" t="s">
        <v>391</v>
      </c>
      <c r="E199" s="342"/>
      <c r="F199" s="280" t="str">
        <f t="shared" si="3"/>
        <v>Goal</v>
      </c>
      <c r="G199" s="343"/>
    </row>
    <row r="200" ht="15.75" customHeight="1" spans="2:7">
      <c r="B200" s="281"/>
      <c r="C200" s="282">
        <v>0.75</v>
      </c>
      <c r="D200" s="283" t="s">
        <v>392</v>
      </c>
      <c r="E200" s="344"/>
      <c r="F200" s="283" t="str">
        <f t="shared" si="3"/>
        <v>Goal</v>
      </c>
      <c r="G200" s="345"/>
    </row>
    <row r="202" ht="15.15"/>
    <row r="203" ht="21.75" customHeight="1" spans="2:7">
      <c r="B203" s="242" t="s">
        <v>58</v>
      </c>
      <c r="C203" s="243" t="s">
        <v>59</v>
      </c>
      <c r="D203" s="242" t="s">
        <v>60</v>
      </c>
      <c r="E203" s="242" t="s">
        <v>44</v>
      </c>
      <c r="F203" s="243" t="s">
        <v>61</v>
      </c>
      <c r="G203" s="286" t="s">
        <v>62</v>
      </c>
    </row>
    <row r="204" ht="23.25" customHeight="1" spans="2:7">
      <c r="B204" s="453"/>
      <c r="C204" s="245">
        <v>0.208333333333333</v>
      </c>
      <c r="D204" s="246" t="s">
        <v>63</v>
      </c>
      <c r="E204" s="287"/>
      <c r="F204" s="288" t="str">
        <f t="shared" si="3"/>
        <v>Goal</v>
      </c>
      <c r="G204" s="289"/>
    </row>
    <row r="205" spans="2:7">
      <c r="B205" s="453"/>
      <c r="C205" s="247">
        <v>0.215277777777778</v>
      </c>
      <c r="D205" s="248" t="s">
        <v>373</v>
      </c>
      <c r="E205" s="290"/>
      <c r="F205" s="291" t="str">
        <f t="shared" si="3"/>
        <v>Goal</v>
      </c>
      <c r="G205" s="292"/>
    </row>
    <row r="206" spans="2:7">
      <c r="B206" s="453"/>
      <c r="C206" s="247">
        <v>0.243055555555556</v>
      </c>
      <c r="D206" s="248" t="s">
        <v>374</v>
      </c>
      <c r="E206" s="293"/>
      <c r="F206" s="294" t="str">
        <f t="shared" si="3"/>
        <v>Goal</v>
      </c>
      <c r="G206" s="292"/>
    </row>
    <row r="207" spans="2:7">
      <c r="B207" s="453"/>
      <c r="C207" s="247">
        <v>0.277777777777778</v>
      </c>
      <c r="D207" s="248" t="s">
        <v>375</v>
      </c>
      <c r="E207" s="293"/>
      <c r="F207" s="294" t="str">
        <f t="shared" si="3"/>
        <v>Goal</v>
      </c>
      <c r="G207" s="292"/>
    </row>
    <row r="208" ht="15.75" customHeight="1" spans="2:7">
      <c r="B208" s="453"/>
      <c r="C208" s="249">
        <v>0.326388888888889</v>
      </c>
      <c r="D208" s="250" t="s">
        <v>376</v>
      </c>
      <c r="E208" s="295"/>
      <c r="F208" s="296" t="str">
        <f t="shared" si="3"/>
        <v>Goal</v>
      </c>
      <c r="G208" s="297"/>
    </row>
    <row r="209" ht="15.75" customHeight="1" spans="2:7">
      <c r="B209" s="453"/>
      <c r="C209" s="251">
        <v>0.354166666666667</v>
      </c>
      <c r="D209" s="252"/>
      <c r="E209" s="298" t="s">
        <v>64</v>
      </c>
      <c r="F209" s="299"/>
      <c r="G209" s="300"/>
    </row>
    <row r="210" ht="15.75" customHeight="1" spans="2:7">
      <c r="B210" s="453"/>
      <c r="C210" s="251" t="s">
        <v>69</v>
      </c>
      <c r="D210" s="252"/>
      <c r="E210" s="301" t="s">
        <v>44</v>
      </c>
      <c r="F210" s="301" t="s">
        <v>61</v>
      </c>
      <c r="G210" s="302" t="s">
        <v>62</v>
      </c>
    </row>
    <row r="211" spans="2:7">
      <c r="B211" s="453"/>
      <c r="C211" s="284"/>
      <c r="D211" s="285"/>
      <c r="E211" s="303"/>
      <c r="F211" s="304" t="str">
        <f t="shared" si="3"/>
        <v>Goal</v>
      </c>
      <c r="G211" s="305"/>
    </row>
    <row r="212" spans="2:7">
      <c r="B212" s="453"/>
      <c r="C212" s="255"/>
      <c r="D212" s="256"/>
      <c r="E212" s="306"/>
      <c r="F212" s="255" t="str">
        <f t="shared" si="3"/>
        <v>Goal</v>
      </c>
      <c r="G212" s="307"/>
    </row>
    <row r="213" spans="2:7">
      <c r="B213" s="453"/>
      <c r="C213" s="255"/>
      <c r="D213" s="256"/>
      <c r="E213" s="306"/>
      <c r="F213" s="255" t="str">
        <f t="shared" si="3"/>
        <v>Goal</v>
      </c>
      <c r="G213" s="307"/>
    </row>
    <row r="214" spans="2:7">
      <c r="B214" s="453"/>
      <c r="C214" s="255"/>
      <c r="D214" s="256"/>
      <c r="E214" s="306"/>
      <c r="F214" s="255" t="str">
        <f t="shared" si="3"/>
        <v>Goal</v>
      </c>
      <c r="G214" s="307"/>
    </row>
    <row r="215" ht="15.75" customHeight="1" spans="2:7">
      <c r="B215" s="453"/>
      <c r="C215" s="257"/>
      <c r="D215" s="258"/>
      <c r="E215" s="308"/>
      <c r="F215" s="309" t="str">
        <f t="shared" si="3"/>
        <v>Goal</v>
      </c>
      <c r="G215" s="310"/>
    </row>
    <row r="216" ht="15.75" customHeight="1" spans="2:7">
      <c r="B216" s="453"/>
      <c r="C216" s="259">
        <v>0.395833333333333</v>
      </c>
      <c r="D216" s="260"/>
      <c r="E216" s="311" t="s">
        <v>217</v>
      </c>
      <c r="F216" s="312"/>
      <c r="G216" s="313"/>
    </row>
    <row r="217" ht="15.75" customHeight="1" spans="2:7">
      <c r="B217" s="453"/>
      <c r="C217" s="259" t="s">
        <v>69</v>
      </c>
      <c r="D217" s="260"/>
      <c r="E217" s="314" t="s">
        <v>44</v>
      </c>
      <c r="F217" s="315" t="s">
        <v>61</v>
      </c>
      <c r="G217" s="314" t="s">
        <v>62</v>
      </c>
    </row>
    <row r="218" spans="2:7">
      <c r="B218" s="453"/>
      <c r="C218" s="444"/>
      <c r="D218" s="481"/>
      <c r="E218" s="316"/>
      <c r="F218" s="317" t="str">
        <f t="shared" si="3"/>
        <v>Goal</v>
      </c>
      <c r="G218" s="318"/>
    </row>
    <row r="219" spans="2:7">
      <c r="B219" s="453"/>
      <c r="C219" s="473"/>
      <c r="D219" s="475"/>
      <c r="E219" s="319"/>
      <c r="F219" s="320" t="str">
        <f t="shared" si="3"/>
        <v>Goal</v>
      </c>
      <c r="G219" s="321"/>
    </row>
    <row r="220" spans="2:7">
      <c r="B220" s="453"/>
      <c r="C220" s="473"/>
      <c r="D220" s="475"/>
      <c r="E220" s="319"/>
      <c r="F220" s="320" t="str">
        <f t="shared" si="3"/>
        <v>Goal</v>
      </c>
      <c r="G220" s="321"/>
    </row>
    <row r="221" spans="2:7">
      <c r="B221" s="453"/>
      <c r="C221" s="473"/>
      <c r="D221" s="475"/>
      <c r="E221" s="319"/>
      <c r="F221" s="320" t="str">
        <f t="shared" si="3"/>
        <v>Goal</v>
      </c>
      <c r="G221" s="321"/>
    </row>
    <row r="222" ht="15.75" customHeight="1" spans="2:7">
      <c r="B222" s="453"/>
      <c r="C222" s="476"/>
      <c r="D222" s="477"/>
      <c r="E222" s="322"/>
      <c r="F222" s="323" t="str">
        <f t="shared" si="3"/>
        <v>Goal</v>
      </c>
      <c r="G222" s="315"/>
    </row>
    <row r="223" ht="15.75" customHeight="1" spans="2:7">
      <c r="B223" s="453"/>
      <c r="C223" s="267">
        <v>0.520833333333333</v>
      </c>
      <c r="D223" s="268" t="s">
        <v>71</v>
      </c>
      <c r="E223" s="324"/>
      <c r="F223" s="325" t="str">
        <f t="shared" si="3"/>
        <v>Goal</v>
      </c>
      <c r="G223" s="326"/>
    </row>
    <row r="224" ht="15.75" customHeight="1" spans="2:7">
      <c r="B224" s="453"/>
      <c r="C224" s="269">
        <v>0.541666666666667</v>
      </c>
      <c r="D224" s="270"/>
      <c r="E224" s="327" t="s">
        <v>378</v>
      </c>
      <c r="F224" s="328"/>
      <c r="G224" s="329"/>
    </row>
    <row r="225" ht="15.75" customHeight="1" spans="2:7">
      <c r="B225" s="453"/>
      <c r="C225" s="269" t="s">
        <v>69</v>
      </c>
      <c r="D225" s="270"/>
      <c r="E225" s="330" t="s">
        <v>44</v>
      </c>
      <c r="F225" s="330" t="s">
        <v>61</v>
      </c>
      <c r="G225" s="329" t="s">
        <v>62</v>
      </c>
    </row>
    <row r="226" spans="2:7">
      <c r="B226" s="453"/>
      <c r="C226" s="355"/>
      <c r="D226" s="356"/>
      <c r="E226" s="361"/>
      <c r="F226" s="334" t="str">
        <f t="shared" si="3"/>
        <v>Goal</v>
      </c>
      <c r="G226" s="332"/>
    </row>
    <row r="227" spans="2:7">
      <c r="B227" s="453"/>
      <c r="C227" s="357"/>
      <c r="D227" s="358"/>
      <c r="E227" s="362"/>
      <c r="F227" s="336" t="str">
        <f t="shared" si="3"/>
        <v>Goal</v>
      </c>
      <c r="G227" s="337"/>
    </row>
    <row r="228" spans="2:7">
      <c r="B228" s="453"/>
      <c r="C228" s="357"/>
      <c r="D228" s="358"/>
      <c r="E228" s="362"/>
      <c r="F228" s="336" t="str">
        <f t="shared" ref="F228:F237" si="4">IF(E228=100%,"Completed","Goal")</f>
        <v>Goal</v>
      </c>
      <c r="G228" s="337"/>
    </row>
    <row r="229" spans="2:7">
      <c r="B229" s="453"/>
      <c r="C229" s="357"/>
      <c r="D229" s="358"/>
      <c r="E229" s="362"/>
      <c r="F229" s="336" t="str">
        <f t="shared" si="4"/>
        <v>Goal</v>
      </c>
      <c r="G229" s="337"/>
    </row>
    <row r="230" ht="15.75" customHeight="1" spans="2:7">
      <c r="B230" s="453"/>
      <c r="C230" s="357"/>
      <c r="D230" s="358"/>
      <c r="E230" s="451"/>
      <c r="F230" s="336" t="str">
        <f t="shared" si="4"/>
        <v>Goal</v>
      </c>
      <c r="G230" s="337"/>
    </row>
    <row r="231" spans="2:7">
      <c r="B231" s="453"/>
      <c r="C231" s="357"/>
      <c r="D231" s="358"/>
      <c r="E231" s="451"/>
      <c r="F231" s="336" t="str">
        <f t="shared" si="4"/>
        <v>Goal</v>
      </c>
      <c r="G231" s="337"/>
    </row>
    <row r="232" ht="15.75" customHeight="1" spans="2:7">
      <c r="B232" s="453"/>
      <c r="C232" s="357"/>
      <c r="D232" s="358"/>
      <c r="E232" s="451"/>
      <c r="F232" s="336" t="str">
        <f t="shared" si="4"/>
        <v>Goal</v>
      </c>
      <c r="G232" s="337"/>
    </row>
    <row r="233" spans="2:7">
      <c r="B233" s="453"/>
      <c r="C233" s="357"/>
      <c r="D233" s="358"/>
      <c r="E233" s="451"/>
      <c r="F233" s="336" t="str">
        <f t="shared" si="4"/>
        <v>Goal</v>
      </c>
      <c r="G233" s="337"/>
    </row>
    <row r="234" spans="2:7">
      <c r="B234" s="453"/>
      <c r="C234" s="357"/>
      <c r="D234" s="358"/>
      <c r="E234" s="451"/>
      <c r="F234" s="336" t="str">
        <f t="shared" si="4"/>
        <v>Goal</v>
      </c>
      <c r="G234" s="337"/>
    </row>
    <row r="235" ht="15.15" spans="2:7">
      <c r="B235" s="453"/>
      <c r="C235" s="359"/>
      <c r="D235" s="360"/>
      <c r="E235" s="364"/>
      <c r="F235" s="340" t="str">
        <f t="shared" si="4"/>
        <v>Goal</v>
      </c>
      <c r="G235" s="341"/>
    </row>
    <row r="236" spans="2:7">
      <c r="B236" s="453"/>
      <c r="C236" s="279">
        <v>0.666666666666667</v>
      </c>
      <c r="D236" s="280" t="s">
        <v>391</v>
      </c>
      <c r="E236" s="342"/>
      <c r="F236" s="280" t="str">
        <f t="shared" si="4"/>
        <v>Goal</v>
      </c>
      <c r="G236" s="343"/>
    </row>
    <row r="237" ht="15.15" spans="2:7">
      <c r="B237" s="453"/>
      <c r="C237" s="282">
        <v>0.75</v>
      </c>
      <c r="D237" s="283" t="s">
        <v>392</v>
      </c>
      <c r="E237" s="344"/>
      <c r="F237" s="283" t="str">
        <f t="shared" si="4"/>
        <v>Goal</v>
      </c>
      <c r="G237" s="345"/>
    </row>
    <row r="239" ht="15.15"/>
    <row r="240" ht="29.55" spans="2:7">
      <c r="B240" s="366" t="s">
        <v>403</v>
      </c>
      <c r="C240" s="368" t="s">
        <v>404</v>
      </c>
      <c r="D240" s="368" t="s">
        <v>217</v>
      </c>
      <c r="E240" s="368" t="s">
        <v>405</v>
      </c>
      <c r="F240" s="366" t="s">
        <v>406</v>
      </c>
      <c r="G240" s="503" t="s">
        <v>44</v>
      </c>
    </row>
    <row r="241" spans="2:7">
      <c r="B241" s="370"/>
      <c r="C241" s="371"/>
      <c r="D241" s="371"/>
      <c r="E241" s="371"/>
      <c r="F241" s="379"/>
      <c r="G241" s="504"/>
    </row>
    <row r="242" spans="2:7">
      <c r="B242" s="373"/>
      <c r="C242" s="374"/>
      <c r="D242" s="374"/>
      <c r="E242" s="374"/>
      <c r="F242" s="221"/>
      <c r="G242" s="496"/>
    </row>
    <row r="243" spans="2:7">
      <c r="B243" s="373"/>
      <c r="C243" s="374"/>
      <c r="D243" s="374"/>
      <c r="E243" s="374"/>
      <c r="F243" s="221"/>
      <c r="G243" s="496"/>
    </row>
    <row r="244" spans="2:7">
      <c r="B244" s="373"/>
      <c r="C244" s="374"/>
      <c r="D244" s="374"/>
      <c r="E244" s="374"/>
      <c r="F244" s="221"/>
      <c r="G244" s="496"/>
    </row>
    <row r="245" spans="2:7">
      <c r="B245" s="373"/>
      <c r="C245" s="374"/>
      <c r="D245" s="374"/>
      <c r="E245" s="374"/>
      <c r="F245" s="221"/>
      <c r="G245" s="496"/>
    </row>
    <row r="246" spans="2:7">
      <c r="B246" s="373"/>
      <c r="C246" s="374"/>
      <c r="D246" s="374"/>
      <c r="E246" s="374"/>
      <c r="F246" s="221"/>
      <c r="G246" s="496"/>
    </row>
    <row r="247" spans="2:7">
      <c r="B247" s="373"/>
      <c r="C247" s="374"/>
      <c r="D247" s="374"/>
      <c r="E247" s="374"/>
      <c r="F247" s="221"/>
      <c r="G247" s="496"/>
    </row>
    <row r="248" spans="2:7">
      <c r="B248" s="373"/>
      <c r="C248" s="374"/>
      <c r="D248" s="374"/>
      <c r="E248" s="374"/>
      <c r="F248" s="221"/>
      <c r="G248" s="496"/>
    </row>
    <row r="249" spans="2:7">
      <c r="B249" s="373"/>
      <c r="C249" s="374"/>
      <c r="D249" s="374"/>
      <c r="E249" s="374"/>
      <c r="F249" s="221"/>
      <c r="G249" s="496"/>
    </row>
    <row r="250" ht="15.15" spans="2:7">
      <c r="B250" s="376"/>
      <c r="C250" s="377"/>
      <c r="D250" s="377"/>
      <c r="E250" s="377"/>
      <c r="F250" s="382"/>
      <c r="G250" s="497"/>
    </row>
  </sheetData>
  <mergeCells count="190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6:D86"/>
    <mergeCell ref="C87:D87"/>
    <mergeCell ref="C98:D98"/>
    <mergeCell ref="E98:G98"/>
    <mergeCell ref="C99:D99"/>
    <mergeCell ref="C100:D100"/>
    <mergeCell ref="C101:D101"/>
    <mergeCell ref="C102:D102"/>
    <mergeCell ref="C103:D103"/>
    <mergeCell ref="C104:D104"/>
    <mergeCell ref="C105:D105"/>
    <mergeCell ref="E105:G105"/>
    <mergeCell ref="C106:D106"/>
    <mergeCell ref="C113:D113"/>
    <mergeCell ref="E113:G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35:D135"/>
    <mergeCell ref="E135:G135"/>
    <mergeCell ref="C136:D136"/>
    <mergeCell ref="C137:D137"/>
    <mergeCell ref="C138:D138"/>
    <mergeCell ref="C139:D139"/>
    <mergeCell ref="C140:D140"/>
    <mergeCell ref="C141:D141"/>
    <mergeCell ref="C142:D142"/>
    <mergeCell ref="E142:G142"/>
    <mergeCell ref="C143:D143"/>
    <mergeCell ref="C150:D150"/>
    <mergeCell ref="E150:G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72:D172"/>
    <mergeCell ref="E172:G172"/>
    <mergeCell ref="C173:D173"/>
    <mergeCell ref="C174:D174"/>
    <mergeCell ref="C175:D175"/>
    <mergeCell ref="C176:D176"/>
    <mergeCell ref="C177:D177"/>
    <mergeCell ref="C178:D178"/>
    <mergeCell ref="C179:D179"/>
    <mergeCell ref="E179:G179"/>
    <mergeCell ref="C180:D180"/>
    <mergeCell ref="C187:D187"/>
    <mergeCell ref="E187:G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209:D209"/>
    <mergeCell ref="E209:G209"/>
    <mergeCell ref="C210:D210"/>
    <mergeCell ref="C211:D211"/>
    <mergeCell ref="C212:D212"/>
    <mergeCell ref="C213:D213"/>
    <mergeCell ref="C214:D214"/>
    <mergeCell ref="C215:D215"/>
    <mergeCell ref="C216:D216"/>
    <mergeCell ref="E216:G216"/>
    <mergeCell ref="C217:D217"/>
    <mergeCell ref="C224:D224"/>
    <mergeCell ref="E224:G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B18:B51"/>
    <mergeCell ref="B55:B89"/>
    <mergeCell ref="B93:B126"/>
    <mergeCell ref="B130:B163"/>
    <mergeCell ref="B167:B200"/>
    <mergeCell ref="B204:B237"/>
    <mergeCell ref="B241:B250"/>
    <mergeCell ref="G18:G21"/>
    <mergeCell ref="G25:G29"/>
    <mergeCell ref="G32:G36"/>
    <mergeCell ref="G40:G49"/>
    <mergeCell ref="G55:G58"/>
    <mergeCell ref="G62:G66"/>
    <mergeCell ref="G69:G73"/>
    <mergeCell ref="G77:G87"/>
    <mergeCell ref="G93:G96"/>
    <mergeCell ref="G100:G104"/>
    <mergeCell ref="G107:G111"/>
    <mergeCell ref="G115:G124"/>
    <mergeCell ref="G130:G133"/>
    <mergeCell ref="G137:G141"/>
    <mergeCell ref="G144:G148"/>
    <mergeCell ref="G152:G161"/>
    <mergeCell ref="G167:G170"/>
    <mergeCell ref="G174:G178"/>
    <mergeCell ref="G181:G185"/>
    <mergeCell ref="G189:G198"/>
    <mergeCell ref="G204:G207"/>
    <mergeCell ref="G211:G215"/>
    <mergeCell ref="G218:G222"/>
    <mergeCell ref="G226:G235"/>
  </mergeCells>
  <conditionalFormatting sqref="D3">
    <cfRule type="dataBar" priority="1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{6ff0f7c3-cf4a-4c63-8098-de204fd1761c}</x14:id>
        </ext>
      </extLst>
    </cfRule>
    <cfRule type="dataBar" priority="1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{f2d6b198-dce0-41c2-8e50-a4a85e5fb1eb}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{4d94281a-0cd0-4457-87f2-04fb3db72f13}</x14:id>
        </ext>
      </extLst>
    </cfRule>
  </conditionalFormatting>
  <conditionalFormatting sqref="D4">
    <cfRule type="dataBar" priority="1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{1bbc8222-3e2c-479c-b6e4-d1e2b6b322c6}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{d2736ac5-8f1f-4578-bce0-785cd0fe5b1c}</x14:id>
        </ext>
      </extLst>
    </cfRule>
    <cfRule type="dataBar" priority="1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{a3a4d01a-df4e-4833-a501-8ee938033635}</x14:id>
        </ext>
      </extLst>
    </cfRule>
  </conditionalFormatting>
  <conditionalFormatting sqref="E18">
    <cfRule type="dataBar" priority="5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{ae88ef59-09e6-4b5e-9ec8-5bbcdfc483e9}</x14:id>
        </ext>
      </extLst>
    </cfRule>
    <cfRule type="dataBar" priority="5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{c8ddfe52-52fe-4b68-a1b2-978e20a29137}</x14:id>
        </ext>
      </extLst>
    </cfRule>
    <cfRule type="dataBar" priority="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{5b7d34cd-11e4-44bf-9414-8212cdddb39c}</x14:id>
        </ext>
      </extLst>
    </cfRule>
  </conditionalFormatting>
  <conditionalFormatting sqref="E19">
    <cfRule type="dataBar" priority="5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{ce671226-e9b3-4d52-a88e-c44fb60ce2bd}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{085a7f5a-aaaf-4fc9-891a-41402c705231}</x14:id>
        </ext>
      </extLst>
    </cfRule>
    <cfRule type="dataBar" priority="5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{72008517-e9f4-49fa-828c-21efdb8c0e9e}</x14:id>
        </ext>
      </extLst>
    </cfRule>
  </conditionalFormatting>
  <conditionalFormatting sqref="E55">
    <cfRule type="dataBar" priority="4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{a34e19e3-51ff-46c7-97af-daf678a8bf5e}</x14:id>
        </ext>
      </extLst>
    </cfRule>
    <cfRule type="dataBar" priority="5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{de4a6ead-fe6b-4857-913d-6922054a8aa7}</x14:id>
        </ext>
      </extLst>
    </cfRule>
    <cfRule type="dataBar" priority="4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{70d5ca02-bb29-491a-8ffa-99c7a3886628}</x14:id>
        </ext>
      </extLst>
    </cfRule>
  </conditionalFormatting>
  <conditionalFormatting sqref="E56">
    <cfRule type="dataBar" priority="4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{67199111-cc15-49c5-a08e-b7bf3b3273ac}</x14:id>
        </ext>
      </extLst>
    </cfRule>
    <cfRule type="dataBar" priority="4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{6afdda4c-f3b7-4104-be38-863cad8881d8}</x14:id>
        </ext>
      </extLst>
    </cfRule>
    <cfRule type="dataBar" priority="4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{c814bab6-4d08-4b41-916c-405166fd0f77}</x14:id>
        </ext>
      </extLst>
    </cfRule>
  </conditionalFormatting>
  <conditionalFormatting sqref="E93">
    <cfRule type="dataBar" priority="4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{9012979a-4d15-44a5-99df-c1b7e1093e65}</x14:id>
        </ext>
      </extLst>
    </cfRule>
    <cfRule type="dataBar" priority="4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{6b4fdf95-7fd2-479e-aca4-99ad30702aec}</x14:id>
        </ext>
      </extLst>
    </cfRule>
    <cfRule type="dataBar" priority="4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{bb913be0-1f9b-47c7-8c40-d8be8d65c1ee}</x14:id>
        </ext>
      </extLst>
    </cfRule>
  </conditionalFormatting>
  <conditionalFormatting sqref="E94"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{f4e873be-2f27-48d2-b8e0-e154d658aada}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{7b414879-9116-47f6-9385-cefb149572df}</x14:id>
        </ext>
      </extLst>
    </cfRule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{7f4d63bc-2727-4f5e-a235-a94ff2293d2a}</x14:id>
        </ext>
      </extLst>
    </cfRule>
  </conditionalFormatting>
  <conditionalFormatting sqref="E130">
    <cfRule type="dataBar" priority="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{4fa04056-66dc-42f8-aff3-3831b99fc698}</x14:id>
        </ext>
      </extLst>
    </cfRule>
    <cfRule type="dataBar" priority="3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{7138e4ed-26fc-479c-b83b-7ebb0971663b}</x14:id>
        </ext>
      </extLst>
    </cfRule>
    <cfRule type="dataBar" priority="3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{e7833b66-11be-4718-b34e-ccc3b44ed460}</x14:id>
        </ext>
      </extLst>
    </cfRule>
  </conditionalFormatting>
  <conditionalFormatting sqref="E131">
    <cfRule type="dataBar" priority="3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{3fff2112-45b6-4ae6-98b3-9b9e1f86ec32}</x14:id>
        </ext>
      </extLst>
    </cfRule>
    <cfRule type="dataBar" priority="3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{816961f3-adee-4250-9ab2-3750e7d9c041}</x14:id>
        </ext>
      </extLst>
    </cfRule>
    <cfRule type="dataBar" priority="3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{10dc36b2-980f-4d2b-a33a-2f0e5c9326ec}</x14:id>
        </ext>
      </extLst>
    </cfRule>
  </conditionalFormatting>
  <conditionalFormatting sqref="E167">
    <cfRule type="dataBar" priority="2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{afc851b5-53c8-4b58-938c-72a32f4259de}</x14:id>
        </ext>
      </extLst>
    </cfRule>
    <cfRule type="dataBar" priority="2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{1095ea3c-83b9-4831-b231-1d48779d45fe}</x14:id>
        </ext>
      </extLst>
    </cfRule>
    <cfRule type="dataBar" priority="2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{0fd20dbb-a510-4d3f-bb27-81d2644b091e}</x14:id>
        </ext>
      </extLst>
    </cfRule>
  </conditionalFormatting>
  <conditionalFormatting sqref="E168">
    <cfRule type="dataBar" priority="2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{9fa01a87-9ff7-4c00-b8c1-b1fa9b63e87d}</x14:id>
        </ext>
      </extLst>
    </cfRule>
    <cfRule type="dataBar" priority="2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{cf0010da-a1d6-45ee-91f6-42797c419af8}</x14:id>
        </ext>
      </extLst>
    </cfRule>
    <cfRule type="dataBar" priority="2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{f592fdef-8907-4ea9-a75d-4cdc11aa192e}</x14:id>
        </ext>
      </extLst>
    </cfRule>
  </conditionalFormatting>
  <conditionalFormatting sqref="E204">
    <cfRule type="dataBar" priority="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{4063b675-6f2e-4a04-9fd5-93cf9bf93990}</x14:id>
        </ext>
      </extLst>
    </cfRule>
    <cfRule type="dataBar" priority="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{6fb56c3d-910a-41b0-8843-e20d0f87a9bf}</x14:id>
        </ext>
      </extLst>
    </cfRule>
    <cfRule type="dataBar" priority="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{2f98e549-b96b-474a-abd6-fc597b67f1c8}</x14:id>
        </ext>
      </extLst>
    </cfRule>
  </conditionalFormatting>
  <conditionalFormatting sqref="E205">
    <cfRule type="dataBar" priority="1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{da4f1742-d20c-4cc2-9d8f-e53cd86dd7a4}</x14:id>
        </ext>
      </extLst>
    </cfRule>
    <cfRule type="dataBar" priority="1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{acb8e27b-521d-4918-aac6-ded6ca2c04d9}</x14:id>
        </ext>
      </extLst>
    </cfRule>
    <cfRule type="dataBar" priority="1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{76049337-732b-4b8c-b131-8116b220e947}</x14:id>
        </ext>
      </extLst>
    </cfRule>
  </conditionalFormatting>
  <conditionalFormatting sqref="E40:E49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{b2989c5f-f726-4326-859f-d7d4420ee855}</x14:id>
        </ext>
      </extLst>
    </cfRule>
  </conditionalFormatting>
  <conditionalFormatting sqref="E77:E87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{a5d3d378-6f86-4fe3-a937-32e86c14c3de}</x14:id>
        </ext>
      </extLst>
    </cfRule>
  </conditionalFormatting>
  <conditionalFormatting sqref="E115:E124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{91ad8d4e-7c37-4e14-820c-c39d25953aed}</x14:id>
        </ext>
      </extLst>
    </cfRule>
  </conditionalFormatting>
  <conditionalFormatting sqref="E152:E161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{1061e557-7f63-41ba-bafb-4befdfe6393f}</x14:id>
        </ext>
      </extLst>
    </cfRule>
  </conditionalFormatting>
  <conditionalFormatting sqref="E189:E198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{ed455e4a-4e55-4113-934d-71690f0212e2}</x14:id>
        </ext>
      </extLst>
    </cfRule>
  </conditionalFormatting>
  <conditionalFormatting sqref="E226:E235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{1671913b-da67-4267-9e8b-a02498063894}</x14:id>
        </ext>
      </extLst>
    </cfRule>
  </conditionalFormatting>
  <conditionalFormatting sqref="E236:E237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{14190443-9db5-4be5-ac82-dc0c770fa1a2}</x14:id>
        </ext>
      </extLst>
    </cfRule>
  </conditionalFormatting>
  <conditionalFormatting sqref="G241:G250">
    <cfRule type="dataBar" priority="1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{54f3b7d4-c916-42b8-b141-9ead4821eff5}</x14:id>
        </ext>
      </extLst>
    </cfRule>
  </conditionalFormatting>
  <conditionalFormatting sqref="D3:D12;D14">
    <cfRule type="dataBar" priority="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{b872b65f-2655-4f4c-894d-cb4e1933f363}</x14:id>
        </ext>
      </extLst>
    </cfRule>
  </conditionalFormatting>
  <conditionalFormatting sqref="E18:E22;E25:E29;E32:E37;E50:E51">
    <cfRule type="dataBar" priority="5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{7af9accf-09d5-4044-81ed-ef01ea7aa350}</x14:id>
        </ext>
      </extLst>
    </cfRule>
  </conditionalFormatting>
  <conditionalFormatting sqref="E55:E59;E62:E66;E69:E74;E88:E89">
    <cfRule type="dataBar" priority="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{92f85e17-aae6-4c4e-9bcb-53f2931be374}</x14:id>
        </ext>
      </extLst>
    </cfRule>
  </conditionalFormatting>
  <conditionalFormatting sqref="E93:E97;E100:E104;E107:E112;E125:E126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{a0a710aa-db59-4a72-b8eb-179164c31198}</x14:id>
        </ext>
      </extLst>
    </cfRule>
  </conditionalFormatting>
  <conditionalFormatting sqref="E130:E134;E137:E141;E144:E149;E162:E163">
    <cfRule type="dataBar" priority="3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{8e3b9767-f1f9-493a-ac74-0614247843e8}</x14:id>
        </ext>
      </extLst>
    </cfRule>
  </conditionalFormatting>
  <conditionalFormatting sqref="E167:E171;E174:E178;E181:E186;E199:E200">
    <cfRule type="dataBar" priority="2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{843cb5a1-8965-4d0c-9234-8224b4a9bf69}</x14:id>
        </ext>
      </extLst>
    </cfRule>
  </conditionalFormatting>
  <conditionalFormatting sqref="E204:E208;E211:E215;E218:E223"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{4da1e64f-31d8-4c1e-9e0c-9f15368bc3dd}</x14:id>
        </ext>
      </extLst>
    </cfRule>
  </conditionalFormatting>
  <hyperlinks>
    <hyperlink ref="D32" r:id="rId2" display="https://leetcode.com/problems/coin-change/description/"/>
    <hyperlink ref="D69" r:id="rId3" display="https://www.youtube.com/@codebasics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f0f7c3-cf4a-4c63-8098-de204fd1761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2d6b198-dce0-41c2-8e50-a4a85e5fb1e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d94281a-0cd0-4457-87f2-04fb3db72f1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1bbc8222-3e2c-479c-b6e4-d1e2b6b322c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2736ac5-8f1f-4578-bce0-785cd0fe5b1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3a4d01a-df4e-4833-a501-8ee93803363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ae88ef59-09e6-4b5e-9ec8-5bbcdfc483e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8ddfe52-52fe-4b68-a1b2-978e20a2913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b7d34cd-11e4-44bf-9414-8212cdddb39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ce671226-e9b3-4d52-a88e-c44fb60ce2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85a7f5a-aaaf-4fc9-891a-41402c70523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008517-e9f4-49fa-828c-21efdb8c0e9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a34e19e3-51ff-46c7-97af-daf678a8bf5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e4a6ead-fe6b-4857-913d-6922054a8aa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0d5ca02-bb29-491a-8ffa-99c7a388662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67199111-cc15-49c5-a08e-b7bf3b3273a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afdda4c-f3b7-4104-be38-863cad8881d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814bab6-4d08-4b41-916c-405166fd0f7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9012979a-4d15-44a5-99df-c1b7e1093e6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b4fdf95-7fd2-479e-aca4-99ad30702ae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b913be0-1f9b-47c7-8c40-d8be8d65c1e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f4e873be-2f27-48d2-b8e0-e154d658aad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b414879-9116-47f6-9385-cefb149572d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f4d63bc-2727-4f5e-a235-a94ff2293d2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E94</xm:sqref>
        </x14:conditionalFormatting>
        <x14:conditionalFormatting xmlns:xm="http://schemas.microsoft.com/office/excel/2006/main">
          <x14:cfRule type="dataBar" id="{4fa04056-66dc-42f8-aff3-3831b99fc69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38e4ed-26fc-479c-b83b-7ebb0971663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7833b66-11be-4718-b34e-ccc3b44ed46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3fff2112-45b6-4ae6-98b3-9b9e1f86ec3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16961f3-adee-4250-9ab2-3750e7d9c04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0dc36b2-980f-4d2b-a33a-2f0e5c9326e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E131</xm:sqref>
        </x14:conditionalFormatting>
        <x14:conditionalFormatting xmlns:xm="http://schemas.microsoft.com/office/excel/2006/main">
          <x14:cfRule type="dataBar" id="{afc851b5-53c8-4b58-938c-72a32f4259d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095ea3c-83b9-4831-b231-1d48779d45f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fd20dbb-a510-4d3f-bb27-81d2644b09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E167</xm:sqref>
        </x14:conditionalFormatting>
        <x14:conditionalFormatting xmlns:xm="http://schemas.microsoft.com/office/excel/2006/main">
          <x14:cfRule type="dataBar" id="{9fa01a87-9ff7-4c00-b8c1-b1fa9b63e87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f0010da-a1d6-45ee-91f6-42797c419af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92fdef-8907-4ea9-a75d-4cdc11aa192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E168</xm:sqref>
        </x14:conditionalFormatting>
        <x14:conditionalFormatting xmlns:xm="http://schemas.microsoft.com/office/excel/2006/main">
          <x14:cfRule type="dataBar" id="{4063b675-6f2e-4a04-9fd5-93cf9bf9399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fb56c3d-910a-41b0-8843-e20d0f87a9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f98e549-b96b-474a-abd6-fc597b67f1c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E204</xm:sqref>
        </x14:conditionalFormatting>
        <x14:conditionalFormatting xmlns:xm="http://schemas.microsoft.com/office/excel/2006/main">
          <x14:cfRule type="dataBar" id="{da4f1742-d20c-4cc2-9d8f-e53cd86dd7a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cb8e27b-521d-4918-aac6-ded6ca2c04d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6049337-732b-4b8c-b131-8116b220e94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E205</xm:sqref>
        </x14:conditionalFormatting>
        <x14:conditionalFormatting xmlns:xm="http://schemas.microsoft.com/office/excel/2006/main">
          <x14:cfRule type="dataBar" id="{b2989c5f-f726-4326-859f-d7d4420ee85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a5d3d378-6f86-4fe3-a937-32e86c14c3d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E77:E87</xm:sqref>
        </x14:conditionalFormatting>
        <x14:conditionalFormatting xmlns:xm="http://schemas.microsoft.com/office/excel/2006/main">
          <x14:cfRule type="dataBar" id="{91ad8d4e-7c37-4e14-820c-c39d25953ae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E115:E124</xm:sqref>
        </x14:conditionalFormatting>
        <x14:conditionalFormatting xmlns:xm="http://schemas.microsoft.com/office/excel/2006/main">
          <x14:cfRule type="dataBar" id="{1061e557-7f63-41ba-bafb-4befdfe6393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E152:E161</xm:sqref>
        </x14:conditionalFormatting>
        <x14:conditionalFormatting xmlns:xm="http://schemas.microsoft.com/office/excel/2006/main">
          <x14:cfRule type="dataBar" id="{ed455e4a-4e55-4113-934d-71690f0212e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E189:E198</xm:sqref>
        </x14:conditionalFormatting>
        <x14:conditionalFormatting xmlns:xm="http://schemas.microsoft.com/office/excel/2006/main">
          <x14:cfRule type="dataBar" id="{1671913b-da67-4267-9e8b-a0249806389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E226:E235</xm:sqref>
        </x14:conditionalFormatting>
        <x14:conditionalFormatting xmlns:xm="http://schemas.microsoft.com/office/excel/2006/main">
          <x14:cfRule type="dataBar" id="{14190443-9db5-4be5-ac82-dc0c770fa1a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E236:E237</xm:sqref>
        </x14:conditionalFormatting>
        <x14:conditionalFormatting xmlns:xm="http://schemas.microsoft.com/office/excel/2006/main">
          <x14:cfRule type="dataBar" id="{54f3b7d4-c916-42b8-b141-9ead4821eff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G241:G250</xm:sqref>
        </x14:conditionalFormatting>
        <x14:conditionalFormatting xmlns:xm="http://schemas.microsoft.com/office/excel/2006/main">
          <x14:cfRule type="dataBar" id="{b872b65f-2655-4f4c-894d-cb4e1933f36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7af9accf-09d5-4044-81ed-ef01ea7aa35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92f85e17-aae6-4c4e-9bcb-53f2931be37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E55:E59;E62:E66;E69:E74;E88:E89</xm:sqref>
        </x14:conditionalFormatting>
        <x14:conditionalFormatting xmlns:xm="http://schemas.microsoft.com/office/excel/2006/main">
          <x14:cfRule type="dataBar" id="{a0a710aa-db59-4a72-b8eb-179164c3119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E93:E97;E100:E104;E107:E112;E125:E126</xm:sqref>
        </x14:conditionalFormatting>
        <x14:conditionalFormatting xmlns:xm="http://schemas.microsoft.com/office/excel/2006/main">
          <x14:cfRule type="dataBar" id="{8e3b9767-f1f9-493a-ac74-0614247843e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E130:E134;E137:E141;E144:E149;E162:E163</xm:sqref>
        </x14:conditionalFormatting>
        <x14:conditionalFormatting xmlns:xm="http://schemas.microsoft.com/office/excel/2006/main">
          <x14:cfRule type="dataBar" id="{843cb5a1-8965-4d0c-9234-8224b4a9bf6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E167:E171;E174:E178;E181:E186;E199:E200</xm:sqref>
        </x14:conditionalFormatting>
        <x14:conditionalFormatting xmlns:xm="http://schemas.microsoft.com/office/excel/2006/main">
          <x14:cfRule type="dataBar" id="{4da1e64f-31d8-4c1e-9e0c-9f15368bc3d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E204:E208;E211:E215;E218:E223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49"/>
  <sheetViews>
    <sheetView topLeftCell="A169" workbookViewId="0">
      <selection activeCell="E187" sqref="E187"/>
    </sheetView>
  </sheetViews>
  <sheetFormatPr defaultColWidth="9.144" defaultRowHeight="14.4"/>
  <cols>
    <col min="2" max="2" width="4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/>
      <c r="C3" s="455"/>
      <c r="D3" s="232"/>
      <c r="F3" s="75">
        <f>'PROGRESS REPORT '!AA3</f>
        <v>2</v>
      </c>
      <c r="G3" s="76"/>
    </row>
    <row r="4" spans="2:4">
      <c r="B4" s="13"/>
      <c r="C4" s="14"/>
      <c r="D4" s="233"/>
    </row>
    <row r="5" spans="2:4">
      <c r="B5" s="13"/>
      <c r="C5" s="14"/>
      <c r="D5" s="72"/>
    </row>
    <row r="6" spans="2:4">
      <c r="B6" s="8"/>
      <c r="C6" s="9"/>
      <c r="D6" s="72"/>
    </row>
    <row r="7" spans="2:4">
      <c r="B7" s="13"/>
      <c r="C7" s="14"/>
      <c r="D7" s="72"/>
    </row>
    <row r="8" spans="2:4">
      <c r="B8" s="13"/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45586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84" t="s">
        <v>386</v>
      </c>
      <c r="D25" s="285"/>
      <c r="E25" s="303"/>
      <c r="F25" s="304" t="str">
        <f t="shared" si="0"/>
        <v>Goal</v>
      </c>
      <c r="G25" s="305"/>
    </row>
    <row r="26" ht="15" customHeight="1" spans="2:7">
      <c r="B26" s="244"/>
      <c r="C26" s="255" t="s">
        <v>362</v>
      </c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15" customHeight="1" spans="2:7">
      <c r="B32" s="244"/>
      <c r="C32" s="444"/>
      <c r="D32" s="481"/>
      <c r="E32" s="316"/>
      <c r="F32" s="317" t="str">
        <f t="shared" si="0"/>
        <v>Goal</v>
      </c>
      <c r="G32" s="318"/>
    </row>
    <row r="33" ht="15" customHeight="1" spans="2:7">
      <c r="B33" s="244"/>
      <c r="C33" s="473"/>
      <c r="D33" s="475"/>
      <c r="E33" s="319"/>
      <c r="F33" s="320" t="str">
        <f t="shared" si="0"/>
        <v>Goal</v>
      </c>
      <c r="G33" s="321"/>
    </row>
    <row r="34" ht="15" customHeight="1" spans="2:7">
      <c r="B34" s="244"/>
      <c r="C34" s="473"/>
      <c r="D34" s="475"/>
      <c r="E34" s="319"/>
      <c r="F34" s="320" t="str">
        <f t="shared" si="0"/>
        <v>Goal</v>
      </c>
      <c r="G34" s="321"/>
    </row>
    <row r="35" ht="15" customHeight="1" spans="2:7">
      <c r="B35" s="244"/>
      <c r="C35" s="473"/>
      <c r="D35" s="475"/>
      <c r="E35" s="319"/>
      <c r="F35" s="320" t="str">
        <f t="shared" si="0"/>
        <v>Goal</v>
      </c>
      <c r="G35" s="321"/>
    </row>
    <row r="36" ht="15" customHeight="1" spans="2:7">
      <c r="B36" s="244"/>
      <c r="C36" s="476"/>
      <c r="D36" s="477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 t="s">
        <v>388</v>
      </c>
      <c r="D40" s="356"/>
      <c r="E40" s="361"/>
      <c r="F40" s="334" t="str">
        <f t="shared" si="0"/>
        <v>Goal</v>
      </c>
      <c r="G40" s="332"/>
    </row>
    <row r="41" ht="15" customHeight="1" spans="2:7">
      <c r="B41" s="244"/>
      <c r="C41" s="357" t="s">
        <v>407</v>
      </c>
      <c r="D41" s="358"/>
      <c r="E41" s="362"/>
      <c r="F41" s="336" t="str">
        <f t="shared" si="0"/>
        <v>Goal</v>
      </c>
      <c r="G41" s="337"/>
    </row>
    <row r="42" ht="15" customHeight="1" spans="2:7">
      <c r="B42" s="244"/>
      <c r="C42" s="357" t="s">
        <v>408</v>
      </c>
      <c r="D42" s="358"/>
      <c r="E42" s="362"/>
      <c r="F42" s="336" t="str">
        <f t="shared" si="0"/>
        <v>Goal</v>
      </c>
      <c r="G42" s="337"/>
    </row>
    <row r="43" ht="15" customHeight="1" spans="2:7">
      <c r="B43" s="244"/>
      <c r="C43" s="357"/>
      <c r="D43" s="358"/>
      <c r="E43" s="362"/>
      <c r="F43" s="336" t="str">
        <f t="shared" si="0"/>
        <v>Goal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7">
      <c r="B47" s="244"/>
      <c r="C47" s="357"/>
      <c r="D47" s="358"/>
      <c r="E47" s="451"/>
      <c r="F47" s="336" t="str">
        <f t="shared" si="0"/>
        <v>Goal</v>
      </c>
      <c r="G47" s="337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359"/>
      <c r="D49" s="360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45587</v>
      </c>
      <c r="C55" s="245">
        <v>0.208333333333333</v>
      </c>
      <c r="D55" s="246" t="s">
        <v>63</v>
      </c>
      <c r="E55" s="287">
        <v>1</v>
      </c>
      <c r="F55" s="288" t="str">
        <f t="shared" si="0"/>
        <v>Completed</v>
      </c>
      <c r="G55" s="289"/>
    </row>
    <row r="56" spans="2:7">
      <c r="B56" s="244"/>
      <c r="C56" s="247">
        <v>0.215277777777778</v>
      </c>
      <c r="D56" s="248" t="s">
        <v>373</v>
      </c>
      <c r="E56" s="290">
        <v>1</v>
      </c>
      <c r="F56" s="291" t="str">
        <f t="shared" si="0"/>
        <v>Completed</v>
      </c>
      <c r="G56" s="292"/>
    </row>
    <row r="57" spans="2:7">
      <c r="B57" s="244"/>
      <c r="C57" s="247">
        <v>0.243055555555556</v>
      </c>
      <c r="D57" s="248" t="s">
        <v>374</v>
      </c>
      <c r="E57" s="293">
        <v>1</v>
      </c>
      <c r="F57" s="294" t="str">
        <f t="shared" si="0"/>
        <v>Completed</v>
      </c>
      <c r="G57" s="292"/>
    </row>
    <row r="58" spans="2:7">
      <c r="B58" s="244"/>
      <c r="C58" s="247">
        <v>0.277777777777778</v>
      </c>
      <c r="D58" s="248" t="s">
        <v>375</v>
      </c>
      <c r="E58" s="293">
        <v>1</v>
      </c>
      <c r="F58" s="294" t="str">
        <f t="shared" si="0"/>
        <v>Completed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>
        <v>1</v>
      </c>
      <c r="F59" s="296" t="str">
        <f t="shared" si="0"/>
        <v>Completed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spans="2:7">
      <c r="B62" s="244"/>
      <c r="C62" s="284"/>
      <c r="D62" s="285"/>
      <c r="E62" s="303"/>
      <c r="F62" s="304" t="str">
        <f t="shared" si="0"/>
        <v>Goal</v>
      </c>
      <c r="G62" s="305"/>
    </row>
    <row r="63" spans="2:7">
      <c r="B63" s="244"/>
      <c r="C63" s="255"/>
      <c r="D63" s="256"/>
      <c r="E63" s="306"/>
      <c r="F63" s="255" t="str">
        <f t="shared" si="0"/>
        <v>Goal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spans="2:7">
      <c r="B69" s="244"/>
      <c r="C69" s="444"/>
      <c r="D69" s="481"/>
      <c r="E69" s="316"/>
      <c r="F69" s="317" t="str">
        <f t="shared" si="0"/>
        <v>Goal</v>
      </c>
      <c r="G69" s="318"/>
    </row>
    <row r="70" spans="2:7">
      <c r="B70" s="244"/>
      <c r="C70" s="473"/>
      <c r="D70" s="475"/>
      <c r="E70" s="319"/>
      <c r="F70" s="320" t="str">
        <f t="shared" si="0"/>
        <v>Goal</v>
      </c>
      <c r="G70" s="321"/>
    </row>
    <row r="71" spans="2:7">
      <c r="B71" s="244"/>
      <c r="C71" s="473"/>
      <c r="D71" s="475"/>
      <c r="E71" s="319"/>
      <c r="F71" s="320" t="str">
        <f t="shared" si="0"/>
        <v>Goal</v>
      </c>
      <c r="G71" s="321"/>
    </row>
    <row r="72" spans="2:7">
      <c r="B72" s="244"/>
      <c r="C72" s="473"/>
      <c r="D72" s="475"/>
      <c r="E72" s="319"/>
      <c r="F72" s="320" t="str">
        <f t="shared" si="0"/>
        <v>Goal</v>
      </c>
      <c r="G72" s="321"/>
    </row>
    <row r="73" ht="15.75" customHeight="1" spans="2:7">
      <c r="B73" s="244"/>
      <c r="C73" s="476"/>
      <c r="D73" s="477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5" t="s">
        <v>388</v>
      </c>
      <c r="D77" s="356"/>
      <c r="E77" s="361" t="s">
        <v>385</v>
      </c>
      <c r="F77" s="334" t="str">
        <f t="shared" si="0"/>
        <v>Goal</v>
      </c>
      <c r="G77" s="332"/>
    </row>
    <row r="78" spans="2:7">
      <c r="B78" s="244"/>
      <c r="C78" s="357" t="s">
        <v>407</v>
      </c>
      <c r="D78" s="358"/>
      <c r="E78" s="362">
        <v>1</v>
      </c>
      <c r="F78" s="336" t="str">
        <f t="shared" si="0"/>
        <v>Completed</v>
      </c>
      <c r="G78" s="337"/>
    </row>
    <row r="79" spans="2:7">
      <c r="B79" s="244"/>
      <c r="C79" s="357" t="s">
        <v>408</v>
      </c>
      <c r="D79" s="358"/>
      <c r="E79" s="362" t="s">
        <v>409</v>
      </c>
      <c r="F79" s="336" t="str">
        <f t="shared" si="0"/>
        <v>Goal</v>
      </c>
      <c r="G79" s="337"/>
    </row>
    <row r="80" spans="2:7">
      <c r="B80" s="244"/>
      <c r="C80" s="357"/>
      <c r="D80" s="358"/>
      <c r="E80" s="362"/>
      <c r="F80" s="336" t="str">
        <f t="shared" si="0"/>
        <v>Goal</v>
      </c>
      <c r="G80" s="337"/>
    </row>
    <row r="81" ht="15" customHeight="1" spans="2:7">
      <c r="B81" s="244"/>
      <c r="C81" s="357"/>
      <c r="D81" s="358"/>
      <c r="E81" s="451"/>
      <c r="F81" s="336" t="str">
        <f t="shared" si="0"/>
        <v>Goal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99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359"/>
      <c r="D86" s="360"/>
      <c r="E86" s="364"/>
      <c r="F86" s="340" t="str">
        <f t="shared" si="1"/>
        <v>Goal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45588</v>
      </c>
      <c r="C92" s="245">
        <v>0.208333333333333</v>
      </c>
      <c r="D92" s="246" t="s">
        <v>63</v>
      </c>
      <c r="E92" s="287">
        <v>1</v>
      </c>
      <c r="F92" s="288" t="str">
        <f t="shared" si="1"/>
        <v>Completed</v>
      </c>
      <c r="G92" s="289"/>
    </row>
    <row r="93" spans="2:7">
      <c r="B93" s="244"/>
      <c r="C93" s="247">
        <v>0.215277777777778</v>
      </c>
      <c r="D93" s="248" t="s">
        <v>373</v>
      </c>
      <c r="E93" s="290">
        <v>1</v>
      </c>
      <c r="F93" s="291" t="str">
        <f t="shared" si="1"/>
        <v>Completed</v>
      </c>
      <c r="G93" s="292"/>
    </row>
    <row r="94" spans="2:7">
      <c r="B94" s="244"/>
      <c r="C94" s="247">
        <v>0.243055555555556</v>
      </c>
      <c r="D94" s="248" t="s">
        <v>374</v>
      </c>
      <c r="E94" s="293">
        <v>1</v>
      </c>
      <c r="F94" s="294" t="str">
        <f t="shared" si="1"/>
        <v>Completed</v>
      </c>
      <c r="G94" s="292"/>
    </row>
    <row r="95" spans="2:7">
      <c r="B95" s="244"/>
      <c r="C95" s="247">
        <v>0.277777777777778</v>
      </c>
      <c r="D95" s="248" t="s">
        <v>375</v>
      </c>
      <c r="E95" s="293">
        <v>1</v>
      </c>
      <c r="F95" s="294" t="str">
        <f t="shared" si="1"/>
        <v>Completed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>
        <v>1</v>
      </c>
      <c r="F96" s="296" t="str">
        <f t="shared" si="1"/>
        <v>Completed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84" t="s">
        <v>386</v>
      </c>
      <c r="D99" s="285"/>
      <c r="E99" s="303">
        <v>1</v>
      </c>
      <c r="F99" s="304" t="str">
        <f t="shared" si="1"/>
        <v>Completed</v>
      </c>
      <c r="G99" s="305"/>
    </row>
    <row r="100" ht="30" customHeight="1" spans="2:7">
      <c r="B100" s="244"/>
      <c r="C100" s="255" t="s">
        <v>362</v>
      </c>
      <c r="D100" s="256"/>
      <c r="E100" s="306">
        <v>1</v>
      </c>
      <c r="F100" s="255" t="str">
        <f t="shared" ref="F100:F163" si="2">IF(E100=100%,"Completed","Goal")</f>
        <v>Completed</v>
      </c>
      <c r="G100" s="307"/>
    </row>
    <row r="101" spans="2:7">
      <c r="B101" s="244"/>
      <c r="C101" s="255"/>
      <c r="D101" s="256"/>
      <c r="E101" s="306"/>
      <c r="F101" s="255" t="str">
        <f t="shared" si="2"/>
        <v>Goal</v>
      </c>
      <c r="G101" s="307"/>
    </row>
    <row r="102" spans="2:7">
      <c r="B102" s="244"/>
      <c r="C102" s="255"/>
      <c r="D102" s="256"/>
      <c r="E102" s="306"/>
      <c r="F102" s="255" t="str">
        <f t="shared" si="2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2"/>
        <v>Goal</v>
      </c>
      <c r="G103" s="310"/>
    </row>
    <row r="104" ht="15.75" customHeight="1" spans="2:7">
      <c r="B104" s="244"/>
      <c r="C104" s="259">
        <v>0.395833333333333</v>
      </c>
      <c r="D104" s="260"/>
      <c r="E104" s="311" t="s">
        <v>217</v>
      </c>
      <c r="F104" s="312"/>
      <c r="G104" s="313"/>
    </row>
    <row r="105" ht="15.75" customHeight="1" spans="2:7">
      <c r="B105" s="244"/>
      <c r="C105" s="259" t="s">
        <v>69</v>
      </c>
      <c r="D105" s="260"/>
      <c r="E105" s="314" t="s">
        <v>44</v>
      </c>
      <c r="F105" s="315" t="s">
        <v>61</v>
      </c>
      <c r="G105" s="314" t="s">
        <v>62</v>
      </c>
    </row>
    <row r="106" spans="2:7">
      <c r="B106" s="244"/>
      <c r="C106" s="444"/>
      <c r="D106" s="481"/>
      <c r="E106" s="316"/>
      <c r="F106" s="317" t="str">
        <f t="shared" si="2"/>
        <v>Goal</v>
      </c>
      <c r="G106" s="318"/>
    </row>
    <row r="107" spans="2:7">
      <c r="B107" s="244"/>
      <c r="C107" s="473"/>
      <c r="D107" s="475"/>
      <c r="E107" s="319"/>
      <c r="F107" s="320" t="str">
        <f t="shared" si="2"/>
        <v>Goal</v>
      </c>
      <c r="G107" s="321"/>
    </row>
    <row r="108" spans="2:7">
      <c r="B108" s="244"/>
      <c r="C108" s="473"/>
      <c r="D108" s="475"/>
      <c r="E108" s="319"/>
      <c r="F108" s="320" t="str">
        <f t="shared" si="2"/>
        <v>Goal</v>
      </c>
      <c r="G108" s="321"/>
    </row>
    <row r="109" spans="2:7">
      <c r="B109" s="244"/>
      <c r="C109" s="473"/>
      <c r="D109" s="475"/>
      <c r="E109" s="319"/>
      <c r="F109" s="320" t="str">
        <f t="shared" si="2"/>
        <v>Goal</v>
      </c>
      <c r="G109" s="321"/>
    </row>
    <row r="110" ht="15.75" customHeight="1" spans="2:7">
      <c r="B110" s="244"/>
      <c r="C110" s="476"/>
      <c r="D110" s="477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355" t="s">
        <v>388</v>
      </c>
      <c r="D114" s="356"/>
      <c r="E114" s="361">
        <v>1</v>
      </c>
      <c r="F114" s="334" t="str">
        <f t="shared" si="2"/>
        <v>Completed</v>
      </c>
      <c r="G114" s="332"/>
    </row>
    <row r="115" spans="2:7">
      <c r="B115" s="244"/>
      <c r="C115" s="357" t="s">
        <v>407</v>
      </c>
      <c r="D115" s="358"/>
      <c r="E115" s="362">
        <v>1</v>
      </c>
      <c r="F115" s="336" t="str">
        <f t="shared" si="2"/>
        <v>Completed</v>
      </c>
      <c r="G115" s="337"/>
    </row>
    <row r="116" spans="2:7">
      <c r="B116" s="244"/>
      <c r="C116" s="357" t="s">
        <v>408</v>
      </c>
      <c r="D116" s="358"/>
      <c r="E116" s="362">
        <v>1</v>
      </c>
      <c r="F116" s="336" t="str">
        <f t="shared" si="2"/>
        <v>Completed</v>
      </c>
      <c r="G116" s="337"/>
    </row>
    <row r="117" spans="2:7">
      <c r="B117" s="244"/>
      <c r="C117" s="357"/>
      <c r="D117" s="358"/>
      <c r="E117" s="362"/>
      <c r="F117" s="336" t="str">
        <f t="shared" si="2"/>
        <v>Goal</v>
      </c>
      <c r="G117" s="337"/>
    </row>
    <row r="118" ht="15" customHeight="1" spans="2:7">
      <c r="B118" s="244"/>
      <c r="C118" s="357"/>
      <c r="D118" s="358"/>
      <c r="E118" s="451"/>
      <c r="F118" s="336" t="str">
        <f t="shared" si="2"/>
        <v>Goal</v>
      </c>
      <c r="G118" s="337"/>
    </row>
    <row r="119" ht="15" customHeight="1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359"/>
      <c r="D123" s="360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45589</v>
      </c>
      <c r="C129" s="245">
        <v>0.208333333333333</v>
      </c>
      <c r="D129" s="246" t="s">
        <v>63</v>
      </c>
      <c r="E129" s="287">
        <v>1</v>
      </c>
      <c r="F129" s="288" t="str">
        <f t="shared" si="2"/>
        <v>Completed</v>
      </c>
      <c r="G129" s="289"/>
    </row>
    <row r="130" spans="2:7">
      <c r="B130" s="244"/>
      <c r="C130" s="247">
        <v>0.215277777777778</v>
      </c>
      <c r="D130" s="248" t="s">
        <v>373</v>
      </c>
      <c r="E130" s="290">
        <v>1</v>
      </c>
      <c r="F130" s="291" t="str">
        <f t="shared" si="2"/>
        <v>Completed</v>
      </c>
      <c r="G130" s="292"/>
    </row>
    <row r="131" spans="2:7">
      <c r="B131" s="244"/>
      <c r="C131" s="247">
        <v>0.243055555555556</v>
      </c>
      <c r="D131" s="248" t="s">
        <v>374</v>
      </c>
      <c r="E131" s="293">
        <v>1</v>
      </c>
      <c r="F131" s="294" t="str">
        <f t="shared" si="2"/>
        <v>Completed</v>
      </c>
      <c r="G131" s="292"/>
    </row>
    <row r="132" spans="2:7">
      <c r="B132" s="244"/>
      <c r="C132" s="247">
        <v>0.277777777777778</v>
      </c>
      <c r="D132" s="248" t="s">
        <v>375</v>
      </c>
      <c r="E132" s="293">
        <v>1</v>
      </c>
      <c r="F132" s="294" t="str">
        <f t="shared" si="2"/>
        <v>Completed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>
        <v>1</v>
      </c>
      <c r="F133" s="296" t="str">
        <f t="shared" si="2"/>
        <v>Completed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spans="2:7">
      <c r="B136" s="244"/>
      <c r="C136" s="284" t="s">
        <v>386</v>
      </c>
      <c r="D136" s="285"/>
      <c r="E136" s="303">
        <v>1</v>
      </c>
      <c r="F136" s="304" t="str">
        <f t="shared" si="2"/>
        <v>Completed</v>
      </c>
      <c r="G136" s="305"/>
    </row>
    <row r="137" spans="2:7">
      <c r="B137" s="244"/>
      <c r="C137" s="255"/>
      <c r="D137" s="256"/>
      <c r="E137" s="306"/>
      <c r="F137" s="255" t="str">
        <f t="shared" si="2"/>
        <v>Goal</v>
      </c>
      <c r="G137" s="307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259">
        <v>0.395833333333333</v>
      </c>
      <c r="D141" s="260"/>
      <c r="E141" s="311" t="s">
        <v>217</v>
      </c>
      <c r="F141" s="312"/>
      <c r="G141" s="313"/>
    </row>
    <row r="142" ht="15.75" customHeight="1" spans="2:7">
      <c r="B142" s="244"/>
      <c r="C142" s="259" t="s">
        <v>69</v>
      </c>
      <c r="D142" s="260"/>
      <c r="E142" s="314" t="s">
        <v>44</v>
      </c>
      <c r="F142" s="315" t="s">
        <v>61</v>
      </c>
      <c r="G142" s="314" t="s">
        <v>62</v>
      </c>
    </row>
    <row r="143" spans="2:7">
      <c r="B143" s="244"/>
      <c r="C143" s="444"/>
      <c r="D143" s="481"/>
      <c r="E143" s="316"/>
      <c r="F143" s="317" t="str">
        <f t="shared" si="2"/>
        <v>Goal</v>
      </c>
      <c r="G143" s="318"/>
    </row>
    <row r="144" spans="2:7">
      <c r="B144" s="244"/>
      <c r="C144" s="473"/>
      <c r="D144" s="475"/>
      <c r="E144" s="319"/>
      <c r="F144" s="320" t="str">
        <f t="shared" si="2"/>
        <v>Goal</v>
      </c>
      <c r="G144" s="321"/>
    </row>
    <row r="145" spans="2:7">
      <c r="B145" s="244"/>
      <c r="C145" s="473"/>
      <c r="D145" s="475"/>
      <c r="E145" s="319"/>
      <c r="F145" s="320" t="str">
        <f t="shared" si="2"/>
        <v>Goal</v>
      </c>
      <c r="G145" s="321"/>
    </row>
    <row r="146" spans="2:7">
      <c r="B146" s="244"/>
      <c r="C146" s="473"/>
      <c r="D146" s="475"/>
      <c r="E146" s="319"/>
      <c r="F146" s="320" t="str">
        <f t="shared" si="2"/>
        <v>Goal</v>
      </c>
      <c r="G146" s="321"/>
    </row>
    <row r="147" ht="15.75" customHeight="1" spans="2:7">
      <c r="B147" s="244"/>
      <c r="C147" s="476"/>
      <c r="D147" s="477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spans="2:7">
      <c r="B151" s="244"/>
      <c r="C151" s="355" t="s">
        <v>388</v>
      </c>
      <c r="D151" s="356"/>
      <c r="E151" s="361" t="s">
        <v>385</v>
      </c>
      <c r="F151" s="334" t="str">
        <f t="shared" si="2"/>
        <v>Goal</v>
      </c>
      <c r="G151" s="332"/>
    </row>
    <row r="152" spans="2:7">
      <c r="B152" s="244"/>
      <c r="C152" s="357" t="s">
        <v>410</v>
      </c>
      <c r="D152" s="358"/>
      <c r="E152" s="362">
        <v>1</v>
      </c>
      <c r="F152" s="336" t="str">
        <f t="shared" si="2"/>
        <v>Completed</v>
      </c>
      <c r="G152" s="337"/>
    </row>
    <row r="153" spans="2:7">
      <c r="B153" s="244"/>
      <c r="C153" s="357" t="s">
        <v>411</v>
      </c>
      <c r="D153" s="358"/>
      <c r="E153" s="362">
        <v>1</v>
      </c>
      <c r="F153" s="336" t="str">
        <f t="shared" si="2"/>
        <v>Completed</v>
      </c>
      <c r="G153" s="337"/>
    </row>
    <row r="154" spans="2:7">
      <c r="B154" s="244"/>
      <c r="C154" s="357"/>
      <c r="D154" s="358"/>
      <c r="E154" s="362"/>
      <c r="F154" s="336" t="str">
        <f t="shared" si="2"/>
        <v>Goal</v>
      </c>
      <c r="G154" s="337"/>
    </row>
    <row r="155" ht="15.75" customHeight="1" spans="2:7">
      <c r="B155" s="244"/>
      <c r="C155" s="357"/>
      <c r="D155" s="358"/>
      <c r="E155" s="451"/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9"/>
      <c r="D160" s="360"/>
      <c r="E160" s="364"/>
      <c r="F160" s="340" t="str">
        <f t="shared" si="2"/>
        <v>Goal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403</v>
      </c>
      <c r="C165" s="368" t="s">
        <v>404</v>
      </c>
      <c r="D165" s="368" t="s">
        <v>217</v>
      </c>
      <c r="E165" s="368" t="s">
        <v>405</v>
      </c>
      <c r="F165" s="366" t="s">
        <v>406</v>
      </c>
      <c r="G165" s="503" t="s">
        <v>44</v>
      </c>
      <c r="H165" s="197"/>
      <c r="I165" s="498"/>
    </row>
    <row r="166" ht="15" customHeight="1" spans="2:9">
      <c r="B166" s="370"/>
      <c r="C166" s="371"/>
      <c r="D166" s="371"/>
      <c r="E166" s="371"/>
      <c r="F166" s="379"/>
      <c r="G166" s="504"/>
      <c r="H166" s="210"/>
      <c r="I166" s="499"/>
    </row>
    <row r="167" ht="15" customHeight="1" spans="2:9">
      <c r="B167" s="373"/>
      <c r="C167" s="374"/>
      <c r="D167" s="374"/>
      <c r="E167" s="374"/>
      <c r="F167" s="221"/>
      <c r="G167" s="496"/>
      <c r="H167" s="210"/>
      <c r="I167" s="499"/>
    </row>
    <row r="168" ht="15" customHeight="1" spans="2:9">
      <c r="B168" s="373"/>
      <c r="C168" s="374"/>
      <c r="D168" s="374"/>
      <c r="E168" s="374"/>
      <c r="F168" s="221"/>
      <c r="G168" s="496"/>
      <c r="H168" s="210"/>
      <c r="I168" s="499"/>
    </row>
    <row r="169" ht="15" customHeight="1" spans="2:9">
      <c r="B169" s="373"/>
      <c r="C169" s="374"/>
      <c r="D169" s="374"/>
      <c r="E169" s="374"/>
      <c r="F169" s="221"/>
      <c r="G169" s="496"/>
      <c r="H169" s="210"/>
      <c r="I169" s="499"/>
    </row>
    <row r="170" ht="15" customHeight="1" spans="2:9">
      <c r="B170" s="373"/>
      <c r="C170" s="374"/>
      <c r="D170" s="374"/>
      <c r="E170" s="374"/>
      <c r="F170" s="221"/>
      <c r="G170" s="496"/>
      <c r="H170" s="210"/>
      <c r="I170" s="499"/>
    </row>
    <row r="171" ht="15" customHeight="1" spans="2:9">
      <c r="B171" s="373"/>
      <c r="C171" s="374"/>
      <c r="D171" s="374"/>
      <c r="E171" s="374"/>
      <c r="F171" s="221"/>
      <c r="G171" s="496"/>
      <c r="H171" s="210"/>
      <c r="I171" s="499"/>
    </row>
    <row r="172" ht="15" customHeight="1" spans="2:9">
      <c r="B172" s="373"/>
      <c r="C172" s="374"/>
      <c r="D172" s="374"/>
      <c r="E172" s="374"/>
      <c r="F172" s="221"/>
      <c r="G172" s="496"/>
      <c r="H172" s="210"/>
      <c r="I172" s="500"/>
    </row>
    <row r="173" ht="15" customHeight="1" spans="2:9">
      <c r="B173" s="373"/>
      <c r="C173" s="374"/>
      <c r="D173" s="374"/>
      <c r="E173" s="374"/>
      <c r="F173" s="221"/>
      <c r="G173" s="496"/>
      <c r="H173" s="210"/>
      <c r="I173" s="500"/>
    </row>
    <row r="174" ht="15" customHeight="1" spans="2:9">
      <c r="B174" s="373"/>
      <c r="C174" s="374"/>
      <c r="D174" s="374"/>
      <c r="E174" s="374"/>
      <c r="F174" s="221"/>
      <c r="G174" s="496"/>
      <c r="H174" s="210"/>
      <c r="I174" s="500"/>
    </row>
    <row r="175" ht="15" customHeight="1" spans="2:9">
      <c r="B175" s="376"/>
      <c r="C175" s="377"/>
      <c r="D175" s="377"/>
      <c r="E175" s="377"/>
      <c r="F175" s="382"/>
      <c r="G175" s="497"/>
      <c r="H175" s="210"/>
      <c r="I175" s="500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45590</v>
      </c>
      <c r="C179" s="245">
        <v>0.208333333333333</v>
      </c>
      <c r="D179" s="246" t="s">
        <v>63</v>
      </c>
      <c r="E179" s="287"/>
      <c r="F179" s="288" t="str">
        <f t="shared" ref="F164:F227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spans="2:7">
      <c r="B186" s="244"/>
      <c r="C186" s="284" t="s">
        <v>386</v>
      </c>
      <c r="D186" s="285"/>
      <c r="E186" s="303">
        <v>1</v>
      </c>
      <c r="F186" s="304" t="str">
        <f t="shared" si="3"/>
        <v>Completed</v>
      </c>
      <c r="G186" s="305"/>
    </row>
    <row r="187" spans="2:7">
      <c r="B187" s="244"/>
      <c r="C187" s="255"/>
      <c r="D187" s="256"/>
      <c r="E187" s="306"/>
      <c r="F187" s="255" t="str">
        <f t="shared" si="3"/>
        <v>Goal</v>
      </c>
      <c r="G187" s="307"/>
    </row>
    <row r="188" spans="2:7">
      <c r="B188" s="244"/>
      <c r="C188" s="255"/>
      <c r="D188" s="256"/>
      <c r="E188" s="306"/>
      <c r="F188" s="255" t="str">
        <f t="shared" si="3"/>
        <v>Goal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259" t="s">
        <v>69</v>
      </c>
      <c r="D192" s="260"/>
      <c r="E192" s="314" t="s">
        <v>44</v>
      </c>
      <c r="F192" s="315" t="s">
        <v>61</v>
      </c>
      <c r="G192" s="314" t="s">
        <v>62</v>
      </c>
    </row>
    <row r="193" spans="2:7">
      <c r="B193" s="244"/>
      <c r="C193" s="444" t="s">
        <v>412</v>
      </c>
      <c r="D193" s="481"/>
      <c r="E193" s="316">
        <v>1</v>
      </c>
      <c r="F193" s="317" t="str">
        <f t="shared" si="3"/>
        <v>Completed</v>
      </c>
      <c r="G193" s="318"/>
    </row>
    <row r="194" spans="2:7">
      <c r="B194" s="244"/>
      <c r="C194" s="473"/>
      <c r="D194" s="475"/>
      <c r="E194" s="319"/>
      <c r="F194" s="320" t="str">
        <f t="shared" si="3"/>
        <v>Goal</v>
      </c>
      <c r="G194" s="321"/>
    </row>
    <row r="195" spans="2:7">
      <c r="B195" s="244"/>
      <c r="C195" s="473"/>
      <c r="D195" s="475"/>
      <c r="E195" s="319"/>
      <c r="F195" s="320" t="str">
        <f t="shared" si="3"/>
        <v>Goal</v>
      </c>
      <c r="G195" s="321"/>
    </row>
    <row r="196" spans="2:7">
      <c r="B196" s="244"/>
      <c r="C196" s="473"/>
      <c r="D196" s="475"/>
      <c r="E196" s="319"/>
      <c r="F196" s="320" t="str">
        <f t="shared" si="3"/>
        <v>Goal</v>
      </c>
      <c r="G196" s="321"/>
    </row>
    <row r="197" ht="15.75" customHeight="1" spans="2:7">
      <c r="B197" s="244"/>
      <c r="C197" s="476"/>
      <c r="D197" s="477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355" t="s">
        <v>388</v>
      </c>
      <c r="D201" s="356"/>
      <c r="E201" s="361">
        <v>1</v>
      </c>
      <c r="F201" s="334" t="str">
        <f t="shared" si="3"/>
        <v>Completed</v>
      </c>
      <c r="G201" s="332"/>
    </row>
    <row r="202" spans="2:7">
      <c r="B202" s="244"/>
      <c r="C202" s="357" t="s">
        <v>364</v>
      </c>
      <c r="D202" s="358"/>
      <c r="E202" s="362" t="s">
        <v>385</v>
      </c>
      <c r="F202" s="336" t="str">
        <f t="shared" si="3"/>
        <v>Goal</v>
      </c>
      <c r="G202" s="337"/>
    </row>
    <row r="203" spans="2:7">
      <c r="B203" s="244"/>
      <c r="C203" s="357" t="s">
        <v>407</v>
      </c>
      <c r="D203" s="358"/>
      <c r="E203" s="362">
        <v>1</v>
      </c>
      <c r="F203" s="336" t="str">
        <f t="shared" si="3"/>
        <v>Completed</v>
      </c>
      <c r="G203" s="337"/>
    </row>
    <row r="204" spans="2:7">
      <c r="B204" s="244"/>
      <c r="C204" s="357"/>
      <c r="D204" s="358"/>
      <c r="E204" s="362"/>
      <c r="F204" s="336" t="str">
        <f t="shared" si="3"/>
        <v>Goal</v>
      </c>
      <c r="G204" s="337"/>
    </row>
    <row r="205" ht="15" customHeight="1" spans="2:7">
      <c r="B205" s="244"/>
      <c r="C205" s="357"/>
      <c r="D205" s="358"/>
      <c r="E205" s="451"/>
      <c r="F205" s="336" t="str">
        <f t="shared" si="3"/>
        <v>Goal</v>
      </c>
      <c r="G205" s="337"/>
    </row>
    <row r="206" ht="15" customHeight="1" spans="2:7">
      <c r="B206" s="244"/>
      <c r="C206" s="357"/>
      <c r="D206" s="358"/>
      <c r="E206" s="451"/>
      <c r="F206" s="336" t="str">
        <f t="shared" si="3"/>
        <v>Goal</v>
      </c>
      <c r="G206" s="337"/>
    </row>
    <row r="207" ht="15" customHeight="1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ht="15" customHeight="1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ht="15" customHeight="1" spans="2:7">
      <c r="B209" s="244"/>
      <c r="C209" s="357"/>
      <c r="D209" s="358"/>
      <c r="E209" s="451"/>
      <c r="F209" s="336" t="str">
        <f t="shared" si="3"/>
        <v>Goal</v>
      </c>
      <c r="G209" s="337"/>
    </row>
    <row r="210" ht="15.75" customHeight="1" spans="2:7">
      <c r="B210" s="244"/>
      <c r="C210" s="359"/>
      <c r="D210" s="360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/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spans="2:7">
      <c r="B223" s="453"/>
      <c r="C223" s="284"/>
      <c r="D223" s="285"/>
      <c r="E223" s="303"/>
      <c r="F223" s="304" t="str">
        <f t="shared" si="3"/>
        <v>Goal</v>
      </c>
      <c r="G223" s="305"/>
    </row>
    <row r="224" spans="2:7">
      <c r="B224" s="453"/>
      <c r="C224" s="255"/>
      <c r="D224" s="256"/>
      <c r="E224" s="306"/>
      <c r="F224" s="255" t="str">
        <f t="shared" si="3"/>
        <v>Goal</v>
      </c>
      <c r="G224" s="307"/>
    </row>
    <row r="225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spans="2:7">
      <c r="B230" s="453"/>
      <c r="C230" s="444"/>
      <c r="D230" s="481"/>
      <c r="E230" s="316"/>
      <c r="F230" s="317" t="str">
        <f t="shared" ref="F228:F249" si="4">IF(E230=100%,"Completed","Goal")</f>
        <v>Goal</v>
      </c>
      <c r="G230" s="318"/>
    </row>
    <row r="231" spans="2:7">
      <c r="B231" s="453"/>
      <c r="C231" s="473"/>
      <c r="D231" s="475"/>
      <c r="E231" s="319"/>
      <c r="F231" s="320" t="str">
        <f t="shared" si="4"/>
        <v>Goal</v>
      </c>
      <c r="G231" s="321"/>
    </row>
    <row r="232" spans="2:7">
      <c r="B232" s="453"/>
      <c r="C232" s="473"/>
      <c r="D232" s="475"/>
      <c r="E232" s="319"/>
      <c r="F232" s="320" t="str">
        <f t="shared" si="4"/>
        <v>Goal</v>
      </c>
      <c r="G232" s="321"/>
    </row>
    <row r="233" spans="2:7">
      <c r="B233" s="453"/>
      <c r="C233" s="473"/>
      <c r="D233" s="475"/>
      <c r="E233" s="319"/>
      <c r="F233" s="320" t="str">
        <f t="shared" si="4"/>
        <v>Goal</v>
      </c>
      <c r="G233" s="321"/>
    </row>
    <row r="234" ht="15.75" customHeight="1" spans="2:7">
      <c r="B234" s="453"/>
      <c r="C234" s="476"/>
      <c r="D234" s="477"/>
      <c r="E234" s="322"/>
      <c r="F234" s="323" t="str">
        <f t="shared" si="4"/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spans="2:7">
      <c r="B238" s="453"/>
      <c r="C238" s="355"/>
      <c r="D238" s="356"/>
      <c r="E238" s="361"/>
      <c r="F238" s="334" t="str">
        <f t="shared" si="4"/>
        <v>Goal</v>
      </c>
      <c r="G238" s="332"/>
    </row>
    <row r="239" spans="2:7">
      <c r="B239" s="453"/>
      <c r="C239" s="357"/>
      <c r="D239" s="358"/>
      <c r="E239" s="362"/>
      <c r="F239" s="336" t="str">
        <f t="shared" si="4"/>
        <v>Goal</v>
      </c>
      <c r="G239" s="337"/>
    </row>
    <row r="240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.15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.15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190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1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{b509105f-1bff-4afd-8e48-411037d2e2af}</x14:id>
        </ext>
      </extLst>
    </cfRule>
    <cfRule type="dataBar" priority="1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{97507ec4-7a72-4fe2-aae5-2320447672b3}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{f46d17b6-180e-40b6-902a-c19d4f1f9aaa}</x14:id>
        </ext>
      </extLst>
    </cfRule>
  </conditionalFormatting>
  <conditionalFormatting sqref="D4">
    <cfRule type="dataBar" priority="1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{5cf08b9e-52f0-4da2-8e02-d2bf883f7c58}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{9aea273c-71ba-4605-bf13-cfd7dc776dfc}</x14:id>
        </ext>
      </extLst>
    </cfRule>
    <cfRule type="dataBar" priority="1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{7ed5f04a-b71b-4d5e-8757-7778f01871c9}</x14:id>
        </ext>
      </extLst>
    </cfRule>
  </conditionalFormatting>
  <conditionalFormatting sqref="E18">
    <cfRule type="dataBar" priority="5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{c4c1ddf8-2ab6-40c6-a174-b000b4c6bdb6}</x14:id>
        </ext>
      </extLst>
    </cfRule>
    <cfRule type="dataBar" priority="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{fe912164-cc7c-4ae5-bd11-c3d8d6bdcd86}</x14:id>
        </ext>
      </extLst>
    </cfRule>
    <cfRule type="dataBar" priority="5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{7aa2f58f-1246-4b92-8367-f6800b1bf20d}</x14:id>
        </ext>
      </extLst>
    </cfRule>
  </conditionalFormatting>
  <conditionalFormatting sqref="E19">
    <cfRule type="dataBar" priority="5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{2918b14d-e142-4832-bb50-7a01b00e1bff}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{eaa5671d-3f12-4f0e-8044-cd5930a70f5a}</x14:id>
        </ext>
      </extLst>
    </cfRule>
    <cfRule type="dataBar" priority="5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{183f8c57-0308-42ee-bdf4-4a1a13add3bd}</x14:id>
        </ext>
      </extLst>
    </cfRule>
  </conditionalFormatting>
  <conditionalFormatting sqref="E55">
    <cfRule type="dataBar" priority="5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{aa3b9c40-6680-40a8-bea3-08b641c9e3dd}</x14:id>
        </ext>
      </extLst>
    </cfRule>
    <cfRule type="dataBar" priority="4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{b6c0271b-153c-493a-a848-ec06e89931be}</x14:id>
        </ext>
      </extLst>
    </cfRule>
    <cfRule type="dataBar" priority="4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{b097dfd9-7531-4af7-86f5-22612dc50904}</x14:id>
        </ext>
      </extLst>
    </cfRule>
  </conditionalFormatting>
  <conditionalFormatting sqref="E56">
    <cfRule type="dataBar" priority="4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{7d3c00dc-694c-4234-84cc-b9293769c5f7}</x14:id>
        </ext>
      </extLst>
    </cfRule>
    <cfRule type="dataBar" priority="4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{a29ae752-9d7b-4a27-9cdb-7a0c50261646}</x14:id>
        </ext>
      </extLst>
    </cfRule>
    <cfRule type="dataBar" priority="4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{3f65db42-b012-4e81-941f-63781591f7af}</x14:id>
        </ext>
      </extLst>
    </cfRule>
  </conditionalFormatting>
  <conditionalFormatting sqref="E92">
    <cfRule type="dataBar" priority="4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{b321e2c0-d935-4e9b-9ccf-11988d6f313f}</x14:id>
        </ext>
      </extLst>
    </cfRule>
    <cfRule type="dataBar" priority="4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{7e289522-e4f2-4eae-a3aa-64f745cdf16e}</x14:id>
        </ext>
      </extLst>
    </cfRule>
    <cfRule type="dataBar" priority="4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{7a78e28d-b63c-4860-bcde-f8c61122b162}</x14:id>
        </ext>
      </extLst>
    </cfRule>
  </conditionalFormatting>
  <conditionalFormatting sqref="E93"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{f0fda6a3-fde5-4f6e-bd51-7cbfb9e1ce72}</x14:id>
        </ext>
      </extLst>
    </cfRule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{a0a79b86-1548-4e24-9448-a2e3c6487a73}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{8b9054b1-051a-4384-b721-009f840a1d3d}</x14:id>
        </ext>
      </extLst>
    </cfRule>
  </conditionalFormatting>
  <conditionalFormatting sqref="E129">
    <cfRule type="dataBar" priority="3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{41991ff2-6d2e-4179-841f-52c0b8f99f8b}</x14:id>
        </ext>
      </extLst>
    </cfRule>
    <cfRule type="dataBar" priority="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{60369a72-1d64-4e74-b798-64be97447b61}</x14:id>
        </ext>
      </extLst>
    </cfRule>
    <cfRule type="dataBar" priority="3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{c8bd6002-3511-4ed3-b0bb-3886850365ca}</x14:id>
        </ext>
      </extLst>
    </cfRule>
  </conditionalFormatting>
  <conditionalFormatting sqref="E130">
    <cfRule type="dataBar" priority="3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{a8d1eabe-3f68-40be-8163-51fa880cd0aa}</x14:id>
        </ext>
      </extLst>
    </cfRule>
    <cfRule type="dataBar" priority="3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{89f2946c-65f4-4d94-be64-99c3bb3bc17d}</x14:id>
        </ext>
      </extLst>
    </cfRule>
    <cfRule type="dataBar" priority="3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{658f41a8-827b-4070-96eb-143d15279fef}</x14:id>
        </ext>
      </extLst>
    </cfRule>
  </conditionalFormatting>
  <conditionalFormatting sqref="E179">
    <cfRule type="dataBar" priority="2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{e675224b-07ce-43f7-a4e1-58746f4771f9}</x14:id>
        </ext>
      </extLst>
    </cfRule>
    <cfRule type="dataBar" priority="2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{e7bbf5a6-e501-4037-b119-55a4a109a6a0}</x14:id>
        </ext>
      </extLst>
    </cfRule>
    <cfRule type="dataBar" priority="2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{ae7c22a0-8557-4903-9635-020efcb78bde}</x14:id>
        </ext>
      </extLst>
    </cfRule>
  </conditionalFormatting>
  <conditionalFormatting sqref="E180">
    <cfRule type="dataBar" priority="2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{3f307734-83d9-4e7f-91ae-9bfbbecfa451}</x14:id>
        </ext>
      </extLst>
    </cfRule>
    <cfRule type="dataBar" priority="2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{fe32525e-56b3-4300-9c5e-ed116b2d0304}</x14:id>
        </ext>
      </extLst>
    </cfRule>
    <cfRule type="dataBar" priority="2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{30476c0e-322f-4d87-a492-fae07ddf5bbf}</x14:id>
        </ext>
      </extLst>
    </cfRule>
  </conditionalFormatting>
  <conditionalFormatting sqref="E216">
    <cfRule type="dataBar" priority="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{1bb9a62a-aac9-4072-8206-dfb831794511}</x14:id>
        </ext>
      </extLst>
    </cfRule>
    <cfRule type="dataBar" priority="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{007ad253-a6e8-44a8-a567-449d7bb1ce1f}</x14:id>
        </ext>
      </extLst>
    </cfRule>
    <cfRule type="dataBar" priority="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{85cb9a98-4fe5-4de1-b133-4c4d71ef4b64}</x14:id>
        </ext>
      </extLst>
    </cfRule>
  </conditionalFormatting>
  <conditionalFormatting sqref="E217">
    <cfRule type="dataBar" priority="1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{21ee76d0-783f-4ad3-b61b-a830a5c0747b}</x14:id>
        </ext>
      </extLst>
    </cfRule>
    <cfRule type="dataBar" priority="1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{c64822f8-a108-4da8-8305-e98a98d4f9c9}</x14:id>
        </ext>
      </extLst>
    </cfRule>
    <cfRule type="dataBar" priority="1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{38cbf18c-b421-425f-bf94-6c43c6205fba}</x14:id>
        </ext>
      </extLst>
    </cfRule>
  </conditionalFormatting>
  <conditionalFormatting sqref="E40:E49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{6dffb55c-4ef2-4cf6-b363-30bf3bc394c1}</x14:id>
        </ext>
      </extLst>
    </cfRule>
  </conditionalFormatting>
  <conditionalFormatting sqref="E77:E86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{c99c5135-78cb-4c7d-af27-d7318312c42c}</x14:id>
        </ext>
      </extLst>
    </cfRule>
  </conditionalFormatting>
  <conditionalFormatting sqref="E114:E123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{48596ae8-adfc-41ee-9662-5353a8be0d8f}</x14:id>
        </ext>
      </extLst>
    </cfRule>
  </conditionalFormatting>
  <conditionalFormatting sqref="E151:E160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{409a3b2f-b67e-48ca-9dfd-cc3d605d0842}</x14:id>
        </ext>
      </extLst>
    </cfRule>
  </conditionalFormatting>
  <conditionalFormatting sqref="E201:E210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{0164b86d-dd45-4585-86c3-a55b927d5770}</x14:id>
        </ext>
      </extLst>
    </cfRule>
  </conditionalFormatting>
  <conditionalFormatting sqref="E238:E247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{2aec5a9d-5686-4269-9f8b-68ebb2e4514f}</x14:id>
        </ext>
      </extLst>
    </cfRule>
  </conditionalFormatting>
  <conditionalFormatting sqref="E248:E249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{d01f39b4-fe61-4935-9722-9539e866db0e}</x14:id>
        </ext>
      </extLst>
    </cfRule>
  </conditionalFormatting>
  <conditionalFormatting sqref="G166:G175">
    <cfRule type="dataBar" priority="1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{a638baf4-68fa-44e9-b9e8-0dec66c7aaec}</x14:id>
        </ext>
      </extLst>
    </cfRule>
  </conditionalFormatting>
  <conditionalFormatting sqref="H166:H175">
    <cfRule type="dataBar" priority="58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{a0d64dcf-8c19-4af8-90c7-e12bc9ea148a}</x14:id>
        </ext>
      </extLst>
    </cfRule>
  </conditionalFormatting>
  <conditionalFormatting sqref="D3:D12;D14">
    <cfRule type="dataBar" priority="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{a20dc795-3fca-42cc-a2e4-50fb0dc93ad1}</x14:id>
        </ext>
      </extLst>
    </cfRule>
  </conditionalFormatting>
  <conditionalFormatting sqref="E18:E22;E25:E29;E32:E37;E50:E51">
    <cfRule type="dataBar" priority="5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{381d6125-5939-4707-8bc7-07d89742801d}</x14:id>
        </ext>
      </extLst>
    </cfRule>
  </conditionalFormatting>
  <conditionalFormatting sqref="E55:E59;E62:E66;E69:E74;E87:E88">
    <cfRule type="dataBar" priority="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{de55be7b-9186-4086-9ea8-c58bacdac3aa}</x14:id>
        </ext>
      </extLst>
    </cfRule>
  </conditionalFormatting>
  <conditionalFormatting sqref="E92:E96;E99:E103;E106:E111;E124:E125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{cb5f7779-3fb2-4634-9653-e835afabbf29}</x14:id>
        </ext>
      </extLst>
    </cfRule>
  </conditionalFormatting>
  <conditionalFormatting sqref="E129:E133;E136:E140;E143:E148;E161:E162">
    <cfRule type="dataBar" priority="3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{00de625c-0140-4351-a6d9-3ee6b331a09b}</x14:id>
        </ext>
      </extLst>
    </cfRule>
  </conditionalFormatting>
  <conditionalFormatting sqref="E179:E183;E186:E190;E193:E198;E211:E212">
    <cfRule type="dataBar" priority="2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{a15c0726-8654-4c75-b063-02e78a975354}</x14:id>
        </ext>
      </extLst>
    </cfRule>
  </conditionalFormatting>
  <conditionalFormatting sqref="E216:E220;E223:E227;E230:E235"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{feb66a55-7a20-498e-b361-99d1c32c0577}</x14:id>
        </ext>
      </extLst>
    </cfRule>
  </conditionalFormatting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09105f-1bff-4afd-8e48-411037d2e2a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7507ec4-7a72-4fe2-aae5-2320447672b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46d17b6-180e-40b6-902a-c19d4f1f9aa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5cf08b9e-52f0-4da2-8e02-d2bf883f7c5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aea273c-71ba-4605-bf13-cfd7dc776df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ed5f04a-b71b-4d5e-8757-7778f01871c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c4c1ddf8-2ab6-40c6-a174-b000b4c6bdb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e912164-cc7c-4ae5-bd11-c3d8d6bdcd8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aa2f58f-1246-4b92-8367-f6800b1bf20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2918b14d-e142-4832-bb50-7a01b00e1bf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aa5671d-3f12-4f0e-8044-cd5930a70f5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83f8c57-0308-42ee-bdf4-4a1a13add3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aa3b9c40-6680-40a8-bea3-08b641c9e3d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6c0271b-153c-493a-a848-ec06e89931b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097dfd9-7531-4af7-86f5-22612dc5090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7d3c00dc-694c-4234-84cc-b9293769c5f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29ae752-9d7b-4a27-9cdb-7a0c5026164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f65db42-b012-4e81-941f-63781591f7a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b321e2c0-d935-4e9b-9ccf-11988d6f313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e289522-e4f2-4eae-a3aa-64f745cdf16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a78e28d-b63c-4860-bcde-f8c61122b16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f0fda6a3-fde5-4f6e-bd51-7cbfb9e1ce7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0a79b86-1548-4e24-9448-a2e3c6487a7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b9054b1-051a-4384-b721-009f840a1d3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41991ff2-6d2e-4179-841f-52c0b8f99f8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0369a72-1d64-4e74-b798-64be97447b6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8bd6002-3511-4ed3-b0bb-3886850365c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a8d1eabe-3f68-40be-8163-51fa880cd0a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9f2946c-65f4-4d94-be64-99c3bb3bc17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58f41a8-827b-4070-96eb-143d15279fe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e675224b-07ce-43f7-a4e1-58746f4771f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7bbf5a6-e501-4037-b119-55a4a109a6a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e7c22a0-8557-4903-9635-020efcb78bd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3f307734-83d9-4e7f-91ae-9bfbbecfa45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e32525e-56b3-4300-9c5e-ed116b2d030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0476c0e-322f-4d87-a492-fae07ddf5b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1bb9a62a-aac9-4072-8206-dfb83179451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07ad253-a6e8-44a8-a567-449d7bb1ce1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5cb9a98-4fe5-4de1-b133-4c4d71ef4b6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21ee76d0-783f-4ad3-b61b-a830a5c0747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64822f8-a108-4da8-8305-e98a98d4f9c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8cbf18c-b421-425f-bf94-6c43c6205fb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6dffb55c-4ef2-4cf6-b363-30bf3bc394c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c99c5135-78cb-4c7d-af27-d7318312c42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48596ae8-adfc-41ee-9662-5353a8be0d8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409a3b2f-b67e-48ca-9dfd-cc3d605d084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0164b86d-dd45-4585-86c3-a55b927d577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2aec5a9d-5686-4269-9f8b-68ebb2e4514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d01f39b4-fe61-4935-9722-9539e866db0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a638baf4-68fa-44e9-b9e8-0dec66c7aae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G166:G175</xm:sqref>
        </x14:conditionalFormatting>
        <x14:conditionalFormatting xmlns:xm="http://schemas.microsoft.com/office/excel/2006/main">
          <x14:cfRule type="dataBar" id="{a0d64dcf-8c19-4af8-90c7-e12bc9ea148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H166:H175</xm:sqref>
        </x14:conditionalFormatting>
        <x14:conditionalFormatting xmlns:xm="http://schemas.microsoft.com/office/excel/2006/main">
          <x14:cfRule type="dataBar" id="{a20dc795-3fca-42cc-a2e4-50fb0dc93ad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381d6125-5939-4707-8bc7-07d89742801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de55be7b-9186-4086-9ea8-c58bacdac3a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cb5f7779-3fb2-4634-9653-e835afabbf2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00de625c-0140-4351-a6d9-3ee6b331a09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a15c0726-8654-4c75-b063-02e78a97535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feb66a55-7a20-498e-b361-99d1c32c057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49"/>
  <sheetViews>
    <sheetView workbookViewId="0">
      <selection activeCell="D7" sqref="D7"/>
    </sheetView>
  </sheetViews>
  <sheetFormatPr defaultColWidth="9.144" defaultRowHeight="14.4"/>
  <cols>
    <col min="2" max="2" width="4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/>
      <c r="C3" s="455"/>
      <c r="D3" s="232"/>
      <c r="F3" s="75">
        <f>'PROGRESS REPORT '!AA3</f>
        <v>2</v>
      </c>
      <c r="G3" s="76"/>
    </row>
    <row r="4" spans="2:4">
      <c r="B4" s="13"/>
      <c r="C4" s="14"/>
      <c r="D4" s="233"/>
    </row>
    <row r="5" spans="2:4">
      <c r="B5" s="13"/>
      <c r="C5" s="14"/>
      <c r="D5" s="72"/>
    </row>
    <row r="6" spans="2:4">
      <c r="B6" s="8"/>
      <c r="C6" s="9"/>
      <c r="D6" s="72">
        <v>1</v>
      </c>
    </row>
    <row r="7" spans="2:4">
      <c r="B7" s="13"/>
      <c r="C7" s="14"/>
      <c r="D7" s="72"/>
    </row>
    <row r="8" spans="2:4">
      <c r="B8" s="13"/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45579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84"/>
      <c r="D25" s="285"/>
      <c r="E25" s="303"/>
      <c r="F25" s="304" t="str">
        <f t="shared" si="0"/>
        <v>Goal</v>
      </c>
      <c r="G25" s="305"/>
    </row>
    <row r="26" ht="15" customHeight="1" spans="2:7">
      <c r="B26" s="244"/>
      <c r="C26" s="255"/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15" customHeight="1" spans="2:7">
      <c r="B32" s="244"/>
      <c r="C32" s="444"/>
      <c r="D32" s="481"/>
      <c r="E32" s="316"/>
      <c r="F32" s="317" t="str">
        <f t="shared" si="0"/>
        <v>Goal</v>
      </c>
      <c r="G32" s="318"/>
    </row>
    <row r="33" ht="15" customHeight="1" spans="2:7">
      <c r="B33" s="244"/>
      <c r="C33" s="473"/>
      <c r="D33" s="475"/>
      <c r="E33" s="319"/>
      <c r="F33" s="320" t="str">
        <f t="shared" si="0"/>
        <v>Goal</v>
      </c>
      <c r="G33" s="321"/>
    </row>
    <row r="34" ht="15" customHeight="1" spans="2:7">
      <c r="B34" s="244"/>
      <c r="C34" s="473"/>
      <c r="D34" s="475"/>
      <c r="E34" s="319"/>
      <c r="F34" s="320" t="str">
        <f t="shared" si="0"/>
        <v>Goal</v>
      </c>
      <c r="G34" s="321"/>
    </row>
    <row r="35" ht="15" customHeight="1" spans="2:7">
      <c r="B35" s="244"/>
      <c r="C35" s="473"/>
      <c r="D35" s="475"/>
      <c r="E35" s="319"/>
      <c r="F35" s="320" t="str">
        <f t="shared" si="0"/>
        <v>Goal</v>
      </c>
      <c r="G35" s="321"/>
    </row>
    <row r="36" ht="15" customHeight="1" spans="2:7">
      <c r="B36" s="244"/>
      <c r="C36" s="476"/>
      <c r="D36" s="477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 t="s">
        <v>413</v>
      </c>
      <c r="D40" s="356"/>
      <c r="E40" s="361">
        <v>1</v>
      </c>
      <c r="F40" s="334" t="str">
        <f t="shared" si="0"/>
        <v>Completed</v>
      </c>
      <c r="G40" s="332"/>
    </row>
    <row r="41" ht="15" customHeight="1" spans="2:7">
      <c r="B41" s="244"/>
      <c r="C41" s="357" t="s">
        <v>414</v>
      </c>
      <c r="D41" s="358"/>
      <c r="E41" s="362">
        <v>1</v>
      </c>
      <c r="F41" s="336" t="str">
        <f t="shared" si="0"/>
        <v>Completed</v>
      </c>
      <c r="G41" s="337"/>
    </row>
    <row r="42" ht="15" customHeight="1" spans="2:7">
      <c r="B42" s="244"/>
      <c r="C42" s="357" t="s">
        <v>415</v>
      </c>
      <c r="D42" s="358"/>
      <c r="E42" s="362">
        <v>1</v>
      </c>
      <c r="F42" s="336" t="str">
        <f t="shared" si="0"/>
        <v>Completed</v>
      </c>
      <c r="G42" s="337"/>
    </row>
    <row r="43" ht="15" customHeight="1" spans="2:7">
      <c r="B43" s="244"/>
      <c r="C43" s="357"/>
      <c r="D43" s="358"/>
      <c r="E43" s="362"/>
      <c r="F43" s="336" t="str">
        <f t="shared" si="0"/>
        <v>Goal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7">
      <c r="B47" s="244"/>
      <c r="C47" s="357"/>
      <c r="D47" s="358"/>
      <c r="E47" s="451"/>
      <c r="F47" s="336" t="str">
        <f t="shared" si="0"/>
        <v>Goal</v>
      </c>
      <c r="G47" s="337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359"/>
      <c r="D49" s="360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45580</v>
      </c>
      <c r="C55" s="245">
        <v>0.208333333333333</v>
      </c>
      <c r="D55" s="246" t="s">
        <v>63</v>
      </c>
      <c r="E55" s="287">
        <v>1</v>
      </c>
      <c r="F55" s="288" t="str">
        <f t="shared" si="0"/>
        <v>Completed</v>
      </c>
      <c r="G55" s="289"/>
    </row>
    <row r="56" spans="2:7">
      <c r="B56" s="244"/>
      <c r="C56" s="247">
        <v>0.215277777777778</v>
      </c>
      <c r="D56" s="248" t="s">
        <v>373</v>
      </c>
      <c r="E56" s="290">
        <v>1</v>
      </c>
      <c r="F56" s="291" t="str">
        <f t="shared" si="0"/>
        <v>Completed</v>
      </c>
      <c r="G56" s="292"/>
    </row>
    <row r="57" spans="2:7">
      <c r="B57" s="244"/>
      <c r="C57" s="247">
        <v>0.243055555555556</v>
      </c>
      <c r="D57" s="248" t="s">
        <v>374</v>
      </c>
      <c r="E57" s="293">
        <v>1</v>
      </c>
      <c r="F57" s="294" t="str">
        <f t="shared" si="0"/>
        <v>Completed</v>
      </c>
      <c r="G57" s="292"/>
    </row>
    <row r="58" spans="2:7">
      <c r="B58" s="244"/>
      <c r="C58" s="247">
        <v>0.277777777777778</v>
      </c>
      <c r="D58" s="248" t="s">
        <v>375</v>
      </c>
      <c r="E58" s="293">
        <v>1</v>
      </c>
      <c r="F58" s="294" t="str">
        <f t="shared" si="0"/>
        <v>Completed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>
        <v>1</v>
      </c>
      <c r="F59" s="296" t="str">
        <f t="shared" si="0"/>
        <v>Completed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spans="2:7">
      <c r="B62" s="244"/>
      <c r="C62" s="284"/>
      <c r="D62" s="285"/>
      <c r="E62" s="303"/>
      <c r="F62" s="304" t="str">
        <f t="shared" si="0"/>
        <v>Goal</v>
      </c>
      <c r="G62" s="305"/>
    </row>
    <row r="63" spans="2:7">
      <c r="B63" s="244"/>
      <c r="C63" s="255"/>
      <c r="D63" s="256"/>
      <c r="E63" s="306"/>
      <c r="F63" s="255" t="str">
        <f t="shared" si="0"/>
        <v>Goal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spans="2:7">
      <c r="B69" s="244"/>
      <c r="C69" s="444"/>
      <c r="D69" s="481"/>
      <c r="E69" s="316"/>
      <c r="F69" s="317" t="str">
        <f t="shared" si="0"/>
        <v>Goal</v>
      </c>
      <c r="G69" s="318"/>
    </row>
    <row r="70" spans="2:7">
      <c r="B70" s="244"/>
      <c r="C70" s="473"/>
      <c r="D70" s="475"/>
      <c r="E70" s="319"/>
      <c r="F70" s="320" t="str">
        <f t="shared" si="0"/>
        <v>Goal</v>
      </c>
      <c r="G70" s="321"/>
    </row>
    <row r="71" spans="2:7">
      <c r="B71" s="244"/>
      <c r="C71" s="473"/>
      <c r="D71" s="475"/>
      <c r="E71" s="319"/>
      <c r="F71" s="320" t="str">
        <f t="shared" si="0"/>
        <v>Goal</v>
      </c>
      <c r="G71" s="321"/>
    </row>
    <row r="72" spans="2:7">
      <c r="B72" s="244"/>
      <c r="C72" s="473"/>
      <c r="D72" s="475"/>
      <c r="E72" s="319"/>
      <c r="F72" s="320" t="str">
        <f t="shared" si="0"/>
        <v>Goal</v>
      </c>
      <c r="G72" s="321"/>
    </row>
    <row r="73" ht="15.75" customHeight="1" spans="2:7">
      <c r="B73" s="244"/>
      <c r="C73" s="476"/>
      <c r="D73" s="477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5" t="s">
        <v>201</v>
      </c>
      <c r="D77" s="356"/>
      <c r="E77" s="361">
        <v>1</v>
      </c>
      <c r="F77" s="334" t="str">
        <f t="shared" si="0"/>
        <v>Completed</v>
      </c>
      <c r="G77" s="332"/>
    </row>
    <row r="78" spans="2:7">
      <c r="B78" s="244"/>
      <c r="C78" s="357" t="s">
        <v>416</v>
      </c>
      <c r="D78" s="358"/>
      <c r="E78" s="362">
        <v>1</v>
      </c>
      <c r="F78" s="336" t="str">
        <f t="shared" si="0"/>
        <v>Completed</v>
      </c>
      <c r="G78" s="337"/>
    </row>
    <row r="79" spans="2:7">
      <c r="B79" s="244"/>
      <c r="C79" s="357" t="s">
        <v>417</v>
      </c>
      <c r="D79" s="358"/>
      <c r="E79" s="362">
        <v>1</v>
      </c>
      <c r="F79" s="336" t="str">
        <f t="shared" si="0"/>
        <v>Completed</v>
      </c>
      <c r="G79" s="337"/>
    </row>
    <row r="80" spans="2:7">
      <c r="B80" s="244"/>
      <c r="C80" s="487" t="s">
        <v>86</v>
      </c>
      <c r="D80" s="488"/>
      <c r="E80" s="362">
        <v>1</v>
      </c>
      <c r="F80" s="336" t="str">
        <f t="shared" si="0"/>
        <v>Completed</v>
      </c>
      <c r="G80" s="337"/>
    </row>
    <row r="81" ht="15" customHeight="1" spans="2:7">
      <c r="B81" s="244"/>
      <c r="C81" s="357"/>
      <c r="D81" s="358"/>
      <c r="E81" s="451"/>
      <c r="F81" s="336" t="str">
        <f t="shared" si="0"/>
        <v>Goal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103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359"/>
      <c r="D86" s="360"/>
      <c r="E86" s="364"/>
      <c r="F86" s="340" t="str">
        <f t="shared" si="1"/>
        <v>Goal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45581</v>
      </c>
      <c r="C92" s="245">
        <v>0.208333333333333</v>
      </c>
      <c r="D92" s="246" t="s">
        <v>63</v>
      </c>
      <c r="E92" s="287">
        <v>1</v>
      </c>
      <c r="F92" s="288" t="str">
        <f t="shared" si="1"/>
        <v>Completed</v>
      </c>
      <c r="G92" s="289"/>
    </row>
    <row r="93" spans="2:7">
      <c r="B93" s="244"/>
      <c r="C93" s="247">
        <v>0.215277777777778</v>
      </c>
      <c r="D93" s="248" t="s">
        <v>373</v>
      </c>
      <c r="E93" s="290">
        <v>1</v>
      </c>
      <c r="F93" s="291" t="str">
        <f t="shared" si="1"/>
        <v>Completed</v>
      </c>
      <c r="G93" s="292"/>
    </row>
    <row r="94" spans="2:7">
      <c r="B94" s="244"/>
      <c r="C94" s="247">
        <v>0.243055555555556</v>
      </c>
      <c r="D94" s="248" t="s">
        <v>374</v>
      </c>
      <c r="E94" s="293">
        <v>1</v>
      </c>
      <c r="F94" s="294" t="str">
        <f t="shared" si="1"/>
        <v>Completed</v>
      </c>
      <c r="G94" s="292"/>
    </row>
    <row r="95" spans="2:7">
      <c r="B95" s="244"/>
      <c r="C95" s="247">
        <v>0.277777777777778</v>
      </c>
      <c r="D95" s="248" t="s">
        <v>375</v>
      </c>
      <c r="E95" s="293">
        <v>1</v>
      </c>
      <c r="F95" s="294" t="str">
        <f t="shared" si="1"/>
        <v>Completed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>
        <v>1</v>
      </c>
      <c r="F96" s="296" t="str">
        <f t="shared" si="1"/>
        <v>Completed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84" t="s">
        <v>386</v>
      </c>
      <c r="D99" s="285"/>
      <c r="E99" s="303">
        <v>1</v>
      </c>
      <c r="F99" s="304" t="str">
        <f t="shared" si="1"/>
        <v>Completed</v>
      </c>
      <c r="G99" s="305"/>
    </row>
    <row r="100" spans="2:7">
      <c r="B100" s="244"/>
      <c r="C100" s="255"/>
      <c r="D100" s="256"/>
      <c r="E100" s="306"/>
      <c r="F100" s="255" t="str">
        <f t="shared" si="1"/>
        <v>Goal</v>
      </c>
      <c r="G100" s="307"/>
    </row>
    <row r="101" spans="2:7">
      <c r="B101" s="244"/>
      <c r="C101" s="255"/>
      <c r="D101" s="256"/>
      <c r="E101" s="306"/>
      <c r="F101" s="255" t="str">
        <f t="shared" si="1"/>
        <v>Goal</v>
      </c>
      <c r="G101" s="307"/>
    </row>
    <row r="102" spans="2:7">
      <c r="B102" s="244"/>
      <c r="C102" s="255"/>
      <c r="D102" s="256"/>
      <c r="E102" s="306"/>
      <c r="F102" s="255" t="str">
        <f t="shared" si="1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1"/>
        <v>Goal</v>
      </c>
      <c r="G103" s="310"/>
    </row>
    <row r="104" ht="15.75" customHeight="1" spans="2:7">
      <c r="B104" s="244"/>
      <c r="C104" s="259">
        <v>0.395833333333333</v>
      </c>
      <c r="D104" s="260"/>
      <c r="E104" s="311" t="s">
        <v>217</v>
      </c>
      <c r="F104" s="312"/>
      <c r="G104" s="313"/>
    </row>
    <row r="105" ht="15.75" customHeight="1" spans="2:7">
      <c r="B105" s="244"/>
      <c r="C105" s="259" t="s">
        <v>69</v>
      </c>
      <c r="D105" s="260"/>
      <c r="E105" s="314" t="s">
        <v>44</v>
      </c>
      <c r="F105" s="315" t="s">
        <v>61</v>
      </c>
      <c r="G105" s="314" t="s">
        <v>62</v>
      </c>
    </row>
    <row r="106" spans="2:7">
      <c r="B106" s="244"/>
      <c r="C106" s="444"/>
      <c r="D106" s="481"/>
      <c r="E106" s="316"/>
      <c r="F106" s="317" t="str">
        <f t="shared" ref="F106:F169" si="2">IF(E106=100%,"Completed","Goal")</f>
        <v>Goal</v>
      </c>
      <c r="G106" s="318"/>
    </row>
    <row r="107" spans="2:7">
      <c r="B107" s="244"/>
      <c r="C107" s="473"/>
      <c r="D107" s="475"/>
      <c r="E107" s="319"/>
      <c r="F107" s="320" t="str">
        <f t="shared" si="2"/>
        <v>Goal</v>
      </c>
      <c r="G107" s="321"/>
    </row>
    <row r="108" spans="2:7">
      <c r="B108" s="244"/>
      <c r="C108" s="473"/>
      <c r="D108" s="475"/>
      <c r="E108" s="319"/>
      <c r="F108" s="320" t="str">
        <f t="shared" si="2"/>
        <v>Goal</v>
      </c>
      <c r="G108" s="321"/>
    </row>
    <row r="109" spans="2:7">
      <c r="B109" s="244"/>
      <c r="C109" s="473"/>
      <c r="D109" s="475"/>
      <c r="E109" s="319"/>
      <c r="F109" s="320" t="str">
        <f t="shared" si="2"/>
        <v>Goal</v>
      </c>
      <c r="G109" s="321"/>
    </row>
    <row r="110" ht="15.75" customHeight="1" spans="2:7">
      <c r="B110" s="244"/>
      <c r="C110" s="476"/>
      <c r="D110" s="477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355" t="s">
        <v>201</v>
      </c>
      <c r="D114" s="356"/>
      <c r="E114" s="361">
        <v>1</v>
      </c>
      <c r="F114" s="334" t="str">
        <f t="shared" si="2"/>
        <v>Completed</v>
      </c>
      <c r="G114" s="332"/>
    </row>
    <row r="115" spans="2:7">
      <c r="B115" s="244"/>
      <c r="C115" s="357" t="s">
        <v>416</v>
      </c>
      <c r="D115" s="358"/>
      <c r="E115" s="362" t="s">
        <v>385</v>
      </c>
      <c r="F115" s="336" t="str">
        <f t="shared" si="2"/>
        <v>Goal</v>
      </c>
      <c r="G115" s="337"/>
    </row>
    <row r="116" spans="2:7">
      <c r="B116" s="244"/>
      <c r="C116" s="357" t="s">
        <v>417</v>
      </c>
      <c r="D116" s="358"/>
      <c r="E116" s="362"/>
      <c r="F116" s="336" t="str">
        <f t="shared" si="2"/>
        <v>Goal</v>
      </c>
      <c r="G116" s="337"/>
    </row>
    <row r="117" spans="2:7">
      <c r="B117" s="244"/>
      <c r="C117" s="357" t="s">
        <v>418</v>
      </c>
      <c r="D117" s="358"/>
      <c r="E117" s="362">
        <v>1</v>
      </c>
      <c r="F117" s="336" t="str">
        <f t="shared" si="2"/>
        <v>Completed</v>
      </c>
      <c r="G117" s="337"/>
    </row>
    <row r="118" ht="15" customHeight="1" spans="2:7">
      <c r="B118" s="244"/>
      <c r="C118" s="357"/>
      <c r="D118" s="358"/>
      <c r="E118" s="451"/>
      <c r="F118" s="336" t="str">
        <f t="shared" si="2"/>
        <v>Goal</v>
      </c>
      <c r="G118" s="337"/>
    </row>
    <row r="119" ht="15" customHeight="1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359"/>
      <c r="D123" s="360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45582</v>
      </c>
      <c r="C129" s="245">
        <v>0.208333333333333</v>
      </c>
      <c r="D129" s="246" t="s">
        <v>63</v>
      </c>
      <c r="E129" s="287">
        <v>1</v>
      </c>
      <c r="F129" s="288" t="str">
        <f t="shared" si="2"/>
        <v>Completed</v>
      </c>
      <c r="G129" s="289"/>
    </row>
    <row r="130" spans="2:7">
      <c r="B130" s="244"/>
      <c r="C130" s="247">
        <v>0.215277777777778</v>
      </c>
      <c r="D130" s="248" t="s">
        <v>373</v>
      </c>
      <c r="E130" s="290">
        <v>1</v>
      </c>
      <c r="F130" s="291" t="str">
        <f t="shared" si="2"/>
        <v>Completed</v>
      </c>
      <c r="G130" s="292"/>
    </row>
    <row r="131" spans="2:7">
      <c r="B131" s="244"/>
      <c r="C131" s="247">
        <v>0.243055555555556</v>
      </c>
      <c r="D131" s="248" t="s">
        <v>374</v>
      </c>
      <c r="E131" s="293">
        <v>1</v>
      </c>
      <c r="F131" s="294" t="str">
        <f t="shared" si="2"/>
        <v>Completed</v>
      </c>
      <c r="G131" s="292"/>
    </row>
    <row r="132" spans="2:7">
      <c r="B132" s="244"/>
      <c r="C132" s="247">
        <v>0.277777777777778</v>
      </c>
      <c r="D132" s="248" t="s">
        <v>375</v>
      </c>
      <c r="E132" s="293">
        <v>1</v>
      </c>
      <c r="F132" s="294" t="str">
        <f t="shared" si="2"/>
        <v>Completed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>
        <v>1</v>
      </c>
      <c r="F133" s="296" t="str">
        <f t="shared" si="2"/>
        <v>Completed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spans="2:7">
      <c r="B136" s="244"/>
      <c r="C136" s="284" t="s">
        <v>386</v>
      </c>
      <c r="D136" s="285"/>
      <c r="E136" s="303">
        <v>1</v>
      </c>
      <c r="F136" s="304" t="str">
        <f t="shared" si="2"/>
        <v>Completed</v>
      </c>
      <c r="G136" s="305"/>
    </row>
    <row r="137" ht="30" customHeight="1" spans="2:7">
      <c r="B137" s="244"/>
      <c r="C137" s="255" t="s">
        <v>362</v>
      </c>
      <c r="D137" s="256"/>
      <c r="E137" s="306">
        <v>1</v>
      </c>
      <c r="F137" s="255" t="str">
        <f t="shared" si="2"/>
        <v>Completed</v>
      </c>
      <c r="G137" s="307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259">
        <v>0.395833333333333</v>
      </c>
      <c r="D141" s="260"/>
      <c r="E141" s="311" t="s">
        <v>217</v>
      </c>
      <c r="F141" s="312"/>
      <c r="G141" s="313"/>
    </row>
    <row r="142" ht="15.75" customHeight="1" spans="2:7">
      <c r="B142" s="244"/>
      <c r="C142" s="259" t="s">
        <v>69</v>
      </c>
      <c r="D142" s="260"/>
      <c r="E142" s="314" t="s">
        <v>44</v>
      </c>
      <c r="F142" s="315" t="s">
        <v>61</v>
      </c>
      <c r="G142" s="314" t="s">
        <v>62</v>
      </c>
    </row>
    <row r="143" ht="28.8" spans="2:7">
      <c r="B143" s="244"/>
      <c r="C143" s="444" t="s">
        <v>419</v>
      </c>
      <c r="D143" s="481"/>
      <c r="E143" s="316">
        <v>1</v>
      </c>
      <c r="F143" s="317" t="str">
        <f t="shared" si="2"/>
        <v>Completed</v>
      </c>
      <c r="G143" s="318"/>
    </row>
    <row r="144" spans="2:7">
      <c r="B144" s="244"/>
      <c r="C144" s="473"/>
      <c r="D144" s="475"/>
      <c r="E144" s="319"/>
      <c r="F144" s="320" t="str">
        <f t="shared" si="2"/>
        <v>Goal</v>
      </c>
      <c r="G144" s="321"/>
    </row>
    <row r="145" spans="2:7">
      <c r="B145" s="244"/>
      <c r="C145" s="473"/>
      <c r="D145" s="475"/>
      <c r="E145" s="319"/>
      <c r="F145" s="320" t="str">
        <f t="shared" si="2"/>
        <v>Goal</v>
      </c>
      <c r="G145" s="321"/>
    </row>
    <row r="146" spans="2:7">
      <c r="B146" s="244"/>
      <c r="C146" s="473"/>
      <c r="D146" s="475"/>
      <c r="E146" s="319"/>
      <c r="F146" s="320" t="str">
        <f t="shared" si="2"/>
        <v>Goal</v>
      </c>
      <c r="G146" s="321"/>
    </row>
    <row r="147" ht="15.75" customHeight="1" spans="2:7">
      <c r="B147" s="244"/>
      <c r="C147" s="476"/>
      <c r="D147" s="477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spans="2:7">
      <c r="B151" s="244"/>
      <c r="C151" s="355" t="s">
        <v>201</v>
      </c>
      <c r="D151" s="356"/>
      <c r="E151" s="361" t="s">
        <v>420</v>
      </c>
      <c r="F151" s="334" t="str">
        <f t="shared" si="2"/>
        <v>Goal</v>
      </c>
      <c r="G151" s="332" t="s">
        <v>421</v>
      </c>
    </row>
    <row r="152" spans="2:7">
      <c r="B152" s="244"/>
      <c r="C152" s="357" t="s">
        <v>416</v>
      </c>
      <c r="D152" s="358"/>
      <c r="E152" s="362" t="s">
        <v>422</v>
      </c>
      <c r="F152" s="336" t="str">
        <f t="shared" si="2"/>
        <v>Goal</v>
      </c>
      <c r="G152" s="337"/>
    </row>
    <row r="153" spans="2:7">
      <c r="B153" s="244"/>
      <c r="C153" s="357" t="s">
        <v>408</v>
      </c>
      <c r="D153" s="358"/>
      <c r="E153" s="362">
        <v>0.2</v>
      </c>
      <c r="F153" s="336" t="str">
        <f t="shared" si="2"/>
        <v>Goal</v>
      </c>
      <c r="G153" s="337"/>
    </row>
    <row r="154" spans="2:7">
      <c r="B154" s="244"/>
      <c r="C154" s="501" t="s">
        <v>419</v>
      </c>
      <c r="D154" s="502"/>
      <c r="E154" s="362">
        <v>1</v>
      </c>
      <c r="F154" s="336" t="str">
        <f t="shared" si="2"/>
        <v>Completed</v>
      </c>
      <c r="G154" s="337"/>
    </row>
    <row r="155" ht="15.75" customHeight="1" spans="2:7">
      <c r="B155" s="244"/>
      <c r="C155" s="487" t="s">
        <v>423</v>
      </c>
      <c r="D155" s="488"/>
      <c r="E155" s="451">
        <v>1</v>
      </c>
      <c r="F155" s="336" t="str">
        <f t="shared" si="2"/>
        <v>Completed</v>
      </c>
      <c r="G155" s="337"/>
    </row>
    <row r="156" ht="15.75" customHeight="1" spans="2:7">
      <c r="B156" s="244"/>
      <c r="C156" s="357" t="s">
        <v>424</v>
      </c>
      <c r="D156" s="358"/>
      <c r="E156" s="451" t="s">
        <v>425</v>
      </c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9"/>
      <c r="D160" s="360"/>
      <c r="E160" s="364"/>
      <c r="F160" s="340" t="str">
        <f t="shared" si="2"/>
        <v>Goal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403</v>
      </c>
      <c r="C165" s="368" t="s">
        <v>404</v>
      </c>
      <c r="D165" s="368" t="s">
        <v>217</v>
      </c>
      <c r="E165" s="368" t="s">
        <v>405</v>
      </c>
      <c r="F165" s="366" t="s">
        <v>406</v>
      </c>
      <c r="G165" s="503" t="s">
        <v>44</v>
      </c>
      <c r="H165" s="197"/>
      <c r="I165" s="498"/>
    </row>
    <row r="166" ht="15" customHeight="1" spans="2:9">
      <c r="B166" s="370">
        <v>45583</v>
      </c>
      <c r="C166" s="371" t="s">
        <v>426</v>
      </c>
      <c r="D166" s="371" t="s">
        <v>419</v>
      </c>
      <c r="E166" s="371" t="s">
        <v>83</v>
      </c>
      <c r="F166" s="379" t="s">
        <v>388</v>
      </c>
      <c r="G166" s="504"/>
      <c r="H166" s="210"/>
      <c r="I166" s="499"/>
    </row>
    <row r="167" ht="15" customHeight="1" spans="2:9">
      <c r="B167" s="373"/>
      <c r="C167" s="374"/>
      <c r="D167" s="374" t="s">
        <v>427</v>
      </c>
      <c r="E167" s="374"/>
      <c r="F167" s="221" t="s">
        <v>428</v>
      </c>
      <c r="G167" s="496"/>
      <c r="H167" s="210"/>
      <c r="I167" s="499"/>
    </row>
    <row r="168" ht="15" customHeight="1" spans="2:9">
      <c r="B168" s="373"/>
      <c r="C168" s="374"/>
      <c r="D168" s="374"/>
      <c r="E168" s="374"/>
      <c r="F168" s="221" t="s">
        <v>429</v>
      </c>
      <c r="G168" s="496"/>
      <c r="H168" s="210"/>
      <c r="I168" s="499"/>
    </row>
    <row r="169" ht="15" customHeight="1" spans="2:9">
      <c r="B169" s="373"/>
      <c r="C169" s="374"/>
      <c r="D169" s="374"/>
      <c r="E169" s="374"/>
      <c r="F169" s="221"/>
      <c r="G169" s="496"/>
      <c r="H169" s="210"/>
      <c r="I169" s="499"/>
    </row>
    <row r="170" ht="15" customHeight="1" spans="2:9">
      <c r="B170" s="373"/>
      <c r="C170" s="374"/>
      <c r="D170" s="374"/>
      <c r="E170" s="374"/>
      <c r="F170" s="221"/>
      <c r="G170" s="496"/>
      <c r="H170" s="210"/>
      <c r="I170" s="499"/>
    </row>
    <row r="171" ht="15" customHeight="1" spans="2:9">
      <c r="B171" s="373"/>
      <c r="C171" s="374"/>
      <c r="D171" s="374"/>
      <c r="E171" s="374"/>
      <c r="F171" s="221"/>
      <c r="G171" s="496"/>
      <c r="H171" s="210"/>
      <c r="I171" s="499"/>
    </row>
    <row r="172" ht="15" customHeight="1" spans="2:9">
      <c r="B172" s="373"/>
      <c r="C172" s="374"/>
      <c r="D172" s="374"/>
      <c r="E172" s="374"/>
      <c r="F172" s="221"/>
      <c r="G172" s="496"/>
      <c r="H172" s="210"/>
      <c r="I172" s="500"/>
    </row>
    <row r="173" ht="15" customHeight="1" spans="2:9">
      <c r="B173" s="373"/>
      <c r="C173" s="374"/>
      <c r="D173" s="374"/>
      <c r="E173" s="374"/>
      <c r="F173" s="221"/>
      <c r="G173" s="496"/>
      <c r="H173" s="210"/>
      <c r="I173" s="500"/>
    </row>
    <row r="174" ht="15" customHeight="1" spans="2:9">
      <c r="B174" s="373"/>
      <c r="C174" s="374"/>
      <c r="D174" s="374"/>
      <c r="E174" s="374"/>
      <c r="F174" s="221"/>
      <c r="G174" s="496"/>
      <c r="H174" s="210"/>
      <c r="I174" s="500"/>
    </row>
    <row r="175" ht="15" customHeight="1" spans="2:9">
      <c r="B175" s="376"/>
      <c r="C175" s="377"/>
      <c r="D175" s="377"/>
      <c r="E175" s="377"/>
      <c r="F175" s="382"/>
      <c r="G175" s="497"/>
      <c r="H175" s="210"/>
      <c r="I175" s="500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45583</v>
      </c>
      <c r="C179" s="245">
        <v>0.208333333333333</v>
      </c>
      <c r="D179" s="246" t="s">
        <v>63</v>
      </c>
      <c r="E179" s="287"/>
      <c r="F179" s="288" t="str">
        <f t="shared" ref="F170:F233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spans="2:7">
      <c r="B186" s="244"/>
      <c r="C186" s="284" t="s">
        <v>386</v>
      </c>
      <c r="D186" s="285"/>
      <c r="E186" s="303"/>
      <c r="F186" s="304" t="str">
        <f t="shared" si="3"/>
        <v>Goal</v>
      </c>
      <c r="G186" s="305"/>
    </row>
    <row r="187" spans="2:7">
      <c r="B187" s="244"/>
      <c r="C187" s="255" t="s">
        <v>362</v>
      </c>
      <c r="D187" s="256"/>
      <c r="E187" s="306"/>
      <c r="F187" s="255" t="str">
        <f t="shared" si="3"/>
        <v>Goal</v>
      </c>
      <c r="G187" s="307"/>
    </row>
    <row r="188" spans="2:7">
      <c r="B188" s="244"/>
      <c r="C188" s="255"/>
      <c r="D188" s="256"/>
      <c r="E188" s="306"/>
      <c r="F188" s="255" t="str">
        <f t="shared" si="3"/>
        <v>Goal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259" t="s">
        <v>69</v>
      </c>
      <c r="D192" s="260"/>
      <c r="E192" s="314" t="s">
        <v>44</v>
      </c>
      <c r="F192" s="315" t="s">
        <v>61</v>
      </c>
      <c r="G192" s="314" t="s">
        <v>62</v>
      </c>
    </row>
    <row r="193" spans="2:7">
      <c r="B193" s="244"/>
      <c r="C193" s="444"/>
      <c r="D193" s="481"/>
      <c r="E193" s="316"/>
      <c r="F193" s="317" t="str">
        <f t="shared" si="3"/>
        <v>Goal</v>
      </c>
      <c r="G193" s="318"/>
    </row>
    <row r="194" spans="2:7">
      <c r="B194" s="244"/>
      <c r="C194" s="473"/>
      <c r="D194" s="475"/>
      <c r="E194" s="319"/>
      <c r="F194" s="320" t="str">
        <f t="shared" si="3"/>
        <v>Goal</v>
      </c>
      <c r="G194" s="321"/>
    </row>
    <row r="195" spans="2:7">
      <c r="B195" s="244"/>
      <c r="C195" s="473"/>
      <c r="D195" s="475"/>
      <c r="E195" s="319"/>
      <c r="F195" s="320" t="str">
        <f t="shared" si="3"/>
        <v>Goal</v>
      </c>
      <c r="G195" s="321"/>
    </row>
    <row r="196" spans="2:7">
      <c r="B196" s="244"/>
      <c r="C196" s="473"/>
      <c r="D196" s="475"/>
      <c r="E196" s="319"/>
      <c r="F196" s="320" t="str">
        <f t="shared" si="3"/>
        <v>Goal</v>
      </c>
      <c r="G196" s="321"/>
    </row>
    <row r="197" ht="15.75" customHeight="1" spans="2:7">
      <c r="B197" s="244"/>
      <c r="C197" s="476"/>
      <c r="D197" s="477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355" t="s">
        <v>388</v>
      </c>
      <c r="D201" s="356"/>
      <c r="E201" s="361"/>
      <c r="F201" s="334" t="str">
        <f t="shared" si="3"/>
        <v>Goal</v>
      </c>
      <c r="G201" s="332"/>
    </row>
    <row r="202" spans="2:7">
      <c r="B202" s="244"/>
      <c r="C202" s="357" t="s">
        <v>407</v>
      </c>
      <c r="D202" s="358"/>
      <c r="E202" s="362"/>
      <c r="F202" s="336" t="str">
        <f t="shared" si="3"/>
        <v>Goal</v>
      </c>
      <c r="G202" s="337"/>
    </row>
    <row r="203" spans="2:7">
      <c r="B203" s="244"/>
      <c r="C203" s="357" t="s">
        <v>408</v>
      </c>
      <c r="D203" s="358"/>
      <c r="E203" s="362"/>
      <c r="F203" s="336" t="str">
        <f t="shared" si="3"/>
        <v>Goal</v>
      </c>
      <c r="G203" s="337"/>
    </row>
    <row r="204" spans="2:7">
      <c r="B204" s="244"/>
      <c r="C204" s="357" t="s">
        <v>430</v>
      </c>
      <c r="D204" s="358"/>
      <c r="E204" s="362">
        <v>1</v>
      </c>
      <c r="F204" s="336" t="str">
        <f t="shared" si="3"/>
        <v>Completed</v>
      </c>
      <c r="G204" s="337"/>
    </row>
    <row r="205" ht="15" customHeight="1" spans="2:7">
      <c r="B205" s="244"/>
      <c r="C205" s="357" t="s">
        <v>431</v>
      </c>
      <c r="D205" s="358"/>
      <c r="E205" s="451">
        <v>1</v>
      </c>
      <c r="F205" s="336" t="str">
        <f t="shared" si="3"/>
        <v>Completed</v>
      </c>
      <c r="G205" s="337"/>
    </row>
    <row r="206" ht="15" customHeight="1" spans="2:7">
      <c r="B206" s="244"/>
      <c r="C206" s="357" t="s">
        <v>106</v>
      </c>
      <c r="D206" s="358"/>
      <c r="E206" s="451">
        <v>1</v>
      </c>
      <c r="F206" s="336" t="str">
        <f t="shared" si="3"/>
        <v>Completed</v>
      </c>
      <c r="G206" s="337"/>
    </row>
    <row r="207" ht="15" customHeight="1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ht="15" customHeight="1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ht="15" customHeight="1" spans="2:7">
      <c r="B209" s="244"/>
      <c r="C209" s="505" t="s">
        <v>432</v>
      </c>
      <c r="D209" s="36"/>
      <c r="E209" s="451"/>
      <c r="F209" s="336" t="str">
        <f t="shared" si="3"/>
        <v>Goal</v>
      </c>
      <c r="G209" s="337"/>
    </row>
    <row r="210" ht="15.75" customHeight="1" spans="2:7">
      <c r="B210" s="244"/>
      <c r="C210" s="456" t="s">
        <v>433</v>
      </c>
      <c r="D210" s="457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/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spans="2:7">
      <c r="B223" s="453"/>
      <c r="C223" s="284"/>
      <c r="D223" s="285"/>
      <c r="E223" s="303"/>
      <c r="F223" s="304" t="str">
        <f t="shared" si="3"/>
        <v>Goal</v>
      </c>
      <c r="G223" s="305"/>
    </row>
    <row r="224" spans="2:7">
      <c r="B224" s="453"/>
      <c r="C224" s="255"/>
      <c r="D224" s="256"/>
      <c r="E224" s="306"/>
      <c r="F224" s="255" t="str">
        <f t="shared" si="3"/>
        <v>Goal</v>
      </c>
      <c r="G224" s="307"/>
    </row>
    <row r="225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spans="2:7">
      <c r="B230" s="453"/>
      <c r="C230" s="444"/>
      <c r="D230" s="481"/>
      <c r="E230" s="316"/>
      <c r="F230" s="317" t="str">
        <f t="shared" si="3"/>
        <v>Goal</v>
      </c>
      <c r="G230" s="318"/>
    </row>
    <row r="231" spans="2:7">
      <c r="B231" s="453"/>
      <c r="C231" s="473"/>
      <c r="D231" s="475"/>
      <c r="E231" s="319"/>
      <c r="F231" s="320" t="str">
        <f t="shared" si="3"/>
        <v>Goal</v>
      </c>
      <c r="G231" s="321"/>
    </row>
    <row r="232" spans="2:7">
      <c r="B232" s="453"/>
      <c r="C232" s="473"/>
      <c r="D232" s="475"/>
      <c r="E232" s="319"/>
      <c r="F232" s="320" t="str">
        <f t="shared" si="3"/>
        <v>Goal</v>
      </c>
      <c r="G232" s="321"/>
    </row>
    <row r="233" spans="2:7">
      <c r="B233" s="453"/>
      <c r="C233" s="473"/>
      <c r="D233" s="475"/>
      <c r="E233" s="319"/>
      <c r="F233" s="320" t="str">
        <f t="shared" si="3"/>
        <v>Goal</v>
      </c>
      <c r="G233" s="321"/>
    </row>
    <row r="234" ht="15.75" customHeight="1" spans="2:7">
      <c r="B234" s="453"/>
      <c r="C234" s="476"/>
      <c r="D234" s="477"/>
      <c r="E234" s="322"/>
      <c r="F234" s="323" t="str">
        <f t="shared" ref="F234:F249" si="4">IF(E234=100%,"Completed","Goal")</f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spans="2:7">
      <c r="B238" s="453"/>
      <c r="C238" s="355"/>
      <c r="D238" s="356"/>
      <c r="E238" s="361"/>
      <c r="F238" s="334" t="str">
        <f t="shared" si="4"/>
        <v>Goal</v>
      </c>
      <c r="G238" s="332"/>
    </row>
    <row r="239" spans="2:7">
      <c r="B239" s="453"/>
      <c r="C239" s="357"/>
      <c r="D239" s="358"/>
      <c r="E239" s="362"/>
      <c r="F239" s="336" t="str">
        <f t="shared" si="4"/>
        <v>Goal</v>
      </c>
      <c r="G239" s="337"/>
    </row>
    <row r="240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.15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.15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190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1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{5f2f9c46-cbc8-4730-88f9-1261d8bffa23}</x14:id>
        </ext>
      </extLst>
    </cfRule>
    <cfRule type="dataBar" priority="1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{12aeba1e-9a91-4149-bc60-39c54d2d2d79}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{bf79b0d7-4147-4d7b-9156-8f6b0c2afd56}</x14:id>
        </ext>
      </extLst>
    </cfRule>
  </conditionalFormatting>
  <conditionalFormatting sqref="D4">
    <cfRule type="dataBar" priority="1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{d629c7d7-152a-4331-8714-df45e5cdaea9}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{d675d5a9-20dd-4d05-b2f0-6888748cd5ee}</x14:id>
        </ext>
      </extLst>
    </cfRule>
    <cfRule type="dataBar" priority="1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{ddccee70-b642-495d-97f2-5fe71494add8}</x14:id>
        </ext>
      </extLst>
    </cfRule>
  </conditionalFormatting>
  <conditionalFormatting sqref="E18">
    <cfRule type="dataBar" priority="5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{a465b7c1-2d22-428b-a5e7-bfcbbce394c7}</x14:id>
        </ext>
      </extLst>
    </cfRule>
    <cfRule type="dataBar" priority="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{9c38ee24-4891-4fc5-9cfe-261b7e33bd9e}</x14:id>
        </ext>
      </extLst>
    </cfRule>
    <cfRule type="dataBar" priority="5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{2a1d3fe0-f0d4-4226-b16b-e65b74b02763}</x14:id>
        </ext>
      </extLst>
    </cfRule>
  </conditionalFormatting>
  <conditionalFormatting sqref="E19">
    <cfRule type="dataBar" priority="5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{433bd139-1110-45b4-8950-96881e395ceb}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{822d9ff7-5ceb-4dcd-993c-26271fa0dc30}</x14:id>
        </ext>
      </extLst>
    </cfRule>
    <cfRule type="dataBar" priority="5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{1482a821-c74e-47cf-84d4-656f185e1398}</x14:id>
        </ext>
      </extLst>
    </cfRule>
  </conditionalFormatting>
  <conditionalFormatting sqref="E55">
    <cfRule type="dataBar" priority="5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{cbe7877e-c825-4820-8317-219bc2404285}</x14:id>
        </ext>
      </extLst>
    </cfRule>
    <cfRule type="dataBar" priority="4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{2225fb53-5983-401f-8817-81f5c98fec48}</x14:id>
        </ext>
      </extLst>
    </cfRule>
    <cfRule type="dataBar" priority="4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{40d2a88b-56e7-40ec-bcca-2aeb61339332}</x14:id>
        </ext>
      </extLst>
    </cfRule>
  </conditionalFormatting>
  <conditionalFormatting sqref="E56">
    <cfRule type="dataBar" priority="4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{4f6c9e1e-bbd9-49d3-b654-786cdb379d8f}</x14:id>
        </ext>
      </extLst>
    </cfRule>
    <cfRule type="dataBar" priority="4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{35dff719-bf47-446f-b777-105e28b24991}</x14:id>
        </ext>
      </extLst>
    </cfRule>
    <cfRule type="dataBar" priority="4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{c4175757-043e-4f98-b9bf-268f15a6af1c}</x14:id>
        </ext>
      </extLst>
    </cfRule>
  </conditionalFormatting>
  <conditionalFormatting sqref="E92">
    <cfRule type="dataBar" priority="4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{c08507bf-d435-4027-82c2-1aaa0e2b4815}</x14:id>
        </ext>
      </extLst>
    </cfRule>
    <cfRule type="dataBar" priority="4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{28c8b5d1-421e-49f6-9eca-609253f2dae4}</x14:id>
        </ext>
      </extLst>
    </cfRule>
    <cfRule type="dataBar" priority="4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{06d6ca47-af41-4376-ba7f-1cef2d3110c0}</x14:id>
        </ext>
      </extLst>
    </cfRule>
  </conditionalFormatting>
  <conditionalFormatting sqref="E93"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{9a816209-b39a-4a0d-b0f5-756388857e1b}</x14:id>
        </ext>
      </extLst>
    </cfRule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{db6cd88d-b69d-49b3-9271-3094bf61792b}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{e290bd3e-92a6-4f7a-bcc0-32f8bb4357dd}</x14:id>
        </ext>
      </extLst>
    </cfRule>
  </conditionalFormatting>
  <conditionalFormatting sqref="E129">
    <cfRule type="dataBar" priority="3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{eff994f9-b3b0-4625-9733-2eb350c0b8f1}</x14:id>
        </ext>
      </extLst>
    </cfRule>
    <cfRule type="dataBar" priority="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{9b785da6-517c-465f-909a-0b1bd54a4679}</x14:id>
        </ext>
      </extLst>
    </cfRule>
    <cfRule type="dataBar" priority="3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{af663568-be32-447e-be82-c7621cfdf171}</x14:id>
        </ext>
      </extLst>
    </cfRule>
  </conditionalFormatting>
  <conditionalFormatting sqref="E130">
    <cfRule type="dataBar" priority="3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{bb535a69-5cf6-4aef-93a0-6d48b5643fe1}</x14:id>
        </ext>
      </extLst>
    </cfRule>
    <cfRule type="dataBar" priority="3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{0dc69654-f502-4d31-b930-0052d98780d7}</x14:id>
        </ext>
      </extLst>
    </cfRule>
    <cfRule type="dataBar" priority="3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{31666f9a-216f-4c40-8ee7-cba37e567713}</x14:id>
        </ext>
      </extLst>
    </cfRule>
  </conditionalFormatting>
  <conditionalFormatting sqref="E179">
    <cfRule type="dataBar" priority="2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{7d436074-7ea1-4220-8493-bee990106fa8}</x14:id>
        </ext>
      </extLst>
    </cfRule>
    <cfRule type="dataBar" priority="2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{118056e4-1bc1-4c45-82ae-ebf9c15eb405}</x14:id>
        </ext>
      </extLst>
    </cfRule>
    <cfRule type="dataBar" priority="2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{cbe34ffa-0390-4ad8-9334-dd0a328de4e0}</x14:id>
        </ext>
      </extLst>
    </cfRule>
  </conditionalFormatting>
  <conditionalFormatting sqref="E180">
    <cfRule type="dataBar" priority="2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{a00fd4d3-e5e8-410c-9d1a-92f26745ba17}</x14:id>
        </ext>
      </extLst>
    </cfRule>
    <cfRule type="dataBar" priority="2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{7910a8f1-f507-4c48-82f7-6be102d323c5}</x14:id>
        </ext>
      </extLst>
    </cfRule>
    <cfRule type="dataBar" priority="2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{c285c6f3-79e7-474a-b062-1054a734c2dc}</x14:id>
        </ext>
      </extLst>
    </cfRule>
  </conditionalFormatting>
  <conditionalFormatting sqref="E216">
    <cfRule type="dataBar" priority="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{c5c23136-48fe-497a-a9bb-13920246e8c5}</x14:id>
        </ext>
      </extLst>
    </cfRule>
    <cfRule type="dataBar" priority="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{cd1fd20e-695d-431e-9983-dcdfa33f695f}</x14:id>
        </ext>
      </extLst>
    </cfRule>
    <cfRule type="dataBar" priority="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{d47c7cb0-7ed3-4866-b62f-8eb418e3f882}</x14:id>
        </ext>
      </extLst>
    </cfRule>
  </conditionalFormatting>
  <conditionalFormatting sqref="E217">
    <cfRule type="dataBar" priority="1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{7cc7a545-f5ff-4a50-9fa0-204d322f21b9}</x14:id>
        </ext>
      </extLst>
    </cfRule>
    <cfRule type="dataBar" priority="1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{8c745d6f-d3e6-4207-9f12-750a5bc6293a}</x14:id>
        </ext>
      </extLst>
    </cfRule>
    <cfRule type="dataBar" priority="1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{19226d52-092c-47de-ab1e-5240203f18d5}</x14:id>
        </ext>
      </extLst>
    </cfRule>
  </conditionalFormatting>
  <conditionalFormatting sqref="E40:E49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{e948fa26-caef-4619-8f83-31cfa8ae3867}</x14:id>
        </ext>
      </extLst>
    </cfRule>
  </conditionalFormatting>
  <conditionalFormatting sqref="E77:E86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{77a7eab3-3559-469b-9e69-4fa7f52b66c4}</x14:id>
        </ext>
      </extLst>
    </cfRule>
  </conditionalFormatting>
  <conditionalFormatting sqref="E114:E123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{a43042a1-acb3-486e-a2c6-de5dfe6068cd}</x14:id>
        </ext>
      </extLst>
    </cfRule>
  </conditionalFormatting>
  <conditionalFormatting sqref="E151:E160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{5abd6cf4-416b-4a1a-a20c-b4abce9fdc7a}</x14:id>
        </ext>
      </extLst>
    </cfRule>
  </conditionalFormatting>
  <conditionalFormatting sqref="E201:E210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{007fdc3d-fb02-4d69-8f65-711c19ae840f}</x14:id>
        </ext>
      </extLst>
    </cfRule>
  </conditionalFormatting>
  <conditionalFormatting sqref="E238:E247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{a0dce403-2e98-4e55-97d5-c75347953bf7}</x14:id>
        </ext>
      </extLst>
    </cfRule>
  </conditionalFormatting>
  <conditionalFormatting sqref="E248:E249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{20677087-220a-4688-a5ec-b460175ac52f}</x14:id>
        </ext>
      </extLst>
    </cfRule>
  </conditionalFormatting>
  <conditionalFormatting sqref="G166:G175">
    <cfRule type="dataBar" priority="1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{97f454d1-182e-4081-a89c-3a9dfed89cbc}</x14:id>
        </ext>
      </extLst>
    </cfRule>
  </conditionalFormatting>
  <conditionalFormatting sqref="H166:H175">
    <cfRule type="dataBar" priority="58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{713722f7-5c5b-42d9-8f99-d1f233f2469a}</x14:id>
        </ext>
      </extLst>
    </cfRule>
  </conditionalFormatting>
  <conditionalFormatting sqref="D3:D12;D14">
    <cfRule type="dataBar" priority="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{7da2258d-1175-4c1b-b671-0f0fb3c3d0ad}</x14:id>
        </ext>
      </extLst>
    </cfRule>
  </conditionalFormatting>
  <conditionalFormatting sqref="E18:E22;E25:E29;E32:E37;E50:E51">
    <cfRule type="dataBar" priority="5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{ceb3d590-8a23-4ac8-814a-fb8d7fc82660}</x14:id>
        </ext>
      </extLst>
    </cfRule>
  </conditionalFormatting>
  <conditionalFormatting sqref="E55:E59;E62:E66;E69:E74;E87:E88">
    <cfRule type="dataBar" priority="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{abae0d7b-39e7-49a5-ab03-753fb6dfda5e}</x14:id>
        </ext>
      </extLst>
    </cfRule>
  </conditionalFormatting>
  <conditionalFormatting sqref="E92:E96;E99:E103;E106:E111;E124:E125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{b9307c6d-52e1-49c8-9bd9-4c580fffd617}</x14:id>
        </ext>
      </extLst>
    </cfRule>
  </conditionalFormatting>
  <conditionalFormatting sqref="E129:E133;E136:E140;E143:E148;E161:E162">
    <cfRule type="dataBar" priority="3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{ab3b9380-c8b8-4db2-83aa-569930494ed9}</x14:id>
        </ext>
      </extLst>
    </cfRule>
  </conditionalFormatting>
  <conditionalFormatting sqref="E179:E183;E186:E190;E193:E198;E211:E212">
    <cfRule type="dataBar" priority="2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{fa865117-bf06-43ab-a052-705287c04b7c}</x14:id>
        </ext>
      </extLst>
    </cfRule>
  </conditionalFormatting>
  <conditionalFormatting sqref="E216:E220;E223:E227;E230:E235"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{2acac883-8695-4012-b79a-03c920e9c37e}</x14:id>
        </ext>
      </extLst>
    </cfRule>
  </conditionalFormatting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2f9c46-cbc8-4730-88f9-1261d8bffa2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2aeba1e-9a91-4149-bc60-39c54d2d2d7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f79b0d7-4147-4d7b-9156-8f6b0c2afd5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d629c7d7-152a-4331-8714-df45e5cdae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675d5a9-20dd-4d05-b2f0-6888748cd5e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ccee70-b642-495d-97f2-5fe71494add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a465b7c1-2d22-428b-a5e7-bfcbbce394c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c38ee24-4891-4fc5-9cfe-261b7e33bd9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a1d3fe0-f0d4-4226-b16b-e65b74b0276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433bd139-1110-45b4-8950-96881e395ce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22d9ff7-5ceb-4dcd-993c-26271fa0dc3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482a821-c74e-47cf-84d4-656f185e139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cbe7877e-c825-4820-8317-219bc240428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225fb53-5983-401f-8817-81f5c98fec4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d2a88b-56e7-40ec-bcca-2aeb6133933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4f6c9e1e-bbd9-49d3-b654-786cdb379d8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5dff719-bf47-446f-b777-105e28b2499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4175757-043e-4f98-b9bf-268f15a6af1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c08507bf-d435-4027-82c2-1aaa0e2b481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8c8b5d1-421e-49f6-9eca-609253f2dae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6d6ca47-af41-4376-ba7f-1cef2d3110c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9a816209-b39a-4a0d-b0f5-756388857e1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b6cd88d-b69d-49b3-9271-3094bf61792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290bd3e-92a6-4f7a-bcc0-32f8bb4357d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eff994f9-b3b0-4625-9733-2eb350c0b8f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b785da6-517c-465f-909a-0b1bd54a467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f663568-be32-447e-be82-c7621cfdf17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bb535a69-5cf6-4aef-93a0-6d48b5643fe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dc69654-f502-4d31-b930-0052d98780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1666f9a-216f-4c40-8ee7-cba37e56771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7d436074-7ea1-4220-8493-bee990106fa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18056e4-1bc1-4c45-82ae-ebf9c15eb40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be34ffa-0390-4ad8-9334-dd0a328de4e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a00fd4d3-e5e8-410c-9d1a-92f26745ba1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910a8f1-f507-4c48-82f7-6be102d323c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285c6f3-79e7-474a-b062-1054a734c2d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c5c23136-48fe-497a-a9bb-13920246e8c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d1fd20e-695d-431e-9983-dcdfa33f695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47c7cb0-7ed3-4866-b62f-8eb418e3f88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7cc7a545-f5ff-4a50-9fa0-204d322f21b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745d6f-d3e6-4207-9f12-750a5bc6293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9226d52-092c-47de-ab1e-5240203f18d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e948fa26-caef-4619-8f83-31cfa8ae386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77a7eab3-3559-469b-9e69-4fa7f52b66c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a43042a1-acb3-486e-a2c6-de5dfe6068c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5abd6cf4-416b-4a1a-a20c-b4abce9fdc7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007fdc3d-fb02-4d69-8f65-711c19ae840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a0dce403-2e98-4e55-97d5-c75347953bf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20677087-220a-4688-a5ec-b460175ac52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97f454d1-182e-4081-a89c-3a9dfed89cb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G166:G175</xm:sqref>
        </x14:conditionalFormatting>
        <x14:conditionalFormatting xmlns:xm="http://schemas.microsoft.com/office/excel/2006/main">
          <x14:cfRule type="dataBar" id="{713722f7-5c5b-42d9-8f99-d1f233f2469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H166:H175</xm:sqref>
        </x14:conditionalFormatting>
        <x14:conditionalFormatting xmlns:xm="http://schemas.microsoft.com/office/excel/2006/main">
          <x14:cfRule type="dataBar" id="{7da2258d-1175-4c1b-b671-0f0fb3c3d0a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ceb3d590-8a23-4ac8-814a-fb8d7fc8266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abae0d7b-39e7-49a5-ab03-753fb6dfda5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b9307c6d-52e1-49c8-9bd9-4c580fffd61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ab3b9380-c8b8-4db2-83aa-569930494ed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fa865117-bf06-43ab-a052-705287c04b7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2acac883-8695-4012-b79a-03c920e9c37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49"/>
  <sheetViews>
    <sheetView topLeftCell="A199" workbookViewId="0">
      <selection activeCell="C186" sqref="C186:D186"/>
    </sheetView>
  </sheetViews>
  <sheetFormatPr defaultColWidth="9.144" defaultRowHeight="14.4"/>
  <cols>
    <col min="2" max="2" width="45.568" customWidth="1"/>
    <col min="3" max="8" width="30.712" customWidth="1"/>
    <col min="9" max="9" width="70.568" customWidth="1"/>
    <col min="10" max="13" width="30.568" customWidth="1"/>
    <col min="14" max="14" width="10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/>
      <c r="C3" s="455"/>
      <c r="D3" s="232"/>
      <c r="F3" s="75">
        <f>'PROGRESS REPORT '!AA3</f>
        <v>2</v>
      </c>
      <c r="G3" s="76"/>
    </row>
    <row r="4" spans="2:4">
      <c r="B4" s="13"/>
      <c r="C4" s="14"/>
      <c r="D4" s="233"/>
    </row>
    <row r="5" spans="2:4">
      <c r="B5" s="13"/>
      <c r="C5" s="14"/>
      <c r="D5" s="72"/>
    </row>
    <row r="6" spans="2:4">
      <c r="B6" s="8"/>
      <c r="C6" s="9"/>
      <c r="D6" s="72"/>
    </row>
    <row r="7" spans="2:4">
      <c r="B7" s="13"/>
      <c r="C7" s="14"/>
      <c r="D7" s="72"/>
    </row>
    <row r="8" spans="2:4">
      <c r="B8" s="13"/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14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  <c r="N17" s="346"/>
    </row>
    <row r="18" spans="2:7">
      <c r="B18" s="244">
        <v>45572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84" t="s">
        <v>434</v>
      </c>
      <c r="D25" s="285"/>
      <c r="E25" s="303">
        <v>1</v>
      </c>
      <c r="F25" s="304" t="str">
        <f t="shared" si="0"/>
        <v>Completed</v>
      </c>
      <c r="G25" s="305"/>
    </row>
    <row r="26" ht="15" customHeight="1" spans="2:7">
      <c r="B26" s="244"/>
      <c r="C26" s="255" t="s">
        <v>435</v>
      </c>
      <c r="D26" s="256"/>
      <c r="E26" s="306">
        <v>1</v>
      </c>
      <c r="F26" s="255" t="str">
        <f t="shared" si="0"/>
        <v>Completed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14">
      <c r="B28" s="244"/>
      <c r="C28" s="255"/>
      <c r="D28" s="256"/>
      <c r="E28" s="306"/>
      <c r="F28" s="255" t="str">
        <f t="shared" si="0"/>
        <v>Goal</v>
      </c>
      <c r="G28" s="307"/>
      <c r="N28" s="346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39.75" customHeight="1" spans="2:7">
      <c r="B32" s="244"/>
      <c r="C32" s="434" t="s">
        <v>436</v>
      </c>
      <c r="D32" s="484" t="s">
        <v>437</v>
      </c>
      <c r="E32" s="316">
        <v>1</v>
      </c>
      <c r="F32" s="317" t="str">
        <f t="shared" si="0"/>
        <v>Completed</v>
      </c>
      <c r="G32" s="318"/>
    </row>
    <row r="33" ht="15" customHeight="1" spans="2:7">
      <c r="B33" s="244"/>
      <c r="C33" s="473"/>
      <c r="D33" s="475"/>
      <c r="E33" s="319"/>
      <c r="F33" s="320" t="str">
        <f t="shared" si="0"/>
        <v>Goal</v>
      </c>
      <c r="G33" s="321"/>
    </row>
    <row r="34" ht="15" customHeight="1" spans="2:7">
      <c r="B34" s="244"/>
      <c r="C34" s="473"/>
      <c r="D34" s="475"/>
      <c r="E34" s="319"/>
      <c r="F34" s="320" t="str">
        <f t="shared" si="0"/>
        <v>Goal</v>
      </c>
      <c r="G34" s="321"/>
    </row>
    <row r="35" ht="15" customHeight="1" spans="2:14">
      <c r="B35" s="244"/>
      <c r="C35" s="473"/>
      <c r="D35" s="475"/>
      <c r="E35" s="319"/>
      <c r="F35" s="320" t="str">
        <f t="shared" si="0"/>
        <v>Goal</v>
      </c>
      <c r="G35" s="321"/>
      <c r="N35" s="346"/>
    </row>
    <row r="36" ht="15" customHeight="1" spans="2:7">
      <c r="B36" s="244"/>
      <c r="C36" s="476"/>
      <c r="D36" s="477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 t="s">
        <v>438</v>
      </c>
      <c r="D40" s="356"/>
      <c r="E40" s="361">
        <v>1</v>
      </c>
      <c r="F40" s="334" t="str">
        <f t="shared" si="0"/>
        <v>Completed</v>
      </c>
      <c r="G40" s="332"/>
    </row>
    <row r="41" ht="15" customHeight="1" spans="2:7">
      <c r="B41" s="244"/>
      <c r="C41" s="357" t="s">
        <v>257</v>
      </c>
      <c r="D41" s="358"/>
      <c r="E41" s="362">
        <v>1</v>
      </c>
      <c r="F41" s="336" t="str">
        <f t="shared" si="0"/>
        <v>Completed</v>
      </c>
      <c r="G41" s="337"/>
    </row>
    <row r="42" ht="15" customHeight="1" spans="2:7">
      <c r="B42" s="244"/>
      <c r="C42" s="357" t="s">
        <v>439</v>
      </c>
      <c r="D42" s="358"/>
      <c r="E42" s="362">
        <v>1</v>
      </c>
      <c r="F42" s="336" t="str">
        <f t="shared" si="0"/>
        <v>Completed</v>
      </c>
      <c r="G42" s="337"/>
    </row>
    <row r="43" ht="15" customHeight="1" spans="2:7">
      <c r="B43" s="244"/>
      <c r="C43" s="357"/>
      <c r="D43" s="358"/>
      <c r="E43" s="362"/>
      <c r="F43" s="336" t="str">
        <f t="shared" si="0"/>
        <v>Goal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14">
      <c r="B47" s="244"/>
      <c r="C47" s="357"/>
      <c r="D47" s="358"/>
      <c r="E47" s="451"/>
      <c r="F47" s="336" t="str">
        <f t="shared" si="0"/>
        <v>Goal</v>
      </c>
      <c r="G47" s="337"/>
      <c r="N47" s="346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359"/>
      <c r="D49" s="360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45573</v>
      </c>
      <c r="C55" s="245">
        <v>0.208333333333333</v>
      </c>
      <c r="D55" s="246" t="s">
        <v>63</v>
      </c>
      <c r="E55" s="287">
        <v>1</v>
      </c>
      <c r="F55" s="288" t="str">
        <f t="shared" si="0"/>
        <v>Completed</v>
      </c>
      <c r="G55" s="289"/>
    </row>
    <row r="56" spans="2:7">
      <c r="B56" s="244"/>
      <c r="C56" s="247">
        <v>0.215277777777778</v>
      </c>
      <c r="D56" s="248" t="s">
        <v>373</v>
      </c>
      <c r="E56" s="290">
        <v>1</v>
      </c>
      <c r="F56" s="291" t="str">
        <f t="shared" si="0"/>
        <v>Completed</v>
      </c>
      <c r="G56" s="292"/>
    </row>
    <row r="57" spans="2:7">
      <c r="B57" s="244"/>
      <c r="C57" s="247">
        <v>0.243055555555556</v>
      </c>
      <c r="D57" s="248" t="s">
        <v>374</v>
      </c>
      <c r="E57" s="293">
        <v>1</v>
      </c>
      <c r="F57" s="294" t="str">
        <f t="shared" si="0"/>
        <v>Completed</v>
      </c>
      <c r="G57" s="292"/>
    </row>
    <row r="58" spans="2:7">
      <c r="B58" s="244"/>
      <c r="C58" s="247">
        <v>0.277777777777778</v>
      </c>
      <c r="D58" s="248" t="s">
        <v>375</v>
      </c>
      <c r="E58" s="293">
        <v>1</v>
      </c>
      <c r="F58" s="294" t="str">
        <f t="shared" si="0"/>
        <v>Completed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>
        <v>1</v>
      </c>
      <c r="F59" s="296" t="str">
        <f t="shared" si="0"/>
        <v>Completed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ht="30" customHeight="1" spans="2:7">
      <c r="B62" s="244"/>
      <c r="C62" s="284" t="s">
        <v>362</v>
      </c>
      <c r="D62" s="285"/>
      <c r="E62" s="303">
        <v>1</v>
      </c>
      <c r="F62" s="304" t="str">
        <f t="shared" si="0"/>
        <v>Completed</v>
      </c>
      <c r="G62" s="305"/>
    </row>
    <row r="63" spans="2:7">
      <c r="B63" s="244"/>
      <c r="C63" s="255"/>
      <c r="D63" s="256"/>
      <c r="E63" s="306"/>
      <c r="F63" s="255" t="str">
        <f t="shared" si="0"/>
        <v>Goal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ht="28.8" spans="2:7">
      <c r="B69" s="244"/>
      <c r="C69" s="434" t="s">
        <v>436</v>
      </c>
      <c r="D69" s="484" t="s">
        <v>437</v>
      </c>
      <c r="E69" s="316"/>
      <c r="F69" s="317" t="str">
        <f t="shared" si="0"/>
        <v>Goal</v>
      </c>
      <c r="G69" s="318"/>
    </row>
    <row r="70" spans="2:7">
      <c r="B70" s="244"/>
      <c r="C70" s="473"/>
      <c r="D70" s="475"/>
      <c r="E70" s="319"/>
      <c r="F70" s="320" t="str">
        <f t="shared" si="0"/>
        <v>Goal</v>
      </c>
      <c r="G70" s="321"/>
    </row>
    <row r="71" spans="2:7">
      <c r="B71" s="244"/>
      <c r="C71" s="473"/>
      <c r="D71" s="475"/>
      <c r="E71" s="319"/>
      <c r="F71" s="320" t="str">
        <f t="shared" si="0"/>
        <v>Goal</v>
      </c>
      <c r="G71" s="321"/>
    </row>
    <row r="72" spans="2:7">
      <c r="B72" s="244"/>
      <c r="C72" s="473"/>
      <c r="D72" s="475"/>
      <c r="E72" s="319"/>
      <c r="F72" s="320" t="str">
        <f t="shared" si="0"/>
        <v>Goal</v>
      </c>
      <c r="G72" s="321"/>
    </row>
    <row r="73" ht="15.75" customHeight="1" spans="2:7">
      <c r="B73" s="244"/>
      <c r="C73" s="476"/>
      <c r="D73" s="477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7" t="s">
        <v>257</v>
      </c>
      <c r="D77" s="358"/>
      <c r="E77" s="361"/>
      <c r="F77" s="334" t="str">
        <f t="shared" si="0"/>
        <v>Goal</v>
      </c>
      <c r="G77" s="332"/>
    </row>
    <row r="78" spans="2:7">
      <c r="B78" s="244"/>
      <c r="C78" s="357" t="s">
        <v>440</v>
      </c>
      <c r="D78" s="358"/>
      <c r="E78" s="362"/>
      <c r="F78" s="336" t="str">
        <f t="shared" si="0"/>
        <v>Goal</v>
      </c>
      <c r="G78" s="337"/>
    </row>
    <row r="79" spans="2:7">
      <c r="B79" s="244"/>
      <c r="C79" s="357"/>
      <c r="D79" s="358"/>
      <c r="E79" s="362"/>
      <c r="F79" s="336" t="str">
        <f t="shared" si="0"/>
        <v>Goal</v>
      </c>
      <c r="G79" s="337"/>
    </row>
    <row r="80" spans="2:7">
      <c r="B80" s="244"/>
      <c r="C80" s="357"/>
      <c r="D80" s="358"/>
      <c r="E80" s="362"/>
      <c r="F80" s="336" t="str">
        <f t="shared" si="0"/>
        <v>Goal</v>
      </c>
      <c r="G80" s="337"/>
    </row>
    <row r="81" ht="15" customHeight="1" spans="2:7">
      <c r="B81" s="244"/>
      <c r="C81" s="357"/>
      <c r="D81" s="358"/>
      <c r="E81" s="451"/>
      <c r="F81" s="336" t="str">
        <f t="shared" si="0"/>
        <v>Goal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103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359"/>
      <c r="D86" s="360"/>
      <c r="E86" s="364"/>
      <c r="F86" s="340" t="str">
        <f t="shared" si="1"/>
        <v>Goal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45574</v>
      </c>
      <c r="C92" s="245">
        <v>0.208333333333333</v>
      </c>
      <c r="D92" s="246" t="s">
        <v>63</v>
      </c>
      <c r="E92" s="287">
        <v>1</v>
      </c>
      <c r="F92" s="288" t="str">
        <f t="shared" si="1"/>
        <v>Completed</v>
      </c>
      <c r="G92" s="289"/>
    </row>
    <row r="93" spans="2:7">
      <c r="B93" s="244"/>
      <c r="C93" s="247">
        <v>0.215277777777778</v>
      </c>
      <c r="D93" s="248" t="s">
        <v>373</v>
      </c>
      <c r="E93" s="290">
        <v>1</v>
      </c>
      <c r="F93" s="291" t="str">
        <f t="shared" si="1"/>
        <v>Completed</v>
      </c>
      <c r="G93" s="292"/>
    </row>
    <row r="94" spans="2:7">
      <c r="B94" s="244"/>
      <c r="C94" s="247">
        <v>0.243055555555556</v>
      </c>
      <c r="D94" s="248" t="s">
        <v>374</v>
      </c>
      <c r="E94" s="293">
        <v>1</v>
      </c>
      <c r="F94" s="294" t="str">
        <f t="shared" si="1"/>
        <v>Completed</v>
      </c>
      <c r="G94" s="292"/>
    </row>
    <row r="95" spans="2:7">
      <c r="B95" s="244"/>
      <c r="C95" s="247">
        <v>0.277777777777778</v>
      </c>
      <c r="D95" s="248" t="s">
        <v>375</v>
      </c>
      <c r="E95" s="293">
        <v>1</v>
      </c>
      <c r="F95" s="294" t="str">
        <f t="shared" si="1"/>
        <v>Completed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>
        <v>1</v>
      </c>
      <c r="F96" s="296" t="str">
        <f t="shared" si="1"/>
        <v>Completed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84" t="s">
        <v>434</v>
      </c>
      <c r="D99" s="285"/>
      <c r="E99" s="303">
        <v>1</v>
      </c>
      <c r="F99" s="304" t="str">
        <f t="shared" si="1"/>
        <v>Completed</v>
      </c>
      <c r="G99" s="305"/>
    </row>
    <row r="100" spans="2:7">
      <c r="B100" s="244"/>
      <c r="C100" s="255"/>
      <c r="D100" s="256"/>
      <c r="E100" s="306"/>
      <c r="F100" s="255" t="str">
        <f t="shared" si="1"/>
        <v>Goal</v>
      </c>
      <c r="G100" s="307"/>
    </row>
    <row r="101" spans="2:7">
      <c r="B101" s="244"/>
      <c r="C101" s="255"/>
      <c r="D101" s="256"/>
      <c r="E101" s="306"/>
      <c r="F101" s="255" t="str">
        <f t="shared" si="1"/>
        <v>Goal</v>
      </c>
      <c r="G101" s="307"/>
    </row>
    <row r="102" spans="2:7">
      <c r="B102" s="244"/>
      <c r="C102" s="255"/>
      <c r="D102" s="256"/>
      <c r="E102" s="306"/>
      <c r="F102" s="255" t="str">
        <f t="shared" si="1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1"/>
        <v>Goal</v>
      </c>
      <c r="G103" s="310"/>
    </row>
    <row r="104" ht="15.75" customHeight="1" spans="2:7">
      <c r="B104" s="244"/>
      <c r="C104" s="259">
        <v>0.395833333333333</v>
      </c>
      <c r="D104" s="260"/>
      <c r="E104" s="311" t="s">
        <v>217</v>
      </c>
      <c r="F104" s="312"/>
      <c r="G104" s="313"/>
    </row>
    <row r="105" ht="15.75" customHeight="1" spans="2:7">
      <c r="B105" s="244"/>
      <c r="C105" s="259" t="s">
        <v>69</v>
      </c>
      <c r="D105" s="260"/>
      <c r="E105" s="314" t="s">
        <v>44</v>
      </c>
      <c r="F105" s="315" t="s">
        <v>61</v>
      </c>
      <c r="G105" s="314" t="s">
        <v>62</v>
      </c>
    </row>
    <row r="106" spans="2:7">
      <c r="B106" s="244"/>
      <c r="C106" s="444" t="s">
        <v>441</v>
      </c>
      <c r="D106" s="481"/>
      <c r="E106" s="316">
        <v>1</v>
      </c>
      <c r="F106" s="317" t="str">
        <f t="shared" ref="F106:F169" si="2">IF(E106=100%,"Completed","Goal")</f>
        <v>Completed</v>
      </c>
      <c r="G106" s="318"/>
    </row>
    <row r="107" spans="2:7">
      <c r="B107" s="244"/>
      <c r="C107" s="473"/>
      <c r="D107" s="475"/>
      <c r="E107" s="319"/>
      <c r="F107" s="320" t="str">
        <f t="shared" si="2"/>
        <v>Goal</v>
      </c>
      <c r="G107" s="321"/>
    </row>
    <row r="108" spans="2:7">
      <c r="B108" s="244"/>
      <c r="C108" s="473"/>
      <c r="D108" s="475"/>
      <c r="E108" s="319"/>
      <c r="F108" s="320" t="str">
        <f t="shared" si="2"/>
        <v>Goal</v>
      </c>
      <c r="G108" s="321"/>
    </row>
    <row r="109" spans="2:7">
      <c r="B109" s="244"/>
      <c r="C109" s="473"/>
      <c r="D109" s="475"/>
      <c r="E109" s="319"/>
      <c r="F109" s="320" t="str">
        <f t="shared" si="2"/>
        <v>Goal</v>
      </c>
      <c r="G109" s="321"/>
    </row>
    <row r="110" ht="15.75" customHeight="1" spans="2:7">
      <c r="B110" s="244"/>
      <c r="C110" s="476"/>
      <c r="D110" s="477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485" t="s">
        <v>442</v>
      </c>
      <c r="D114" s="486"/>
      <c r="E114" s="361">
        <v>1</v>
      </c>
      <c r="F114" s="334" t="str">
        <f t="shared" si="2"/>
        <v>Completed</v>
      </c>
      <c r="G114" s="332"/>
    </row>
    <row r="115" spans="2:7">
      <c r="B115" s="244"/>
      <c r="C115" s="357" t="s">
        <v>201</v>
      </c>
      <c r="D115" s="358"/>
      <c r="E115" s="362">
        <v>1</v>
      </c>
      <c r="F115" s="336" t="str">
        <f t="shared" si="2"/>
        <v>Completed</v>
      </c>
      <c r="G115" s="337"/>
    </row>
    <row r="116" spans="2:7">
      <c r="B116" s="244"/>
      <c r="C116" s="487" t="s">
        <v>443</v>
      </c>
      <c r="D116" s="488"/>
      <c r="E116" s="362">
        <v>1</v>
      </c>
      <c r="F116" s="336" t="str">
        <f t="shared" si="2"/>
        <v>Completed</v>
      </c>
      <c r="G116" s="337"/>
    </row>
    <row r="117" spans="2:7">
      <c r="B117" s="244"/>
      <c r="C117" s="489" t="s">
        <v>444</v>
      </c>
      <c r="D117" s="490"/>
      <c r="E117" s="362"/>
      <c r="F117" s="336" t="str">
        <f t="shared" si="2"/>
        <v>Goal</v>
      </c>
      <c r="G117" s="337"/>
    </row>
    <row r="118" ht="15" customHeight="1" spans="2:7">
      <c r="B118" s="244"/>
      <c r="C118" s="357"/>
      <c r="D118" s="358"/>
      <c r="E118" s="451"/>
      <c r="F118" s="336" t="str">
        <f t="shared" si="2"/>
        <v>Goal</v>
      </c>
      <c r="G118" s="337"/>
    </row>
    <row r="119" ht="15" customHeight="1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359"/>
      <c r="D123" s="360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45575</v>
      </c>
      <c r="C129" s="245">
        <v>0.208333333333333</v>
      </c>
      <c r="D129" s="246" t="s">
        <v>63</v>
      </c>
      <c r="E129" s="287"/>
      <c r="F129" s="288" t="str">
        <f t="shared" si="2"/>
        <v>Goal</v>
      </c>
      <c r="G129" s="289"/>
    </row>
    <row r="130" spans="2:7">
      <c r="B130" s="244"/>
      <c r="C130" s="247">
        <v>0.215277777777778</v>
      </c>
      <c r="D130" s="248" t="s">
        <v>373</v>
      </c>
      <c r="E130" s="290"/>
      <c r="F130" s="291" t="str">
        <f t="shared" si="2"/>
        <v>Goal</v>
      </c>
      <c r="G130" s="292"/>
    </row>
    <row r="131" spans="2:7">
      <c r="B131" s="244"/>
      <c r="C131" s="247">
        <v>0.243055555555556</v>
      </c>
      <c r="D131" s="248" t="s">
        <v>374</v>
      </c>
      <c r="E131" s="293"/>
      <c r="F131" s="294" t="str">
        <f t="shared" si="2"/>
        <v>Goal</v>
      </c>
      <c r="G131" s="292"/>
    </row>
    <row r="132" spans="2:7">
      <c r="B132" s="244"/>
      <c r="C132" s="247">
        <v>0.277777777777778</v>
      </c>
      <c r="D132" s="248" t="s">
        <v>375</v>
      </c>
      <c r="E132" s="293"/>
      <c r="F132" s="294" t="str">
        <f t="shared" si="2"/>
        <v>Goal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/>
      <c r="F133" s="296" t="str">
        <f t="shared" si="2"/>
        <v>Goal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ht="15.15" spans="2:7">
      <c r="B136" s="244"/>
      <c r="C136" s="284" t="s">
        <v>434</v>
      </c>
      <c r="D136" s="285"/>
      <c r="E136" s="303">
        <v>1</v>
      </c>
      <c r="F136" s="304" t="str">
        <f t="shared" si="2"/>
        <v>Completed</v>
      </c>
      <c r="G136" s="305"/>
    </row>
    <row r="137" spans="2:7">
      <c r="B137" s="244"/>
      <c r="C137" s="284" t="s">
        <v>386</v>
      </c>
      <c r="D137" s="285"/>
      <c r="E137" s="306">
        <v>1</v>
      </c>
      <c r="F137" s="255" t="str">
        <f t="shared" si="2"/>
        <v>Completed</v>
      </c>
      <c r="G137" s="307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259">
        <v>0.395833333333333</v>
      </c>
      <c r="D141" s="260"/>
      <c r="E141" s="311" t="s">
        <v>217</v>
      </c>
      <c r="F141" s="312"/>
      <c r="G141" s="313"/>
    </row>
    <row r="142" ht="15.75" customHeight="1" spans="2:7">
      <c r="B142" s="244"/>
      <c r="C142" s="259" t="s">
        <v>69</v>
      </c>
      <c r="D142" s="260"/>
      <c r="E142" s="314" t="s">
        <v>44</v>
      </c>
      <c r="F142" s="315" t="s">
        <v>61</v>
      </c>
      <c r="G142" s="314" t="s">
        <v>62</v>
      </c>
    </row>
    <row r="143" spans="2:7">
      <c r="B143" s="244"/>
      <c r="C143" s="444"/>
      <c r="D143" s="481"/>
      <c r="E143" s="316"/>
      <c r="F143" s="317" t="str">
        <f t="shared" si="2"/>
        <v>Goal</v>
      </c>
      <c r="G143" s="318"/>
    </row>
    <row r="144" spans="2:7">
      <c r="B144" s="244"/>
      <c r="C144" s="473"/>
      <c r="D144" s="475"/>
      <c r="E144" s="319"/>
      <c r="F144" s="320" t="str">
        <f t="shared" si="2"/>
        <v>Goal</v>
      </c>
      <c r="G144" s="321"/>
    </row>
    <row r="145" spans="2:7">
      <c r="B145" s="244"/>
      <c r="C145" s="473"/>
      <c r="D145" s="475"/>
      <c r="E145" s="319"/>
      <c r="F145" s="320" t="str">
        <f t="shared" si="2"/>
        <v>Goal</v>
      </c>
      <c r="G145" s="321"/>
    </row>
    <row r="146" spans="2:7">
      <c r="B146" s="244"/>
      <c r="C146" s="473"/>
      <c r="D146" s="475"/>
      <c r="E146" s="319"/>
      <c r="F146" s="320" t="str">
        <f t="shared" si="2"/>
        <v>Goal</v>
      </c>
      <c r="G146" s="321"/>
    </row>
    <row r="147" ht="15.75" customHeight="1" spans="2:7">
      <c r="B147" s="244"/>
      <c r="C147" s="476"/>
      <c r="D147" s="477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spans="2:7">
      <c r="B151" s="244"/>
      <c r="C151" s="485" t="s">
        <v>442</v>
      </c>
      <c r="D151" s="486"/>
      <c r="E151" s="361">
        <v>1</v>
      </c>
      <c r="F151" s="334" t="str">
        <f t="shared" si="2"/>
        <v>Completed</v>
      </c>
      <c r="G151" s="332"/>
    </row>
    <row r="152" spans="2:7">
      <c r="B152" s="244"/>
      <c r="C152" s="357" t="s">
        <v>201</v>
      </c>
      <c r="D152" s="358"/>
      <c r="E152" s="362">
        <v>1</v>
      </c>
      <c r="F152" s="336" t="str">
        <f t="shared" si="2"/>
        <v>Completed</v>
      </c>
      <c r="G152" s="337"/>
    </row>
    <row r="153" spans="2:7">
      <c r="B153" s="244"/>
      <c r="C153" s="487" t="s">
        <v>445</v>
      </c>
      <c r="D153" s="488"/>
      <c r="E153" s="362">
        <v>1</v>
      </c>
      <c r="F153" s="336" t="str">
        <f t="shared" si="2"/>
        <v>Completed</v>
      </c>
      <c r="G153" s="337"/>
    </row>
    <row r="154" spans="2:7">
      <c r="B154" s="244"/>
      <c r="C154" s="357"/>
      <c r="D154" s="358"/>
      <c r="E154" s="362"/>
      <c r="F154" s="336" t="str">
        <f t="shared" si="2"/>
        <v>Goal</v>
      </c>
      <c r="G154" s="337"/>
    </row>
    <row r="155" ht="15.75" customHeight="1" spans="2:7">
      <c r="B155" s="244"/>
      <c r="C155" s="357"/>
      <c r="D155" s="358"/>
      <c r="E155" s="451"/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9"/>
      <c r="D160" s="360"/>
      <c r="E160" s="364"/>
      <c r="F160" s="340" t="str">
        <f t="shared" si="2"/>
        <v>Goal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403</v>
      </c>
      <c r="C165" s="368" t="s">
        <v>404</v>
      </c>
      <c r="D165" s="368" t="s">
        <v>217</v>
      </c>
      <c r="E165" s="366" t="s">
        <v>405</v>
      </c>
      <c r="F165" s="366" t="s">
        <v>406</v>
      </c>
      <c r="G165" s="491"/>
      <c r="I165" s="498"/>
    </row>
    <row r="166" ht="15" customHeight="1" spans="2:9">
      <c r="B166" s="370">
        <v>45576</v>
      </c>
      <c r="C166" s="371" t="s">
        <v>80</v>
      </c>
      <c r="D166" s="371" t="s">
        <v>381</v>
      </c>
      <c r="E166" s="371" t="s">
        <v>83</v>
      </c>
      <c r="F166" s="492" t="s">
        <v>201</v>
      </c>
      <c r="G166" s="493"/>
      <c r="I166" s="499"/>
    </row>
    <row r="167" ht="15" customHeight="1" spans="2:9">
      <c r="B167" s="373"/>
      <c r="C167" s="374"/>
      <c r="D167" s="374" t="s">
        <v>377</v>
      </c>
      <c r="E167" s="374"/>
      <c r="F167" s="494" t="s">
        <v>442</v>
      </c>
      <c r="G167" s="495"/>
      <c r="I167" s="499"/>
    </row>
    <row r="168" ht="15" customHeight="1" spans="2:9">
      <c r="B168" s="373"/>
      <c r="C168" s="374"/>
      <c r="D168" s="374"/>
      <c r="E168" s="374"/>
      <c r="F168" s="494" t="s">
        <v>444</v>
      </c>
      <c r="G168" s="495"/>
      <c r="I168" s="499"/>
    </row>
    <row r="169" ht="15" customHeight="1" spans="2:9">
      <c r="B169" s="373"/>
      <c r="C169" s="374"/>
      <c r="D169" s="374"/>
      <c r="E169" s="374"/>
      <c r="F169" s="221"/>
      <c r="G169" s="496"/>
      <c r="I169" s="499"/>
    </row>
    <row r="170" ht="15" customHeight="1" spans="2:9">
      <c r="B170" s="373"/>
      <c r="C170" s="374"/>
      <c r="D170" s="374"/>
      <c r="E170" s="374"/>
      <c r="F170" s="221"/>
      <c r="G170" s="496"/>
      <c r="I170" s="499"/>
    </row>
    <row r="171" ht="15" customHeight="1" spans="2:9">
      <c r="B171" s="373"/>
      <c r="C171" s="374"/>
      <c r="D171" s="374"/>
      <c r="E171" s="374"/>
      <c r="F171" s="221"/>
      <c r="G171" s="496"/>
      <c r="I171" s="499"/>
    </row>
    <row r="172" ht="15" customHeight="1" spans="2:9">
      <c r="B172" s="373"/>
      <c r="C172" s="374"/>
      <c r="D172" s="374"/>
      <c r="E172" s="374"/>
      <c r="F172" s="221"/>
      <c r="G172" s="496"/>
      <c r="I172" s="500"/>
    </row>
    <row r="173" ht="15" customHeight="1" spans="2:9">
      <c r="B173" s="373"/>
      <c r="C173" s="374"/>
      <c r="D173" s="374"/>
      <c r="E173" s="374"/>
      <c r="F173" s="221"/>
      <c r="G173" s="496"/>
      <c r="I173" s="500"/>
    </row>
    <row r="174" ht="15" customHeight="1" spans="2:9">
      <c r="B174" s="373"/>
      <c r="C174" s="374"/>
      <c r="D174" s="374"/>
      <c r="E174" s="374"/>
      <c r="F174" s="221"/>
      <c r="G174" s="496"/>
      <c r="I174" s="500"/>
    </row>
    <row r="175" ht="15" customHeight="1" spans="2:9">
      <c r="B175" s="376"/>
      <c r="C175" s="377"/>
      <c r="D175" s="377"/>
      <c r="E175" s="377"/>
      <c r="F175" s="382"/>
      <c r="G175" s="497"/>
      <c r="I175" s="500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45576</v>
      </c>
      <c r="C179" s="245">
        <v>0.208333333333333</v>
      </c>
      <c r="D179" s="246" t="s">
        <v>63</v>
      </c>
      <c r="E179" s="287"/>
      <c r="F179" s="288" t="str">
        <f t="shared" ref="F170:F233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spans="2:7">
      <c r="B186" s="244"/>
      <c r="C186" s="284" t="s">
        <v>386</v>
      </c>
      <c r="D186" s="285"/>
      <c r="E186" s="303">
        <v>1</v>
      </c>
      <c r="F186" s="304" t="str">
        <f t="shared" si="3"/>
        <v>Completed</v>
      </c>
      <c r="G186" s="305"/>
    </row>
    <row r="187" spans="2:7">
      <c r="B187" s="244"/>
      <c r="C187" s="255"/>
      <c r="D187" s="256"/>
      <c r="E187" s="306"/>
      <c r="F187" s="255" t="str">
        <f t="shared" si="3"/>
        <v>Goal</v>
      </c>
      <c r="G187" s="307"/>
    </row>
    <row r="188" spans="2:7">
      <c r="B188" s="244"/>
      <c r="C188" s="255"/>
      <c r="D188" s="256"/>
      <c r="E188" s="306"/>
      <c r="F188" s="255" t="str">
        <f t="shared" si="3"/>
        <v>Goal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259" t="s">
        <v>69</v>
      </c>
      <c r="D192" s="260"/>
      <c r="E192" s="314" t="s">
        <v>44</v>
      </c>
      <c r="F192" s="315" t="s">
        <v>61</v>
      </c>
      <c r="G192" s="314" t="s">
        <v>62</v>
      </c>
    </row>
    <row r="193" spans="2:7">
      <c r="B193" s="244"/>
      <c r="C193" s="444" t="s">
        <v>446</v>
      </c>
      <c r="D193" s="481"/>
      <c r="E193" s="316">
        <v>1</v>
      </c>
      <c r="F193" s="317" t="str">
        <f t="shared" si="3"/>
        <v>Completed</v>
      </c>
      <c r="G193" s="318"/>
    </row>
    <row r="194" spans="2:7">
      <c r="B194" s="244"/>
      <c r="C194" s="473"/>
      <c r="D194" s="475"/>
      <c r="E194" s="319"/>
      <c r="F194" s="320" t="str">
        <f t="shared" si="3"/>
        <v>Goal</v>
      </c>
      <c r="G194" s="321"/>
    </row>
    <row r="195" spans="2:7">
      <c r="B195" s="244"/>
      <c r="C195" s="473"/>
      <c r="D195" s="475"/>
      <c r="E195" s="319"/>
      <c r="F195" s="320" t="str">
        <f t="shared" si="3"/>
        <v>Goal</v>
      </c>
      <c r="G195" s="321"/>
    </row>
    <row r="196" spans="2:7">
      <c r="B196" s="244"/>
      <c r="C196" s="473"/>
      <c r="D196" s="475"/>
      <c r="E196" s="319"/>
      <c r="F196" s="320" t="str">
        <f t="shared" si="3"/>
        <v>Goal</v>
      </c>
      <c r="G196" s="321"/>
    </row>
    <row r="197" ht="15.75" customHeight="1" spans="2:7">
      <c r="B197" s="244"/>
      <c r="C197" s="476"/>
      <c r="D197" s="477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355" t="s">
        <v>447</v>
      </c>
      <c r="D201" s="356"/>
      <c r="E201" s="361">
        <v>1</v>
      </c>
      <c r="F201" s="334" t="str">
        <f t="shared" si="3"/>
        <v>Completed</v>
      </c>
      <c r="G201" s="332"/>
    </row>
    <row r="202" spans="2:7">
      <c r="B202" s="244"/>
      <c r="C202" s="485" t="s">
        <v>442</v>
      </c>
      <c r="D202" s="486"/>
      <c r="E202" s="362">
        <v>1</v>
      </c>
      <c r="F202" s="336" t="str">
        <f t="shared" si="3"/>
        <v>Completed</v>
      </c>
      <c r="G202" s="337"/>
    </row>
    <row r="203" spans="2:7">
      <c r="B203" s="244"/>
      <c r="C203" s="357" t="s">
        <v>201</v>
      </c>
      <c r="D203" s="358"/>
      <c r="E203" s="362" t="s">
        <v>390</v>
      </c>
      <c r="F203" s="336" t="str">
        <f t="shared" si="3"/>
        <v>Goal</v>
      </c>
      <c r="G203" s="337"/>
    </row>
    <row r="204" spans="2:7">
      <c r="B204" s="244"/>
      <c r="C204" s="487"/>
      <c r="D204" s="488"/>
      <c r="E204" s="362"/>
      <c r="F204" s="336" t="str">
        <f t="shared" si="3"/>
        <v>Goal</v>
      </c>
      <c r="G204" s="337"/>
    </row>
    <row r="205" ht="15" customHeight="1" spans="2:7">
      <c r="B205" s="244"/>
      <c r="C205" s="357"/>
      <c r="D205" s="358"/>
      <c r="E205" s="451"/>
      <c r="F205" s="336" t="str">
        <f t="shared" si="3"/>
        <v>Goal</v>
      </c>
      <c r="G205" s="337"/>
    </row>
    <row r="206" ht="15" customHeight="1" spans="2:7">
      <c r="B206" s="244"/>
      <c r="C206" s="357"/>
      <c r="D206" s="358"/>
      <c r="E206" s="451"/>
      <c r="F206" s="336" t="str">
        <f t="shared" si="3"/>
        <v>Goal</v>
      </c>
      <c r="G206" s="337"/>
    </row>
    <row r="207" ht="15" customHeight="1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ht="15" customHeight="1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ht="15" customHeight="1" spans="2:7">
      <c r="B209" s="244"/>
      <c r="C209" s="357"/>
      <c r="D209" s="358"/>
      <c r="E209" s="451"/>
      <c r="F209" s="336" t="str">
        <f t="shared" si="3"/>
        <v>Goal</v>
      </c>
      <c r="G209" s="337"/>
    </row>
    <row r="210" ht="15.75" customHeight="1" spans="2:7">
      <c r="B210" s="244"/>
      <c r="C210" s="359"/>
      <c r="D210" s="360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/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spans="2:7">
      <c r="B223" s="453"/>
      <c r="C223" s="284"/>
      <c r="D223" s="285"/>
      <c r="E223" s="303"/>
      <c r="F223" s="304" t="str">
        <f t="shared" si="3"/>
        <v>Goal</v>
      </c>
      <c r="G223" s="305"/>
    </row>
    <row r="224" spans="2:7">
      <c r="B224" s="453"/>
      <c r="C224" s="255"/>
      <c r="D224" s="256"/>
      <c r="E224" s="306"/>
      <c r="F224" s="255" t="str">
        <f t="shared" si="3"/>
        <v>Goal</v>
      </c>
      <c r="G224" s="307"/>
    </row>
    <row r="225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spans="2:7">
      <c r="B230" s="453"/>
      <c r="C230" s="444"/>
      <c r="D230" s="481"/>
      <c r="E230" s="316"/>
      <c r="F230" s="317" t="str">
        <f t="shared" si="3"/>
        <v>Goal</v>
      </c>
      <c r="G230" s="318"/>
    </row>
    <row r="231" spans="2:7">
      <c r="B231" s="453"/>
      <c r="C231" s="473"/>
      <c r="D231" s="475"/>
      <c r="E231" s="319"/>
      <c r="F231" s="320" t="str">
        <f t="shared" si="3"/>
        <v>Goal</v>
      </c>
      <c r="G231" s="321"/>
    </row>
    <row r="232" spans="2:7">
      <c r="B232" s="453"/>
      <c r="C232" s="473"/>
      <c r="D232" s="475"/>
      <c r="E232" s="319"/>
      <c r="F232" s="320" t="str">
        <f t="shared" si="3"/>
        <v>Goal</v>
      </c>
      <c r="G232" s="321"/>
    </row>
    <row r="233" spans="2:7">
      <c r="B233" s="453"/>
      <c r="C233" s="473"/>
      <c r="D233" s="475"/>
      <c r="E233" s="319"/>
      <c r="F233" s="320" t="str">
        <f t="shared" si="3"/>
        <v>Goal</v>
      </c>
      <c r="G233" s="321"/>
    </row>
    <row r="234" ht="15.75" customHeight="1" spans="2:7">
      <c r="B234" s="453"/>
      <c r="C234" s="476"/>
      <c r="D234" s="477"/>
      <c r="E234" s="322"/>
      <c r="F234" s="323" t="str">
        <f t="shared" ref="F234:F249" si="4">IF(E234=100%,"Completed","Goal")</f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spans="2:7">
      <c r="B238" s="453"/>
      <c r="C238" s="355"/>
      <c r="D238" s="356"/>
      <c r="E238" s="361"/>
      <c r="F238" s="334" t="str">
        <f t="shared" si="4"/>
        <v>Goal</v>
      </c>
      <c r="G238" s="332"/>
    </row>
    <row r="239" spans="2:7">
      <c r="B239" s="453"/>
      <c r="C239" s="357"/>
      <c r="D239" s="358"/>
      <c r="E239" s="362"/>
      <c r="F239" s="336" t="str">
        <f t="shared" si="4"/>
        <v>Goal</v>
      </c>
      <c r="G239" s="337"/>
    </row>
    <row r="240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.15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.15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194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F165:G165"/>
    <mergeCell ref="F166:G166"/>
    <mergeCell ref="F167:G167"/>
    <mergeCell ref="F168:G168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1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{0b4ab733-250c-4c95-9b65-904823887b74}</x14:id>
        </ext>
      </extLst>
    </cfRule>
    <cfRule type="dataBar" priority="1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{3011d5e9-ba0a-40b0-af7e-ceb434b7a9c2}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{8bab2e88-ac1e-4724-bbc3-133279a2f752}</x14:id>
        </ext>
      </extLst>
    </cfRule>
  </conditionalFormatting>
  <conditionalFormatting sqref="D4">
    <cfRule type="dataBar" priority="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{24052bf5-0b19-4ffd-8657-340d0417c7bd}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{67a4fdc2-e362-461f-9cb6-4a579329d394}</x14:id>
        </ext>
      </extLst>
    </cfRule>
    <cfRule type="dataBar" priority="1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{8a5170a1-73f4-4468-b776-146f96de4b7b}</x14:id>
        </ext>
      </extLst>
    </cfRule>
  </conditionalFormatting>
  <conditionalFormatting sqref="E18"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{dd8c172c-157f-4589-9f1e-98542a76585d}</x14:id>
        </ext>
      </extLst>
    </cfRule>
    <cfRule type="dataBar" priority="5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{7f479748-b83f-437b-885b-5da65df99e09}</x14:id>
        </ext>
      </extLst>
    </cfRule>
    <cfRule type="dataBar" priority="5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{40cf51b6-9f2e-496f-bfbb-7898104b7870}</x14:id>
        </ext>
      </extLst>
    </cfRule>
  </conditionalFormatting>
  <conditionalFormatting sqref="E19">
    <cfRule type="dataBar" priority="5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{fffa53ee-cc20-4ce1-bf65-4b0a448c7abc}</x14:id>
        </ext>
      </extLst>
    </cfRule>
    <cfRule type="dataBar" priority="5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{68e5a023-ae7c-40f3-8459-e4e9bf989f92}</x14:id>
        </ext>
      </extLst>
    </cfRule>
    <cfRule type="dataBar" priority="5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{7535e547-ef09-49fe-b000-39f403cc4dd1}</x14:id>
        </ext>
      </extLst>
    </cfRule>
  </conditionalFormatting>
  <conditionalFormatting sqref="E55">
    <cfRule type="dataBar" priority="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{46da7d1d-7444-4a7b-953f-93aed3e48a0a}</x14:id>
        </ext>
      </extLst>
    </cfRule>
    <cfRule type="dataBar" priority="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{dd097aa2-7d4a-4063-a92b-ebce988e0609}</x14:id>
        </ext>
      </extLst>
    </cfRule>
    <cfRule type="dataBar" priority="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{b4964a11-7e02-4cfc-b9a0-bf110736a4bc}</x14:id>
        </ext>
      </extLst>
    </cfRule>
  </conditionalFormatting>
  <conditionalFormatting sqref="E56">
    <cfRule type="dataBar" priority="4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{78c64492-a515-46cb-9676-ca1f5a3ed390}</x14:id>
        </ext>
      </extLst>
    </cfRule>
    <cfRule type="dataBar" priority="4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{f7e1ec1b-dd95-413b-b3b2-23a5ff1250ea}</x14:id>
        </ext>
      </extLst>
    </cfRule>
    <cfRule type="dataBar" priority="4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{f11541f2-f09f-4f7f-ba49-eeeeb869f279}</x14:id>
        </ext>
      </extLst>
    </cfRule>
  </conditionalFormatting>
  <conditionalFormatting sqref="E92">
    <cfRule type="dataBar" priority="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{caced350-8428-465f-864c-19e293e6c1ba}</x14:id>
        </ext>
      </extLst>
    </cfRule>
    <cfRule type="dataBar" priority="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{54a28999-5bf2-4344-92bb-0ba2dd90af36}</x14:id>
        </ext>
      </extLst>
    </cfRule>
    <cfRule type="dataBar" priority="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{a1ec5774-0d08-4d7a-8085-6c77142c0b7b}</x14:id>
        </ext>
      </extLst>
    </cfRule>
  </conditionalFormatting>
  <conditionalFormatting sqref="E93">
    <cfRule type="dataBar" priority="3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{f94f1128-044f-4f9b-bc1c-dc27adbd9547}</x14:id>
        </ext>
      </extLst>
    </cfRule>
    <cfRule type="dataBar" priority="3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{cb5b1e42-94cb-4b53-9d9f-7e1b92585e34}</x14:id>
        </ext>
      </extLst>
    </cfRule>
    <cfRule type="dataBar" priority="3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{4cb59156-7076-4c56-b9ce-8309b3798c28}</x14:id>
        </ext>
      </extLst>
    </cfRule>
  </conditionalFormatting>
  <conditionalFormatting sqref="E129">
    <cfRule type="dataBar" priority="3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{1c66e94c-d1ee-48d4-a623-7acc75cfdc7d}</x14:id>
        </ext>
      </extLst>
    </cfRule>
    <cfRule type="dataBar" priority="3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{fcbcb778-a6fe-468a-8975-cf2730dc360c}</x14:id>
        </ext>
      </extLst>
    </cfRule>
    <cfRule type="dataBar" priority="3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{f18f87ed-d21a-4019-89b8-b15e697391bd}</x14:id>
        </ext>
      </extLst>
    </cfRule>
  </conditionalFormatting>
  <conditionalFormatting sqref="E130">
    <cfRule type="dataBar" priority="3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{90da98cf-eb5e-441f-8d96-d80f114470ff}</x14:id>
        </ext>
      </extLst>
    </cfRule>
    <cfRule type="dataBar" priority="3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{90bbc79f-b776-4c0c-802a-155186478a3b}</x14:id>
        </ext>
      </extLst>
    </cfRule>
    <cfRule type="dataBar" priority="3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{aedbd5f2-03aa-473c-8df9-f051ecfb7247}</x14:id>
        </ext>
      </extLst>
    </cfRule>
  </conditionalFormatting>
  <conditionalFormatting sqref="E179">
    <cfRule type="dataBar" priority="2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{52de3579-c08c-4b22-99e0-72ee4ec52a73}</x14:id>
        </ext>
      </extLst>
    </cfRule>
    <cfRule type="dataBar" priority="2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{456ed326-5dd2-42dc-ab5e-583fdc711f4a}</x14:id>
        </ext>
      </extLst>
    </cfRule>
    <cfRule type="dataBar" priority="2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{51693a59-5503-4de2-aebc-b98a776ad98f}</x14:id>
        </ext>
      </extLst>
    </cfRule>
  </conditionalFormatting>
  <conditionalFormatting sqref="E180">
    <cfRule type="dataBar" priority="2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{04758e96-320f-4260-a62c-b6010dbd69c7}</x14:id>
        </ext>
      </extLst>
    </cfRule>
    <cfRule type="dataBar" priority="2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{61d31e8e-ebbd-4707-a17e-22bfedfb2dd0}</x14:id>
        </ext>
      </extLst>
    </cfRule>
    <cfRule type="dataBar" priority="2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{251eedd9-30f6-459e-9610-1f3c10ace8b7}</x14:id>
        </ext>
      </extLst>
    </cfRule>
  </conditionalFormatting>
  <conditionalFormatting sqref="E216">
    <cfRule type="dataBar" priority="2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{603fb8a9-137c-4cd5-aa12-61a678aa2e16}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{bea7d8e5-abe1-4962-b7f4-681b5f58166b}</x14:id>
        </ext>
      </extLst>
    </cfRule>
    <cfRule type="dataBar" priority="1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{9ffe0a25-4792-4688-908c-690f06760a7d}</x14:id>
        </ext>
      </extLst>
    </cfRule>
  </conditionalFormatting>
  <conditionalFormatting sqref="E217">
    <cfRule type="dataBar" priority="1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{c8a111f8-534a-4adc-a0d7-64b6fc01e08d}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{7520f045-6b8f-4fb4-b5c9-a96fe6f7bcab}</x14:id>
        </ext>
      </extLst>
    </cfRule>
    <cfRule type="dataBar" priority="1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{a958c7ef-4561-41e8-8dc3-1fae3ed5bca9}</x14:id>
        </ext>
      </extLst>
    </cfRule>
  </conditionalFormatting>
  <conditionalFormatting sqref="E40:E49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{82475420-9a48-4af1-9b07-e58532199f6b}</x14:id>
        </ext>
      </extLst>
    </cfRule>
  </conditionalFormatting>
  <conditionalFormatting sqref="E77:E86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{e548558c-3a9d-4d96-86fd-fdd29ad01864}</x14:id>
        </ext>
      </extLst>
    </cfRule>
  </conditionalFormatting>
  <conditionalFormatting sqref="E114:E123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{1c42a5ea-02b3-4991-b08a-deec443ceb91}</x14:id>
        </ext>
      </extLst>
    </cfRule>
  </conditionalFormatting>
  <conditionalFormatting sqref="E151:E160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{097dc804-b590-446e-be19-a57ecdcac012}</x14:id>
        </ext>
      </extLst>
    </cfRule>
  </conditionalFormatting>
  <conditionalFormatting sqref="E201:E210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{52e2a120-38f0-4739-87c3-a4cdeaf14b69}</x14:id>
        </ext>
      </extLst>
    </cfRule>
  </conditionalFormatting>
  <conditionalFormatting sqref="E238:E247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{8e290e2b-b01f-47ce-98d9-653d748db667}</x14:id>
        </ext>
      </extLst>
    </cfRule>
  </conditionalFormatting>
  <conditionalFormatting sqref="E248:E249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{13d29855-513f-47a9-a8c6-01ce44c60455}</x14:id>
        </ext>
      </extLst>
    </cfRule>
  </conditionalFormatting>
  <conditionalFormatting sqref="G166:G175">
    <cfRule type="dataBar" priority="5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{b8370442-42de-46bc-a601-a48385710762}</x14:id>
        </ext>
      </extLst>
    </cfRule>
  </conditionalFormatting>
  <conditionalFormatting sqref="D3:D12;D14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{762d5f34-d9b8-4729-9e94-03b5b7cf3827}</x14:id>
        </ext>
      </extLst>
    </cfRule>
  </conditionalFormatting>
  <conditionalFormatting sqref="E18:E22;E25:E29;E32:E37;E50:E51">
    <cfRule type="dataBar" priority="5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{e60ac21c-d255-4134-8ca9-829f9bdaa7a9}</x14:id>
        </ext>
      </extLst>
    </cfRule>
  </conditionalFormatting>
  <conditionalFormatting sqref="E55:E59;E62:E66;E69:E74;E87:E88">
    <cfRule type="dataBar" priority="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{fda7ac45-9c9b-4712-9c02-56ed8c8c501a}</x14:id>
        </ext>
      </extLst>
    </cfRule>
  </conditionalFormatting>
  <conditionalFormatting sqref="E92:E96;E99:E103;E106:E111;E124:E125"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{33257294-d09d-4349-bc28-3d3f36e38b4b}</x14:id>
        </ext>
      </extLst>
    </cfRule>
  </conditionalFormatting>
  <conditionalFormatting sqref="E129:E133;E136:E140;E143:E148;E161:E162">
    <cfRule type="dataBar" priority="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{95d2af0d-636c-4572-bb35-37498ac21229}</x14:id>
        </ext>
      </extLst>
    </cfRule>
  </conditionalFormatting>
  <conditionalFormatting sqref="E179:E183;E186:E190;E193:E198;E211:E212">
    <cfRule type="dataBar" priority="2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{5aeb3373-abcc-45f1-b736-2c78be0373a9}</x14:id>
        </ext>
      </extLst>
    </cfRule>
  </conditionalFormatting>
  <conditionalFormatting sqref="E216:E220;E223:E227;E230:E235">
    <cfRule type="dataBar" priority="1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{df13bf36-e260-4680-acfb-a51924378aac}</x14:id>
        </ext>
      </extLst>
    </cfRule>
  </conditionalFormatting>
  <hyperlinks>
    <hyperlink ref="D32" r:id="rId2" display="https://www.naukri.com/code360/problems/rat-in-a-maze_1215030"/>
    <hyperlink ref="D69" r:id="rId2" display="https://www.naukri.com/code360/problems/rat-in-a-maze_1215030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4ab733-250c-4c95-9b65-904823887b7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011d5e9-ba0a-40b0-af7e-ceb434b7a9c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bab2e88-ac1e-4724-bbc3-133279a2f75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24052bf5-0b19-4ffd-8657-340d0417c7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7a4fdc2-e362-461f-9cb6-4a579329d39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a5170a1-73f4-4468-b776-146f96de4b7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dd8c172c-157f-4589-9f1e-98542a76585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f479748-b83f-437b-885b-5da65df99e0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0cf51b6-9f2e-496f-bfbb-7898104b787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fffa53ee-cc20-4ce1-bf65-4b0a448c7ab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8e5a023-ae7c-40f3-8459-e4e9bf989f9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535e547-ef09-49fe-b000-39f403cc4dd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46da7d1d-7444-4a7b-953f-93aed3e48a0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d097aa2-7d4a-4063-a92b-ebce988e060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4964a11-7e02-4cfc-b9a0-bf110736a4b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78c64492-a515-46cb-9676-ca1f5a3ed39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7e1ec1b-dd95-413b-b3b2-23a5ff1250e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11541f2-f09f-4f7f-ba49-eeeeb869f27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caced350-8428-465f-864c-19e293e6c1b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4a28999-5bf2-4344-92bb-0ba2dd90af3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1ec5774-0d08-4d7a-8085-6c77142c0b7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f94f1128-044f-4f9b-bc1c-dc27adbd954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b5b1e42-94cb-4b53-9d9f-7e1b92585e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b59156-7076-4c56-b9ce-8309b3798c2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1c66e94c-d1ee-48d4-a623-7acc75cfdc7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cbcb778-a6fe-468a-8975-cf2730dc360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18f87ed-d21a-4019-89b8-b15e697391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90da98cf-eb5e-441f-8d96-d80f114470f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0bbc79f-b776-4c0c-802a-155186478a3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edbd5f2-03aa-473c-8df9-f051ecfb724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52de3579-c08c-4b22-99e0-72ee4ec52a7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56ed326-5dd2-42dc-ab5e-583fdc711f4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1693a59-5503-4de2-aebc-b98a776ad98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04758e96-320f-4260-a62c-b6010dbd69c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1d31e8e-ebbd-4707-a17e-22bfedfb2dd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1eedd9-30f6-459e-9610-1f3c10ace8b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603fb8a9-137c-4cd5-aa12-61a678aa2e1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ea7d8e5-abe1-4962-b7f4-681b5f58166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ffe0a25-4792-4688-908c-690f06760a7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c8a111f8-534a-4adc-a0d7-64b6fc01e08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520f045-6b8f-4fb4-b5c9-a96fe6f7bca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58c7ef-4561-41e8-8dc3-1fae3ed5bc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82475420-9a48-4af1-9b07-e58532199f6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e548558c-3a9d-4d96-86fd-fdd29ad0186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1c42a5ea-02b3-4991-b08a-deec443ceb9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097dc804-b590-446e-be19-a57ecdcac01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52e2a120-38f0-4739-87c3-a4cdeaf14b6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8e290e2b-b01f-47ce-98d9-653d748db66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13d29855-513f-47a9-a8c6-01ce44c6045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b8370442-42de-46bc-a601-a4838571076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G166:G175</xm:sqref>
        </x14:conditionalFormatting>
        <x14:conditionalFormatting xmlns:xm="http://schemas.microsoft.com/office/excel/2006/main">
          <x14:cfRule type="dataBar" id="{762d5f34-d9b8-4729-9e94-03b5b7cf382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e60ac21c-d255-4134-8ca9-829f9bdaa7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fda7ac45-9c9b-4712-9c02-56ed8c8c501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33257294-d09d-4349-bc28-3d3f36e38b4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95d2af0d-636c-4572-bb35-37498ac2122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5aeb3373-abcc-45f1-b736-2c78be0373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df13bf36-e260-4680-acfb-a51924378aa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49"/>
  <sheetViews>
    <sheetView topLeftCell="A246" workbookViewId="0">
      <selection activeCell="G252" sqref="G252"/>
    </sheetView>
  </sheetViews>
  <sheetFormatPr defaultColWidth="9.144" defaultRowHeight="14.4"/>
  <cols>
    <col min="2" max="2" width="4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/>
      <c r="C3" s="455"/>
      <c r="D3" s="232"/>
      <c r="F3" s="75">
        <f>'PROGRESS REPORT '!AA3</f>
        <v>2</v>
      </c>
      <c r="G3" s="76"/>
    </row>
    <row r="4" spans="2:4">
      <c r="B4" s="13"/>
      <c r="C4" s="14"/>
      <c r="D4" s="233"/>
    </row>
    <row r="5" spans="2:4">
      <c r="B5" s="13"/>
      <c r="C5" s="14"/>
      <c r="D5" s="72"/>
    </row>
    <row r="6" spans="2:4">
      <c r="B6" s="8"/>
      <c r="C6" s="9"/>
      <c r="D6" s="72"/>
    </row>
    <row r="7" spans="2:4">
      <c r="B7" s="13"/>
      <c r="C7" s="14"/>
      <c r="D7" s="72"/>
    </row>
    <row r="8" spans="2:4">
      <c r="B8" s="13"/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45565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84" t="s">
        <v>448</v>
      </c>
      <c r="D25" s="285"/>
      <c r="E25" s="303">
        <v>1</v>
      </c>
      <c r="F25" s="304" t="str">
        <f t="shared" si="0"/>
        <v>Completed</v>
      </c>
      <c r="G25" s="305"/>
    </row>
    <row r="26" ht="15" customHeight="1" spans="2:7">
      <c r="B26" s="244"/>
      <c r="C26" s="255"/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15" customHeight="1" spans="2:7">
      <c r="B32" s="244"/>
      <c r="C32" s="444" t="s">
        <v>449</v>
      </c>
      <c r="D32" s="481" t="s">
        <v>450</v>
      </c>
      <c r="E32" s="316"/>
      <c r="F32" s="317" t="str">
        <f t="shared" si="0"/>
        <v>Goal</v>
      </c>
      <c r="G32" s="318"/>
    </row>
    <row r="33" ht="15" customHeight="1" spans="2:7">
      <c r="B33" s="244"/>
      <c r="C33" s="473"/>
      <c r="D33" s="475"/>
      <c r="E33" s="319"/>
      <c r="F33" s="320" t="str">
        <f t="shared" si="0"/>
        <v>Goal</v>
      </c>
      <c r="G33" s="321"/>
    </row>
    <row r="34" ht="15" customHeight="1" spans="2:7">
      <c r="B34" s="244"/>
      <c r="C34" s="473"/>
      <c r="D34" s="475"/>
      <c r="E34" s="319"/>
      <c r="F34" s="320" t="str">
        <f t="shared" si="0"/>
        <v>Goal</v>
      </c>
      <c r="G34" s="321"/>
    </row>
    <row r="35" ht="15" customHeight="1" spans="2:7">
      <c r="B35" s="244"/>
      <c r="C35" s="473"/>
      <c r="D35" s="475"/>
      <c r="E35" s="319"/>
      <c r="F35" s="320" t="str">
        <f t="shared" si="0"/>
        <v>Goal</v>
      </c>
      <c r="G35" s="321"/>
    </row>
    <row r="36" ht="15" customHeight="1" spans="2:7">
      <c r="B36" s="244"/>
      <c r="C36" s="476"/>
      <c r="D36" s="477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 t="s">
        <v>451</v>
      </c>
      <c r="D40" s="356"/>
      <c r="E40" s="361">
        <v>1</v>
      </c>
      <c r="F40" s="334" t="str">
        <f t="shared" si="0"/>
        <v>Completed</v>
      </c>
      <c r="G40" s="332"/>
    </row>
    <row r="41" ht="15" customHeight="1" spans="2:7">
      <c r="B41" s="244"/>
      <c r="C41" s="357" t="s">
        <v>452</v>
      </c>
      <c r="D41" s="358"/>
      <c r="E41" s="362">
        <v>1</v>
      </c>
      <c r="F41" s="336" t="str">
        <f t="shared" si="0"/>
        <v>Completed</v>
      </c>
      <c r="G41" s="337"/>
    </row>
    <row r="42" ht="30" customHeight="1" spans="2:7">
      <c r="B42" s="244"/>
      <c r="C42" s="357" t="s">
        <v>453</v>
      </c>
      <c r="D42" s="358"/>
      <c r="E42" s="362">
        <v>1</v>
      </c>
      <c r="F42" s="336" t="str">
        <f t="shared" si="0"/>
        <v>Completed</v>
      </c>
      <c r="G42" s="337"/>
    </row>
    <row r="43" ht="15" customHeight="1" spans="2:7">
      <c r="B43" s="244"/>
      <c r="C43" s="357"/>
      <c r="D43" s="358"/>
      <c r="E43" s="362"/>
      <c r="F43" s="336" t="str">
        <f t="shared" si="0"/>
        <v>Goal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7">
      <c r="B47" s="244"/>
      <c r="C47" s="357"/>
      <c r="D47" s="358"/>
      <c r="E47" s="451"/>
      <c r="F47" s="336" t="str">
        <f t="shared" si="0"/>
        <v>Goal</v>
      </c>
      <c r="G47" s="337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359"/>
      <c r="D49" s="360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45566</v>
      </c>
      <c r="C55" s="245">
        <v>0.208333333333333</v>
      </c>
      <c r="D55" s="246" t="s">
        <v>63</v>
      </c>
      <c r="E55" s="287"/>
      <c r="F55" s="288" t="str">
        <f t="shared" si="0"/>
        <v>Goal</v>
      </c>
      <c r="G55" s="289"/>
    </row>
    <row r="56" spans="2:7">
      <c r="B56" s="244"/>
      <c r="C56" s="247">
        <v>0.215277777777778</v>
      </c>
      <c r="D56" s="248" t="s">
        <v>373</v>
      </c>
      <c r="E56" s="290"/>
      <c r="F56" s="291" t="str">
        <f t="shared" si="0"/>
        <v>Goal</v>
      </c>
      <c r="G56" s="292"/>
    </row>
    <row r="57" spans="2:7">
      <c r="B57" s="244"/>
      <c r="C57" s="247">
        <v>0.243055555555556</v>
      </c>
      <c r="D57" s="248" t="s">
        <v>374</v>
      </c>
      <c r="E57" s="293"/>
      <c r="F57" s="294" t="str">
        <f t="shared" si="0"/>
        <v>Goal</v>
      </c>
      <c r="G57" s="292"/>
    </row>
    <row r="58" spans="2:7">
      <c r="B58" s="244"/>
      <c r="C58" s="247">
        <v>0.277777777777778</v>
      </c>
      <c r="D58" s="248" t="s">
        <v>375</v>
      </c>
      <c r="E58" s="293"/>
      <c r="F58" s="294" t="str">
        <f t="shared" si="0"/>
        <v>Goal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/>
      <c r="F59" s="296" t="str">
        <f t="shared" si="0"/>
        <v>Goal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spans="2:7">
      <c r="B62" s="244"/>
      <c r="C62" s="284" t="s">
        <v>448</v>
      </c>
      <c r="D62" s="285"/>
      <c r="E62" s="303">
        <v>1</v>
      </c>
      <c r="F62" s="304" t="str">
        <f t="shared" si="0"/>
        <v>Completed</v>
      </c>
      <c r="G62" s="305"/>
    </row>
    <row r="63" spans="2:7">
      <c r="B63" s="244"/>
      <c r="C63" s="255"/>
      <c r="D63" s="256"/>
      <c r="E63" s="306"/>
      <c r="F63" s="255" t="str">
        <f t="shared" si="0"/>
        <v>Goal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spans="2:7">
      <c r="B69" s="244"/>
      <c r="C69" s="444" t="s">
        <v>449</v>
      </c>
      <c r="D69" s="481" t="s">
        <v>450</v>
      </c>
      <c r="E69" s="316"/>
      <c r="F69" s="317" t="str">
        <f t="shared" si="0"/>
        <v>Goal</v>
      </c>
      <c r="G69" s="318"/>
    </row>
    <row r="70" spans="2:7">
      <c r="B70" s="244"/>
      <c r="C70" s="473" t="s">
        <v>449</v>
      </c>
      <c r="D70" s="475" t="s">
        <v>454</v>
      </c>
      <c r="E70" s="319"/>
      <c r="F70" s="320" t="str">
        <f t="shared" si="0"/>
        <v>Goal</v>
      </c>
      <c r="G70" s="321"/>
    </row>
    <row r="71" ht="28.8" spans="2:7">
      <c r="B71" s="244"/>
      <c r="C71" s="473" t="s">
        <v>455</v>
      </c>
      <c r="D71" s="475" t="s">
        <v>456</v>
      </c>
      <c r="E71" s="319">
        <v>1</v>
      </c>
      <c r="F71" s="320" t="str">
        <f t="shared" si="0"/>
        <v>Completed</v>
      </c>
      <c r="G71" s="321"/>
    </row>
    <row r="72" ht="28.8" spans="2:7">
      <c r="B72" s="244"/>
      <c r="C72" s="473" t="s">
        <v>457</v>
      </c>
      <c r="D72" s="475" t="s">
        <v>456</v>
      </c>
      <c r="E72" s="319">
        <v>1</v>
      </c>
      <c r="F72" s="320" t="str">
        <f t="shared" si="0"/>
        <v>Completed</v>
      </c>
      <c r="G72" s="321"/>
    </row>
    <row r="73" ht="15.75" customHeight="1" spans="2:7">
      <c r="B73" s="244"/>
      <c r="C73" s="476"/>
      <c r="D73" s="477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5" t="s">
        <v>458</v>
      </c>
      <c r="D77" s="356"/>
      <c r="E77" s="361">
        <v>1</v>
      </c>
      <c r="F77" s="334" t="str">
        <f t="shared" si="0"/>
        <v>Completed</v>
      </c>
      <c r="G77" s="332"/>
    </row>
    <row r="78" spans="2:7">
      <c r="B78" s="244"/>
      <c r="C78" s="357" t="s">
        <v>452</v>
      </c>
      <c r="D78" s="358"/>
      <c r="E78" s="362">
        <v>1</v>
      </c>
      <c r="F78" s="336" t="str">
        <f t="shared" si="0"/>
        <v>Completed</v>
      </c>
      <c r="G78" s="337"/>
    </row>
    <row r="79" spans="2:7">
      <c r="B79" s="244"/>
      <c r="C79" s="357"/>
      <c r="D79" s="358"/>
      <c r="E79" s="362"/>
      <c r="F79" s="336" t="str">
        <f t="shared" si="0"/>
        <v>Goal</v>
      </c>
      <c r="G79" s="337"/>
    </row>
    <row r="80" spans="2:7">
      <c r="B80" s="244"/>
      <c r="C80" s="357"/>
      <c r="D80" s="358"/>
      <c r="E80" s="362"/>
      <c r="F80" s="336" t="str">
        <f t="shared" si="0"/>
        <v>Goal</v>
      </c>
      <c r="G80" s="337"/>
    </row>
    <row r="81" ht="15" customHeight="1" spans="2:7">
      <c r="B81" s="244"/>
      <c r="C81" s="357"/>
      <c r="D81" s="358"/>
      <c r="E81" s="451"/>
      <c r="F81" s="336" t="str">
        <f t="shared" si="0"/>
        <v>Goal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103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359"/>
      <c r="D86" s="360"/>
      <c r="E86" s="364"/>
      <c r="F86" s="340" t="str">
        <f t="shared" si="1"/>
        <v>Goal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45567</v>
      </c>
      <c r="C92" s="245">
        <v>0.208333333333333</v>
      </c>
      <c r="D92" s="246" t="s">
        <v>63</v>
      </c>
      <c r="E92" s="287"/>
      <c r="F92" s="288" t="str">
        <f t="shared" si="1"/>
        <v>Goal</v>
      </c>
      <c r="G92" s="289"/>
    </row>
    <row r="93" spans="2:7">
      <c r="B93" s="244"/>
      <c r="C93" s="247">
        <v>0.215277777777778</v>
      </c>
      <c r="D93" s="248" t="s">
        <v>373</v>
      </c>
      <c r="E93" s="290"/>
      <c r="F93" s="291" t="str">
        <f t="shared" si="1"/>
        <v>Goal</v>
      </c>
      <c r="G93" s="292"/>
    </row>
    <row r="94" spans="2:7">
      <c r="B94" s="244"/>
      <c r="C94" s="247">
        <v>0.243055555555556</v>
      </c>
      <c r="D94" s="248" t="s">
        <v>374</v>
      </c>
      <c r="E94" s="293"/>
      <c r="F94" s="294" t="str">
        <f t="shared" si="1"/>
        <v>Goal</v>
      </c>
      <c r="G94" s="292"/>
    </row>
    <row r="95" spans="2:7">
      <c r="B95" s="244"/>
      <c r="C95" s="247">
        <v>0.277777777777778</v>
      </c>
      <c r="D95" s="248" t="s">
        <v>375</v>
      </c>
      <c r="E95" s="293"/>
      <c r="F95" s="294" t="str">
        <f t="shared" si="1"/>
        <v>Goal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/>
      <c r="F96" s="296" t="str">
        <f t="shared" si="1"/>
        <v>Goal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84"/>
      <c r="D99" s="285"/>
      <c r="E99" s="303"/>
      <c r="F99" s="304" t="str">
        <f t="shared" si="1"/>
        <v>Goal</v>
      </c>
      <c r="G99" s="305"/>
    </row>
    <row r="100" spans="2:7">
      <c r="B100" s="244"/>
      <c r="C100" s="255"/>
      <c r="D100" s="256"/>
      <c r="E100" s="306"/>
      <c r="F100" s="255" t="str">
        <f t="shared" si="1"/>
        <v>Goal</v>
      </c>
      <c r="G100" s="307"/>
    </row>
    <row r="101" spans="2:7">
      <c r="B101" s="244"/>
      <c r="C101" s="255"/>
      <c r="D101" s="256"/>
      <c r="E101" s="306"/>
      <c r="F101" s="255" t="str">
        <f t="shared" si="1"/>
        <v>Goal</v>
      </c>
      <c r="G101" s="307"/>
    </row>
    <row r="102" spans="2:7">
      <c r="B102" s="244"/>
      <c r="C102" s="255"/>
      <c r="D102" s="256"/>
      <c r="E102" s="306"/>
      <c r="F102" s="255" t="str">
        <f t="shared" si="1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1"/>
        <v>Goal</v>
      </c>
      <c r="G103" s="310"/>
    </row>
    <row r="104" ht="15.75" customHeight="1" spans="2:7">
      <c r="B104" s="244"/>
      <c r="C104" s="259">
        <v>0.395833333333333</v>
      </c>
      <c r="D104" s="260"/>
      <c r="E104" s="311" t="s">
        <v>217</v>
      </c>
      <c r="F104" s="312"/>
      <c r="G104" s="313"/>
    </row>
    <row r="105" ht="15.75" customHeight="1" spans="2:7">
      <c r="B105" s="244"/>
      <c r="C105" s="259" t="s">
        <v>69</v>
      </c>
      <c r="D105" s="260"/>
      <c r="E105" s="314" t="s">
        <v>44</v>
      </c>
      <c r="F105" s="315" t="s">
        <v>61</v>
      </c>
      <c r="G105" s="314" t="s">
        <v>62</v>
      </c>
    </row>
    <row r="106" spans="2:7">
      <c r="B106" s="244"/>
      <c r="C106" s="473" t="s">
        <v>449</v>
      </c>
      <c r="D106" s="475" t="s">
        <v>454</v>
      </c>
      <c r="E106" s="316"/>
      <c r="F106" s="317" t="str">
        <f t="shared" ref="F106:F169" si="2">IF(E106=100%,"Completed","Goal")</f>
        <v>Goal</v>
      </c>
      <c r="G106" s="318"/>
    </row>
    <row r="107" spans="2:7">
      <c r="B107" s="244"/>
      <c r="C107" s="473"/>
      <c r="D107" s="475"/>
      <c r="E107" s="319"/>
      <c r="F107" s="320" t="str">
        <f t="shared" si="2"/>
        <v>Goal</v>
      </c>
      <c r="G107" s="321"/>
    </row>
    <row r="108" spans="2:7">
      <c r="B108" s="244"/>
      <c r="C108" s="473"/>
      <c r="D108" s="475"/>
      <c r="E108" s="319"/>
      <c r="F108" s="320" t="str">
        <f t="shared" si="2"/>
        <v>Goal</v>
      </c>
      <c r="G108" s="321"/>
    </row>
    <row r="109" spans="2:7">
      <c r="B109" s="244"/>
      <c r="C109" s="473"/>
      <c r="D109" s="475"/>
      <c r="E109" s="319"/>
      <c r="F109" s="320" t="str">
        <f t="shared" si="2"/>
        <v>Goal</v>
      </c>
      <c r="G109" s="321"/>
    </row>
    <row r="110" ht="15.75" customHeight="1" spans="2:7">
      <c r="B110" s="244"/>
      <c r="C110" s="476"/>
      <c r="D110" s="477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355" t="s">
        <v>458</v>
      </c>
      <c r="D114" s="356"/>
      <c r="E114" s="361">
        <v>1</v>
      </c>
      <c r="F114" s="334" t="str">
        <f t="shared" si="2"/>
        <v>Completed</v>
      </c>
      <c r="G114" s="332"/>
    </row>
    <row r="115" spans="2:7">
      <c r="B115" s="244"/>
      <c r="C115" s="357" t="s">
        <v>459</v>
      </c>
      <c r="D115" s="358"/>
      <c r="E115" s="362">
        <v>1</v>
      </c>
      <c r="F115" s="336" t="str">
        <f t="shared" si="2"/>
        <v>Completed</v>
      </c>
      <c r="G115" s="337"/>
    </row>
    <row r="116" spans="2:7">
      <c r="B116" s="244"/>
      <c r="C116" s="357"/>
      <c r="D116" s="358"/>
      <c r="E116" s="362"/>
      <c r="F116" s="336" t="str">
        <f t="shared" si="2"/>
        <v>Goal</v>
      </c>
      <c r="G116" s="337"/>
    </row>
    <row r="117" spans="2:7">
      <c r="B117" s="244"/>
      <c r="C117" s="357"/>
      <c r="D117" s="358"/>
      <c r="E117" s="362"/>
      <c r="F117" s="336" t="str">
        <f t="shared" si="2"/>
        <v>Goal</v>
      </c>
      <c r="G117" s="337"/>
    </row>
    <row r="118" ht="15" customHeight="1" spans="2:7">
      <c r="B118" s="244"/>
      <c r="C118" s="357"/>
      <c r="D118" s="358"/>
      <c r="E118" s="451"/>
      <c r="F118" s="336" t="str">
        <f t="shared" si="2"/>
        <v>Goal</v>
      </c>
      <c r="G118" s="337"/>
    </row>
    <row r="119" ht="15" customHeight="1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359"/>
      <c r="D123" s="360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45568</v>
      </c>
      <c r="C129" s="245">
        <v>0.208333333333333</v>
      </c>
      <c r="D129" s="246" t="s">
        <v>63</v>
      </c>
      <c r="E129" s="287"/>
      <c r="F129" s="288" t="str">
        <f t="shared" si="2"/>
        <v>Goal</v>
      </c>
      <c r="G129" s="289"/>
    </row>
    <row r="130" spans="2:7">
      <c r="B130" s="244"/>
      <c r="C130" s="247">
        <v>0.215277777777778</v>
      </c>
      <c r="D130" s="248" t="s">
        <v>373</v>
      </c>
      <c r="E130" s="290"/>
      <c r="F130" s="291" t="str">
        <f t="shared" si="2"/>
        <v>Goal</v>
      </c>
      <c r="G130" s="292"/>
    </row>
    <row r="131" spans="2:7">
      <c r="B131" s="244"/>
      <c r="C131" s="247">
        <v>0.243055555555556</v>
      </c>
      <c r="D131" s="248" t="s">
        <v>374</v>
      </c>
      <c r="E131" s="293"/>
      <c r="F131" s="294" t="str">
        <f t="shared" si="2"/>
        <v>Goal</v>
      </c>
      <c r="G131" s="292"/>
    </row>
    <row r="132" spans="2:7">
      <c r="B132" s="244"/>
      <c r="C132" s="247">
        <v>0.277777777777778</v>
      </c>
      <c r="D132" s="248" t="s">
        <v>375</v>
      </c>
      <c r="E132" s="293"/>
      <c r="F132" s="294" t="str">
        <f t="shared" si="2"/>
        <v>Goal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/>
      <c r="F133" s="296" t="str">
        <f t="shared" si="2"/>
        <v>Goal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spans="2:7">
      <c r="B136" s="244"/>
      <c r="C136" s="284" t="s">
        <v>435</v>
      </c>
      <c r="D136" s="285"/>
      <c r="E136" s="303">
        <v>1</v>
      </c>
      <c r="F136" s="304" t="str">
        <f t="shared" si="2"/>
        <v>Completed</v>
      </c>
      <c r="G136" s="305"/>
    </row>
    <row r="137" spans="2:7">
      <c r="B137" s="244"/>
      <c r="C137" s="255"/>
      <c r="D137" s="256"/>
      <c r="E137" s="306"/>
      <c r="F137" s="255" t="str">
        <f t="shared" si="2"/>
        <v>Goal</v>
      </c>
      <c r="G137" s="307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259">
        <v>0.395833333333333</v>
      </c>
      <c r="D141" s="260"/>
      <c r="E141" s="311" t="s">
        <v>217</v>
      </c>
      <c r="F141" s="312"/>
      <c r="G141" s="313"/>
    </row>
    <row r="142" ht="15.75" customHeight="1" spans="2:7">
      <c r="B142" s="244"/>
      <c r="C142" s="259" t="s">
        <v>69</v>
      </c>
      <c r="D142" s="260"/>
      <c r="E142" s="314" t="s">
        <v>44</v>
      </c>
      <c r="F142" s="315" t="s">
        <v>61</v>
      </c>
      <c r="G142" s="314" t="s">
        <v>62</v>
      </c>
    </row>
    <row r="143" spans="2:7">
      <c r="B143" s="244"/>
      <c r="C143" s="444"/>
      <c r="D143" s="481"/>
      <c r="E143" s="316"/>
      <c r="F143" s="317" t="str">
        <f t="shared" si="2"/>
        <v>Goal</v>
      </c>
      <c r="G143" s="318"/>
    </row>
    <row r="144" spans="2:7">
      <c r="B144" s="244"/>
      <c r="C144" s="473"/>
      <c r="D144" s="475"/>
      <c r="E144" s="319"/>
      <c r="F144" s="320" t="str">
        <f t="shared" si="2"/>
        <v>Goal</v>
      </c>
      <c r="G144" s="321"/>
    </row>
    <row r="145" spans="2:7">
      <c r="B145" s="244"/>
      <c r="C145" s="473"/>
      <c r="D145" s="475"/>
      <c r="E145" s="319"/>
      <c r="F145" s="320" t="str">
        <f t="shared" si="2"/>
        <v>Goal</v>
      </c>
      <c r="G145" s="321"/>
    </row>
    <row r="146" spans="2:7">
      <c r="B146" s="244"/>
      <c r="C146" s="473"/>
      <c r="D146" s="475"/>
      <c r="E146" s="319"/>
      <c r="F146" s="320" t="str">
        <f t="shared" si="2"/>
        <v>Goal</v>
      </c>
      <c r="G146" s="321"/>
    </row>
    <row r="147" ht="15.75" customHeight="1" spans="2:7">
      <c r="B147" s="244"/>
      <c r="C147" s="476"/>
      <c r="D147" s="477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spans="2:7">
      <c r="B151" s="244"/>
      <c r="C151" s="355" t="s">
        <v>460</v>
      </c>
      <c r="D151" s="356"/>
      <c r="E151" s="361">
        <v>1</v>
      </c>
      <c r="F151" s="334" t="str">
        <f t="shared" si="2"/>
        <v>Completed</v>
      </c>
      <c r="G151" s="332"/>
    </row>
    <row r="152" spans="2:7">
      <c r="B152" s="244"/>
      <c r="C152" s="357" t="s">
        <v>458</v>
      </c>
      <c r="D152" s="358"/>
      <c r="E152" s="362">
        <v>1</v>
      </c>
      <c r="F152" s="336" t="str">
        <f t="shared" si="2"/>
        <v>Completed</v>
      </c>
      <c r="G152" s="337"/>
    </row>
    <row r="153" spans="2:7">
      <c r="B153" s="244"/>
      <c r="C153" s="357" t="s">
        <v>461</v>
      </c>
      <c r="D153" s="358"/>
      <c r="E153" s="362">
        <v>1</v>
      </c>
      <c r="F153" s="336" t="str">
        <f t="shared" si="2"/>
        <v>Completed</v>
      </c>
      <c r="G153" s="337"/>
    </row>
    <row r="154" spans="2:7">
      <c r="B154" s="244"/>
      <c r="C154" s="357"/>
      <c r="D154" s="358"/>
      <c r="E154" s="362"/>
      <c r="F154" s="336" t="str">
        <f t="shared" si="2"/>
        <v>Goal</v>
      </c>
      <c r="G154" s="337"/>
    </row>
    <row r="155" ht="15.75" customHeight="1" spans="2:7">
      <c r="B155" s="244"/>
      <c r="C155" s="357"/>
      <c r="D155" s="358"/>
      <c r="E155" s="451"/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9"/>
      <c r="D160" s="360"/>
      <c r="E160" s="364"/>
      <c r="F160" s="340" t="str">
        <f t="shared" si="2"/>
        <v>Goal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462</v>
      </c>
      <c r="C165" s="367"/>
      <c r="D165" s="368" t="s">
        <v>404</v>
      </c>
      <c r="E165" s="368" t="s">
        <v>217</v>
      </c>
      <c r="F165" s="368" t="s">
        <v>405</v>
      </c>
      <c r="G165" s="368" t="s">
        <v>406</v>
      </c>
      <c r="H165" s="378" t="s">
        <v>44</v>
      </c>
      <c r="I165" s="384" t="s">
        <v>78</v>
      </c>
    </row>
    <row r="166" ht="45" customHeight="1" spans="2:9">
      <c r="B166" s="369">
        <v>45565</v>
      </c>
      <c r="C166" s="370">
        <v>45569</v>
      </c>
      <c r="D166" s="371" t="s">
        <v>463</v>
      </c>
      <c r="E166" s="371" t="s">
        <v>464</v>
      </c>
      <c r="F166" s="371" t="s">
        <v>83</v>
      </c>
      <c r="G166" s="379" t="s">
        <v>465</v>
      </c>
      <c r="H166" s="380"/>
      <c r="I166" s="385"/>
    </row>
    <row r="167" ht="45" customHeight="1" spans="2:9">
      <c r="B167" s="372"/>
      <c r="C167" s="373"/>
      <c r="D167" s="374"/>
      <c r="E167" s="374" t="s">
        <v>466</v>
      </c>
      <c r="F167" s="374"/>
      <c r="G167" s="221" t="s">
        <v>467</v>
      </c>
      <c r="H167" s="381"/>
      <c r="I167" s="386" t="s">
        <v>79</v>
      </c>
    </row>
    <row r="168" ht="45" customHeight="1" spans="2:9">
      <c r="B168" s="372"/>
      <c r="C168" s="373"/>
      <c r="D168" s="374"/>
      <c r="E168" s="374"/>
      <c r="F168" s="374"/>
      <c r="G168" s="221" t="s">
        <v>468</v>
      </c>
      <c r="H168" s="381"/>
      <c r="I168" s="386" t="s">
        <v>81</v>
      </c>
    </row>
    <row r="169" ht="45" customHeight="1" spans="2:9">
      <c r="B169" s="372"/>
      <c r="C169" s="373"/>
      <c r="D169" s="374"/>
      <c r="E169" s="374"/>
      <c r="F169" s="374"/>
      <c r="G169" s="221"/>
      <c r="H169" s="381"/>
      <c r="I169" s="386" t="s">
        <v>82</v>
      </c>
    </row>
    <row r="170" ht="45" customHeight="1" spans="2:9">
      <c r="B170" s="372"/>
      <c r="C170" s="373"/>
      <c r="D170" s="374"/>
      <c r="E170" s="374"/>
      <c r="F170" s="374"/>
      <c r="G170" s="221"/>
      <c r="H170" s="381"/>
      <c r="I170" s="386" t="s">
        <v>84</v>
      </c>
    </row>
    <row r="171" ht="45" customHeight="1" spans="2:9">
      <c r="B171" s="372"/>
      <c r="C171" s="373"/>
      <c r="D171" s="374"/>
      <c r="E171" s="374"/>
      <c r="F171" s="374"/>
      <c r="G171" s="221"/>
      <c r="H171" s="381"/>
      <c r="I171" s="386" t="s">
        <v>85</v>
      </c>
    </row>
    <row r="172" ht="45" customHeight="1" spans="2:9">
      <c r="B172" s="372"/>
      <c r="C172" s="373"/>
      <c r="D172" s="374"/>
      <c r="E172" s="374"/>
      <c r="F172" s="374"/>
      <c r="G172" s="221"/>
      <c r="H172" s="381"/>
      <c r="I172" s="387"/>
    </row>
    <row r="173" ht="45" customHeight="1" spans="2:9">
      <c r="B173" s="372"/>
      <c r="C173" s="373"/>
      <c r="D173" s="374"/>
      <c r="E173" s="374"/>
      <c r="F173" s="374"/>
      <c r="G173" s="221"/>
      <c r="H173" s="381"/>
      <c r="I173" s="387"/>
    </row>
    <row r="174" ht="45" customHeight="1" spans="2:9">
      <c r="B174" s="372"/>
      <c r="C174" s="373"/>
      <c r="D174" s="374"/>
      <c r="E174" s="374"/>
      <c r="F174" s="374"/>
      <c r="G174" s="221"/>
      <c r="H174" s="381"/>
      <c r="I174" s="387"/>
    </row>
    <row r="175" ht="45" customHeight="1" spans="2:9">
      <c r="B175" s="375"/>
      <c r="C175" s="376"/>
      <c r="D175" s="377"/>
      <c r="E175" s="377"/>
      <c r="F175" s="377"/>
      <c r="G175" s="382"/>
      <c r="H175" s="383"/>
      <c r="I175" s="388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45569</v>
      </c>
      <c r="C179" s="245">
        <v>0.208333333333333</v>
      </c>
      <c r="D179" s="246" t="s">
        <v>63</v>
      </c>
      <c r="E179" s="287"/>
      <c r="F179" s="288" t="str">
        <f t="shared" ref="F170:F233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ht="30" customHeight="1" spans="2:7">
      <c r="B186" s="244"/>
      <c r="C186" s="284" t="s">
        <v>469</v>
      </c>
      <c r="D186" s="285"/>
      <c r="E186" s="303">
        <v>1</v>
      </c>
      <c r="F186" s="304" t="str">
        <f t="shared" si="3"/>
        <v>Completed</v>
      </c>
      <c r="G186" s="305"/>
    </row>
    <row r="187" spans="2:7">
      <c r="B187" s="244"/>
      <c r="C187" s="255"/>
      <c r="D187" s="256"/>
      <c r="E187" s="306"/>
      <c r="F187" s="255" t="str">
        <f t="shared" si="3"/>
        <v>Goal</v>
      </c>
      <c r="G187" s="307"/>
    </row>
    <row r="188" spans="2:7">
      <c r="B188" s="244"/>
      <c r="C188" s="255"/>
      <c r="D188" s="256"/>
      <c r="E188" s="306"/>
      <c r="F188" s="255" t="str">
        <f t="shared" si="3"/>
        <v>Goal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259" t="s">
        <v>69</v>
      </c>
      <c r="D192" s="260"/>
      <c r="E192" s="314" t="s">
        <v>44</v>
      </c>
      <c r="F192" s="315" t="s">
        <v>61</v>
      </c>
      <c r="G192" s="314" t="s">
        <v>62</v>
      </c>
    </row>
    <row r="193" spans="2:7">
      <c r="B193" s="244"/>
      <c r="C193" s="444"/>
      <c r="D193" s="481"/>
      <c r="E193" s="316"/>
      <c r="F193" s="317" t="str">
        <f t="shared" si="3"/>
        <v>Goal</v>
      </c>
      <c r="G193" s="318"/>
    </row>
    <row r="194" spans="2:7">
      <c r="B194" s="244"/>
      <c r="C194" s="473"/>
      <c r="D194" s="475"/>
      <c r="E194" s="319"/>
      <c r="F194" s="320" t="str">
        <f t="shared" si="3"/>
        <v>Goal</v>
      </c>
      <c r="G194" s="321"/>
    </row>
    <row r="195" spans="2:7">
      <c r="B195" s="244"/>
      <c r="C195" s="473"/>
      <c r="D195" s="475"/>
      <c r="E195" s="319"/>
      <c r="F195" s="320" t="str">
        <f t="shared" si="3"/>
        <v>Goal</v>
      </c>
      <c r="G195" s="321"/>
    </row>
    <row r="196" spans="2:7">
      <c r="B196" s="244"/>
      <c r="C196" s="473"/>
      <c r="D196" s="475"/>
      <c r="E196" s="319"/>
      <c r="F196" s="320" t="str">
        <f t="shared" si="3"/>
        <v>Goal</v>
      </c>
      <c r="G196" s="321"/>
    </row>
    <row r="197" ht="15.75" customHeight="1" spans="2:7">
      <c r="B197" s="244"/>
      <c r="C197" s="476"/>
      <c r="D197" s="477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355" t="s">
        <v>470</v>
      </c>
      <c r="D201" s="356"/>
      <c r="E201" s="361"/>
      <c r="F201" s="334" t="str">
        <f t="shared" si="3"/>
        <v>Goal</v>
      </c>
      <c r="G201" s="332"/>
    </row>
    <row r="202" spans="2:7">
      <c r="B202" s="244"/>
      <c r="C202" s="357" t="s">
        <v>471</v>
      </c>
      <c r="D202" s="358"/>
      <c r="E202" s="362">
        <v>1</v>
      </c>
      <c r="F202" s="336" t="str">
        <f t="shared" si="3"/>
        <v>Completed</v>
      </c>
      <c r="G202" s="337"/>
    </row>
    <row r="203" spans="2:7">
      <c r="B203" s="244"/>
      <c r="C203" s="357" t="s">
        <v>472</v>
      </c>
      <c r="D203" s="358"/>
      <c r="E203" s="362" t="s">
        <v>385</v>
      </c>
      <c r="F203" s="336" t="str">
        <f t="shared" si="3"/>
        <v>Goal</v>
      </c>
      <c r="G203" s="337"/>
    </row>
    <row r="204" spans="2:7">
      <c r="B204" s="244"/>
      <c r="C204" s="357" t="s">
        <v>106</v>
      </c>
      <c r="D204" s="358"/>
      <c r="E204" s="362">
        <v>1</v>
      </c>
      <c r="F204" s="336" t="str">
        <f t="shared" si="3"/>
        <v>Completed</v>
      </c>
      <c r="G204" s="337"/>
    </row>
    <row r="205" ht="15" customHeight="1" spans="2:7">
      <c r="B205" s="244"/>
      <c r="C205" s="357"/>
      <c r="D205" s="358"/>
      <c r="E205" s="451"/>
      <c r="F205" s="336" t="str">
        <f t="shared" si="3"/>
        <v>Goal</v>
      </c>
      <c r="G205" s="337"/>
    </row>
    <row r="206" ht="15" customHeight="1" spans="2:7">
      <c r="B206" s="244"/>
      <c r="C206" s="357"/>
      <c r="D206" s="358"/>
      <c r="E206" s="451"/>
      <c r="F206" s="336" t="str">
        <f t="shared" si="3"/>
        <v>Goal</v>
      </c>
      <c r="G206" s="337"/>
    </row>
    <row r="207" ht="15" customHeight="1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ht="15" customHeight="1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ht="15" customHeight="1" spans="2:7">
      <c r="B209" s="244"/>
      <c r="C209" s="357"/>
      <c r="D209" s="358"/>
      <c r="E209" s="451"/>
      <c r="F209" s="336" t="str">
        <f t="shared" si="3"/>
        <v>Goal</v>
      </c>
      <c r="G209" s="337"/>
    </row>
    <row r="210" ht="15.75" customHeight="1" spans="2:7">
      <c r="B210" s="244"/>
      <c r="C210" s="359"/>
      <c r="D210" s="360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/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spans="2:7">
      <c r="B223" s="453"/>
      <c r="C223" s="284"/>
      <c r="D223" s="285"/>
      <c r="E223" s="303"/>
      <c r="F223" s="304" t="str">
        <f t="shared" si="3"/>
        <v>Goal</v>
      </c>
      <c r="G223" s="305"/>
    </row>
    <row r="224" spans="2:7">
      <c r="B224" s="453"/>
      <c r="C224" s="255"/>
      <c r="D224" s="256"/>
      <c r="E224" s="306"/>
      <c r="F224" s="255" t="str">
        <f t="shared" si="3"/>
        <v>Goal</v>
      </c>
      <c r="G224" s="307"/>
    </row>
    <row r="225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spans="2:7">
      <c r="B230" s="453"/>
      <c r="C230" s="444"/>
      <c r="D230" s="481"/>
      <c r="E230" s="316"/>
      <c r="F230" s="317" t="str">
        <f t="shared" si="3"/>
        <v>Goal</v>
      </c>
      <c r="G230" s="318"/>
    </row>
    <row r="231" spans="2:7">
      <c r="B231" s="453"/>
      <c r="C231" s="473"/>
      <c r="D231" s="475"/>
      <c r="E231" s="319"/>
      <c r="F231" s="320" t="str">
        <f t="shared" si="3"/>
        <v>Goal</v>
      </c>
      <c r="G231" s="321"/>
    </row>
    <row r="232" spans="2:7">
      <c r="B232" s="453"/>
      <c r="C232" s="473"/>
      <c r="D232" s="475"/>
      <c r="E232" s="319"/>
      <c r="F232" s="320" t="str">
        <f t="shared" si="3"/>
        <v>Goal</v>
      </c>
      <c r="G232" s="321"/>
    </row>
    <row r="233" spans="2:7">
      <c r="B233" s="453"/>
      <c r="C233" s="473"/>
      <c r="D233" s="475"/>
      <c r="E233" s="319"/>
      <c r="F233" s="320" t="str">
        <f t="shared" si="3"/>
        <v>Goal</v>
      </c>
      <c r="G233" s="321"/>
    </row>
    <row r="234" ht="15.75" customHeight="1" spans="2:7">
      <c r="B234" s="453"/>
      <c r="C234" s="476"/>
      <c r="D234" s="477"/>
      <c r="E234" s="322"/>
      <c r="F234" s="323" t="str">
        <f t="shared" ref="F234:F249" si="4">IF(E234=100%,"Completed","Goal")</f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ht="15.15" spans="2:7">
      <c r="B238" s="453"/>
      <c r="C238" s="357" t="s">
        <v>473</v>
      </c>
      <c r="D238" s="358"/>
      <c r="E238" s="361">
        <v>1</v>
      </c>
      <c r="F238" s="334" t="str">
        <f t="shared" si="4"/>
        <v>Completed</v>
      </c>
      <c r="G238" s="332"/>
    </row>
    <row r="239" spans="2:7">
      <c r="B239" s="453"/>
      <c r="C239" s="355" t="s">
        <v>470</v>
      </c>
      <c r="D239" s="356"/>
      <c r="E239" s="362">
        <v>1</v>
      </c>
      <c r="F239" s="336" t="str">
        <f t="shared" si="4"/>
        <v>Completed</v>
      </c>
      <c r="G239" s="337"/>
    </row>
    <row r="240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.15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.15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192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B165:C165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C166:C175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1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{8a9e6dd5-503b-4751-9eee-729b3e41472b}</x14:id>
        </ext>
      </extLst>
    </cfRule>
    <cfRule type="dataBar" priority="1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{6a13684d-6653-4522-8b39-edb20d10fd07}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{5fc680f3-dcf3-4a1c-b955-d9b6af7a1e27}</x14:id>
        </ext>
      </extLst>
    </cfRule>
  </conditionalFormatting>
  <conditionalFormatting sqref="D4">
    <cfRule type="dataBar" priority="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{8c93b872-947f-42f9-b0bc-2c03d07aab0c}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{c07c21a9-27c6-4fb7-84c9-2c2d9f0fd34f}</x14:id>
        </ext>
      </extLst>
    </cfRule>
    <cfRule type="dataBar" priority="1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{fca431a3-3104-4544-b43b-555356e37468}</x14:id>
        </ext>
      </extLst>
    </cfRule>
  </conditionalFormatting>
  <conditionalFormatting sqref="E18"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{23142cb0-abb0-4197-88af-c72bca5bc781}</x14:id>
        </ext>
      </extLst>
    </cfRule>
    <cfRule type="dataBar" priority="5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{08ae2d9f-a10e-4c8f-8986-ec7777b6fbe1}</x14:id>
        </ext>
      </extLst>
    </cfRule>
    <cfRule type="dataBar" priority="5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{100b698e-a882-4507-b1d9-dd1df98aa796}</x14:id>
        </ext>
      </extLst>
    </cfRule>
  </conditionalFormatting>
  <conditionalFormatting sqref="E19">
    <cfRule type="dataBar" priority="5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{16b89e54-d573-4760-8338-3d305e500734}</x14:id>
        </ext>
      </extLst>
    </cfRule>
    <cfRule type="dataBar" priority="5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{a0c33ce2-8bea-4a03-a380-48d8040dfad3}</x14:id>
        </ext>
      </extLst>
    </cfRule>
    <cfRule type="dataBar" priority="5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{0880fc4f-b61b-44e2-98ba-4d7bc52619c1}</x14:id>
        </ext>
      </extLst>
    </cfRule>
  </conditionalFormatting>
  <conditionalFormatting sqref="E55">
    <cfRule type="dataBar" priority="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{9a1a4f0e-a1ef-409f-ba0e-4ec72c82fe7c}</x14:id>
        </ext>
      </extLst>
    </cfRule>
    <cfRule type="dataBar" priority="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{96f69dbe-aae5-475f-ac46-15b0b4f0c71a}</x14:id>
        </ext>
      </extLst>
    </cfRule>
    <cfRule type="dataBar" priority="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{4ba25cdc-ddb4-4b86-a0bc-c5b6d0a8ba2c}</x14:id>
        </ext>
      </extLst>
    </cfRule>
  </conditionalFormatting>
  <conditionalFormatting sqref="E56">
    <cfRule type="dataBar" priority="4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{441bb815-b792-48a3-821a-aed41297c897}</x14:id>
        </ext>
      </extLst>
    </cfRule>
    <cfRule type="dataBar" priority="4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{a804a861-16cb-47a1-a380-2b19dcc61dd1}</x14:id>
        </ext>
      </extLst>
    </cfRule>
    <cfRule type="dataBar" priority="4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{0c8c7ea4-d2c6-486d-80e2-34bbabd9b7f2}</x14:id>
        </ext>
      </extLst>
    </cfRule>
  </conditionalFormatting>
  <conditionalFormatting sqref="E92">
    <cfRule type="dataBar" priority="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{2dd7bcc1-f706-4609-9a64-efeb9f67e1ef}</x14:id>
        </ext>
      </extLst>
    </cfRule>
    <cfRule type="dataBar" priority="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{4935d523-f5ef-4c8b-829a-344d16f4d4d1}</x14:id>
        </ext>
      </extLst>
    </cfRule>
    <cfRule type="dataBar" priority="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{a3a9ae3d-5783-4875-81f1-dd4d50831e32}</x14:id>
        </ext>
      </extLst>
    </cfRule>
  </conditionalFormatting>
  <conditionalFormatting sqref="E93">
    <cfRule type="dataBar" priority="3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{b964d3ed-1156-4cf2-93a7-f90de27aa6de}</x14:id>
        </ext>
      </extLst>
    </cfRule>
    <cfRule type="dataBar" priority="3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{280b7aba-a680-45c5-8604-0769ec254265}</x14:id>
        </ext>
      </extLst>
    </cfRule>
    <cfRule type="dataBar" priority="3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{056056ab-1217-40a2-ae03-a55b9b86c8f4}</x14:id>
        </ext>
      </extLst>
    </cfRule>
  </conditionalFormatting>
  <conditionalFormatting sqref="E129">
    <cfRule type="dataBar" priority="3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{636ef82a-de35-49bf-a63f-348985392823}</x14:id>
        </ext>
      </extLst>
    </cfRule>
    <cfRule type="dataBar" priority="3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{28ed8a56-4222-4b4d-8e6c-340e7d4d5ea8}</x14:id>
        </ext>
      </extLst>
    </cfRule>
    <cfRule type="dataBar" priority="3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{d349c259-8d84-4673-8573-494edaf204c4}</x14:id>
        </ext>
      </extLst>
    </cfRule>
  </conditionalFormatting>
  <conditionalFormatting sqref="E130">
    <cfRule type="dataBar" priority="3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{e782b39e-0b2c-43bf-aa67-5c4d07d4c842}</x14:id>
        </ext>
      </extLst>
    </cfRule>
    <cfRule type="dataBar" priority="3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{73e40744-a99c-4976-83d1-90c594d818a5}</x14:id>
        </ext>
      </extLst>
    </cfRule>
    <cfRule type="dataBar" priority="3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{4a626f0d-9a66-45c5-9fe2-df49399cf2d3}</x14:id>
        </ext>
      </extLst>
    </cfRule>
  </conditionalFormatting>
  <conditionalFormatting sqref="E179">
    <cfRule type="dataBar" priority="2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{cabfd033-7753-45a3-bfeb-1b36d63fbc5a}</x14:id>
        </ext>
      </extLst>
    </cfRule>
    <cfRule type="dataBar" priority="2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{79539238-402d-46ec-a946-c0a5e09bf706}</x14:id>
        </ext>
      </extLst>
    </cfRule>
    <cfRule type="dataBar" priority="2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{bdfd66e2-00e0-4d04-b63d-021c12655307}</x14:id>
        </ext>
      </extLst>
    </cfRule>
  </conditionalFormatting>
  <conditionalFormatting sqref="E180">
    <cfRule type="dataBar" priority="2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{ac0258c3-6698-4abf-83f7-403cf6d97999}</x14:id>
        </ext>
      </extLst>
    </cfRule>
    <cfRule type="dataBar" priority="2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{2f6a3f98-acb8-4cb0-97f8-c0ca0000838f}</x14:id>
        </ext>
      </extLst>
    </cfRule>
    <cfRule type="dataBar" priority="2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{bd99d09e-afa9-48de-aaf2-443626eae41a}</x14:id>
        </ext>
      </extLst>
    </cfRule>
  </conditionalFormatting>
  <conditionalFormatting sqref="E216">
    <cfRule type="dataBar" priority="2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{eea78bc7-69a2-499a-9ca2-d010a3027c90}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{cc5f38ed-8554-4791-8f56-b1d1f7f3e288}</x14:id>
        </ext>
      </extLst>
    </cfRule>
    <cfRule type="dataBar" priority="1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{7720934f-b699-46f0-97ab-cdf64b4c9ae6}</x14:id>
        </ext>
      </extLst>
    </cfRule>
  </conditionalFormatting>
  <conditionalFormatting sqref="E217">
    <cfRule type="dataBar" priority="1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{16061b83-ae31-4a67-b5f6-eb9f6a3fb448}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{a1e764bc-7cb2-4107-906f-81fb67801a96}</x14:id>
        </ext>
      </extLst>
    </cfRule>
    <cfRule type="dataBar" priority="1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{a5da733e-39c3-4f7f-aadf-fce1a1a4c030}</x14:id>
        </ext>
      </extLst>
    </cfRule>
  </conditionalFormatting>
  <conditionalFormatting sqref="E40:E49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{90c5fe61-9bd3-4e42-8817-31fe77284ed8}</x14:id>
        </ext>
      </extLst>
    </cfRule>
  </conditionalFormatting>
  <conditionalFormatting sqref="E77:E86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{87c86e33-3afa-4837-bddb-914f6207e5bf}</x14:id>
        </ext>
      </extLst>
    </cfRule>
  </conditionalFormatting>
  <conditionalFormatting sqref="E114:E123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{77a82e7a-ef43-4101-a267-46df6d001aa5}</x14:id>
        </ext>
      </extLst>
    </cfRule>
  </conditionalFormatting>
  <conditionalFormatting sqref="E151:E160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{49c02264-038f-462e-8e75-afc940d3077d}</x14:id>
        </ext>
      </extLst>
    </cfRule>
  </conditionalFormatting>
  <conditionalFormatting sqref="E201:E210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{cbbad712-5144-403d-9649-d630d98e8d4b}</x14:id>
        </ext>
      </extLst>
    </cfRule>
  </conditionalFormatting>
  <conditionalFormatting sqref="E238:E247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{3f1966cc-21e4-4942-b92d-2154fab85136}</x14:id>
        </ext>
      </extLst>
    </cfRule>
  </conditionalFormatting>
  <conditionalFormatting sqref="E248:E249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{f487479e-a20d-4040-985d-f1ce695d1eb5}</x14:id>
        </ext>
      </extLst>
    </cfRule>
  </conditionalFormatting>
  <conditionalFormatting sqref="H166:H175">
    <cfRule type="dataBar" priority="5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{e197752e-a97a-4d69-982b-8192f8a10547}</x14:id>
        </ext>
      </extLst>
    </cfRule>
  </conditionalFormatting>
  <conditionalFormatting sqref="D3:D12;D14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{b1798070-c5fe-4f49-9c75-0ac7e0153c10}</x14:id>
        </ext>
      </extLst>
    </cfRule>
  </conditionalFormatting>
  <conditionalFormatting sqref="E18:E22;E25:E29;E32:E37;E50:E51">
    <cfRule type="dataBar" priority="5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{e8624532-83d1-4687-ad1b-e5becb10db51}</x14:id>
        </ext>
      </extLst>
    </cfRule>
  </conditionalFormatting>
  <conditionalFormatting sqref="E55:E59;E62:E66;E69:E74;E87:E88">
    <cfRule type="dataBar" priority="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{61602fdd-2684-4c70-9419-f5c439f71583}</x14:id>
        </ext>
      </extLst>
    </cfRule>
  </conditionalFormatting>
  <conditionalFormatting sqref="E92:E96;E99:E103;E106:E111;E124:E125"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{73eb6326-eed2-4e83-98f6-076e09c8b3a2}</x14:id>
        </ext>
      </extLst>
    </cfRule>
  </conditionalFormatting>
  <conditionalFormatting sqref="E129:E133;E136:E140;E143:E148;E161:E162">
    <cfRule type="dataBar" priority="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{085e4335-7bc5-4080-bcc4-3fc10bcf6cee}</x14:id>
        </ext>
      </extLst>
    </cfRule>
  </conditionalFormatting>
  <conditionalFormatting sqref="E179:E183;E186:E190;E193:E198;E211:E212">
    <cfRule type="dataBar" priority="2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{2fbaaef9-e9c7-409a-82cb-ac46e20946ec}</x14:id>
        </ext>
      </extLst>
    </cfRule>
  </conditionalFormatting>
  <conditionalFormatting sqref="E216:E220;E223:E227;E230:E235">
    <cfRule type="dataBar" priority="1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{f8f3c0b8-af04-49be-962e-77e44cc75079}</x14:id>
        </ext>
      </extLst>
    </cfRule>
  </conditionalFormatting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9e6dd5-503b-4751-9eee-729b3e41472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a13684d-6653-4522-8b39-edb20d10fd0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fc680f3-dcf3-4a1c-b955-d9b6af7a1e2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8c93b872-947f-42f9-b0bc-2c03d07aab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07c21a9-27c6-4fb7-84c9-2c2d9f0fd34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ca431a3-3104-4544-b43b-555356e3746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23142cb0-abb0-4197-88af-c72bca5bc78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8ae2d9f-a10e-4c8f-8986-ec7777b6fbe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00b698e-a882-4507-b1d9-dd1df98aa79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16b89e54-d573-4760-8338-3d305e50073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0c33ce2-8bea-4a03-a380-48d8040dfad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880fc4f-b61b-44e2-98ba-4d7bc52619c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9a1a4f0e-a1ef-409f-ba0e-4ec72c82fe7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6f69dbe-aae5-475f-ac46-15b0b4f0c71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ba25cdc-ddb4-4b86-a0bc-c5b6d0a8ba2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441bb815-b792-48a3-821a-aed41297c89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804a861-16cb-47a1-a380-2b19dcc61dd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c8c7ea4-d2c6-486d-80e2-34bbabd9b7f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2dd7bcc1-f706-4609-9a64-efeb9f67e1e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935d523-f5ef-4c8b-829a-344d16f4d4d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3a9ae3d-5783-4875-81f1-dd4d50831e3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b964d3ed-1156-4cf2-93a7-f90de27aa6d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80b7aba-a680-45c5-8604-0769ec25426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56056ab-1217-40a2-ae03-a55b9b86c8f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636ef82a-de35-49bf-a63f-34898539282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8ed8a56-4222-4b4d-8e6c-340e7d4d5ea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349c259-8d84-4673-8573-494edaf204c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e782b39e-0b2c-43bf-aa67-5c4d07d4c84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3e40744-a99c-4976-83d1-90c594d818a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a626f0d-9a66-45c5-9fe2-df49399cf2d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cabfd033-7753-45a3-bfeb-1b36d63fbc5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9539238-402d-46ec-a946-c0a5e09bf70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dfd66e2-00e0-4d04-b63d-021c1265530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ac0258c3-6698-4abf-83f7-403cf6d9799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f6a3f98-acb8-4cb0-97f8-c0ca0000838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d99d09e-afa9-48de-aaf2-443626eae41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eea78bc7-69a2-499a-9ca2-d010a3027c9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c5f38ed-8554-4791-8f56-b1d1f7f3e28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720934f-b699-46f0-97ab-cdf64b4c9a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16061b83-ae31-4a67-b5f6-eb9f6a3fb44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1e764bc-7cb2-4107-906f-81fb67801a9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5da733e-39c3-4f7f-aadf-fce1a1a4c03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90c5fe61-9bd3-4e42-8817-31fe77284ed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87c86e33-3afa-4837-bddb-914f6207e5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77a82e7a-ef43-4101-a267-46df6d001aa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49c02264-038f-462e-8e75-afc940d3077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cbbad712-5144-403d-9649-d630d98e8d4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3f1966cc-21e4-4942-b92d-2154fab8513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f487479e-a20d-4040-985d-f1ce695d1eb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e197752e-a97a-4d69-982b-8192f8a1054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H166:H175</xm:sqref>
        </x14:conditionalFormatting>
        <x14:conditionalFormatting xmlns:xm="http://schemas.microsoft.com/office/excel/2006/main">
          <x14:cfRule type="dataBar" id="{b1798070-c5fe-4f49-9c75-0ac7e0153c1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e8624532-83d1-4687-ad1b-e5becb10db5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61602fdd-2684-4c70-9419-f5c439f7158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73eb6326-eed2-4e83-98f6-076e09c8b3a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085e4335-7bc5-4080-bcc4-3fc10bcf6ce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2fbaaef9-e9c7-409a-82cb-ac46e20946e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f8f3c0b8-af04-49be-962e-77e44cc7507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49"/>
  <sheetViews>
    <sheetView topLeftCell="E117" workbookViewId="0">
      <selection activeCell="E117" sqref="E117"/>
    </sheetView>
  </sheetViews>
  <sheetFormatPr defaultColWidth="9.144" defaultRowHeight="14.4"/>
  <cols>
    <col min="2" max="2" width="4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/>
      <c r="C3" s="455"/>
      <c r="D3" s="232"/>
      <c r="F3" s="75">
        <f>'PROGRESS REPORT '!AA3</f>
        <v>2</v>
      </c>
      <c r="G3" s="76"/>
    </row>
    <row r="4" spans="2:4">
      <c r="B4" s="13"/>
      <c r="C4" s="14"/>
      <c r="D4" s="233"/>
    </row>
    <row r="5" spans="2:4">
      <c r="B5" s="13"/>
      <c r="C5" s="14"/>
      <c r="D5" s="72"/>
    </row>
    <row r="6" spans="2:4">
      <c r="B6" s="8"/>
      <c r="C6" s="9"/>
      <c r="D6" s="72"/>
    </row>
    <row r="7" spans="2:4">
      <c r="B7" s="13"/>
      <c r="C7" s="14"/>
      <c r="D7" s="72"/>
    </row>
    <row r="8" spans="2:4">
      <c r="B8" s="13"/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45558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55" t="s">
        <v>474</v>
      </c>
      <c r="D25" s="256"/>
      <c r="E25" s="303"/>
      <c r="F25" s="304" t="str">
        <f t="shared" si="0"/>
        <v>Goal</v>
      </c>
      <c r="G25" s="305"/>
    </row>
    <row r="26" ht="15" customHeight="1" spans="2:7">
      <c r="B26" s="244"/>
      <c r="C26" s="255"/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15" customHeight="1" spans="2:7">
      <c r="B32" s="244"/>
      <c r="C32" s="261"/>
      <c r="D32" s="262"/>
      <c r="E32" s="316"/>
      <c r="F32" s="317" t="str">
        <f t="shared" si="0"/>
        <v>Goal</v>
      </c>
      <c r="G32" s="318"/>
    </row>
    <row r="33" ht="15" customHeight="1" spans="2:7">
      <c r="B33" s="244"/>
      <c r="C33" s="263"/>
      <c r="D33" s="264"/>
      <c r="E33" s="319"/>
      <c r="F33" s="320" t="str">
        <f t="shared" si="0"/>
        <v>Goal</v>
      </c>
      <c r="G33" s="321"/>
    </row>
    <row r="34" ht="15" customHeight="1" spans="2:7">
      <c r="B34" s="244"/>
      <c r="C34" s="263"/>
      <c r="D34" s="264"/>
      <c r="E34" s="319"/>
      <c r="F34" s="320" t="str">
        <f t="shared" si="0"/>
        <v>Goal</v>
      </c>
      <c r="G34" s="321"/>
    </row>
    <row r="35" ht="15" customHeight="1" spans="2:7">
      <c r="B35" s="244"/>
      <c r="C35" s="263"/>
      <c r="D35" s="264"/>
      <c r="E35" s="319"/>
      <c r="F35" s="320" t="str">
        <f t="shared" si="0"/>
        <v>Goal</v>
      </c>
      <c r="G35" s="321"/>
    </row>
    <row r="36" ht="15" customHeight="1" spans="2:7">
      <c r="B36" s="244"/>
      <c r="C36" s="265"/>
      <c r="D36" s="266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/>
      <c r="D40" s="356"/>
      <c r="E40" s="361"/>
      <c r="F40" s="334" t="str">
        <f t="shared" si="0"/>
        <v>Goal</v>
      </c>
      <c r="G40" s="332"/>
    </row>
    <row r="41" ht="15" customHeight="1" spans="2:7">
      <c r="B41" s="244"/>
      <c r="C41" s="357"/>
      <c r="D41" s="358"/>
      <c r="E41" s="362"/>
      <c r="F41" s="336" t="str">
        <f t="shared" si="0"/>
        <v>Goal</v>
      </c>
      <c r="G41" s="337"/>
    </row>
    <row r="42" ht="15" customHeight="1" spans="2:7">
      <c r="B42" s="244"/>
      <c r="C42" s="357"/>
      <c r="D42" s="358"/>
      <c r="E42" s="362"/>
      <c r="F42" s="336" t="str">
        <f t="shared" si="0"/>
        <v>Goal</v>
      </c>
      <c r="G42" s="337"/>
    </row>
    <row r="43" ht="15" customHeight="1" spans="2:7">
      <c r="B43" s="244"/>
      <c r="C43" s="357"/>
      <c r="D43" s="358"/>
      <c r="E43" s="362"/>
      <c r="F43" s="336" t="str">
        <f t="shared" si="0"/>
        <v>Goal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7">
      <c r="B47" s="244"/>
      <c r="C47" s="357"/>
      <c r="D47" s="358"/>
      <c r="E47" s="451"/>
      <c r="F47" s="336" t="str">
        <f t="shared" si="0"/>
        <v>Goal</v>
      </c>
      <c r="G47" s="337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359"/>
      <c r="D49" s="360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/>
      <c r="C55" s="245">
        <v>0.208333333333333</v>
      </c>
      <c r="D55" s="246" t="s">
        <v>63</v>
      </c>
      <c r="E55" s="287"/>
      <c r="F55" s="288" t="str">
        <f t="shared" si="0"/>
        <v>Goal</v>
      </c>
      <c r="G55" s="289"/>
    </row>
    <row r="56" spans="2:7">
      <c r="B56" s="244"/>
      <c r="C56" s="247">
        <v>0.215277777777778</v>
      </c>
      <c r="D56" s="248" t="s">
        <v>373</v>
      </c>
      <c r="E56" s="290"/>
      <c r="F56" s="291" t="str">
        <f t="shared" si="0"/>
        <v>Goal</v>
      </c>
      <c r="G56" s="292"/>
    </row>
    <row r="57" spans="2:7">
      <c r="B57" s="244"/>
      <c r="C57" s="247">
        <v>0.243055555555556</v>
      </c>
      <c r="D57" s="248" t="s">
        <v>374</v>
      </c>
      <c r="E57" s="293"/>
      <c r="F57" s="294" t="str">
        <f t="shared" si="0"/>
        <v>Goal</v>
      </c>
      <c r="G57" s="292"/>
    </row>
    <row r="58" spans="2:7">
      <c r="B58" s="244"/>
      <c r="C58" s="247">
        <v>0.277777777777778</v>
      </c>
      <c r="D58" s="248" t="s">
        <v>375</v>
      </c>
      <c r="E58" s="293"/>
      <c r="F58" s="294" t="str">
        <f t="shared" si="0"/>
        <v>Goal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/>
      <c r="F59" s="296" t="str">
        <f t="shared" si="0"/>
        <v>Goal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spans="2:7">
      <c r="B62" s="244"/>
      <c r="C62" s="284"/>
      <c r="D62" s="285"/>
      <c r="E62" s="303"/>
      <c r="F62" s="304" t="str">
        <f t="shared" si="0"/>
        <v>Goal</v>
      </c>
      <c r="G62" s="305"/>
    </row>
    <row r="63" spans="2:7">
      <c r="B63" s="244"/>
      <c r="C63" s="255"/>
      <c r="D63" s="256"/>
      <c r="E63" s="306"/>
      <c r="F63" s="255" t="str">
        <f t="shared" si="0"/>
        <v>Goal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spans="2:7">
      <c r="B69" s="244"/>
      <c r="C69" s="261"/>
      <c r="D69" s="262"/>
      <c r="E69" s="316"/>
      <c r="F69" s="317" t="str">
        <f t="shared" si="0"/>
        <v>Goal</v>
      </c>
      <c r="G69" s="318"/>
    </row>
    <row r="70" spans="2:7">
      <c r="B70" s="244"/>
      <c r="C70" s="263"/>
      <c r="D70" s="264"/>
      <c r="E70" s="319"/>
      <c r="F70" s="320" t="str">
        <f t="shared" si="0"/>
        <v>Goal</v>
      </c>
      <c r="G70" s="321"/>
    </row>
    <row r="71" spans="2:7">
      <c r="B71" s="244"/>
      <c r="C71" s="263"/>
      <c r="D71" s="264"/>
      <c r="E71" s="319"/>
      <c r="F71" s="320" t="str">
        <f t="shared" si="0"/>
        <v>Goal</v>
      </c>
      <c r="G71" s="321"/>
    </row>
    <row r="72" spans="2:7">
      <c r="B72" s="244"/>
      <c r="C72" s="263"/>
      <c r="D72" s="264"/>
      <c r="E72" s="319"/>
      <c r="F72" s="320" t="str">
        <f t="shared" si="0"/>
        <v>Goal</v>
      </c>
      <c r="G72" s="321"/>
    </row>
    <row r="73" ht="15.75" customHeight="1" spans="2:7">
      <c r="B73" s="244"/>
      <c r="C73" s="265"/>
      <c r="D73" s="266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5"/>
      <c r="D77" s="356"/>
      <c r="E77" s="361"/>
      <c r="F77" s="334" t="str">
        <f t="shared" si="0"/>
        <v>Goal</v>
      </c>
      <c r="G77" s="332"/>
    </row>
    <row r="78" spans="2:7">
      <c r="B78" s="244"/>
      <c r="C78" s="357"/>
      <c r="D78" s="358"/>
      <c r="E78" s="362"/>
      <c r="F78" s="336" t="str">
        <f t="shared" si="0"/>
        <v>Goal</v>
      </c>
      <c r="G78" s="337"/>
    </row>
    <row r="79" spans="2:7">
      <c r="B79" s="244"/>
      <c r="C79" s="357"/>
      <c r="D79" s="358"/>
      <c r="E79" s="362"/>
      <c r="F79" s="336" t="str">
        <f t="shared" si="0"/>
        <v>Goal</v>
      </c>
      <c r="G79" s="337"/>
    </row>
    <row r="80" spans="2:7">
      <c r="B80" s="244"/>
      <c r="C80" s="357"/>
      <c r="D80" s="358"/>
      <c r="E80" s="362"/>
      <c r="F80" s="336" t="str">
        <f t="shared" si="0"/>
        <v>Goal</v>
      </c>
      <c r="G80" s="337"/>
    </row>
    <row r="81" ht="15" customHeight="1" spans="2:7">
      <c r="B81" s="244"/>
      <c r="C81" s="357"/>
      <c r="D81" s="358"/>
      <c r="E81" s="451"/>
      <c r="F81" s="336" t="str">
        <f t="shared" si="0"/>
        <v>Goal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103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359"/>
      <c r="D86" s="360"/>
      <c r="E86" s="364"/>
      <c r="F86" s="340" t="str">
        <f t="shared" si="1"/>
        <v>Goal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45560</v>
      </c>
      <c r="C92" s="245">
        <v>0.208333333333333</v>
      </c>
      <c r="D92" s="246" t="s">
        <v>63</v>
      </c>
      <c r="E92" s="287"/>
      <c r="F92" s="288" t="str">
        <f t="shared" si="1"/>
        <v>Goal</v>
      </c>
      <c r="G92" s="289"/>
    </row>
    <row r="93" spans="2:7">
      <c r="B93" s="244"/>
      <c r="C93" s="247">
        <v>0.215277777777778</v>
      </c>
      <c r="D93" s="248" t="s">
        <v>373</v>
      </c>
      <c r="E93" s="290"/>
      <c r="F93" s="291" t="str">
        <f t="shared" si="1"/>
        <v>Goal</v>
      </c>
      <c r="G93" s="292"/>
    </row>
    <row r="94" spans="2:7">
      <c r="B94" s="244"/>
      <c r="C94" s="247">
        <v>0.243055555555556</v>
      </c>
      <c r="D94" s="248" t="s">
        <v>374</v>
      </c>
      <c r="E94" s="293"/>
      <c r="F94" s="294" t="str">
        <f t="shared" si="1"/>
        <v>Goal</v>
      </c>
      <c r="G94" s="292"/>
    </row>
    <row r="95" spans="2:7">
      <c r="B95" s="244"/>
      <c r="C95" s="247">
        <v>0.277777777777778</v>
      </c>
      <c r="D95" s="248" t="s">
        <v>375</v>
      </c>
      <c r="E95" s="293"/>
      <c r="F95" s="294" t="str">
        <f t="shared" si="1"/>
        <v>Goal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/>
      <c r="F96" s="296" t="str">
        <f t="shared" si="1"/>
        <v>Goal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84" t="s">
        <v>475</v>
      </c>
      <c r="D99" s="285"/>
      <c r="E99" s="303">
        <v>1</v>
      </c>
      <c r="F99" s="304" t="str">
        <f t="shared" si="1"/>
        <v>Completed</v>
      </c>
      <c r="G99" s="305"/>
    </row>
    <row r="100" spans="2:7">
      <c r="B100" s="244"/>
      <c r="C100" s="255"/>
      <c r="D100" s="256"/>
      <c r="E100" s="306"/>
      <c r="F100" s="255" t="str">
        <f t="shared" si="1"/>
        <v>Goal</v>
      </c>
      <c r="G100" s="307"/>
    </row>
    <row r="101" spans="2:7">
      <c r="B101" s="244"/>
      <c r="C101" s="255"/>
      <c r="D101" s="256"/>
      <c r="E101" s="306"/>
      <c r="F101" s="255" t="str">
        <f t="shared" si="1"/>
        <v>Goal</v>
      </c>
      <c r="G101" s="307"/>
    </row>
    <row r="102" spans="2:7">
      <c r="B102" s="244"/>
      <c r="C102" s="255"/>
      <c r="D102" s="256"/>
      <c r="E102" s="306"/>
      <c r="F102" s="255" t="str">
        <f t="shared" si="1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1"/>
        <v>Goal</v>
      </c>
      <c r="G103" s="310"/>
    </row>
    <row r="104" ht="15.75" customHeight="1" spans="2:7">
      <c r="B104" s="244"/>
      <c r="C104" s="259">
        <v>0.395833333333333</v>
      </c>
      <c r="D104" s="260"/>
      <c r="E104" s="311" t="s">
        <v>217</v>
      </c>
      <c r="F104" s="312"/>
      <c r="G104" s="313"/>
    </row>
    <row r="105" ht="15.75" customHeight="1" spans="2:7">
      <c r="B105" s="244"/>
      <c r="C105" s="259" t="s">
        <v>69</v>
      </c>
      <c r="D105" s="260"/>
      <c r="E105" s="314" t="s">
        <v>44</v>
      </c>
      <c r="F105" s="315" t="s">
        <v>61</v>
      </c>
      <c r="G105" s="314" t="s">
        <v>62</v>
      </c>
    </row>
    <row r="106" spans="2:7">
      <c r="B106" s="244"/>
      <c r="C106" s="444"/>
      <c r="D106" s="481"/>
      <c r="E106" s="316"/>
      <c r="F106" s="317" t="str">
        <f t="shared" ref="F106:F169" si="2">IF(E106=100%,"Completed","Goal")</f>
        <v>Goal</v>
      </c>
      <c r="G106" s="318"/>
    </row>
    <row r="107" spans="2:7">
      <c r="B107" s="244"/>
      <c r="C107" s="473"/>
      <c r="D107" s="475"/>
      <c r="E107" s="319"/>
      <c r="F107" s="320" t="str">
        <f t="shared" si="2"/>
        <v>Goal</v>
      </c>
      <c r="G107" s="321"/>
    </row>
    <row r="108" spans="2:7">
      <c r="B108" s="244"/>
      <c r="C108" s="473"/>
      <c r="D108" s="475"/>
      <c r="E108" s="319"/>
      <c r="F108" s="320" t="str">
        <f t="shared" si="2"/>
        <v>Goal</v>
      </c>
      <c r="G108" s="321"/>
    </row>
    <row r="109" spans="2:7">
      <c r="B109" s="244"/>
      <c r="C109" s="473"/>
      <c r="D109" s="475"/>
      <c r="E109" s="319"/>
      <c r="F109" s="320" t="str">
        <f t="shared" si="2"/>
        <v>Goal</v>
      </c>
      <c r="G109" s="321"/>
    </row>
    <row r="110" ht="15.75" customHeight="1" spans="2:7">
      <c r="B110" s="244"/>
      <c r="C110" s="476"/>
      <c r="D110" s="477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355" t="s">
        <v>45</v>
      </c>
      <c r="D114" s="356"/>
      <c r="E114" s="361">
        <v>1</v>
      </c>
      <c r="F114" s="334" t="str">
        <f t="shared" si="2"/>
        <v>Completed</v>
      </c>
      <c r="G114" s="332"/>
    </row>
    <row r="115" spans="2:7">
      <c r="B115" s="244"/>
      <c r="C115" s="357" t="s">
        <v>476</v>
      </c>
      <c r="D115" s="358"/>
      <c r="E115" s="362">
        <v>1</v>
      </c>
      <c r="F115" s="336" t="str">
        <f t="shared" si="2"/>
        <v>Completed</v>
      </c>
      <c r="G115" s="337"/>
    </row>
    <row r="116" spans="2:7">
      <c r="B116" s="244"/>
      <c r="C116" s="357" t="s">
        <v>477</v>
      </c>
      <c r="D116" s="358"/>
      <c r="E116" s="362">
        <v>1</v>
      </c>
      <c r="F116" s="336" t="str">
        <f t="shared" si="2"/>
        <v>Completed</v>
      </c>
      <c r="G116" s="337"/>
    </row>
    <row r="117" spans="2:7">
      <c r="B117" s="244"/>
      <c r="C117" s="357"/>
      <c r="D117" s="358"/>
      <c r="E117" s="362"/>
      <c r="F117" s="336" t="str">
        <f t="shared" si="2"/>
        <v>Goal</v>
      </c>
      <c r="G117" s="337"/>
    </row>
    <row r="118" ht="15" customHeight="1" spans="2:7">
      <c r="B118" s="244"/>
      <c r="C118" s="357"/>
      <c r="D118" s="358"/>
      <c r="E118" s="451"/>
      <c r="F118" s="336" t="str">
        <f t="shared" si="2"/>
        <v>Goal</v>
      </c>
      <c r="G118" s="337"/>
    </row>
    <row r="119" ht="15" customHeight="1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359"/>
      <c r="D123" s="360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45561</v>
      </c>
      <c r="C129" s="245">
        <v>0.208333333333333</v>
      </c>
      <c r="D129" s="246" t="s">
        <v>63</v>
      </c>
      <c r="E129" s="287"/>
      <c r="F129" s="288" t="str">
        <f t="shared" si="2"/>
        <v>Goal</v>
      </c>
      <c r="G129" s="289"/>
    </row>
    <row r="130" spans="2:7">
      <c r="B130" s="244"/>
      <c r="C130" s="247">
        <v>0.215277777777778</v>
      </c>
      <c r="D130" s="248" t="s">
        <v>373</v>
      </c>
      <c r="E130" s="290"/>
      <c r="F130" s="291" t="str">
        <f t="shared" si="2"/>
        <v>Goal</v>
      </c>
      <c r="G130" s="292"/>
    </row>
    <row r="131" spans="2:7">
      <c r="B131" s="244"/>
      <c r="C131" s="247">
        <v>0.243055555555556</v>
      </c>
      <c r="D131" s="248" t="s">
        <v>374</v>
      </c>
      <c r="E131" s="293"/>
      <c r="F131" s="294" t="str">
        <f t="shared" si="2"/>
        <v>Goal</v>
      </c>
      <c r="G131" s="292"/>
    </row>
    <row r="132" spans="2:7">
      <c r="B132" s="244"/>
      <c r="C132" s="247">
        <v>0.277777777777778</v>
      </c>
      <c r="D132" s="248" t="s">
        <v>375</v>
      </c>
      <c r="E132" s="293"/>
      <c r="F132" s="294" t="str">
        <f t="shared" si="2"/>
        <v>Goal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/>
      <c r="F133" s="296" t="str">
        <f t="shared" si="2"/>
        <v>Goal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spans="2:7">
      <c r="B136" s="244"/>
      <c r="C136" s="284"/>
      <c r="D136" s="285"/>
      <c r="E136" s="303"/>
      <c r="F136" s="304" t="str">
        <f t="shared" si="2"/>
        <v>Goal</v>
      </c>
      <c r="G136" s="305"/>
    </row>
    <row r="137" spans="2:7">
      <c r="B137" s="244"/>
      <c r="C137" s="255"/>
      <c r="D137" s="256"/>
      <c r="E137" s="306"/>
      <c r="F137" s="255" t="str">
        <f t="shared" si="2"/>
        <v>Goal</v>
      </c>
      <c r="G137" s="307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259">
        <v>0.395833333333333</v>
      </c>
      <c r="D141" s="260"/>
      <c r="E141" s="311" t="s">
        <v>217</v>
      </c>
      <c r="F141" s="312"/>
      <c r="G141" s="313"/>
    </row>
    <row r="142" ht="15.75" customHeight="1" spans="2:7">
      <c r="B142" s="244"/>
      <c r="C142" s="259" t="s">
        <v>69</v>
      </c>
      <c r="D142" s="260"/>
      <c r="E142" s="314" t="s">
        <v>44</v>
      </c>
      <c r="F142" s="315" t="s">
        <v>61</v>
      </c>
      <c r="G142" s="314" t="s">
        <v>62</v>
      </c>
    </row>
    <row r="143" ht="28.8" spans="2:7">
      <c r="B143" s="244"/>
      <c r="C143" s="482" t="s">
        <v>478</v>
      </c>
      <c r="D143" s="483" t="s">
        <v>479</v>
      </c>
      <c r="E143" s="316">
        <v>1</v>
      </c>
      <c r="F143" s="317" t="str">
        <f t="shared" si="2"/>
        <v>Completed</v>
      </c>
      <c r="G143" s="318"/>
    </row>
    <row r="144" spans="2:7">
      <c r="B144" s="244"/>
      <c r="C144" s="473"/>
      <c r="D144" s="475"/>
      <c r="E144" s="319"/>
      <c r="F144" s="320" t="str">
        <f t="shared" si="2"/>
        <v>Goal</v>
      </c>
      <c r="G144" s="321"/>
    </row>
    <row r="145" spans="2:7">
      <c r="B145" s="244"/>
      <c r="C145" s="473"/>
      <c r="D145" s="475"/>
      <c r="E145" s="319"/>
      <c r="F145" s="320" t="str">
        <f t="shared" si="2"/>
        <v>Goal</v>
      </c>
      <c r="G145" s="321"/>
    </row>
    <row r="146" spans="2:7">
      <c r="B146" s="244"/>
      <c r="C146" s="473"/>
      <c r="D146" s="475"/>
      <c r="E146" s="319"/>
      <c r="F146" s="320" t="str">
        <f t="shared" si="2"/>
        <v>Goal</v>
      </c>
      <c r="G146" s="321"/>
    </row>
    <row r="147" ht="15.75" customHeight="1" spans="2:7">
      <c r="B147" s="244"/>
      <c r="C147" s="476"/>
      <c r="D147" s="477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spans="2:7">
      <c r="B151" s="244"/>
      <c r="C151" s="355" t="s">
        <v>480</v>
      </c>
      <c r="D151" s="356"/>
      <c r="E151" s="361">
        <v>1</v>
      </c>
      <c r="F151" s="334" t="str">
        <f t="shared" si="2"/>
        <v>Completed</v>
      </c>
      <c r="G151" s="332"/>
    </row>
    <row r="152" spans="2:7">
      <c r="B152" s="244"/>
      <c r="C152" s="357"/>
      <c r="D152" s="358"/>
      <c r="E152" s="362"/>
      <c r="F152" s="336" t="str">
        <f t="shared" si="2"/>
        <v>Goal</v>
      </c>
      <c r="G152" s="337"/>
    </row>
    <row r="153" spans="2:7">
      <c r="B153" s="244"/>
      <c r="C153" s="357"/>
      <c r="D153" s="358"/>
      <c r="E153" s="362"/>
      <c r="F153" s="336" t="str">
        <f t="shared" si="2"/>
        <v>Goal</v>
      </c>
      <c r="G153" s="337"/>
    </row>
    <row r="154" spans="2:7">
      <c r="B154" s="244"/>
      <c r="C154" s="357"/>
      <c r="D154" s="358"/>
      <c r="E154" s="362"/>
      <c r="F154" s="336" t="str">
        <f t="shared" si="2"/>
        <v>Goal</v>
      </c>
      <c r="G154" s="337"/>
    </row>
    <row r="155" ht="15.75" customHeight="1" spans="2:7">
      <c r="B155" s="244"/>
      <c r="C155" s="357"/>
      <c r="D155" s="358"/>
      <c r="E155" s="451"/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9"/>
      <c r="D160" s="360"/>
      <c r="E160" s="364"/>
      <c r="F160" s="340" t="str">
        <f t="shared" si="2"/>
        <v>Goal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462</v>
      </c>
      <c r="C165" s="367"/>
      <c r="D165" s="368" t="s">
        <v>404</v>
      </c>
      <c r="E165" s="368" t="s">
        <v>217</v>
      </c>
      <c r="F165" s="368" t="s">
        <v>405</v>
      </c>
      <c r="G165" s="368" t="s">
        <v>406</v>
      </c>
      <c r="H165" s="378" t="s">
        <v>44</v>
      </c>
      <c r="I165" s="384" t="s">
        <v>78</v>
      </c>
    </row>
    <row r="166" ht="15" customHeight="1" spans="2:9">
      <c r="B166" s="369"/>
      <c r="C166" s="370"/>
      <c r="D166" s="371"/>
      <c r="E166" s="371"/>
      <c r="F166" s="371"/>
      <c r="G166" s="379"/>
      <c r="H166" s="380"/>
      <c r="I166" s="385"/>
    </row>
    <row r="167" ht="15" customHeight="1" spans="2:9">
      <c r="B167" s="372"/>
      <c r="C167" s="373"/>
      <c r="D167" s="374"/>
      <c r="E167" s="374"/>
      <c r="F167" s="374"/>
      <c r="G167" s="221"/>
      <c r="H167" s="381"/>
      <c r="I167" s="386" t="s">
        <v>79</v>
      </c>
    </row>
    <row r="168" ht="15" customHeight="1" spans="2:9">
      <c r="B168" s="372"/>
      <c r="C168" s="373"/>
      <c r="D168" s="374"/>
      <c r="E168" s="374"/>
      <c r="F168" s="374"/>
      <c r="G168" s="221"/>
      <c r="H168" s="381"/>
      <c r="I168" s="386" t="s">
        <v>81</v>
      </c>
    </row>
    <row r="169" ht="15" customHeight="1" spans="2:9">
      <c r="B169" s="372"/>
      <c r="C169" s="373"/>
      <c r="D169" s="374"/>
      <c r="E169" s="374"/>
      <c r="F169" s="374"/>
      <c r="G169" s="221"/>
      <c r="H169" s="381"/>
      <c r="I169" s="386" t="s">
        <v>82</v>
      </c>
    </row>
    <row r="170" ht="15" customHeight="1" spans="2:9">
      <c r="B170" s="372"/>
      <c r="C170" s="373"/>
      <c r="D170" s="374"/>
      <c r="E170" s="374"/>
      <c r="F170" s="374"/>
      <c r="G170" s="221"/>
      <c r="H170" s="381"/>
      <c r="I170" s="386" t="s">
        <v>84</v>
      </c>
    </row>
    <row r="171" ht="15" customHeight="1" spans="2:9">
      <c r="B171" s="372"/>
      <c r="C171" s="373"/>
      <c r="D171" s="374"/>
      <c r="E171" s="374"/>
      <c r="F171" s="374"/>
      <c r="G171" s="221"/>
      <c r="H171" s="381"/>
      <c r="I171" s="386" t="s">
        <v>85</v>
      </c>
    </row>
    <row r="172" ht="15" customHeight="1" spans="2:9">
      <c r="B172" s="372"/>
      <c r="C172" s="373"/>
      <c r="D172" s="374"/>
      <c r="E172" s="374"/>
      <c r="F172" s="374"/>
      <c r="G172" s="221"/>
      <c r="H172" s="381"/>
      <c r="I172" s="387"/>
    </row>
    <row r="173" ht="15" customHeight="1" spans="2:9">
      <c r="B173" s="372"/>
      <c r="C173" s="373"/>
      <c r="D173" s="374"/>
      <c r="E173" s="374"/>
      <c r="F173" s="374"/>
      <c r="G173" s="221"/>
      <c r="H173" s="381"/>
      <c r="I173" s="387"/>
    </row>
    <row r="174" ht="15" customHeight="1" spans="2:9">
      <c r="B174" s="372"/>
      <c r="C174" s="373"/>
      <c r="D174" s="374"/>
      <c r="E174" s="374"/>
      <c r="F174" s="374"/>
      <c r="G174" s="221"/>
      <c r="H174" s="381"/>
      <c r="I174" s="387"/>
    </row>
    <row r="175" ht="15" customHeight="1" spans="2:9">
      <c r="B175" s="375"/>
      <c r="C175" s="376"/>
      <c r="D175" s="377"/>
      <c r="E175" s="377"/>
      <c r="F175" s="377"/>
      <c r="G175" s="382"/>
      <c r="H175" s="383"/>
      <c r="I175" s="388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45562</v>
      </c>
      <c r="C179" s="245">
        <v>0.208333333333333</v>
      </c>
      <c r="D179" s="246" t="s">
        <v>63</v>
      </c>
      <c r="E179" s="287"/>
      <c r="F179" s="288" t="str">
        <f t="shared" ref="F170:F233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spans="2:7">
      <c r="B186" s="244"/>
      <c r="C186" s="284" t="s">
        <v>474</v>
      </c>
      <c r="D186" s="285"/>
      <c r="E186" s="303">
        <v>1</v>
      </c>
      <c r="F186" s="304" t="str">
        <f t="shared" si="3"/>
        <v>Completed</v>
      </c>
      <c r="G186" s="305"/>
    </row>
    <row r="187" spans="2:7">
      <c r="B187" s="244"/>
      <c r="C187" s="255"/>
      <c r="D187" s="256"/>
      <c r="E187" s="306"/>
      <c r="F187" s="255" t="str">
        <f t="shared" si="3"/>
        <v>Goal</v>
      </c>
      <c r="G187" s="307"/>
    </row>
    <row r="188" spans="2:7">
      <c r="B188" s="244"/>
      <c r="C188" s="255"/>
      <c r="D188" s="256"/>
      <c r="E188" s="306"/>
      <c r="F188" s="255" t="str">
        <f t="shared" si="3"/>
        <v>Goal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259" t="s">
        <v>69</v>
      </c>
      <c r="D192" s="260"/>
      <c r="E192" s="314" t="s">
        <v>44</v>
      </c>
      <c r="F192" s="315" t="s">
        <v>61</v>
      </c>
      <c r="G192" s="314" t="s">
        <v>62</v>
      </c>
    </row>
    <row r="193" spans="2:7">
      <c r="B193" s="244"/>
      <c r="C193" s="444"/>
      <c r="D193" s="481"/>
      <c r="E193" s="316"/>
      <c r="F193" s="317" t="str">
        <f t="shared" si="3"/>
        <v>Goal</v>
      </c>
      <c r="G193" s="318"/>
    </row>
    <row r="194" spans="2:7">
      <c r="B194" s="244"/>
      <c r="C194" s="473"/>
      <c r="D194" s="475"/>
      <c r="E194" s="319"/>
      <c r="F194" s="320" t="str">
        <f t="shared" si="3"/>
        <v>Goal</v>
      </c>
      <c r="G194" s="321"/>
    </row>
    <row r="195" spans="2:7">
      <c r="B195" s="244"/>
      <c r="C195" s="473"/>
      <c r="D195" s="475"/>
      <c r="E195" s="319"/>
      <c r="F195" s="320" t="str">
        <f t="shared" si="3"/>
        <v>Goal</v>
      </c>
      <c r="G195" s="321"/>
    </row>
    <row r="196" spans="2:7">
      <c r="B196" s="244"/>
      <c r="C196" s="473"/>
      <c r="D196" s="475"/>
      <c r="E196" s="319"/>
      <c r="F196" s="320" t="str">
        <f t="shared" si="3"/>
        <v>Goal</v>
      </c>
      <c r="G196" s="321"/>
    </row>
    <row r="197" ht="15.75" customHeight="1" spans="2:7">
      <c r="B197" s="244"/>
      <c r="C197" s="476"/>
      <c r="D197" s="477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355" t="s">
        <v>481</v>
      </c>
      <c r="D201" s="356"/>
      <c r="E201" s="361"/>
      <c r="F201" s="334" t="str">
        <f t="shared" si="3"/>
        <v>Goal</v>
      </c>
      <c r="G201" s="332"/>
    </row>
    <row r="202" spans="2:7">
      <c r="B202" s="244"/>
      <c r="C202" s="357" t="s">
        <v>482</v>
      </c>
      <c r="D202" s="358"/>
      <c r="E202" s="362"/>
      <c r="F202" s="336" t="str">
        <f t="shared" si="3"/>
        <v>Goal</v>
      </c>
      <c r="G202" s="337"/>
    </row>
    <row r="203" spans="2:7">
      <c r="B203" s="244"/>
      <c r="C203" s="357"/>
      <c r="D203" s="358"/>
      <c r="E203" s="362"/>
      <c r="F203" s="336" t="str">
        <f t="shared" si="3"/>
        <v>Goal</v>
      </c>
      <c r="G203" s="337"/>
    </row>
    <row r="204" spans="2:7">
      <c r="B204" s="244"/>
      <c r="C204" s="357"/>
      <c r="D204" s="358"/>
      <c r="E204" s="362"/>
      <c r="F204" s="336" t="str">
        <f t="shared" si="3"/>
        <v>Goal</v>
      </c>
      <c r="G204" s="337"/>
    </row>
    <row r="205" ht="15" customHeight="1" spans="2:7">
      <c r="B205" s="244"/>
      <c r="C205" s="357"/>
      <c r="D205" s="358"/>
      <c r="E205" s="451"/>
      <c r="F205" s="336" t="str">
        <f t="shared" si="3"/>
        <v>Goal</v>
      </c>
      <c r="G205" s="337"/>
    </row>
    <row r="206" ht="15" customHeight="1" spans="2:7">
      <c r="B206" s="244"/>
      <c r="C206" s="357"/>
      <c r="D206" s="358"/>
      <c r="E206" s="451"/>
      <c r="F206" s="336" t="str">
        <f t="shared" si="3"/>
        <v>Goal</v>
      </c>
      <c r="G206" s="337"/>
    </row>
    <row r="207" ht="15" customHeight="1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ht="15" customHeight="1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ht="15" customHeight="1" spans="2:7">
      <c r="B209" s="244"/>
      <c r="C209" s="357"/>
      <c r="D209" s="358"/>
      <c r="E209" s="451"/>
      <c r="F209" s="336" t="str">
        <f t="shared" si="3"/>
        <v>Goal</v>
      </c>
      <c r="G209" s="337"/>
    </row>
    <row r="210" ht="15.75" customHeight="1" spans="2:7">
      <c r="B210" s="244"/>
      <c r="C210" s="359"/>
      <c r="D210" s="360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/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spans="2:7">
      <c r="B223" s="453"/>
      <c r="C223" s="284"/>
      <c r="D223" s="285"/>
      <c r="E223" s="303"/>
      <c r="F223" s="304" t="str">
        <f t="shared" si="3"/>
        <v>Goal</v>
      </c>
      <c r="G223" s="305"/>
    </row>
    <row r="224" spans="2:7">
      <c r="B224" s="453"/>
      <c r="C224" s="255"/>
      <c r="D224" s="256"/>
      <c r="E224" s="306"/>
      <c r="F224" s="255" t="str">
        <f t="shared" si="3"/>
        <v>Goal</v>
      </c>
      <c r="G224" s="307"/>
    </row>
    <row r="225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ht="230.4" spans="2:7">
      <c r="B230" s="453"/>
      <c r="C230" s="444" t="s">
        <v>483</v>
      </c>
      <c r="D230" s="467" t="s">
        <v>484</v>
      </c>
      <c r="E230" s="316"/>
      <c r="F230" s="317" t="str">
        <f t="shared" si="3"/>
        <v>Goal</v>
      </c>
      <c r="G230" s="318"/>
    </row>
    <row r="231" spans="2:7">
      <c r="B231" s="453"/>
      <c r="C231" s="473"/>
      <c r="D231" s="475"/>
      <c r="E231" s="319"/>
      <c r="F231" s="320" t="str">
        <f t="shared" si="3"/>
        <v>Goal</v>
      </c>
      <c r="G231" s="321"/>
    </row>
    <row r="232" spans="2:7">
      <c r="B232" s="453"/>
      <c r="C232" s="473"/>
      <c r="D232" s="475"/>
      <c r="E232" s="319"/>
      <c r="F232" s="320" t="str">
        <f t="shared" si="3"/>
        <v>Goal</v>
      </c>
      <c r="G232" s="321"/>
    </row>
    <row r="233" spans="2:7">
      <c r="B233" s="453"/>
      <c r="C233" s="473"/>
      <c r="D233" s="475"/>
      <c r="E233" s="319"/>
      <c r="F233" s="320" t="str">
        <f t="shared" si="3"/>
        <v>Goal</v>
      </c>
      <c r="G233" s="321"/>
    </row>
    <row r="234" ht="15.75" customHeight="1" spans="2:7">
      <c r="B234" s="453"/>
      <c r="C234" s="476"/>
      <c r="D234" s="477"/>
      <c r="E234" s="322"/>
      <c r="F234" s="323" t="str">
        <f t="shared" ref="F234:F249" si="4">IF(E234=100%,"Completed","Goal")</f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spans="2:7">
      <c r="B238" s="453"/>
      <c r="C238" s="355"/>
      <c r="D238" s="356"/>
      <c r="E238" s="361"/>
      <c r="F238" s="334" t="str">
        <f t="shared" si="4"/>
        <v>Goal</v>
      </c>
      <c r="G238" s="332"/>
    </row>
    <row r="239" spans="2:7">
      <c r="B239" s="453"/>
      <c r="C239" s="357"/>
      <c r="D239" s="358"/>
      <c r="E239" s="362"/>
      <c r="F239" s="336" t="str">
        <f t="shared" si="4"/>
        <v>Goal</v>
      </c>
      <c r="G239" s="337"/>
    </row>
    <row r="240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.15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.15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202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2:D32"/>
    <mergeCell ref="C33:D33"/>
    <mergeCell ref="C34:D34"/>
    <mergeCell ref="C35:D35"/>
    <mergeCell ref="C36:D36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69:D69"/>
    <mergeCell ref="C70:D70"/>
    <mergeCell ref="C71:D71"/>
    <mergeCell ref="C72:D72"/>
    <mergeCell ref="C73:D73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B165:C165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C166:C175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1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{c3e84958-497f-4929-add3-ceb6935bf230}</x14:id>
        </ext>
      </extLst>
    </cfRule>
    <cfRule type="dataBar" priority="1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{079081fb-30a8-491c-9e7c-9140fd5e9be7}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{3a2e8cc0-6be3-4af1-a8eb-12b190c0b071}</x14:id>
        </ext>
      </extLst>
    </cfRule>
  </conditionalFormatting>
  <conditionalFormatting sqref="D4">
    <cfRule type="dataBar" priority="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{105db6ab-f1fa-4c43-b58d-aa076bcd6dc6}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{8bd1bc9a-6c9a-4a0c-b693-b0c0564afaac}</x14:id>
        </ext>
      </extLst>
    </cfRule>
    <cfRule type="dataBar" priority="1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{7899d7c8-3427-47f1-a01d-83b6c5b9ea8d}</x14:id>
        </ext>
      </extLst>
    </cfRule>
  </conditionalFormatting>
  <conditionalFormatting sqref="E18"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{19337ad4-af7a-46c9-a578-3109a4a79909}</x14:id>
        </ext>
      </extLst>
    </cfRule>
    <cfRule type="dataBar" priority="5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{089481e7-4200-481f-a803-31f50183a0e7}</x14:id>
        </ext>
      </extLst>
    </cfRule>
    <cfRule type="dataBar" priority="5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{fca76767-19e1-44c1-a753-5fbc85eb916f}</x14:id>
        </ext>
      </extLst>
    </cfRule>
  </conditionalFormatting>
  <conditionalFormatting sqref="E19">
    <cfRule type="dataBar" priority="5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{aa0734b3-47c4-43e2-ab9a-9e03a00f1089}</x14:id>
        </ext>
      </extLst>
    </cfRule>
    <cfRule type="dataBar" priority="5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{5cce3e88-5e06-4dc3-aada-f9032691f881}</x14:id>
        </ext>
      </extLst>
    </cfRule>
    <cfRule type="dataBar" priority="5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{fc4d117a-9875-4a98-84df-24f6c225ad5d}</x14:id>
        </ext>
      </extLst>
    </cfRule>
  </conditionalFormatting>
  <conditionalFormatting sqref="E55">
    <cfRule type="dataBar" priority="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{3ec05712-86b6-488f-a46b-572b43203e25}</x14:id>
        </ext>
      </extLst>
    </cfRule>
    <cfRule type="dataBar" priority="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{67bc0944-5bbe-4d6c-bfeb-75f2871735f4}</x14:id>
        </ext>
      </extLst>
    </cfRule>
    <cfRule type="dataBar" priority="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{c261fd1c-5a8e-4759-b454-fafa227b84ec}</x14:id>
        </ext>
      </extLst>
    </cfRule>
  </conditionalFormatting>
  <conditionalFormatting sqref="E56">
    <cfRule type="dataBar" priority="4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{fb5cdfff-619c-4d45-8285-124585e60563}</x14:id>
        </ext>
      </extLst>
    </cfRule>
    <cfRule type="dataBar" priority="4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{74512c73-51ff-4282-87ac-3ff7759b3949}</x14:id>
        </ext>
      </extLst>
    </cfRule>
    <cfRule type="dataBar" priority="4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{4fbc44cb-32d4-4167-8ea5-108e78a03f2a}</x14:id>
        </ext>
      </extLst>
    </cfRule>
  </conditionalFormatting>
  <conditionalFormatting sqref="E92">
    <cfRule type="dataBar" priority="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{a229a5d8-2280-4e39-b650-10917cfe6f49}</x14:id>
        </ext>
      </extLst>
    </cfRule>
    <cfRule type="dataBar" priority="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{6c01f027-fc2e-4b32-945e-4bc37e3719ae}</x14:id>
        </ext>
      </extLst>
    </cfRule>
    <cfRule type="dataBar" priority="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{d5680e94-4a02-41c5-bd48-2be937401d68}</x14:id>
        </ext>
      </extLst>
    </cfRule>
  </conditionalFormatting>
  <conditionalFormatting sqref="E93">
    <cfRule type="dataBar" priority="3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{1f24bc4b-9868-4b78-beb5-0954770bb44c}</x14:id>
        </ext>
      </extLst>
    </cfRule>
    <cfRule type="dataBar" priority="3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{fa406d2e-ee47-4201-bee7-5c284c76acec}</x14:id>
        </ext>
      </extLst>
    </cfRule>
    <cfRule type="dataBar" priority="3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{bfcef506-6690-4990-abff-33db0092340c}</x14:id>
        </ext>
      </extLst>
    </cfRule>
  </conditionalFormatting>
  <conditionalFormatting sqref="E129">
    <cfRule type="dataBar" priority="3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{5814f6dc-e69c-4db7-b2db-abb8f80d4393}</x14:id>
        </ext>
      </extLst>
    </cfRule>
    <cfRule type="dataBar" priority="3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{3b48dcee-eeb1-4665-8b5f-253e33bb98a2}</x14:id>
        </ext>
      </extLst>
    </cfRule>
    <cfRule type="dataBar" priority="3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{565c5706-34c2-4d19-a385-d7f36789d217}</x14:id>
        </ext>
      </extLst>
    </cfRule>
  </conditionalFormatting>
  <conditionalFormatting sqref="E130">
    <cfRule type="dataBar" priority="3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{b787e69e-54b1-4a0a-9af1-c53495aa9a51}</x14:id>
        </ext>
      </extLst>
    </cfRule>
    <cfRule type="dataBar" priority="3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{be45a52e-ce3a-4a4a-a52f-d72b53a920f1}</x14:id>
        </ext>
      </extLst>
    </cfRule>
    <cfRule type="dataBar" priority="3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{7fc2478e-ec85-47b0-9743-59cfeca53a7a}</x14:id>
        </ext>
      </extLst>
    </cfRule>
  </conditionalFormatting>
  <conditionalFormatting sqref="E179">
    <cfRule type="dataBar" priority="2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{71a10866-bc77-493b-918b-ecf226d4e43e}</x14:id>
        </ext>
      </extLst>
    </cfRule>
    <cfRule type="dataBar" priority="2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{93102c0a-63a3-47f4-a4b3-5277f3f8df71}</x14:id>
        </ext>
      </extLst>
    </cfRule>
    <cfRule type="dataBar" priority="2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{e8c8eeca-ee44-44fb-851f-586d9914f111}</x14:id>
        </ext>
      </extLst>
    </cfRule>
  </conditionalFormatting>
  <conditionalFormatting sqref="E180">
    <cfRule type="dataBar" priority="2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{79b693a0-64e0-4fc5-9913-2605dcce0458}</x14:id>
        </ext>
      </extLst>
    </cfRule>
    <cfRule type="dataBar" priority="2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{a3fad044-8abc-4ec3-8682-002519a71a54}</x14:id>
        </ext>
      </extLst>
    </cfRule>
    <cfRule type="dataBar" priority="2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{c2b6b40b-9ae4-472d-9c9f-93b7fb72fe5d}</x14:id>
        </ext>
      </extLst>
    </cfRule>
  </conditionalFormatting>
  <conditionalFormatting sqref="E216">
    <cfRule type="dataBar" priority="2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{bcc85f3e-b205-4c78-945d-d68b88479bad}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{7535ac9d-3882-4f8f-bd44-526a832a2962}</x14:id>
        </ext>
      </extLst>
    </cfRule>
    <cfRule type="dataBar" priority="1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{2951d247-9ac0-4f8f-8e0b-962480393618}</x14:id>
        </ext>
      </extLst>
    </cfRule>
  </conditionalFormatting>
  <conditionalFormatting sqref="E217">
    <cfRule type="dataBar" priority="1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{9510ef11-2a44-43a1-95e1-1d390a2fee27}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{6f9e80b1-4602-438b-acd4-f732794bbd58}</x14:id>
        </ext>
      </extLst>
    </cfRule>
    <cfRule type="dataBar" priority="1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{8ea75aba-f91e-4fea-ad72-4ee93c4601ad}</x14:id>
        </ext>
      </extLst>
    </cfRule>
  </conditionalFormatting>
  <conditionalFormatting sqref="E40:E49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{5d4b16eb-b52e-4263-aaaa-6e7d6c36b41f}</x14:id>
        </ext>
      </extLst>
    </cfRule>
  </conditionalFormatting>
  <conditionalFormatting sqref="E77:E86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{78ae2f38-f537-4ec3-95a7-9c96c55ec43a}</x14:id>
        </ext>
      </extLst>
    </cfRule>
  </conditionalFormatting>
  <conditionalFormatting sqref="E114:E123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{6537351c-8a71-4e24-91fa-c266ef8b46a4}</x14:id>
        </ext>
      </extLst>
    </cfRule>
  </conditionalFormatting>
  <conditionalFormatting sqref="E151:E160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{2d6e469e-a071-413b-9892-0e35d1000ba9}</x14:id>
        </ext>
      </extLst>
    </cfRule>
  </conditionalFormatting>
  <conditionalFormatting sqref="E201:E210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{4d8e484a-00b6-45cf-97e1-884752e6a1d2}</x14:id>
        </ext>
      </extLst>
    </cfRule>
  </conditionalFormatting>
  <conditionalFormatting sqref="E238:E247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{ade5db93-1ad6-499d-8393-868e2af17647}</x14:id>
        </ext>
      </extLst>
    </cfRule>
  </conditionalFormatting>
  <conditionalFormatting sqref="E248:E249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{497037c8-98b7-4805-8602-32ad12abd477}</x14:id>
        </ext>
      </extLst>
    </cfRule>
  </conditionalFormatting>
  <conditionalFormatting sqref="H166:H175">
    <cfRule type="dataBar" priority="5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{fda9d3bc-0883-444d-b316-e6360e0ac389}</x14:id>
        </ext>
      </extLst>
    </cfRule>
  </conditionalFormatting>
  <conditionalFormatting sqref="D3:D12;D14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{7c6cecb7-a871-4483-9fbe-b6e35c525302}</x14:id>
        </ext>
      </extLst>
    </cfRule>
  </conditionalFormatting>
  <conditionalFormatting sqref="E18:E22;E25:E29;E32:E37;E50:E51">
    <cfRule type="dataBar" priority="5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{75c84576-2142-4e78-9e3f-5ae29f22c4aa}</x14:id>
        </ext>
      </extLst>
    </cfRule>
  </conditionalFormatting>
  <conditionalFormatting sqref="E55:E59;E62:E66;E69:E74;E87:E88">
    <cfRule type="dataBar" priority="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{6303eca4-416d-4dc5-ba97-70c54a799f07}</x14:id>
        </ext>
      </extLst>
    </cfRule>
  </conditionalFormatting>
  <conditionalFormatting sqref="E92:E96;E99:E103;E106:E111;E124:E125"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{b405eb44-e727-4c96-b86e-d1d5a1e87825}</x14:id>
        </ext>
      </extLst>
    </cfRule>
  </conditionalFormatting>
  <conditionalFormatting sqref="E129:E133;E136:E140;E143:E148;E161:E162">
    <cfRule type="dataBar" priority="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{f89a4ede-aa6a-4df9-ba9c-79c19bc93c98}</x14:id>
        </ext>
      </extLst>
    </cfRule>
  </conditionalFormatting>
  <conditionalFormatting sqref="E179:E183;E186:E190;E193:E198;E211:E212">
    <cfRule type="dataBar" priority="2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{b5c1be64-d067-4aa8-a863-71946f1b67d3}</x14:id>
        </ext>
      </extLst>
    </cfRule>
  </conditionalFormatting>
  <conditionalFormatting sqref="E216:E220;E223:E227;E230:E235">
    <cfRule type="dataBar" priority="1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{96d8fc93-d5ec-4aa4-822c-e40e3aea6eb0}</x14:id>
        </ext>
      </extLst>
    </cfRule>
  </conditionalFormatting>
  <hyperlinks>
    <hyperlink ref="D143" r:id="rId2" display="https://www.youtube.com/@dataschool"/>
    <hyperlink ref="D230" r:id="rId3" display="http://url9090.coderbyte.com/ls/click?upn=u001.lj3TCiZxNU7jdbrh9WbrWc0TYooxWyNG7iblBrnUkY1dZbk53wTdsxFlySTVgXVY0EOKezaMxxXBeEkLTi-2B8-2Bw-3D-3DKqsu_0uW3xirGmLjaxDxe8V-2Bwmt8Dx4Ob8Wr9iaeT5yuPIW-2FpPZOvLScC6DPke-2BWze2CJmGoBOKGbFbSiwSzw27EoVm7YSDPtzYJZMsgmjKtW0KUhcnthDyKwCQKwkqk-2F0i52to5-2B4c7spcB3X25keno6PpCqvbtaQud5hvm-2Fzxx95MAMaQDlRFwYo1l6uv5-2FTOFFuvVXNSCVpKvt8-2F5vo9UpdA-3D-3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e84958-497f-4929-add3-ceb6935bf23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79081fb-30a8-491c-9e7c-9140fd5e9be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a2e8cc0-6be3-4af1-a8eb-12b190c0b07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105db6ab-f1fa-4c43-b58d-aa076bcd6dc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bd1bc9a-6c9a-4a0c-b693-b0c0564afaa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899d7c8-3427-47f1-a01d-83b6c5b9ea8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19337ad4-af7a-46c9-a578-3109a4a7990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89481e7-4200-481f-a803-31f50183a0e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ca76767-19e1-44c1-a753-5fbc85eb916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aa0734b3-47c4-43e2-ab9a-9e03a00f108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cce3e88-5e06-4dc3-aada-f9032691f88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c4d117a-9875-4a98-84df-24f6c225ad5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3ec05712-86b6-488f-a46b-572b43203e2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7bc0944-5bbe-4d6c-bfeb-75f2871735f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261fd1c-5a8e-4759-b454-fafa227b84e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fb5cdfff-619c-4d45-8285-124585e6056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4512c73-51ff-4282-87ac-3ff7759b394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fbc44cb-32d4-4167-8ea5-108e78a03f2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a229a5d8-2280-4e39-b650-10917cfe6f4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c01f027-fc2e-4b32-945e-4bc37e3719a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5680e94-4a02-41c5-bd48-2be937401d6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1f24bc4b-9868-4b78-beb5-0954770bb44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a406d2e-ee47-4201-bee7-5c284c76ace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fcef506-6690-4990-abff-33db009234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5814f6dc-e69c-4db7-b2db-abb8f80d439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b48dcee-eeb1-4665-8b5f-253e33bb98a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65c5706-34c2-4d19-a385-d7f36789d21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b787e69e-54b1-4a0a-9af1-c53495aa9a5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e45a52e-ce3a-4a4a-a52f-d72b53a920f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fc2478e-ec85-47b0-9743-59cfeca53a7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71a10866-bc77-493b-918b-ecf226d4e43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3102c0a-63a3-47f4-a4b3-5277f3f8df7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8c8eeca-ee44-44fb-851f-586d9914f11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79b693a0-64e0-4fc5-9913-2605dcce045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3fad044-8abc-4ec3-8682-002519a71a5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2b6b40b-9ae4-472d-9c9f-93b7fb72fe5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bcc85f3e-b205-4c78-945d-d68b88479ba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535ac9d-3882-4f8f-bd44-526a832a296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51d247-9ac0-4f8f-8e0b-96248039361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9510ef11-2a44-43a1-95e1-1d390a2fee2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f9e80b1-4602-438b-acd4-f732794bbd5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ea75aba-f91e-4fea-ad72-4ee93c4601a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5d4b16eb-b52e-4263-aaaa-6e7d6c36b41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78ae2f38-f537-4ec3-95a7-9c96c55ec43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6537351c-8a71-4e24-91fa-c266ef8b46a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2d6e469e-a071-413b-9892-0e35d1000b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4d8e484a-00b6-45cf-97e1-884752e6a1d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ade5db93-1ad6-499d-8393-868e2af1764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497037c8-98b7-4805-8602-32ad12abd47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fda9d3bc-0883-444d-b316-e6360e0ac38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H166:H175</xm:sqref>
        </x14:conditionalFormatting>
        <x14:conditionalFormatting xmlns:xm="http://schemas.microsoft.com/office/excel/2006/main">
          <x14:cfRule type="dataBar" id="{7c6cecb7-a871-4483-9fbe-b6e35c52530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75c84576-2142-4e78-9e3f-5ae29f22c4a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6303eca4-416d-4dc5-ba97-70c54a799f0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b405eb44-e727-4c96-b86e-d1d5a1e8782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f89a4ede-aa6a-4df9-ba9c-79c19bc93c9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b5c1be64-d067-4aa8-a863-71946f1b67d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96d8fc93-d5ec-4aa4-822c-e40e3aea6eb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49"/>
  <sheetViews>
    <sheetView topLeftCell="A183" workbookViewId="0">
      <selection activeCell="E189" sqref="E189"/>
    </sheetView>
  </sheetViews>
  <sheetFormatPr defaultColWidth="9.144" defaultRowHeight="14.4"/>
  <cols>
    <col min="2" max="2" width="4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 t="s">
        <v>485</v>
      </c>
      <c r="C3" s="455"/>
      <c r="D3" s="232"/>
      <c r="F3" s="75">
        <f>'PROGRESS REPORT '!AA3</f>
        <v>2</v>
      </c>
      <c r="G3" s="76"/>
    </row>
    <row r="4" spans="2:4">
      <c r="B4" s="234" t="s">
        <v>486</v>
      </c>
      <c r="C4" s="235"/>
      <c r="D4" s="233"/>
    </row>
    <row r="5" spans="2:4">
      <c r="B5" s="234" t="s">
        <v>487</v>
      </c>
      <c r="C5" s="235"/>
      <c r="D5" s="72"/>
    </row>
    <row r="6" spans="2:4">
      <c r="B6" s="8" t="s">
        <v>488</v>
      </c>
      <c r="C6" s="9"/>
      <c r="D6" s="72"/>
    </row>
    <row r="7" spans="2:4">
      <c r="B7" s="13" t="s">
        <v>489</v>
      </c>
      <c r="C7" s="14"/>
      <c r="D7" s="72"/>
    </row>
    <row r="8" spans="2:4">
      <c r="B8" s="13" t="s">
        <v>490</v>
      </c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45551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84" t="s">
        <v>491</v>
      </c>
      <c r="D25" s="285"/>
      <c r="E25" s="303">
        <v>1</v>
      </c>
      <c r="F25" s="304" t="str">
        <f t="shared" si="0"/>
        <v>Completed</v>
      </c>
      <c r="G25" s="305"/>
    </row>
    <row r="26" ht="15" customHeight="1" spans="2:7">
      <c r="B26" s="244"/>
      <c r="C26" s="255" t="s">
        <v>448</v>
      </c>
      <c r="D26" s="256"/>
      <c r="E26" s="306">
        <v>1</v>
      </c>
      <c r="F26" s="255" t="str">
        <f t="shared" si="0"/>
        <v>Completed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15" customHeight="1" spans="2:7">
      <c r="B32" s="244"/>
      <c r="C32" s="261"/>
      <c r="D32" s="262"/>
      <c r="E32" s="316"/>
      <c r="F32" s="317" t="str">
        <f t="shared" si="0"/>
        <v>Goal</v>
      </c>
      <c r="G32" s="318"/>
    </row>
    <row r="33" ht="15" customHeight="1" spans="2:7">
      <c r="B33" s="244"/>
      <c r="C33" s="263"/>
      <c r="D33" s="264"/>
      <c r="E33" s="319"/>
      <c r="F33" s="320" t="str">
        <f t="shared" si="0"/>
        <v>Goal</v>
      </c>
      <c r="G33" s="321"/>
    </row>
    <row r="34" ht="15" customHeight="1" spans="2:7">
      <c r="B34" s="244"/>
      <c r="C34" s="263"/>
      <c r="D34" s="264"/>
      <c r="E34" s="319"/>
      <c r="F34" s="320" t="str">
        <f t="shared" si="0"/>
        <v>Goal</v>
      </c>
      <c r="G34" s="321"/>
    </row>
    <row r="35" ht="15" customHeight="1" spans="2:7">
      <c r="B35" s="244"/>
      <c r="C35" s="263"/>
      <c r="D35" s="264"/>
      <c r="E35" s="319"/>
      <c r="F35" s="320" t="str">
        <f t="shared" si="0"/>
        <v>Goal</v>
      </c>
      <c r="G35" s="321"/>
    </row>
    <row r="36" ht="15" customHeight="1" spans="2:7">
      <c r="B36" s="244"/>
      <c r="C36" s="265"/>
      <c r="D36" s="266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 t="s">
        <v>492</v>
      </c>
      <c r="D40" s="356"/>
      <c r="E40" s="361" t="s">
        <v>385</v>
      </c>
      <c r="F40" s="334" t="str">
        <f t="shared" si="0"/>
        <v>Goal</v>
      </c>
      <c r="G40" s="332"/>
    </row>
    <row r="41" ht="15" customHeight="1" spans="2:7">
      <c r="B41" s="244"/>
      <c r="C41" s="357" t="s">
        <v>493</v>
      </c>
      <c r="D41" s="358"/>
      <c r="E41" s="362" t="s">
        <v>385</v>
      </c>
      <c r="F41" s="336" t="str">
        <f t="shared" si="0"/>
        <v>Goal</v>
      </c>
      <c r="G41" s="337"/>
    </row>
    <row r="42" ht="15" customHeight="1" spans="2:7">
      <c r="B42" s="244"/>
      <c r="C42" s="357" t="s">
        <v>494</v>
      </c>
      <c r="D42" s="358"/>
      <c r="E42" s="362">
        <v>1</v>
      </c>
      <c r="F42" s="336" t="str">
        <f t="shared" si="0"/>
        <v>Completed</v>
      </c>
      <c r="G42" s="337"/>
    </row>
    <row r="43" ht="15" customHeight="1" spans="2:7">
      <c r="B43" s="244"/>
      <c r="C43" s="357" t="s">
        <v>495</v>
      </c>
      <c r="D43" s="358"/>
      <c r="E43" s="362">
        <v>1</v>
      </c>
      <c r="F43" s="336" t="str">
        <f t="shared" si="0"/>
        <v>Completed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7">
      <c r="B47" s="244"/>
      <c r="C47" s="357"/>
      <c r="D47" s="358"/>
      <c r="E47" s="451"/>
      <c r="F47" s="336" t="str">
        <f t="shared" si="0"/>
        <v>Goal</v>
      </c>
      <c r="G47" s="337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359"/>
      <c r="D49" s="360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45552</v>
      </c>
      <c r="C55" s="245">
        <v>0.208333333333333</v>
      </c>
      <c r="D55" s="246" t="s">
        <v>63</v>
      </c>
      <c r="E55" s="287"/>
      <c r="F55" s="288" t="str">
        <f t="shared" si="0"/>
        <v>Goal</v>
      </c>
      <c r="G55" s="289"/>
    </row>
    <row r="56" spans="2:7">
      <c r="B56" s="244"/>
      <c r="C56" s="247">
        <v>0.215277777777778</v>
      </c>
      <c r="D56" s="248" t="s">
        <v>373</v>
      </c>
      <c r="E56" s="290"/>
      <c r="F56" s="291" t="str">
        <f t="shared" si="0"/>
        <v>Goal</v>
      </c>
      <c r="G56" s="292"/>
    </row>
    <row r="57" spans="2:7">
      <c r="B57" s="244"/>
      <c r="C57" s="247">
        <v>0.243055555555556</v>
      </c>
      <c r="D57" s="248" t="s">
        <v>374</v>
      </c>
      <c r="E57" s="293"/>
      <c r="F57" s="294" t="str">
        <f t="shared" si="0"/>
        <v>Goal</v>
      </c>
      <c r="G57" s="292"/>
    </row>
    <row r="58" spans="2:7">
      <c r="B58" s="244"/>
      <c r="C58" s="247">
        <v>0.277777777777778</v>
      </c>
      <c r="D58" s="248" t="s">
        <v>375</v>
      </c>
      <c r="E58" s="293"/>
      <c r="F58" s="294" t="str">
        <f t="shared" si="0"/>
        <v>Goal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/>
      <c r="F59" s="296" t="str">
        <f t="shared" si="0"/>
        <v>Goal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spans="2:7">
      <c r="B62" s="244"/>
      <c r="C62" s="284" t="s">
        <v>491</v>
      </c>
      <c r="D62" s="285"/>
      <c r="E62" s="303">
        <v>1</v>
      </c>
      <c r="F62" s="304" t="str">
        <f t="shared" si="0"/>
        <v>Completed</v>
      </c>
      <c r="G62" s="305"/>
    </row>
    <row r="63" spans="2:7">
      <c r="B63" s="244"/>
      <c r="C63" s="255"/>
      <c r="D63" s="256"/>
      <c r="E63" s="306"/>
      <c r="F63" s="255" t="str">
        <f t="shared" si="0"/>
        <v>Goal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spans="2:7">
      <c r="B69" s="244"/>
      <c r="C69" s="261"/>
      <c r="D69" s="262"/>
      <c r="E69" s="316"/>
      <c r="F69" s="317" t="str">
        <f t="shared" si="0"/>
        <v>Goal</v>
      </c>
      <c r="G69" s="318"/>
    </row>
    <row r="70" spans="2:7">
      <c r="B70" s="244"/>
      <c r="C70" s="263"/>
      <c r="D70" s="264"/>
      <c r="E70" s="319"/>
      <c r="F70" s="320" t="str">
        <f t="shared" si="0"/>
        <v>Goal</v>
      </c>
      <c r="G70" s="321"/>
    </row>
    <row r="71" spans="2:7">
      <c r="B71" s="244"/>
      <c r="C71" s="263"/>
      <c r="D71" s="264"/>
      <c r="E71" s="319"/>
      <c r="F71" s="320" t="str">
        <f t="shared" si="0"/>
        <v>Goal</v>
      </c>
      <c r="G71" s="321"/>
    </row>
    <row r="72" spans="2:7">
      <c r="B72" s="244"/>
      <c r="C72" s="263"/>
      <c r="D72" s="264"/>
      <c r="E72" s="319"/>
      <c r="F72" s="320" t="str">
        <f t="shared" si="0"/>
        <v>Goal</v>
      </c>
      <c r="G72" s="321"/>
    </row>
    <row r="73" ht="15.75" customHeight="1" spans="2:7">
      <c r="B73" s="244"/>
      <c r="C73" s="265"/>
      <c r="D73" s="266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5" t="s">
        <v>495</v>
      </c>
      <c r="D77" s="356"/>
      <c r="E77" s="361" t="s">
        <v>496</v>
      </c>
      <c r="F77" s="334" t="str">
        <f t="shared" si="0"/>
        <v>Goal</v>
      </c>
      <c r="G77" s="332"/>
    </row>
    <row r="78" spans="2:7">
      <c r="B78" s="244"/>
      <c r="C78" s="357" t="s">
        <v>480</v>
      </c>
      <c r="D78" s="358"/>
      <c r="E78" s="362">
        <v>1</v>
      </c>
      <c r="F78" s="336" t="str">
        <f t="shared" si="0"/>
        <v>Completed</v>
      </c>
      <c r="G78" s="337"/>
    </row>
    <row r="79" spans="2:7">
      <c r="B79" s="244"/>
      <c r="C79" s="357" t="s">
        <v>492</v>
      </c>
      <c r="D79" s="358"/>
      <c r="E79" s="362">
        <v>1</v>
      </c>
      <c r="F79" s="336" t="str">
        <f t="shared" si="0"/>
        <v>Completed</v>
      </c>
      <c r="G79" s="337"/>
    </row>
    <row r="80" spans="2:7">
      <c r="B80" s="244"/>
      <c r="C80" s="357" t="s">
        <v>497</v>
      </c>
      <c r="D80" s="358"/>
      <c r="E80" s="362">
        <v>1</v>
      </c>
      <c r="F80" s="336" t="str">
        <f t="shared" si="0"/>
        <v>Completed</v>
      </c>
      <c r="G80" s="337"/>
    </row>
    <row r="81" ht="15" customHeight="1" spans="2:7">
      <c r="B81" s="244"/>
      <c r="C81" s="357"/>
      <c r="D81" s="358"/>
      <c r="E81" s="451"/>
      <c r="F81" s="336" t="str">
        <f t="shared" si="0"/>
        <v>Goal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103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359"/>
      <c r="D86" s="360"/>
      <c r="E86" s="364"/>
      <c r="F86" s="340" t="str">
        <f t="shared" si="1"/>
        <v>Goal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45553</v>
      </c>
      <c r="C92" s="245">
        <v>0.208333333333333</v>
      </c>
      <c r="D92" s="246" t="s">
        <v>63</v>
      </c>
      <c r="E92" s="287"/>
      <c r="F92" s="288" t="str">
        <f t="shared" si="1"/>
        <v>Goal</v>
      </c>
      <c r="G92" s="289"/>
    </row>
    <row r="93" spans="2:7">
      <c r="B93" s="244"/>
      <c r="C93" s="247">
        <v>0.215277777777778</v>
      </c>
      <c r="D93" s="248" t="s">
        <v>373</v>
      </c>
      <c r="E93" s="290"/>
      <c r="F93" s="291" t="str">
        <f t="shared" si="1"/>
        <v>Goal</v>
      </c>
      <c r="G93" s="292"/>
    </row>
    <row r="94" spans="2:7">
      <c r="B94" s="244"/>
      <c r="C94" s="247">
        <v>0.243055555555556</v>
      </c>
      <c r="D94" s="248" t="s">
        <v>374</v>
      </c>
      <c r="E94" s="293"/>
      <c r="F94" s="294" t="str">
        <f t="shared" si="1"/>
        <v>Goal</v>
      </c>
      <c r="G94" s="292"/>
    </row>
    <row r="95" spans="2:7">
      <c r="B95" s="244"/>
      <c r="C95" s="247">
        <v>0.277777777777778</v>
      </c>
      <c r="D95" s="248" t="s">
        <v>375</v>
      </c>
      <c r="E95" s="293"/>
      <c r="F95" s="294" t="str">
        <f t="shared" si="1"/>
        <v>Goal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/>
      <c r="F96" s="296" t="str">
        <f t="shared" si="1"/>
        <v>Goal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84" t="s">
        <v>491</v>
      </c>
      <c r="D99" s="285"/>
      <c r="E99" s="303">
        <v>1</v>
      </c>
      <c r="F99" s="304" t="str">
        <f t="shared" si="1"/>
        <v>Completed</v>
      </c>
      <c r="G99" s="305"/>
    </row>
    <row r="100" spans="2:7">
      <c r="B100" s="244"/>
      <c r="C100" s="255" t="s">
        <v>448</v>
      </c>
      <c r="D100" s="256"/>
      <c r="E100" s="306">
        <v>1</v>
      </c>
      <c r="F100" s="255" t="str">
        <f t="shared" si="1"/>
        <v>Completed</v>
      </c>
      <c r="G100" s="307"/>
    </row>
    <row r="101" spans="2:7">
      <c r="B101" s="244"/>
      <c r="C101" s="255"/>
      <c r="D101" s="256"/>
      <c r="E101" s="306"/>
      <c r="F101" s="255" t="str">
        <f t="shared" si="1"/>
        <v>Goal</v>
      </c>
      <c r="G101" s="307"/>
    </row>
    <row r="102" spans="2:7">
      <c r="B102" s="244"/>
      <c r="C102" s="255"/>
      <c r="D102" s="256"/>
      <c r="E102" s="306"/>
      <c r="F102" s="255" t="str">
        <f t="shared" si="1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1"/>
        <v>Goal</v>
      </c>
      <c r="G103" s="310"/>
    </row>
    <row r="104" ht="15.75" customHeight="1" spans="2:7">
      <c r="B104" s="244"/>
      <c r="C104" s="259">
        <v>0.395833333333333</v>
      </c>
      <c r="D104" s="260"/>
      <c r="E104" s="311" t="s">
        <v>217</v>
      </c>
      <c r="F104" s="312"/>
      <c r="G104" s="313"/>
    </row>
    <row r="105" ht="15.75" customHeight="1" spans="2:7">
      <c r="B105" s="244"/>
      <c r="C105" s="259" t="s">
        <v>69</v>
      </c>
      <c r="D105" s="260"/>
      <c r="E105" s="314" t="s">
        <v>44</v>
      </c>
      <c r="F105" s="315" t="s">
        <v>61</v>
      </c>
      <c r="G105" s="314" t="s">
        <v>62</v>
      </c>
    </row>
    <row r="106" spans="2:7">
      <c r="B106" s="244"/>
      <c r="C106" s="261"/>
      <c r="D106" s="262"/>
      <c r="E106" s="316"/>
      <c r="F106" s="317" t="str">
        <f t="shared" ref="F106:F169" si="2">IF(E106=100%,"Completed","Goal")</f>
        <v>Goal</v>
      </c>
      <c r="G106" s="318"/>
    </row>
    <row r="107" spans="2:7">
      <c r="B107" s="244"/>
      <c r="C107" s="263"/>
      <c r="D107" s="264"/>
      <c r="E107" s="319"/>
      <c r="F107" s="320" t="str">
        <f t="shared" si="2"/>
        <v>Goal</v>
      </c>
      <c r="G107" s="321"/>
    </row>
    <row r="108" spans="2:7">
      <c r="B108" s="244"/>
      <c r="C108" s="263"/>
      <c r="D108" s="264"/>
      <c r="E108" s="319"/>
      <c r="F108" s="320" t="str">
        <f t="shared" si="2"/>
        <v>Goal</v>
      </c>
      <c r="G108" s="321"/>
    </row>
    <row r="109" spans="2:7">
      <c r="B109" s="244"/>
      <c r="C109" s="263"/>
      <c r="D109" s="264"/>
      <c r="E109" s="319"/>
      <c r="F109" s="320" t="str">
        <f t="shared" si="2"/>
        <v>Goal</v>
      </c>
      <c r="G109" s="321"/>
    </row>
    <row r="110" ht="15.75" customHeight="1" spans="2:7">
      <c r="B110" s="244"/>
      <c r="C110" s="265"/>
      <c r="D110" s="266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355" t="s">
        <v>480</v>
      </c>
      <c r="D114" s="356"/>
      <c r="E114" s="361">
        <v>1</v>
      </c>
      <c r="F114" s="334" t="str">
        <f t="shared" si="2"/>
        <v>Completed</v>
      </c>
      <c r="G114" s="332"/>
    </row>
    <row r="115" spans="2:7">
      <c r="B115" s="244"/>
      <c r="C115" s="357" t="s">
        <v>498</v>
      </c>
      <c r="D115" s="358"/>
      <c r="E115" s="362">
        <v>1</v>
      </c>
      <c r="F115" s="336" t="str">
        <f t="shared" si="2"/>
        <v>Completed</v>
      </c>
      <c r="G115" s="337"/>
    </row>
    <row r="116" spans="2:7">
      <c r="B116" s="244"/>
      <c r="C116" s="357" t="s">
        <v>499</v>
      </c>
      <c r="D116" s="358"/>
      <c r="E116" s="362" t="s">
        <v>500</v>
      </c>
      <c r="F116" s="336" t="str">
        <f t="shared" si="2"/>
        <v>Goal</v>
      </c>
      <c r="G116" s="337"/>
    </row>
    <row r="117" spans="2:7">
      <c r="B117" s="244"/>
      <c r="C117" s="357"/>
      <c r="D117" s="358"/>
      <c r="E117" s="362"/>
      <c r="F117" s="336" t="str">
        <f t="shared" si="2"/>
        <v>Goal</v>
      </c>
      <c r="G117" s="337"/>
    </row>
    <row r="118" ht="15" customHeight="1" spans="2:7">
      <c r="B118" s="244"/>
      <c r="C118" s="357"/>
      <c r="D118" s="358"/>
      <c r="E118" s="451"/>
      <c r="F118" s="336" t="str">
        <f t="shared" si="2"/>
        <v>Goal</v>
      </c>
      <c r="G118" s="337"/>
    </row>
    <row r="119" ht="15" customHeight="1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359"/>
      <c r="D123" s="360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45554</v>
      </c>
      <c r="C129" s="245">
        <v>0.208333333333333</v>
      </c>
      <c r="D129" s="246" t="s">
        <v>63</v>
      </c>
      <c r="E129" s="287"/>
      <c r="F129" s="288" t="str">
        <f t="shared" si="2"/>
        <v>Goal</v>
      </c>
      <c r="G129" s="289"/>
    </row>
    <row r="130" spans="2:7">
      <c r="B130" s="244"/>
      <c r="C130" s="247">
        <v>0.215277777777778</v>
      </c>
      <c r="D130" s="248" t="s">
        <v>373</v>
      </c>
      <c r="E130" s="290"/>
      <c r="F130" s="291" t="str">
        <f t="shared" si="2"/>
        <v>Goal</v>
      </c>
      <c r="G130" s="292"/>
    </row>
    <row r="131" spans="2:7">
      <c r="B131" s="244"/>
      <c r="C131" s="247">
        <v>0.243055555555556</v>
      </c>
      <c r="D131" s="248" t="s">
        <v>374</v>
      </c>
      <c r="E131" s="293"/>
      <c r="F131" s="294" t="str">
        <f t="shared" si="2"/>
        <v>Goal</v>
      </c>
      <c r="G131" s="292"/>
    </row>
    <row r="132" spans="2:7">
      <c r="B132" s="244"/>
      <c r="C132" s="247">
        <v>0.277777777777778</v>
      </c>
      <c r="D132" s="248" t="s">
        <v>375</v>
      </c>
      <c r="E132" s="293"/>
      <c r="F132" s="294" t="str">
        <f t="shared" si="2"/>
        <v>Goal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/>
      <c r="F133" s="296" t="str">
        <f t="shared" si="2"/>
        <v>Goal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spans="2:7">
      <c r="B136" s="244"/>
      <c r="C136" s="284"/>
      <c r="D136" s="285"/>
      <c r="E136" s="303"/>
      <c r="F136" s="304" t="str">
        <f t="shared" si="2"/>
        <v>Goal</v>
      </c>
      <c r="G136" s="305"/>
    </row>
    <row r="137" spans="2:7">
      <c r="B137" s="244"/>
      <c r="C137" s="255"/>
      <c r="D137" s="256"/>
      <c r="E137" s="306"/>
      <c r="F137" s="255" t="str">
        <f t="shared" si="2"/>
        <v>Goal</v>
      </c>
      <c r="G137" s="307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432">
        <v>0.395833333333333</v>
      </c>
      <c r="D141" s="433"/>
      <c r="E141" s="311" t="s">
        <v>217</v>
      </c>
      <c r="F141" s="312"/>
      <c r="G141" s="313"/>
    </row>
    <row r="142" ht="15.75" customHeight="1" spans="2:7">
      <c r="B142" s="244"/>
      <c r="C142" s="259" t="s">
        <v>69</v>
      </c>
      <c r="D142" s="260"/>
      <c r="E142" s="314" t="s">
        <v>44</v>
      </c>
      <c r="F142" s="315" t="s">
        <v>61</v>
      </c>
      <c r="G142" s="314" t="s">
        <v>62</v>
      </c>
    </row>
    <row r="143" ht="28.8" spans="2:7">
      <c r="B143" s="244"/>
      <c r="C143" s="470" t="s">
        <v>501</v>
      </c>
      <c r="D143" s="471" t="s">
        <v>502</v>
      </c>
      <c r="E143" s="316">
        <v>1</v>
      </c>
      <c r="F143" s="317" t="str">
        <f t="shared" si="2"/>
        <v>Completed</v>
      </c>
      <c r="G143" s="318" t="s">
        <v>503</v>
      </c>
    </row>
    <row r="144" ht="28.8" spans="2:7">
      <c r="B144" s="244"/>
      <c r="C144" s="470" t="s">
        <v>504</v>
      </c>
      <c r="D144" s="472" t="s">
        <v>505</v>
      </c>
      <c r="E144" s="319">
        <v>1</v>
      </c>
      <c r="F144" s="320" t="str">
        <f t="shared" si="2"/>
        <v>Completed</v>
      </c>
      <c r="G144" s="321"/>
    </row>
    <row r="145" ht="28.8" spans="2:7">
      <c r="B145" s="244"/>
      <c r="C145" s="473" t="s">
        <v>506</v>
      </c>
      <c r="D145" s="474" t="s">
        <v>507</v>
      </c>
      <c r="E145" s="319">
        <v>1</v>
      </c>
      <c r="F145" s="320" t="str">
        <f t="shared" si="2"/>
        <v>Completed</v>
      </c>
      <c r="G145" s="321"/>
    </row>
    <row r="146" spans="2:7">
      <c r="B146" s="244"/>
      <c r="C146" s="473"/>
      <c r="D146" s="475"/>
      <c r="E146" s="319"/>
      <c r="F146" s="320" t="str">
        <f t="shared" si="2"/>
        <v>Goal</v>
      </c>
      <c r="G146" s="321"/>
    </row>
    <row r="147" ht="15.75" customHeight="1" spans="2:7">
      <c r="B147" s="244"/>
      <c r="C147" s="476"/>
      <c r="D147" s="477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spans="2:7">
      <c r="B151" s="244"/>
      <c r="C151" s="355" t="s">
        <v>492</v>
      </c>
      <c r="D151" s="356"/>
      <c r="E151" s="361" t="s">
        <v>385</v>
      </c>
      <c r="F151" s="334" t="str">
        <f t="shared" si="2"/>
        <v>Goal</v>
      </c>
      <c r="G151" s="332"/>
    </row>
    <row r="152" spans="2:7">
      <c r="B152" s="244"/>
      <c r="C152" s="357" t="s">
        <v>508</v>
      </c>
      <c r="D152" s="358"/>
      <c r="E152" s="362" t="s">
        <v>385</v>
      </c>
      <c r="F152" s="336" t="str">
        <f t="shared" si="2"/>
        <v>Goal</v>
      </c>
      <c r="G152" s="337"/>
    </row>
    <row r="153" spans="2:7">
      <c r="B153" s="244"/>
      <c r="C153" s="357" t="s">
        <v>509</v>
      </c>
      <c r="D153" s="358"/>
      <c r="E153" s="362">
        <v>1</v>
      </c>
      <c r="F153" s="336" t="str">
        <f t="shared" si="2"/>
        <v>Completed</v>
      </c>
      <c r="G153" s="337"/>
    </row>
    <row r="154" spans="2:7">
      <c r="B154" s="244"/>
      <c r="C154" s="357"/>
      <c r="D154" s="358"/>
      <c r="E154" s="362"/>
      <c r="F154" s="336" t="str">
        <f t="shared" si="2"/>
        <v>Goal</v>
      </c>
      <c r="G154" s="337"/>
    </row>
    <row r="155" ht="15.75" customHeight="1" spans="2:7">
      <c r="B155" s="244"/>
      <c r="C155" s="357"/>
      <c r="D155" s="358"/>
      <c r="E155" s="451"/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9"/>
      <c r="D160" s="360"/>
      <c r="E160" s="364"/>
      <c r="F160" s="340" t="str">
        <f t="shared" si="2"/>
        <v>Goal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462</v>
      </c>
      <c r="C165" s="367"/>
      <c r="D165" s="368" t="s">
        <v>404</v>
      </c>
      <c r="E165" s="368" t="s">
        <v>217</v>
      </c>
      <c r="F165" s="368" t="s">
        <v>405</v>
      </c>
      <c r="G165" s="368" t="s">
        <v>406</v>
      </c>
      <c r="H165" s="378" t="s">
        <v>44</v>
      </c>
      <c r="I165" s="384" t="s">
        <v>78</v>
      </c>
    </row>
    <row r="166" ht="50.25" customHeight="1" spans="2:9">
      <c r="B166" s="369">
        <v>45551</v>
      </c>
      <c r="C166" s="370">
        <v>45555</v>
      </c>
      <c r="D166" s="371" t="s">
        <v>510</v>
      </c>
      <c r="E166" s="371" t="s">
        <v>511</v>
      </c>
      <c r="F166" s="371" t="s">
        <v>83</v>
      </c>
      <c r="G166" s="379" t="s">
        <v>512</v>
      </c>
      <c r="H166" s="380"/>
      <c r="I166" s="385"/>
    </row>
    <row r="167" ht="50.25" customHeight="1" spans="2:9">
      <c r="B167" s="372"/>
      <c r="C167" s="373"/>
      <c r="D167" s="374"/>
      <c r="E167" s="374" t="s">
        <v>513</v>
      </c>
      <c r="F167" s="374"/>
      <c r="G167" s="221" t="s">
        <v>514</v>
      </c>
      <c r="H167" s="381"/>
      <c r="I167" s="386" t="s">
        <v>79</v>
      </c>
    </row>
    <row r="168" ht="50.25" customHeight="1" spans="2:9">
      <c r="B168" s="372"/>
      <c r="C168" s="373"/>
      <c r="D168" s="374"/>
      <c r="E168" s="374" t="s">
        <v>515</v>
      </c>
      <c r="F168" s="374"/>
      <c r="G168" s="221"/>
      <c r="H168" s="381"/>
      <c r="I168" s="386" t="s">
        <v>81</v>
      </c>
    </row>
    <row r="169" ht="50.25" customHeight="1" spans="2:9">
      <c r="B169" s="372"/>
      <c r="C169" s="373"/>
      <c r="D169" s="374"/>
      <c r="E169" s="374"/>
      <c r="F169" s="374"/>
      <c r="G169" s="221"/>
      <c r="H169" s="381"/>
      <c r="I169" s="386" t="s">
        <v>82</v>
      </c>
    </row>
    <row r="170" ht="50.25" customHeight="1" spans="2:9">
      <c r="B170" s="372"/>
      <c r="C170" s="373"/>
      <c r="D170" s="374"/>
      <c r="E170" s="374"/>
      <c r="F170" s="374"/>
      <c r="G170" s="221"/>
      <c r="H170" s="381"/>
      <c r="I170" s="386" t="s">
        <v>84</v>
      </c>
    </row>
    <row r="171" ht="50.25" customHeight="1" spans="2:9">
      <c r="B171" s="372"/>
      <c r="C171" s="373"/>
      <c r="D171" s="374"/>
      <c r="E171" s="374"/>
      <c r="F171" s="374"/>
      <c r="G171" s="221"/>
      <c r="H171" s="381"/>
      <c r="I171" s="386" t="s">
        <v>85</v>
      </c>
    </row>
    <row r="172" ht="50.25" customHeight="1" spans="2:9">
      <c r="B172" s="372"/>
      <c r="C172" s="373"/>
      <c r="D172" s="374"/>
      <c r="E172" s="374"/>
      <c r="F172" s="374"/>
      <c r="G172" s="221"/>
      <c r="H172" s="381"/>
      <c r="I172" s="387"/>
    </row>
    <row r="173" ht="50.25" customHeight="1" spans="2:9">
      <c r="B173" s="372"/>
      <c r="C173" s="373"/>
      <c r="D173" s="374"/>
      <c r="E173" s="374"/>
      <c r="F173" s="374"/>
      <c r="G173" s="221"/>
      <c r="H173" s="381"/>
      <c r="I173" s="387"/>
    </row>
    <row r="174" ht="50.25" customHeight="1" spans="2:9">
      <c r="B174" s="372"/>
      <c r="C174" s="373"/>
      <c r="D174" s="374"/>
      <c r="E174" s="374"/>
      <c r="F174" s="374"/>
      <c r="G174" s="221"/>
      <c r="H174" s="381"/>
      <c r="I174" s="387"/>
    </row>
    <row r="175" ht="50.25" customHeight="1" spans="2:9">
      <c r="B175" s="375"/>
      <c r="C175" s="376"/>
      <c r="D175" s="377"/>
      <c r="E175" s="377"/>
      <c r="F175" s="377"/>
      <c r="G175" s="382"/>
      <c r="H175" s="383"/>
      <c r="I175" s="388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45555</v>
      </c>
      <c r="C179" s="245">
        <v>0.208333333333333</v>
      </c>
      <c r="D179" s="246" t="s">
        <v>63</v>
      </c>
      <c r="E179" s="287"/>
      <c r="F179" s="288" t="str">
        <f t="shared" ref="F170:F233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spans="2:7">
      <c r="B186" s="244"/>
      <c r="C186" s="284" t="s">
        <v>491</v>
      </c>
      <c r="D186" s="285"/>
      <c r="E186" s="303">
        <v>1</v>
      </c>
      <c r="F186" s="304" t="str">
        <f t="shared" si="3"/>
        <v>Completed</v>
      </c>
      <c r="G186" s="305"/>
    </row>
    <row r="187" spans="2:7">
      <c r="B187" s="244"/>
      <c r="C187" s="255" t="s">
        <v>448</v>
      </c>
      <c r="D187" s="256"/>
      <c r="E187" s="306">
        <v>1</v>
      </c>
      <c r="F187" s="255" t="str">
        <f t="shared" si="3"/>
        <v>Completed</v>
      </c>
      <c r="G187" s="307"/>
    </row>
    <row r="188" spans="2:7">
      <c r="B188" s="244"/>
      <c r="C188" s="255" t="s">
        <v>474</v>
      </c>
      <c r="D188" s="256"/>
      <c r="E188" s="306">
        <v>1</v>
      </c>
      <c r="F188" s="255" t="str">
        <f t="shared" si="3"/>
        <v>Completed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432" t="s">
        <v>69</v>
      </c>
      <c r="D192" s="433"/>
      <c r="E192" s="314" t="s">
        <v>44</v>
      </c>
      <c r="F192" s="315" t="s">
        <v>61</v>
      </c>
      <c r="G192" s="314" t="s">
        <v>62</v>
      </c>
    </row>
    <row r="193" ht="28.8" spans="2:7">
      <c r="B193" s="244"/>
      <c r="C193" s="473" t="s">
        <v>506</v>
      </c>
      <c r="D193" s="474" t="s">
        <v>507</v>
      </c>
      <c r="E193" s="316"/>
      <c r="F193" s="317" t="str">
        <f t="shared" si="3"/>
        <v>Goal</v>
      </c>
      <c r="G193" s="318"/>
    </row>
    <row r="194" ht="57.6" spans="2:7">
      <c r="B194" s="244"/>
      <c r="C194" s="473" t="s">
        <v>516</v>
      </c>
      <c r="D194" s="478" t="s">
        <v>517</v>
      </c>
      <c r="E194" s="319"/>
      <c r="F194" s="320" t="str">
        <f t="shared" si="3"/>
        <v>Goal</v>
      </c>
      <c r="G194" s="321"/>
    </row>
    <row r="195" ht="43.2" spans="2:7">
      <c r="B195" s="244"/>
      <c r="C195" s="473" t="s">
        <v>518</v>
      </c>
      <c r="D195" s="478" t="s">
        <v>519</v>
      </c>
      <c r="E195" s="319"/>
      <c r="F195" s="320" t="str">
        <f t="shared" si="3"/>
        <v>Goal</v>
      </c>
      <c r="G195" s="321"/>
    </row>
    <row r="196" spans="2:7">
      <c r="B196" s="244"/>
      <c r="C196" s="473"/>
      <c r="D196" s="479"/>
      <c r="E196" s="319"/>
      <c r="F196" s="320" t="str">
        <f t="shared" si="3"/>
        <v>Goal</v>
      </c>
      <c r="G196" s="321"/>
    </row>
    <row r="197" ht="15.75" customHeight="1" spans="2:7">
      <c r="B197" s="244"/>
      <c r="C197" s="476"/>
      <c r="D197" s="480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355" t="s">
        <v>492</v>
      </c>
      <c r="D201" s="356"/>
      <c r="E201" s="361">
        <v>1</v>
      </c>
      <c r="F201" s="334" t="str">
        <f t="shared" si="3"/>
        <v>Completed</v>
      </c>
      <c r="G201" s="332"/>
    </row>
    <row r="202" spans="2:7">
      <c r="B202" s="244"/>
      <c r="C202" s="357" t="s">
        <v>477</v>
      </c>
      <c r="D202" s="358"/>
      <c r="E202" s="362">
        <v>1</v>
      </c>
      <c r="F202" s="336" t="str">
        <f t="shared" si="3"/>
        <v>Completed</v>
      </c>
      <c r="G202" s="337"/>
    </row>
    <row r="203" spans="2:7">
      <c r="B203" s="244"/>
      <c r="C203" s="357" t="s">
        <v>482</v>
      </c>
      <c r="D203" s="358"/>
      <c r="E203" s="362">
        <v>1</v>
      </c>
      <c r="F203" s="336" t="str">
        <f t="shared" si="3"/>
        <v>Completed</v>
      </c>
      <c r="G203" s="337"/>
    </row>
    <row r="204" spans="2:7">
      <c r="B204" s="244"/>
      <c r="C204" s="357" t="s">
        <v>520</v>
      </c>
      <c r="D204" s="358"/>
      <c r="E204" s="362">
        <v>1</v>
      </c>
      <c r="F204" s="336" t="str">
        <f t="shared" si="3"/>
        <v>Completed</v>
      </c>
      <c r="G204" s="337"/>
    </row>
    <row r="205" ht="15" customHeight="1" spans="2:7">
      <c r="B205" s="244"/>
      <c r="C205" s="357"/>
      <c r="D205" s="358"/>
      <c r="E205" s="451"/>
      <c r="F205" s="336" t="str">
        <f t="shared" si="3"/>
        <v>Goal</v>
      </c>
      <c r="G205" s="337"/>
    </row>
    <row r="206" ht="15" customHeight="1" spans="2:7">
      <c r="B206" s="244"/>
      <c r="C206" s="357"/>
      <c r="D206" s="358"/>
      <c r="E206" s="451"/>
      <c r="F206" s="336" t="str">
        <f t="shared" si="3"/>
        <v>Goal</v>
      </c>
      <c r="G206" s="337"/>
    </row>
    <row r="207" ht="15" customHeight="1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ht="15" customHeight="1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ht="15" customHeight="1" spans="2:7">
      <c r="B209" s="244"/>
      <c r="C209" s="357"/>
      <c r="D209" s="358"/>
      <c r="E209" s="451"/>
      <c r="F209" s="336" t="str">
        <f t="shared" si="3"/>
        <v>Goal</v>
      </c>
      <c r="G209" s="337"/>
    </row>
    <row r="210" ht="15.75" customHeight="1" spans="2:7">
      <c r="B210" s="244"/>
      <c r="C210" s="359"/>
      <c r="D210" s="360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>
        <v>45556</v>
      </c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spans="2:7">
      <c r="B223" s="453"/>
      <c r="C223" s="284" t="s">
        <v>521</v>
      </c>
      <c r="D223" s="285"/>
      <c r="E223" s="303">
        <v>1</v>
      </c>
      <c r="F223" s="304" t="str">
        <f t="shared" si="3"/>
        <v>Completed</v>
      </c>
      <c r="G223" s="305"/>
    </row>
    <row r="224" spans="2:7">
      <c r="B224" s="453"/>
      <c r="C224" s="255" t="s">
        <v>448</v>
      </c>
      <c r="D224" s="256"/>
      <c r="E224" s="306">
        <v>1</v>
      </c>
      <c r="F224" s="255" t="str">
        <f t="shared" si="3"/>
        <v>Completed</v>
      </c>
      <c r="G224" s="307"/>
    </row>
    <row r="225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spans="2:7">
      <c r="B230" s="453"/>
      <c r="C230" s="261"/>
      <c r="D230" s="262"/>
      <c r="E230" s="316"/>
      <c r="F230" s="317" t="str">
        <f t="shared" si="3"/>
        <v>Goal</v>
      </c>
      <c r="G230" s="318"/>
    </row>
    <row r="231" spans="2:7">
      <c r="B231" s="453"/>
      <c r="C231" s="263"/>
      <c r="D231" s="264"/>
      <c r="E231" s="319"/>
      <c r="F231" s="320" t="str">
        <f t="shared" si="3"/>
        <v>Goal</v>
      </c>
      <c r="G231" s="321"/>
    </row>
    <row r="232" spans="2:7">
      <c r="B232" s="453"/>
      <c r="C232" s="263"/>
      <c r="D232" s="264"/>
      <c r="E232" s="319"/>
      <c r="F232" s="320" t="str">
        <f t="shared" si="3"/>
        <v>Goal</v>
      </c>
      <c r="G232" s="321"/>
    </row>
    <row r="233" spans="2:7">
      <c r="B233" s="453"/>
      <c r="C233" s="263"/>
      <c r="D233" s="264"/>
      <c r="E233" s="319"/>
      <c r="F233" s="320" t="str">
        <f t="shared" si="3"/>
        <v>Goal</v>
      </c>
      <c r="G233" s="321"/>
    </row>
    <row r="234" ht="15.75" customHeight="1" spans="2:7">
      <c r="B234" s="453"/>
      <c r="C234" s="265"/>
      <c r="D234" s="266"/>
      <c r="E234" s="322"/>
      <c r="F234" s="323" t="str">
        <f t="shared" ref="F234:F249" si="4">IF(E234=100%,"Completed","Goal")</f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spans="2:7">
      <c r="B238" s="453"/>
      <c r="C238" s="355"/>
      <c r="D238" s="356"/>
      <c r="E238" s="361"/>
      <c r="F238" s="334" t="str">
        <f t="shared" si="4"/>
        <v>Goal</v>
      </c>
      <c r="G238" s="332"/>
    </row>
    <row r="239" spans="2:7">
      <c r="B239" s="453"/>
      <c r="C239" s="357"/>
      <c r="D239" s="358"/>
      <c r="E239" s="362"/>
      <c r="F239" s="336" t="str">
        <f t="shared" si="4"/>
        <v>Goal</v>
      </c>
      <c r="G239" s="337"/>
    </row>
    <row r="240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.15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.15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212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2:D32"/>
    <mergeCell ref="C33:D33"/>
    <mergeCell ref="C34:D34"/>
    <mergeCell ref="C35:D35"/>
    <mergeCell ref="C36:D36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69:D69"/>
    <mergeCell ref="C70:D70"/>
    <mergeCell ref="C71:D71"/>
    <mergeCell ref="C72:D72"/>
    <mergeCell ref="C73:D73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06:D106"/>
    <mergeCell ref="C107:D107"/>
    <mergeCell ref="C108:D108"/>
    <mergeCell ref="C109:D109"/>
    <mergeCell ref="C110:D110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B165:C165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0:D230"/>
    <mergeCell ref="C231:D231"/>
    <mergeCell ref="C232:D232"/>
    <mergeCell ref="C233:D233"/>
    <mergeCell ref="C234:D234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C166:C175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1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{e422a1e7-0ba6-410e-8787-9a114649688c}</x14:id>
        </ext>
      </extLst>
    </cfRule>
    <cfRule type="dataBar" priority="1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{64381933-04ad-44e0-b2f7-bbcd288628cb}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{4380a44e-e924-4070-94cb-fd6155f7994a}</x14:id>
        </ext>
      </extLst>
    </cfRule>
  </conditionalFormatting>
  <conditionalFormatting sqref="D4">
    <cfRule type="dataBar" priority="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{5e9459de-acb7-41a3-989e-126f15842dc2}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{b13215fc-001e-4cd1-8844-b84d763d2b31}</x14:id>
        </ext>
      </extLst>
    </cfRule>
    <cfRule type="dataBar" priority="1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{669752c2-df2c-468f-a30c-35efbfad8b32}</x14:id>
        </ext>
      </extLst>
    </cfRule>
  </conditionalFormatting>
  <conditionalFormatting sqref="E18"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{a86f3f9f-de5d-4c1a-842e-eec38125676b}</x14:id>
        </ext>
      </extLst>
    </cfRule>
    <cfRule type="dataBar" priority="5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{fb9c1028-1d38-4065-b9e2-f38a034902f3}</x14:id>
        </ext>
      </extLst>
    </cfRule>
    <cfRule type="dataBar" priority="5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{98f13d9b-7163-4d93-83a0-a200e3b6c1d8}</x14:id>
        </ext>
      </extLst>
    </cfRule>
  </conditionalFormatting>
  <conditionalFormatting sqref="E19">
    <cfRule type="dataBar" priority="5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{227b4e75-d8c5-42b8-8b01-d5d2ba578f41}</x14:id>
        </ext>
      </extLst>
    </cfRule>
    <cfRule type="dataBar" priority="5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{dd5c7729-2d0b-47b8-aeb8-12b2edac5491}</x14:id>
        </ext>
      </extLst>
    </cfRule>
    <cfRule type="dataBar" priority="5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{dc2c4906-e976-4242-bda4-04d6a17ff058}</x14:id>
        </ext>
      </extLst>
    </cfRule>
  </conditionalFormatting>
  <conditionalFormatting sqref="E55">
    <cfRule type="dataBar" priority="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{8939c26b-f994-42fb-8e34-7c81e803a4f1}</x14:id>
        </ext>
      </extLst>
    </cfRule>
    <cfRule type="dataBar" priority="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{b00ed2f6-31a9-4106-a841-f4e39a0d721b}</x14:id>
        </ext>
      </extLst>
    </cfRule>
    <cfRule type="dataBar" priority="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{c212420c-bbd4-4aef-8096-9d95f343df94}</x14:id>
        </ext>
      </extLst>
    </cfRule>
  </conditionalFormatting>
  <conditionalFormatting sqref="E56">
    <cfRule type="dataBar" priority="4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{b2e59eeb-0d9e-408e-a0ae-082deaaa5d9c}</x14:id>
        </ext>
      </extLst>
    </cfRule>
    <cfRule type="dataBar" priority="4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{4bdecd01-fa63-4210-b0ed-397e49ae39ab}</x14:id>
        </ext>
      </extLst>
    </cfRule>
    <cfRule type="dataBar" priority="4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{c1ae0cd3-9d27-46d2-b34d-2d1626fa7780}</x14:id>
        </ext>
      </extLst>
    </cfRule>
  </conditionalFormatting>
  <conditionalFormatting sqref="E92">
    <cfRule type="dataBar" priority="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{e03687b2-9120-41fe-8208-e6b07b068fa6}</x14:id>
        </ext>
      </extLst>
    </cfRule>
    <cfRule type="dataBar" priority="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{9daa1f13-48c9-4cc8-bfea-22719c9045ea}</x14:id>
        </ext>
      </extLst>
    </cfRule>
    <cfRule type="dataBar" priority="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{4a0dba85-6a31-4c6d-bad9-df240a585f76}</x14:id>
        </ext>
      </extLst>
    </cfRule>
  </conditionalFormatting>
  <conditionalFormatting sqref="E93">
    <cfRule type="dataBar" priority="3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{f6f6bef5-b054-40b1-be05-2b8dff0f0ce8}</x14:id>
        </ext>
      </extLst>
    </cfRule>
    <cfRule type="dataBar" priority="3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{680c97f3-0d7e-4de9-a45e-148aad524373}</x14:id>
        </ext>
      </extLst>
    </cfRule>
    <cfRule type="dataBar" priority="3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{7eaa86a5-aa3f-4ff9-a89a-5c216539fbc5}</x14:id>
        </ext>
      </extLst>
    </cfRule>
  </conditionalFormatting>
  <conditionalFormatting sqref="E129">
    <cfRule type="dataBar" priority="3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{64f0ad03-04a5-486b-8da5-18ad83340e04}</x14:id>
        </ext>
      </extLst>
    </cfRule>
    <cfRule type="dataBar" priority="3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{a6300d51-8847-45ea-9279-54667f5a5253}</x14:id>
        </ext>
      </extLst>
    </cfRule>
    <cfRule type="dataBar" priority="3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{020bda5b-8115-4a3c-8341-215eae128d54}</x14:id>
        </ext>
      </extLst>
    </cfRule>
  </conditionalFormatting>
  <conditionalFormatting sqref="E130">
    <cfRule type="dataBar" priority="3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{5a887022-bf45-447a-a194-603109253c28}</x14:id>
        </ext>
      </extLst>
    </cfRule>
    <cfRule type="dataBar" priority="3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{361d3f7c-19a7-4b48-bb2c-a441fe6e554c}</x14:id>
        </ext>
      </extLst>
    </cfRule>
    <cfRule type="dataBar" priority="3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{841b7493-ce51-4f60-b33a-5dd73fd6fb0c}</x14:id>
        </ext>
      </extLst>
    </cfRule>
  </conditionalFormatting>
  <conditionalFormatting sqref="E179">
    <cfRule type="dataBar" priority="2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{f58bfc9e-6f96-430a-a8da-1f568ebbf9a8}</x14:id>
        </ext>
      </extLst>
    </cfRule>
    <cfRule type="dataBar" priority="2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{cb8d4214-64a0-452d-8e05-1bda3ae828fd}</x14:id>
        </ext>
      </extLst>
    </cfRule>
    <cfRule type="dataBar" priority="2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{8c193964-6ac4-406a-a8ac-e39b43be1d71}</x14:id>
        </ext>
      </extLst>
    </cfRule>
  </conditionalFormatting>
  <conditionalFormatting sqref="E180">
    <cfRule type="dataBar" priority="2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{409df2cf-2435-430f-ad46-f3caa20a7526}</x14:id>
        </ext>
      </extLst>
    </cfRule>
    <cfRule type="dataBar" priority="2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{1c7fd5c5-db7f-4594-97f0-3a68d2bc07a2}</x14:id>
        </ext>
      </extLst>
    </cfRule>
    <cfRule type="dataBar" priority="2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{5eb17fe3-a082-40aa-8e23-c0030949ddd0}</x14:id>
        </ext>
      </extLst>
    </cfRule>
  </conditionalFormatting>
  <conditionalFormatting sqref="E216">
    <cfRule type="dataBar" priority="2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{44f61150-58cb-440f-9d4c-0805327efa76}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{ff076c11-1855-42b9-932f-7277d74b8ab7}</x14:id>
        </ext>
      </extLst>
    </cfRule>
    <cfRule type="dataBar" priority="1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{501326a5-f482-42f5-a031-329e355a0871}</x14:id>
        </ext>
      </extLst>
    </cfRule>
  </conditionalFormatting>
  <conditionalFormatting sqref="E217">
    <cfRule type="dataBar" priority="1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{4166f21a-cdb4-4cea-ba08-815629a24818}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{4fd2b6bd-bfc6-4e71-8bf5-f155c791f5b3}</x14:id>
        </ext>
      </extLst>
    </cfRule>
    <cfRule type="dataBar" priority="1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{5889e9c7-efaa-4baf-b4b7-b4099444ba67}</x14:id>
        </ext>
      </extLst>
    </cfRule>
  </conditionalFormatting>
  <conditionalFormatting sqref="E40:E49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{ec5c681f-40d9-4c6d-b70b-b19cc47016d7}</x14:id>
        </ext>
      </extLst>
    </cfRule>
  </conditionalFormatting>
  <conditionalFormatting sqref="E77:E86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{a7ac2a1e-4bbc-4b8d-8919-2ddb8b92eaea}</x14:id>
        </ext>
      </extLst>
    </cfRule>
  </conditionalFormatting>
  <conditionalFormatting sqref="E114:E123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{56032078-d67a-449d-8731-724d1708e7d2}</x14:id>
        </ext>
      </extLst>
    </cfRule>
  </conditionalFormatting>
  <conditionalFormatting sqref="E151:E160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{fc5b5f22-faa5-4089-9568-10d97f886e20}</x14:id>
        </ext>
      </extLst>
    </cfRule>
  </conditionalFormatting>
  <conditionalFormatting sqref="E201:E210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{fa4294ea-861b-457a-b1cb-fa481a2ff0d4}</x14:id>
        </ext>
      </extLst>
    </cfRule>
  </conditionalFormatting>
  <conditionalFormatting sqref="E238:E247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{3922532a-87bd-4774-bc3f-94c01b8e59d5}</x14:id>
        </ext>
      </extLst>
    </cfRule>
  </conditionalFormatting>
  <conditionalFormatting sqref="E248:E249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{eac47830-776c-40fa-a400-f41089e44a4f}</x14:id>
        </ext>
      </extLst>
    </cfRule>
  </conditionalFormatting>
  <conditionalFormatting sqref="H166:H175">
    <cfRule type="dataBar" priority="5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{5a2cddba-dd4f-4737-b0b5-94493a06bdd6}</x14:id>
        </ext>
      </extLst>
    </cfRule>
  </conditionalFormatting>
  <conditionalFormatting sqref="D3:D12;D14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{08168ce1-37c4-4801-8be3-39b90fca040a}</x14:id>
        </ext>
      </extLst>
    </cfRule>
  </conditionalFormatting>
  <conditionalFormatting sqref="E18:E22;E25:E29;E32:E37;E50:E51">
    <cfRule type="dataBar" priority="5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{e6140864-871a-4029-95f5-0060d81f61b8}</x14:id>
        </ext>
      </extLst>
    </cfRule>
  </conditionalFormatting>
  <conditionalFormatting sqref="E55:E59;E62:E66;E69:E74;E87:E88">
    <cfRule type="dataBar" priority="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{3be6f35d-2bfd-4e06-adbc-c118a3d71896}</x14:id>
        </ext>
      </extLst>
    </cfRule>
  </conditionalFormatting>
  <conditionalFormatting sqref="E92:E96;E99:E103;E106:E111;E124:E125"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{96048423-f0c3-4b6c-a7f4-c8cf7b4dbf47}</x14:id>
        </ext>
      </extLst>
    </cfRule>
  </conditionalFormatting>
  <conditionalFormatting sqref="E129:E133;E136:E140;E143:E148;E161:E162">
    <cfRule type="dataBar" priority="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{a2a129cd-a122-41dd-ad46-bb5645767852}</x14:id>
        </ext>
      </extLst>
    </cfRule>
  </conditionalFormatting>
  <conditionalFormatting sqref="E179:E183;E186:E190;E193:E198;E211:E212">
    <cfRule type="dataBar" priority="2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{b8185d69-5072-42b0-9942-32f6304ec44e}</x14:id>
        </ext>
      </extLst>
    </cfRule>
  </conditionalFormatting>
  <conditionalFormatting sqref="E216:E220;E223:E227;E230:E235">
    <cfRule type="dataBar" priority="1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{057924c4-6d93-4138-9f61-09ba08686417}</x14:id>
        </ext>
      </extLst>
    </cfRule>
  </conditionalFormatting>
  <hyperlinks>
    <hyperlink ref="D143" r:id="rId2" display="https://leetcode.com/problems/toeplitz-matrix/description/"/>
    <hyperlink ref="D144" r:id="rId3" display="https://leetcode.com/problems/random-flip-matrix/description/"/>
    <hyperlink ref="D145" r:id="rId4" display="https://leetcode.com/problems/matrix-block-sum/description/"/>
    <hyperlink ref="D193" r:id="rId4" display="https://leetcode.com/problems/matrix-block-sum/description/"/>
    <hyperlink ref="D194" r:id="rId5" display="https://www.hackerrank.com/challenges/hackerland-radio-transmitters/problem?isFullScreen=true"/>
    <hyperlink ref="D195" r:id="rId6" display="https://www.hackerrank.com/challenges/icecream-parlor/problem?isFullScreen=true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22a1e7-0ba6-410e-8787-9a114649688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4381933-04ad-44e0-b2f7-bbcd288628c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380a44e-e924-4070-94cb-fd6155f7994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5e9459de-acb7-41a3-989e-126f15842dc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13215fc-001e-4cd1-8844-b84d763d2b3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69752c2-df2c-468f-a30c-35efbfad8b3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a86f3f9f-de5d-4c1a-842e-eec38125676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b9c1028-1d38-4065-b9e2-f38a034902f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8f13d9b-7163-4d93-83a0-a200e3b6c1d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227b4e75-d8c5-42b8-8b01-d5d2ba578f4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d5c7729-2d0b-47b8-aeb8-12b2edac549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c2c4906-e976-4242-bda4-04d6a17ff05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8939c26b-f994-42fb-8e34-7c81e803a4f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00ed2f6-31a9-4106-a841-f4e39a0d721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212420c-bbd4-4aef-8096-9d95f343df9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b2e59eeb-0d9e-408e-a0ae-082deaaa5d9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bdecd01-fa63-4210-b0ed-397e49ae39a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ae0cd3-9d27-46d2-b34d-2d1626fa778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e03687b2-9120-41fe-8208-e6b07b068fa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daa1f13-48c9-4cc8-bfea-22719c9045e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a0dba85-6a31-4c6d-bad9-df240a585f7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f6f6bef5-b054-40b1-be05-2b8dff0f0ce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80c97f3-0d7e-4de9-a45e-148aad52437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eaa86a5-aa3f-4ff9-a89a-5c216539fbc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64f0ad03-04a5-486b-8da5-18ad83340e0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6300d51-8847-45ea-9279-54667f5a525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20bda5b-8115-4a3c-8341-215eae128d5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5a887022-bf45-447a-a194-603109253c2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61d3f7c-19a7-4b48-bb2c-a441fe6e554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41b7493-ce51-4f60-b33a-5dd73fd6fb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f58bfc9e-6f96-430a-a8da-1f568ebbf9a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b8d4214-64a0-452d-8e05-1bda3ae828f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193964-6ac4-406a-a8ac-e39b43be1d7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409df2cf-2435-430f-ad46-f3caa20a752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c7fd5c5-db7f-4594-97f0-3a68d2bc07a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eb17fe3-a082-40aa-8e23-c0030949ddd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44f61150-58cb-440f-9d4c-0805327efa7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f076c11-1855-42b9-932f-7277d74b8ab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01326a5-f482-42f5-a031-329e355a087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4166f21a-cdb4-4cea-ba08-815629a2481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fd2b6bd-bfc6-4e71-8bf5-f155c791f5b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889e9c7-efaa-4baf-b4b7-b4099444ba6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ec5c681f-40d9-4c6d-b70b-b19cc47016d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a7ac2a1e-4bbc-4b8d-8919-2ddb8b92eae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56032078-d67a-449d-8731-724d1708e7d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fc5b5f22-faa5-4089-9568-10d97f886e2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fa4294ea-861b-457a-b1cb-fa481a2ff0d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3922532a-87bd-4774-bc3f-94c01b8e59d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eac47830-776c-40fa-a400-f41089e44a4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5a2cddba-dd4f-4737-b0b5-94493a06bdd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H166:H175</xm:sqref>
        </x14:conditionalFormatting>
        <x14:conditionalFormatting xmlns:xm="http://schemas.microsoft.com/office/excel/2006/main">
          <x14:cfRule type="dataBar" id="{08168ce1-37c4-4801-8be3-39b90fca040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e6140864-871a-4029-95f5-0060d81f61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3be6f35d-2bfd-4e06-adbc-c118a3d7189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96048423-f0c3-4b6c-a7f4-c8cf7b4dbf4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a2a129cd-a122-41dd-ad46-bb564576785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b8185d69-5072-42b0-9942-32f6304ec44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057924c4-6d93-4138-9f61-09ba0868641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49"/>
  <sheetViews>
    <sheetView topLeftCell="A188" workbookViewId="0">
      <selection activeCell="G168" sqref="G168"/>
    </sheetView>
  </sheetViews>
  <sheetFormatPr defaultColWidth="9.144" defaultRowHeight="14.4"/>
  <cols>
    <col min="2" max="2" width="4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/>
      <c r="C3" s="455"/>
      <c r="D3" s="232"/>
      <c r="F3" s="75">
        <f>'PROGRESS REPORT '!AA3</f>
        <v>2</v>
      </c>
      <c r="G3" s="76"/>
    </row>
    <row r="4" spans="2:4">
      <c r="B4" s="13"/>
      <c r="C4" s="14"/>
      <c r="D4" s="233"/>
    </row>
    <row r="5" spans="2:4">
      <c r="B5" s="13"/>
      <c r="C5" s="14"/>
      <c r="D5" s="72"/>
    </row>
    <row r="6" spans="2:4">
      <c r="B6" s="8"/>
      <c r="C6" s="9"/>
      <c r="D6" s="72"/>
    </row>
    <row r="7" spans="2:4">
      <c r="B7" s="13"/>
      <c r="C7" s="14"/>
      <c r="D7" s="72"/>
    </row>
    <row r="8" spans="2:4">
      <c r="B8" s="13"/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45544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55" t="s">
        <v>522</v>
      </c>
      <c r="D25" s="256"/>
      <c r="E25" s="303">
        <v>1</v>
      </c>
      <c r="F25" s="304" t="str">
        <f t="shared" si="0"/>
        <v>Completed</v>
      </c>
      <c r="G25" s="305"/>
    </row>
    <row r="26" ht="15" customHeight="1" spans="2:7">
      <c r="B26" s="244"/>
      <c r="C26" s="255"/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15" customHeight="1" spans="2:7">
      <c r="B32" s="244"/>
      <c r="C32" s="261"/>
      <c r="D32" s="262"/>
      <c r="E32" s="316"/>
      <c r="F32" s="317" t="str">
        <f t="shared" si="0"/>
        <v>Goal</v>
      </c>
      <c r="G32" s="318"/>
    </row>
    <row r="33" ht="15" customHeight="1" spans="2:7">
      <c r="B33" s="244"/>
      <c r="C33" s="263"/>
      <c r="D33" s="264"/>
      <c r="E33" s="319"/>
      <c r="F33" s="320" t="str">
        <f t="shared" si="0"/>
        <v>Goal</v>
      </c>
      <c r="G33" s="321"/>
    </row>
    <row r="34" ht="15" customHeight="1" spans="2:7">
      <c r="B34" s="244"/>
      <c r="C34" s="263"/>
      <c r="D34" s="264"/>
      <c r="E34" s="319"/>
      <c r="F34" s="320" t="str">
        <f t="shared" si="0"/>
        <v>Goal</v>
      </c>
      <c r="G34" s="321"/>
    </row>
    <row r="35" ht="15" customHeight="1" spans="2:7">
      <c r="B35" s="244"/>
      <c r="C35" s="263"/>
      <c r="D35" s="264"/>
      <c r="E35" s="319"/>
      <c r="F35" s="320" t="str">
        <f t="shared" si="0"/>
        <v>Goal</v>
      </c>
      <c r="G35" s="321"/>
    </row>
    <row r="36" ht="15" customHeight="1" spans="2:7">
      <c r="B36" s="244"/>
      <c r="C36" s="265"/>
      <c r="D36" s="266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 t="s">
        <v>523</v>
      </c>
      <c r="D40" s="356"/>
      <c r="E40" s="361">
        <v>1</v>
      </c>
      <c r="F40" s="334" t="str">
        <f t="shared" si="0"/>
        <v>Completed</v>
      </c>
      <c r="G40" s="332"/>
    </row>
    <row r="41" ht="15" customHeight="1" spans="2:7">
      <c r="B41" s="244"/>
      <c r="C41" s="357" t="s">
        <v>524</v>
      </c>
      <c r="D41" s="358"/>
      <c r="E41" s="362">
        <v>1</v>
      </c>
      <c r="F41" s="336" t="str">
        <f t="shared" si="0"/>
        <v>Completed</v>
      </c>
      <c r="G41" s="337"/>
    </row>
    <row r="42" ht="15" customHeight="1" spans="2:7">
      <c r="B42" s="244"/>
      <c r="C42" s="357" t="s">
        <v>525</v>
      </c>
      <c r="D42" s="358"/>
      <c r="E42" s="362">
        <v>1</v>
      </c>
      <c r="F42" s="336" t="str">
        <f t="shared" si="0"/>
        <v>Completed</v>
      </c>
      <c r="G42" s="337"/>
    </row>
    <row r="43" ht="15" customHeight="1" spans="2:7">
      <c r="B43" s="244"/>
      <c r="C43" s="357"/>
      <c r="D43" s="358"/>
      <c r="E43" s="362"/>
      <c r="F43" s="336" t="str">
        <f t="shared" si="0"/>
        <v>Goal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7">
      <c r="B47" s="244"/>
      <c r="C47" s="357"/>
      <c r="D47" s="358"/>
      <c r="E47" s="451"/>
      <c r="F47" s="336" t="str">
        <f t="shared" si="0"/>
        <v>Goal</v>
      </c>
      <c r="G47" s="337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359"/>
      <c r="D49" s="360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45545</v>
      </c>
      <c r="C55" s="245">
        <v>0.208333333333333</v>
      </c>
      <c r="D55" s="246" t="s">
        <v>63</v>
      </c>
      <c r="E55" s="287"/>
      <c r="F55" s="288" t="str">
        <f t="shared" si="0"/>
        <v>Goal</v>
      </c>
      <c r="G55" s="289"/>
    </row>
    <row r="56" spans="2:7">
      <c r="B56" s="244"/>
      <c r="C56" s="247">
        <v>0.215277777777778</v>
      </c>
      <c r="D56" s="248" t="s">
        <v>373</v>
      </c>
      <c r="E56" s="290"/>
      <c r="F56" s="291" t="str">
        <f t="shared" si="0"/>
        <v>Goal</v>
      </c>
      <c r="G56" s="292"/>
    </row>
    <row r="57" spans="2:7">
      <c r="B57" s="244"/>
      <c r="C57" s="247">
        <v>0.243055555555556</v>
      </c>
      <c r="D57" s="248" t="s">
        <v>374</v>
      </c>
      <c r="E57" s="293"/>
      <c r="F57" s="294" t="str">
        <f t="shared" si="0"/>
        <v>Goal</v>
      </c>
      <c r="G57" s="292"/>
    </row>
    <row r="58" spans="2:7">
      <c r="B58" s="244"/>
      <c r="C58" s="247">
        <v>0.277777777777778</v>
      </c>
      <c r="D58" s="248" t="s">
        <v>375</v>
      </c>
      <c r="E58" s="293"/>
      <c r="F58" s="294" t="str">
        <f t="shared" si="0"/>
        <v>Goal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/>
      <c r="F59" s="296" t="str">
        <f t="shared" si="0"/>
        <v>Goal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spans="2:7">
      <c r="B62" s="244"/>
      <c r="C62" s="284" t="s">
        <v>526</v>
      </c>
      <c r="D62" s="285"/>
      <c r="E62" s="303">
        <v>1</v>
      </c>
      <c r="F62" s="304" t="str">
        <f t="shared" si="0"/>
        <v>Completed</v>
      </c>
      <c r="G62" s="305"/>
    </row>
    <row r="63" spans="2:7">
      <c r="B63" s="244"/>
      <c r="C63" s="255" t="s">
        <v>527</v>
      </c>
      <c r="D63" s="256"/>
      <c r="E63" s="306">
        <v>1</v>
      </c>
      <c r="F63" s="255" t="str">
        <f t="shared" si="0"/>
        <v>Completed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spans="2:7">
      <c r="B69" s="244"/>
      <c r="C69" s="261"/>
      <c r="D69" s="262"/>
      <c r="E69" s="316"/>
      <c r="F69" s="317" t="str">
        <f t="shared" si="0"/>
        <v>Goal</v>
      </c>
      <c r="G69" s="318"/>
    </row>
    <row r="70" spans="2:7">
      <c r="B70" s="244"/>
      <c r="C70" s="263"/>
      <c r="D70" s="264"/>
      <c r="E70" s="319"/>
      <c r="F70" s="320" t="str">
        <f t="shared" si="0"/>
        <v>Goal</v>
      </c>
      <c r="G70" s="321"/>
    </row>
    <row r="71" spans="2:7">
      <c r="B71" s="244"/>
      <c r="C71" s="263"/>
      <c r="D71" s="264"/>
      <c r="E71" s="319"/>
      <c r="F71" s="320" t="str">
        <f t="shared" si="0"/>
        <v>Goal</v>
      </c>
      <c r="G71" s="321"/>
    </row>
    <row r="72" spans="2:7">
      <c r="B72" s="244"/>
      <c r="C72" s="263"/>
      <c r="D72" s="264"/>
      <c r="E72" s="319"/>
      <c r="F72" s="320" t="str">
        <f t="shared" si="0"/>
        <v>Goal</v>
      </c>
      <c r="G72" s="321"/>
    </row>
    <row r="73" ht="15.75" customHeight="1" spans="2:7">
      <c r="B73" s="244"/>
      <c r="C73" s="265"/>
      <c r="D73" s="266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5" t="s">
        <v>523</v>
      </c>
      <c r="D77" s="356"/>
      <c r="E77" s="361">
        <v>1</v>
      </c>
      <c r="F77" s="334" t="str">
        <f t="shared" si="0"/>
        <v>Completed</v>
      </c>
      <c r="G77" s="332"/>
    </row>
    <row r="78" spans="2:7">
      <c r="B78" s="244"/>
      <c r="C78" s="357" t="s">
        <v>524</v>
      </c>
      <c r="D78" s="358"/>
      <c r="E78" s="362" t="s">
        <v>385</v>
      </c>
      <c r="F78" s="336" t="str">
        <f t="shared" si="0"/>
        <v>Goal</v>
      </c>
      <c r="G78" s="337"/>
    </row>
    <row r="79" spans="2:7">
      <c r="B79" s="244"/>
      <c r="C79" s="357" t="s">
        <v>528</v>
      </c>
      <c r="D79" s="358"/>
      <c r="E79" s="362">
        <v>1</v>
      </c>
      <c r="F79" s="336" t="str">
        <f t="shared" si="0"/>
        <v>Completed</v>
      </c>
      <c r="G79" s="337"/>
    </row>
    <row r="80" spans="2:7">
      <c r="B80" s="244"/>
      <c r="C80" s="357"/>
      <c r="D80" s="358"/>
      <c r="E80" s="362"/>
      <c r="F80" s="336" t="str">
        <f t="shared" si="0"/>
        <v>Goal</v>
      </c>
      <c r="G80" s="337"/>
    </row>
    <row r="81" ht="15" customHeight="1" spans="2:7">
      <c r="B81" s="244"/>
      <c r="C81" s="357"/>
      <c r="D81" s="358"/>
      <c r="E81" s="451"/>
      <c r="F81" s="336" t="str">
        <f t="shared" si="0"/>
        <v>Goal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103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359"/>
      <c r="D86" s="360"/>
      <c r="E86" s="364"/>
      <c r="F86" s="340" t="str">
        <f t="shared" si="1"/>
        <v>Goal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45546</v>
      </c>
      <c r="C92" s="245">
        <v>0.208333333333333</v>
      </c>
      <c r="D92" s="246" t="s">
        <v>63</v>
      </c>
      <c r="E92" s="287"/>
      <c r="F92" s="288" t="str">
        <f t="shared" si="1"/>
        <v>Goal</v>
      </c>
      <c r="G92" s="289"/>
    </row>
    <row r="93" spans="2:7">
      <c r="B93" s="244"/>
      <c r="C93" s="247">
        <v>0.215277777777778</v>
      </c>
      <c r="D93" s="248" t="s">
        <v>373</v>
      </c>
      <c r="E93" s="290"/>
      <c r="F93" s="291" t="str">
        <f t="shared" si="1"/>
        <v>Goal</v>
      </c>
      <c r="G93" s="292"/>
    </row>
    <row r="94" spans="2:7">
      <c r="B94" s="244"/>
      <c r="C94" s="247">
        <v>0.243055555555556</v>
      </c>
      <c r="D94" s="248" t="s">
        <v>374</v>
      </c>
      <c r="E94" s="293"/>
      <c r="F94" s="294" t="str">
        <f t="shared" si="1"/>
        <v>Goal</v>
      </c>
      <c r="G94" s="292"/>
    </row>
    <row r="95" spans="2:7">
      <c r="B95" s="244"/>
      <c r="C95" s="247">
        <v>0.277777777777778</v>
      </c>
      <c r="D95" s="248" t="s">
        <v>375</v>
      </c>
      <c r="E95" s="293"/>
      <c r="F95" s="294" t="str">
        <f t="shared" si="1"/>
        <v>Goal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/>
      <c r="F96" s="296" t="str">
        <f t="shared" si="1"/>
        <v>Goal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84" t="s">
        <v>526</v>
      </c>
      <c r="D99" s="285"/>
      <c r="E99" s="303" t="s">
        <v>529</v>
      </c>
      <c r="F99" s="304" t="str">
        <f t="shared" si="1"/>
        <v>Goal</v>
      </c>
      <c r="G99" s="305"/>
    </row>
    <row r="100" spans="2:7">
      <c r="B100" s="244"/>
      <c r="C100" s="255"/>
      <c r="D100" s="256"/>
      <c r="E100" s="306"/>
      <c r="F100" s="255" t="str">
        <f t="shared" si="1"/>
        <v>Goal</v>
      </c>
      <c r="G100" s="307"/>
    </row>
    <row r="101" spans="2:7">
      <c r="B101" s="244"/>
      <c r="C101" s="255"/>
      <c r="D101" s="256"/>
      <c r="E101" s="306"/>
      <c r="F101" s="255" t="str">
        <f t="shared" si="1"/>
        <v>Goal</v>
      </c>
      <c r="G101" s="307"/>
    </row>
    <row r="102" spans="2:7">
      <c r="B102" s="244"/>
      <c r="C102" s="255"/>
      <c r="D102" s="256"/>
      <c r="E102" s="306"/>
      <c r="F102" s="255" t="str">
        <f t="shared" si="1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1"/>
        <v>Goal</v>
      </c>
      <c r="G103" s="310"/>
    </row>
    <row r="104" ht="15.75" customHeight="1" spans="2:7">
      <c r="B104" s="244"/>
      <c r="C104" s="259">
        <v>0.395833333333333</v>
      </c>
      <c r="D104" s="260"/>
      <c r="E104" s="311" t="s">
        <v>217</v>
      </c>
      <c r="F104" s="312"/>
      <c r="G104" s="313"/>
    </row>
    <row r="105" ht="15.75" customHeight="1" spans="2:7">
      <c r="B105" s="244"/>
      <c r="C105" s="259" t="s">
        <v>69</v>
      </c>
      <c r="D105" s="260"/>
      <c r="E105" s="314" t="s">
        <v>44</v>
      </c>
      <c r="F105" s="315" t="s">
        <v>61</v>
      </c>
      <c r="G105" s="314" t="s">
        <v>62</v>
      </c>
    </row>
    <row r="106" spans="2:7">
      <c r="B106" s="244"/>
      <c r="C106" s="261"/>
      <c r="D106" s="262"/>
      <c r="E106" s="316"/>
      <c r="F106" s="317" t="str">
        <f t="shared" ref="F106:F169" si="2">IF(E106=100%,"Completed","Goal")</f>
        <v>Goal</v>
      </c>
      <c r="G106" s="318"/>
    </row>
    <row r="107" spans="2:7">
      <c r="B107" s="244"/>
      <c r="C107" s="263"/>
      <c r="D107" s="264"/>
      <c r="E107" s="319"/>
      <c r="F107" s="320" t="str">
        <f t="shared" si="2"/>
        <v>Goal</v>
      </c>
      <c r="G107" s="321"/>
    </row>
    <row r="108" spans="2:7">
      <c r="B108" s="244"/>
      <c r="C108" s="263"/>
      <c r="D108" s="264"/>
      <c r="E108" s="319"/>
      <c r="F108" s="320" t="str">
        <f t="shared" si="2"/>
        <v>Goal</v>
      </c>
      <c r="G108" s="321"/>
    </row>
    <row r="109" spans="2:7">
      <c r="B109" s="244"/>
      <c r="C109" s="263"/>
      <c r="D109" s="264"/>
      <c r="E109" s="319"/>
      <c r="F109" s="320" t="str">
        <f t="shared" si="2"/>
        <v>Goal</v>
      </c>
      <c r="G109" s="321"/>
    </row>
    <row r="110" ht="15.75" customHeight="1" spans="2:7">
      <c r="B110" s="244"/>
      <c r="C110" s="265"/>
      <c r="D110" s="266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355" t="s">
        <v>523</v>
      </c>
      <c r="D114" s="356"/>
      <c r="E114" s="361"/>
      <c r="F114" s="334" t="str">
        <f t="shared" si="2"/>
        <v>Goal</v>
      </c>
      <c r="G114" s="332"/>
    </row>
    <row r="115" spans="2:7">
      <c r="B115" s="244"/>
      <c r="C115" s="357" t="s">
        <v>524</v>
      </c>
      <c r="D115" s="358"/>
      <c r="E115" s="362" t="s">
        <v>385</v>
      </c>
      <c r="F115" s="336" t="str">
        <f t="shared" si="2"/>
        <v>Goal</v>
      </c>
      <c r="G115" s="337"/>
    </row>
    <row r="116" spans="2:7">
      <c r="B116" s="244"/>
      <c r="C116" s="357" t="s">
        <v>528</v>
      </c>
      <c r="D116" s="358"/>
      <c r="E116" s="362">
        <v>1</v>
      </c>
      <c r="F116" s="336" t="str">
        <f t="shared" si="2"/>
        <v>Completed</v>
      </c>
      <c r="G116" s="337"/>
    </row>
    <row r="117" ht="15" customHeight="1" spans="2:7">
      <c r="B117" s="244"/>
      <c r="C117" s="357" t="s">
        <v>498</v>
      </c>
      <c r="D117" s="358"/>
      <c r="E117" s="362">
        <v>1</v>
      </c>
      <c r="F117" s="336" t="str">
        <f t="shared" si="2"/>
        <v>Completed</v>
      </c>
      <c r="G117" s="337"/>
    </row>
    <row r="118" ht="15" customHeight="1" spans="2:7">
      <c r="B118" s="244"/>
      <c r="C118" s="357" t="s">
        <v>499</v>
      </c>
      <c r="D118" s="358"/>
      <c r="E118" s="451">
        <v>1</v>
      </c>
      <c r="F118" s="336" t="str">
        <f t="shared" si="2"/>
        <v>Completed</v>
      </c>
      <c r="G118" s="337"/>
    </row>
    <row r="119" ht="15" customHeight="1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359"/>
      <c r="D123" s="360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45547</v>
      </c>
      <c r="C129" s="245">
        <v>0.208333333333333</v>
      </c>
      <c r="D129" s="246" t="s">
        <v>63</v>
      </c>
      <c r="E129" s="287"/>
      <c r="F129" s="288" t="str">
        <f t="shared" si="2"/>
        <v>Goal</v>
      </c>
      <c r="G129" s="289"/>
    </row>
    <row r="130" spans="2:7">
      <c r="B130" s="244"/>
      <c r="C130" s="247">
        <v>0.215277777777778</v>
      </c>
      <c r="D130" s="248" t="s">
        <v>373</v>
      </c>
      <c r="E130" s="290"/>
      <c r="F130" s="291" t="str">
        <f t="shared" si="2"/>
        <v>Goal</v>
      </c>
      <c r="G130" s="292"/>
    </row>
    <row r="131" spans="2:7">
      <c r="B131" s="244"/>
      <c r="C131" s="247">
        <v>0.243055555555556</v>
      </c>
      <c r="D131" s="248" t="s">
        <v>374</v>
      </c>
      <c r="E131" s="293"/>
      <c r="F131" s="294" t="str">
        <f t="shared" si="2"/>
        <v>Goal</v>
      </c>
      <c r="G131" s="292"/>
    </row>
    <row r="132" spans="2:7">
      <c r="B132" s="244"/>
      <c r="C132" s="247">
        <v>0.277777777777778</v>
      </c>
      <c r="D132" s="248" t="s">
        <v>375</v>
      </c>
      <c r="E132" s="293"/>
      <c r="F132" s="294" t="str">
        <f t="shared" si="2"/>
        <v>Goal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/>
      <c r="F133" s="296" t="str">
        <f t="shared" si="2"/>
        <v>Goal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spans="2:7">
      <c r="B136" s="244"/>
      <c r="C136" s="284" t="s">
        <v>530</v>
      </c>
      <c r="D136" s="285"/>
      <c r="E136" s="303" t="s">
        <v>531</v>
      </c>
      <c r="F136" s="304" t="str">
        <f t="shared" si="2"/>
        <v>Goal</v>
      </c>
      <c r="G136" s="305"/>
    </row>
    <row r="137" spans="2:7">
      <c r="B137" s="244"/>
      <c r="C137" s="255" t="s">
        <v>532</v>
      </c>
      <c r="D137" s="256"/>
      <c r="E137" s="306" t="s">
        <v>531</v>
      </c>
      <c r="F137" s="255" t="str">
        <f t="shared" si="2"/>
        <v>Goal</v>
      </c>
      <c r="G137" s="307"/>
    </row>
    <row r="138" spans="2:7">
      <c r="B138" s="244"/>
      <c r="C138" s="255" t="s">
        <v>474</v>
      </c>
      <c r="D138" s="256"/>
      <c r="E138" s="306">
        <v>1</v>
      </c>
      <c r="F138" s="255" t="str">
        <f t="shared" si="2"/>
        <v>Completed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259">
        <v>0.395833333333333</v>
      </c>
      <c r="D141" s="260"/>
      <c r="E141" s="311" t="s">
        <v>217</v>
      </c>
      <c r="F141" s="312"/>
      <c r="G141" s="313"/>
    </row>
    <row r="142" ht="15.75" customHeight="1" spans="2:7">
      <c r="B142" s="244"/>
      <c r="C142" s="259" t="s">
        <v>69</v>
      </c>
      <c r="D142" s="260"/>
      <c r="E142" s="314" t="s">
        <v>44</v>
      </c>
      <c r="F142" s="315" t="s">
        <v>61</v>
      </c>
      <c r="G142" s="314" t="s">
        <v>62</v>
      </c>
    </row>
    <row r="143" ht="28.8" spans="2:7">
      <c r="B143" s="244"/>
      <c r="C143" s="444" t="s">
        <v>533</v>
      </c>
      <c r="D143" s="467" t="s">
        <v>534</v>
      </c>
      <c r="E143" s="316">
        <v>1</v>
      </c>
      <c r="F143" s="317" t="str">
        <f t="shared" si="2"/>
        <v>Completed</v>
      </c>
      <c r="G143" s="318"/>
    </row>
    <row r="144" spans="2:7">
      <c r="B144" s="244"/>
      <c r="C144" s="263"/>
      <c r="D144" s="264"/>
      <c r="E144" s="319"/>
      <c r="F144" s="320" t="str">
        <f t="shared" si="2"/>
        <v>Goal</v>
      </c>
      <c r="G144" s="321"/>
    </row>
    <row r="145" spans="2:7">
      <c r="B145" s="244"/>
      <c r="C145" s="263"/>
      <c r="D145" s="264"/>
      <c r="E145" s="319"/>
      <c r="F145" s="320" t="str">
        <f t="shared" si="2"/>
        <v>Goal</v>
      </c>
      <c r="G145" s="321"/>
    </row>
    <row r="146" spans="2:7">
      <c r="B146" s="244"/>
      <c r="C146" s="263"/>
      <c r="D146" s="264"/>
      <c r="E146" s="319"/>
      <c r="F146" s="320" t="str">
        <f t="shared" si="2"/>
        <v>Goal</v>
      </c>
      <c r="G146" s="321"/>
    </row>
    <row r="147" ht="15.75" customHeight="1" spans="2:7">
      <c r="B147" s="244"/>
      <c r="C147" s="265"/>
      <c r="D147" s="266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spans="2:7">
      <c r="B151" s="244"/>
      <c r="C151" s="355" t="s">
        <v>535</v>
      </c>
      <c r="D151" s="356"/>
      <c r="E151" s="361" t="s">
        <v>385</v>
      </c>
      <c r="F151" s="334" t="str">
        <f t="shared" si="2"/>
        <v>Goal</v>
      </c>
      <c r="G151" s="332"/>
    </row>
    <row r="152" spans="2:7">
      <c r="B152" s="244"/>
      <c r="C152" s="357" t="s">
        <v>523</v>
      </c>
      <c r="D152" s="358"/>
      <c r="E152" s="362">
        <v>1</v>
      </c>
      <c r="F152" s="336" t="str">
        <f t="shared" si="2"/>
        <v>Completed</v>
      </c>
      <c r="G152" s="337"/>
    </row>
    <row r="153" spans="2:7">
      <c r="B153" s="244"/>
      <c r="C153" s="357"/>
      <c r="D153" s="358"/>
      <c r="E153" s="362"/>
      <c r="F153" s="336" t="str">
        <f t="shared" si="2"/>
        <v>Goal</v>
      </c>
      <c r="G153" s="337"/>
    </row>
    <row r="154" spans="2:7">
      <c r="B154" s="244"/>
      <c r="C154" s="357"/>
      <c r="D154" s="358"/>
      <c r="E154" s="362"/>
      <c r="F154" s="336" t="str">
        <f t="shared" si="2"/>
        <v>Goal</v>
      </c>
      <c r="G154" s="337"/>
    </row>
    <row r="155" ht="15.75" customHeight="1" spans="2:7">
      <c r="B155" s="244"/>
      <c r="C155" s="357"/>
      <c r="D155" s="358"/>
      <c r="E155" s="451"/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9"/>
      <c r="D160" s="360"/>
      <c r="E160" s="364"/>
      <c r="F160" s="340" t="str">
        <f t="shared" si="2"/>
        <v>Goal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462</v>
      </c>
      <c r="C165" s="367"/>
      <c r="D165" s="368" t="s">
        <v>404</v>
      </c>
      <c r="E165" s="368" t="s">
        <v>217</v>
      </c>
      <c r="F165" s="368" t="s">
        <v>405</v>
      </c>
      <c r="G165" s="368" t="s">
        <v>406</v>
      </c>
      <c r="H165" s="378" t="s">
        <v>44</v>
      </c>
      <c r="I165" s="384" t="s">
        <v>78</v>
      </c>
    </row>
    <row r="166" ht="15" customHeight="1" spans="2:9">
      <c r="B166" s="369">
        <v>45544</v>
      </c>
      <c r="C166" s="370">
        <v>45548</v>
      </c>
      <c r="D166" s="371" t="s">
        <v>80</v>
      </c>
      <c r="E166" s="371" t="s">
        <v>536</v>
      </c>
      <c r="F166" s="371" t="s">
        <v>83</v>
      </c>
      <c r="G166" s="379" t="s">
        <v>537</v>
      </c>
      <c r="H166" s="380"/>
      <c r="I166" s="385"/>
    </row>
    <row r="167" ht="15" customHeight="1" spans="2:9">
      <c r="B167" s="372"/>
      <c r="C167" s="373"/>
      <c r="D167" s="374"/>
      <c r="E167" s="374" t="s">
        <v>538</v>
      </c>
      <c r="F167" s="374"/>
      <c r="G167" s="221" t="s">
        <v>539</v>
      </c>
      <c r="H167" s="381"/>
      <c r="I167" s="386" t="s">
        <v>79</v>
      </c>
    </row>
    <row r="168" ht="15" customHeight="1" spans="2:9">
      <c r="B168" s="372"/>
      <c r="C168" s="373"/>
      <c r="D168" s="374"/>
      <c r="E168" s="374" t="s">
        <v>540</v>
      </c>
      <c r="F168" s="374"/>
      <c r="G168" s="221" t="s">
        <v>490</v>
      </c>
      <c r="H168" s="381"/>
      <c r="I168" s="386" t="s">
        <v>81</v>
      </c>
    </row>
    <row r="169" ht="15" customHeight="1" spans="2:9">
      <c r="B169" s="372"/>
      <c r="C169" s="373"/>
      <c r="D169" s="374"/>
      <c r="E169" s="374" t="s">
        <v>541</v>
      </c>
      <c r="F169" s="374"/>
      <c r="G169" s="221"/>
      <c r="H169" s="381"/>
      <c r="I169" s="386" t="s">
        <v>82</v>
      </c>
    </row>
    <row r="170" ht="15" customHeight="1" spans="2:9">
      <c r="B170" s="372"/>
      <c r="C170" s="373"/>
      <c r="D170" s="374"/>
      <c r="E170" s="374" t="s">
        <v>86</v>
      </c>
      <c r="F170" s="374"/>
      <c r="G170" s="221"/>
      <c r="H170" s="381"/>
      <c r="I170" s="386" t="s">
        <v>84</v>
      </c>
    </row>
    <row r="171" ht="15" customHeight="1" spans="2:9">
      <c r="B171" s="372"/>
      <c r="C171" s="373"/>
      <c r="D171" s="374"/>
      <c r="E171" s="374"/>
      <c r="F171" s="374"/>
      <c r="G171" s="221"/>
      <c r="H171" s="381"/>
      <c r="I171" s="386" t="s">
        <v>85</v>
      </c>
    </row>
    <row r="172" ht="15" customHeight="1" spans="2:9">
      <c r="B172" s="372"/>
      <c r="C172" s="373"/>
      <c r="D172" s="374"/>
      <c r="E172" s="374"/>
      <c r="F172" s="374"/>
      <c r="G172" s="221"/>
      <c r="H172" s="381"/>
      <c r="I172" s="387"/>
    </row>
    <row r="173" ht="15" customHeight="1" spans="2:9">
      <c r="B173" s="372"/>
      <c r="C173" s="373"/>
      <c r="D173" s="374"/>
      <c r="E173" s="374"/>
      <c r="F173" s="374"/>
      <c r="G173" s="221"/>
      <c r="H173" s="381"/>
      <c r="I173" s="387"/>
    </row>
    <row r="174" ht="15" customHeight="1" spans="2:9">
      <c r="B174" s="372"/>
      <c r="C174" s="373"/>
      <c r="D174" s="374"/>
      <c r="E174" s="374"/>
      <c r="F174" s="374"/>
      <c r="G174" s="221"/>
      <c r="H174" s="381"/>
      <c r="I174" s="387"/>
    </row>
    <row r="175" ht="15" customHeight="1" spans="2:9">
      <c r="B175" s="375"/>
      <c r="C175" s="376"/>
      <c r="D175" s="377"/>
      <c r="E175" s="377"/>
      <c r="F175" s="377"/>
      <c r="G175" s="382"/>
      <c r="H175" s="383"/>
      <c r="I175" s="388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45548</v>
      </c>
      <c r="C179" s="245">
        <v>0.208333333333333</v>
      </c>
      <c r="D179" s="246" t="s">
        <v>63</v>
      </c>
      <c r="E179" s="287"/>
      <c r="F179" s="288" t="str">
        <f t="shared" ref="F170:F233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spans="2:7">
      <c r="B186" s="244"/>
      <c r="C186" s="284" t="s">
        <v>474</v>
      </c>
      <c r="D186" s="285"/>
      <c r="E186" s="303">
        <v>1</v>
      </c>
      <c r="F186" s="304" t="str">
        <f t="shared" si="3"/>
        <v>Completed</v>
      </c>
      <c r="G186" s="305"/>
    </row>
    <row r="187" spans="2:7">
      <c r="B187" s="244"/>
      <c r="C187" s="255" t="s">
        <v>532</v>
      </c>
      <c r="D187" s="256"/>
      <c r="E187" s="306">
        <v>1</v>
      </c>
      <c r="F187" s="255" t="str">
        <f t="shared" si="3"/>
        <v>Completed</v>
      </c>
      <c r="G187" s="307"/>
    </row>
    <row r="188" spans="2:7">
      <c r="B188" s="244"/>
      <c r="C188" s="255" t="s">
        <v>530</v>
      </c>
      <c r="D188" s="256"/>
      <c r="E188" s="306"/>
      <c r="F188" s="255" t="str">
        <f t="shared" si="3"/>
        <v>Goal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259" t="s">
        <v>69</v>
      </c>
      <c r="D192" s="260"/>
      <c r="E192" s="314" t="s">
        <v>44</v>
      </c>
      <c r="F192" s="315" t="s">
        <v>61</v>
      </c>
      <c r="G192" s="314" t="s">
        <v>62</v>
      </c>
    </row>
    <row r="193" spans="2:7">
      <c r="B193" s="244"/>
      <c r="C193" s="261" t="s">
        <v>542</v>
      </c>
      <c r="D193" s="262"/>
      <c r="E193" s="316"/>
      <c r="F193" s="317" t="str">
        <f t="shared" si="3"/>
        <v>Goal</v>
      </c>
      <c r="G193" s="468" t="s">
        <v>543</v>
      </c>
    </row>
    <row r="194" spans="2:7">
      <c r="B194" s="244"/>
      <c r="C194" s="263" t="s">
        <v>544</v>
      </c>
      <c r="D194" s="264"/>
      <c r="E194" s="319"/>
      <c r="F194" s="320" t="str">
        <f t="shared" si="3"/>
        <v>Goal</v>
      </c>
      <c r="G194" s="321"/>
    </row>
    <row r="195" spans="2:7">
      <c r="B195" s="244"/>
      <c r="C195" s="263"/>
      <c r="D195" s="264"/>
      <c r="E195" s="319"/>
      <c r="F195" s="320" t="str">
        <f t="shared" si="3"/>
        <v>Goal</v>
      </c>
      <c r="G195" s="321"/>
    </row>
    <row r="196" spans="2:7">
      <c r="B196" s="244"/>
      <c r="C196" s="263"/>
      <c r="D196" s="264"/>
      <c r="E196" s="319"/>
      <c r="F196" s="320" t="str">
        <f t="shared" si="3"/>
        <v>Goal</v>
      </c>
      <c r="G196" s="321"/>
    </row>
    <row r="197" ht="15.75" customHeight="1" spans="2:7">
      <c r="B197" s="244"/>
      <c r="C197" s="265"/>
      <c r="D197" s="266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355" t="s">
        <v>482</v>
      </c>
      <c r="D201" s="356"/>
      <c r="E201" s="361">
        <v>1</v>
      </c>
      <c r="F201" s="334" t="str">
        <f t="shared" si="3"/>
        <v>Completed</v>
      </c>
      <c r="G201" s="469" t="s">
        <v>545</v>
      </c>
    </row>
    <row r="202" spans="2:7">
      <c r="B202" s="244"/>
      <c r="C202" s="357" t="s">
        <v>523</v>
      </c>
      <c r="D202" s="358"/>
      <c r="E202" s="362">
        <v>1</v>
      </c>
      <c r="F202" s="336" t="str">
        <f t="shared" si="3"/>
        <v>Completed</v>
      </c>
      <c r="G202" s="337"/>
    </row>
    <row r="203" spans="2:7">
      <c r="B203" s="244"/>
      <c r="C203" s="357" t="s">
        <v>535</v>
      </c>
      <c r="D203" s="358"/>
      <c r="E203" s="362" t="s">
        <v>385</v>
      </c>
      <c r="F203" s="336" t="str">
        <f t="shared" si="3"/>
        <v>Goal</v>
      </c>
      <c r="G203" s="337"/>
    </row>
    <row r="204" spans="2:7">
      <c r="B204" s="244"/>
      <c r="C204" s="357"/>
      <c r="D204" s="358"/>
      <c r="E204" s="362"/>
      <c r="F204" s="336" t="str">
        <f t="shared" si="3"/>
        <v>Goal</v>
      </c>
      <c r="G204" s="337"/>
    </row>
    <row r="205" ht="15" customHeight="1" spans="2:7">
      <c r="B205" s="244"/>
      <c r="C205" s="357"/>
      <c r="D205" s="358"/>
      <c r="E205" s="451"/>
      <c r="F205" s="336" t="str">
        <f t="shared" si="3"/>
        <v>Goal</v>
      </c>
      <c r="G205" s="337"/>
    </row>
    <row r="206" ht="15" customHeight="1" spans="2:7">
      <c r="B206" s="244"/>
      <c r="C206" s="357"/>
      <c r="D206" s="358"/>
      <c r="E206" s="451"/>
      <c r="F206" s="336" t="str">
        <f t="shared" si="3"/>
        <v>Goal</v>
      </c>
      <c r="G206" s="337"/>
    </row>
    <row r="207" ht="15" customHeight="1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ht="15" customHeight="1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ht="15" customHeight="1" spans="2:7">
      <c r="B209" s="244"/>
      <c r="C209" s="357"/>
      <c r="D209" s="358"/>
      <c r="E209" s="451"/>
      <c r="F209" s="336" t="str">
        <f t="shared" si="3"/>
        <v>Goal</v>
      </c>
      <c r="G209" s="337"/>
    </row>
    <row r="210" ht="15.75" customHeight="1" spans="2:7">
      <c r="B210" s="244"/>
      <c r="C210" s="359"/>
      <c r="D210" s="360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>
        <v>45549</v>
      </c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spans="2:7">
      <c r="B223" s="453"/>
      <c r="C223" s="284"/>
      <c r="D223" s="285"/>
      <c r="E223" s="303"/>
      <c r="F223" s="304" t="str">
        <f t="shared" si="3"/>
        <v>Goal</v>
      </c>
      <c r="G223" s="305"/>
    </row>
    <row r="224" spans="2:7">
      <c r="B224" s="453"/>
      <c r="C224" s="255"/>
      <c r="D224" s="256"/>
      <c r="E224" s="306"/>
      <c r="F224" s="255" t="str">
        <f t="shared" si="3"/>
        <v>Goal</v>
      </c>
      <c r="G224" s="307"/>
    </row>
    <row r="225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ht="216" spans="2:7">
      <c r="B230" s="453"/>
      <c r="C230" s="444" t="s">
        <v>377</v>
      </c>
      <c r="D230" s="467" t="s">
        <v>546</v>
      </c>
      <c r="E230" s="316"/>
      <c r="F230" s="317" t="str">
        <f t="shared" si="3"/>
        <v>Goal</v>
      </c>
      <c r="G230" s="318"/>
    </row>
    <row r="231" spans="2:7">
      <c r="B231" s="453"/>
      <c r="C231" s="263"/>
      <c r="D231" s="264"/>
      <c r="E231" s="319"/>
      <c r="F231" s="320" t="str">
        <f t="shared" si="3"/>
        <v>Goal</v>
      </c>
      <c r="G231" s="321"/>
    </row>
    <row r="232" spans="2:7">
      <c r="B232" s="453"/>
      <c r="C232" s="263"/>
      <c r="D232" s="264"/>
      <c r="E232" s="319"/>
      <c r="F232" s="320" t="str">
        <f t="shared" si="3"/>
        <v>Goal</v>
      </c>
      <c r="G232" s="321"/>
    </row>
    <row r="233" spans="2:7">
      <c r="B233" s="453"/>
      <c r="C233" s="263"/>
      <c r="D233" s="264"/>
      <c r="E233" s="319"/>
      <c r="F233" s="320" t="str">
        <f t="shared" si="3"/>
        <v>Goal</v>
      </c>
      <c r="G233" s="321"/>
    </row>
    <row r="234" ht="15.75" customHeight="1" spans="2:7">
      <c r="B234" s="453"/>
      <c r="C234" s="265"/>
      <c r="D234" s="266"/>
      <c r="E234" s="322"/>
      <c r="F234" s="323" t="str">
        <f t="shared" ref="F234:F249" si="4">IF(E234=100%,"Completed","Goal")</f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spans="2:7">
      <c r="B238" s="453"/>
      <c r="C238" s="355"/>
      <c r="D238" s="356"/>
      <c r="E238" s="361"/>
      <c r="F238" s="334" t="str">
        <f t="shared" si="4"/>
        <v>Goal</v>
      </c>
      <c r="G238" s="332"/>
    </row>
    <row r="239" spans="2:7">
      <c r="B239" s="453"/>
      <c r="C239" s="357"/>
      <c r="D239" s="358"/>
      <c r="E239" s="362"/>
      <c r="F239" s="336" t="str">
        <f t="shared" si="4"/>
        <v>Goal</v>
      </c>
      <c r="G239" s="337"/>
    </row>
    <row r="240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.15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.15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220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2:D32"/>
    <mergeCell ref="C33:D33"/>
    <mergeCell ref="C34:D34"/>
    <mergeCell ref="C35:D35"/>
    <mergeCell ref="C36:D36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69:D69"/>
    <mergeCell ref="C70:D70"/>
    <mergeCell ref="C71:D71"/>
    <mergeCell ref="C72:D72"/>
    <mergeCell ref="C73:D73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06:D106"/>
    <mergeCell ref="C107:D107"/>
    <mergeCell ref="C108:D108"/>
    <mergeCell ref="C109:D109"/>
    <mergeCell ref="C110:D110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4:D144"/>
    <mergeCell ref="C145:D145"/>
    <mergeCell ref="C146:D146"/>
    <mergeCell ref="C147:D147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B165:C165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3:D193"/>
    <mergeCell ref="C194:D194"/>
    <mergeCell ref="C195:D195"/>
    <mergeCell ref="C196:D196"/>
    <mergeCell ref="C197:D197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1:D231"/>
    <mergeCell ref="C232:D232"/>
    <mergeCell ref="C233:D233"/>
    <mergeCell ref="C234:D234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C166:C175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1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{6c30fd08-2db5-4dbc-9374-d7dd011233e6}</x14:id>
        </ext>
      </extLst>
    </cfRule>
    <cfRule type="dataBar" priority="1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{f73cc2fd-b32f-4b8f-b720-7def0a2423e4}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{9d3e4b20-44b6-49f9-80e1-8e8c9ff39369}</x14:id>
        </ext>
      </extLst>
    </cfRule>
  </conditionalFormatting>
  <conditionalFormatting sqref="D4">
    <cfRule type="dataBar" priority="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{c5462169-067e-46b2-8779-ad948264d2b7}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{7d1f678d-3817-45ba-a89c-451ad8c06504}</x14:id>
        </ext>
      </extLst>
    </cfRule>
    <cfRule type="dataBar" priority="1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{c38fa6f0-2058-40a6-85c2-6734867d1e02}</x14:id>
        </ext>
      </extLst>
    </cfRule>
  </conditionalFormatting>
  <conditionalFormatting sqref="E18"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{ca37ae12-2dd9-4bd8-b4be-f714ee67383c}</x14:id>
        </ext>
      </extLst>
    </cfRule>
    <cfRule type="dataBar" priority="5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{c20ecc32-7b31-479a-b3cc-455c3e2ebc3d}</x14:id>
        </ext>
      </extLst>
    </cfRule>
    <cfRule type="dataBar" priority="5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{b6ce7380-c7f6-46fc-bb48-8a48bf0188f6}</x14:id>
        </ext>
      </extLst>
    </cfRule>
  </conditionalFormatting>
  <conditionalFormatting sqref="E19">
    <cfRule type="dataBar" priority="5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{58a7036d-a676-4aa7-bdd9-c9183c8f665c}</x14:id>
        </ext>
      </extLst>
    </cfRule>
    <cfRule type="dataBar" priority="5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{7ec61e4a-20ae-43c0-9270-77263c9e81c3}</x14:id>
        </ext>
      </extLst>
    </cfRule>
    <cfRule type="dataBar" priority="5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{a6357ae8-7134-49bc-aeaa-77b1d9f00ede}</x14:id>
        </ext>
      </extLst>
    </cfRule>
  </conditionalFormatting>
  <conditionalFormatting sqref="E55">
    <cfRule type="dataBar" priority="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{e3d8247a-0b68-4629-9e11-d4819e250fb4}</x14:id>
        </ext>
      </extLst>
    </cfRule>
    <cfRule type="dataBar" priority="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{e229592b-c1f3-4dc1-93e6-9653ed223d6d}</x14:id>
        </ext>
      </extLst>
    </cfRule>
    <cfRule type="dataBar" priority="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{1e30d985-f457-4b5d-8873-cba7fdd71bde}</x14:id>
        </ext>
      </extLst>
    </cfRule>
  </conditionalFormatting>
  <conditionalFormatting sqref="E56">
    <cfRule type="dataBar" priority="4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{8017a735-ca69-4164-9a7c-e96909d4c914}</x14:id>
        </ext>
      </extLst>
    </cfRule>
    <cfRule type="dataBar" priority="4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{407231ba-cb02-4b44-8f58-8ee34d89b245}</x14:id>
        </ext>
      </extLst>
    </cfRule>
    <cfRule type="dataBar" priority="4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{6b38fd7a-a1cb-4f4d-813b-18acef131486}</x14:id>
        </ext>
      </extLst>
    </cfRule>
  </conditionalFormatting>
  <conditionalFormatting sqref="E92">
    <cfRule type="dataBar" priority="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{c93dd840-c5fe-4200-a476-eccc7c6b0bc7}</x14:id>
        </ext>
      </extLst>
    </cfRule>
    <cfRule type="dataBar" priority="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{2501effe-1e36-41a9-8380-deba6b7e4b8f}</x14:id>
        </ext>
      </extLst>
    </cfRule>
    <cfRule type="dataBar" priority="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{d01e1a13-959c-4b5e-aaa3-3ebc26c7cca3}</x14:id>
        </ext>
      </extLst>
    </cfRule>
  </conditionalFormatting>
  <conditionalFormatting sqref="E93">
    <cfRule type="dataBar" priority="3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{13c8f8e6-9644-4c4c-b0d8-06a4db1db57d}</x14:id>
        </ext>
      </extLst>
    </cfRule>
    <cfRule type="dataBar" priority="3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{f33d8ef3-25fc-4d4e-8ff2-6d900cd17908}</x14:id>
        </ext>
      </extLst>
    </cfRule>
    <cfRule type="dataBar" priority="3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{c558f6ea-5930-4501-8af6-430f262aed46}</x14:id>
        </ext>
      </extLst>
    </cfRule>
  </conditionalFormatting>
  <conditionalFormatting sqref="E129">
    <cfRule type="dataBar" priority="3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{13e602df-fc99-4e7a-8eef-7b509820de72}</x14:id>
        </ext>
      </extLst>
    </cfRule>
    <cfRule type="dataBar" priority="3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{e9c15287-2f15-4a99-b7ca-fd627939b92e}</x14:id>
        </ext>
      </extLst>
    </cfRule>
    <cfRule type="dataBar" priority="3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{38672129-5920-48e1-9ba4-1f12c217837c}</x14:id>
        </ext>
      </extLst>
    </cfRule>
  </conditionalFormatting>
  <conditionalFormatting sqref="E130">
    <cfRule type="dataBar" priority="3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{54d5ade5-6eb2-4775-a47c-f81b10895361}</x14:id>
        </ext>
      </extLst>
    </cfRule>
    <cfRule type="dataBar" priority="3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{080836a1-8e6f-4640-a665-671dd15c7534}</x14:id>
        </ext>
      </extLst>
    </cfRule>
    <cfRule type="dataBar" priority="3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{6f9271a1-578a-4006-a40b-01b6f72cc326}</x14:id>
        </ext>
      </extLst>
    </cfRule>
  </conditionalFormatting>
  <conditionalFormatting sqref="E179">
    <cfRule type="dataBar" priority="2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{ffe32cb4-ac39-441b-a6dc-4caac7f9378d}</x14:id>
        </ext>
      </extLst>
    </cfRule>
    <cfRule type="dataBar" priority="2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{b38065ad-6075-4724-b797-069216080f2e}</x14:id>
        </ext>
      </extLst>
    </cfRule>
    <cfRule type="dataBar" priority="2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{6b7f2eb0-9162-4913-8f6a-fef0a8bc8980}</x14:id>
        </ext>
      </extLst>
    </cfRule>
  </conditionalFormatting>
  <conditionalFormatting sqref="E180">
    <cfRule type="dataBar" priority="2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{13244bd6-6449-4b0d-9cf8-d92b7f3a32a3}</x14:id>
        </ext>
      </extLst>
    </cfRule>
    <cfRule type="dataBar" priority="2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{38c6e80f-f603-4836-83a6-1fbb5bad9962}</x14:id>
        </ext>
      </extLst>
    </cfRule>
    <cfRule type="dataBar" priority="2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{04f088b1-cc3d-464a-bb5d-668a224e4c14}</x14:id>
        </ext>
      </extLst>
    </cfRule>
  </conditionalFormatting>
  <conditionalFormatting sqref="E216">
    <cfRule type="dataBar" priority="2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{88e4dd6c-b0e2-4c0c-8e34-8815b4486d5d}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{05d6f28a-0223-4d81-9ef8-c4fd3094ac77}</x14:id>
        </ext>
      </extLst>
    </cfRule>
    <cfRule type="dataBar" priority="1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{12dd0199-abfa-470e-834a-d0634208ab53}</x14:id>
        </ext>
      </extLst>
    </cfRule>
  </conditionalFormatting>
  <conditionalFormatting sqref="E217">
    <cfRule type="dataBar" priority="1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{426e2533-72f1-4a46-8de7-e6cd49b02814}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{3eeff6f9-0145-4782-a0b0-6b0ff6605546}</x14:id>
        </ext>
      </extLst>
    </cfRule>
    <cfRule type="dataBar" priority="1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{3668d658-de7e-4ed0-b0ca-b497ec6014fa}</x14:id>
        </ext>
      </extLst>
    </cfRule>
  </conditionalFormatting>
  <conditionalFormatting sqref="E40:E49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{e0478277-d0e1-4850-9431-68542d2aaae1}</x14:id>
        </ext>
      </extLst>
    </cfRule>
  </conditionalFormatting>
  <conditionalFormatting sqref="E77:E86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{095d1dd7-8be9-4041-9016-ded548b9abc6}</x14:id>
        </ext>
      </extLst>
    </cfRule>
  </conditionalFormatting>
  <conditionalFormatting sqref="E114:E123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{42e50211-e46b-47c7-ab8c-c934eaedfacd}</x14:id>
        </ext>
      </extLst>
    </cfRule>
  </conditionalFormatting>
  <conditionalFormatting sqref="E151:E160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{066dae55-08a1-4570-94e5-f8d7267a8d4a}</x14:id>
        </ext>
      </extLst>
    </cfRule>
  </conditionalFormatting>
  <conditionalFormatting sqref="E201:E210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{6ac3f10b-0a40-4d5e-9198-740db944ec4b}</x14:id>
        </ext>
      </extLst>
    </cfRule>
  </conditionalFormatting>
  <conditionalFormatting sqref="E238:E247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{846eae83-ea4f-4372-94a2-cceeb62ef504}</x14:id>
        </ext>
      </extLst>
    </cfRule>
  </conditionalFormatting>
  <conditionalFormatting sqref="E248:E249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{1a747147-6781-4c7a-9e8e-c6e78b8d0690}</x14:id>
        </ext>
      </extLst>
    </cfRule>
  </conditionalFormatting>
  <conditionalFormatting sqref="H166:H175">
    <cfRule type="dataBar" priority="5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{3e4e7263-39b9-4589-ba3d-6fe20fda7cf1}</x14:id>
        </ext>
      </extLst>
    </cfRule>
  </conditionalFormatting>
  <conditionalFormatting sqref="D3:D12;D14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{a0cba65b-47cf-4149-ad67-0989aeb1bbd0}</x14:id>
        </ext>
      </extLst>
    </cfRule>
  </conditionalFormatting>
  <conditionalFormatting sqref="E18:E22;E25:E29;E32:E37;E50:E51">
    <cfRule type="dataBar" priority="5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{da5bc01d-a2de-4d69-b131-f929b6df39e9}</x14:id>
        </ext>
      </extLst>
    </cfRule>
  </conditionalFormatting>
  <conditionalFormatting sqref="E55:E59;E62:E66;E69:E74;E87:E88">
    <cfRule type="dataBar" priority="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{f7643ba6-581e-43d9-97fc-398cfaf3ae39}</x14:id>
        </ext>
      </extLst>
    </cfRule>
  </conditionalFormatting>
  <conditionalFormatting sqref="E92:E96;E99:E103;E106:E111;E124:E125"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{1aca8400-b88d-432a-9031-d0796858f443}</x14:id>
        </ext>
      </extLst>
    </cfRule>
  </conditionalFormatting>
  <conditionalFormatting sqref="E129:E133;E136:E140;E143:E148;E161:E162">
    <cfRule type="dataBar" priority="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{9df84eb8-605f-4fed-a1b1-c41e91ee859c}</x14:id>
        </ext>
      </extLst>
    </cfRule>
  </conditionalFormatting>
  <conditionalFormatting sqref="E179:E183;E186:E190;E193:E198;E211:E212">
    <cfRule type="dataBar" priority="2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{600bb0cd-a3ab-4f7a-8d1d-e3ae73e2e3ac}</x14:id>
        </ext>
      </extLst>
    </cfRule>
  </conditionalFormatting>
  <conditionalFormatting sqref="E216:E220;E223:E227;E230:E235">
    <cfRule type="dataBar" priority="1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{7658d1ae-4169-4d9b-91c8-68ab53953079}</x14:id>
        </ext>
      </extLst>
    </cfRule>
  </conditionalFormatting>
  <hyperlinks>
    <hyperlink ref="D143" r:id="rId2" display="https://leetcode.com/problems/roman-to-integer/description/"/>
    <hyperlink ref="D230" r:id="rId3" display="http://url9090.coderbyte.com/ls/click?upn=u001.lj3TCiZxNU7jdbrh9WbrWc0TYooxWyNG7iblBrnUkY1dZbk53wTdsxFlySTVgXVYwYWepHMI-2FPtSqTEK1SnOvA-3D-3Dt3lO_0uW3xirGmLjaxDxe8V-2Bwmt8Dx4Ob8Wr9iaeT5yuPIW9gs196ZiVv-2Fim-2BR-2BxIGgCc2GH3-2FlSQy3nauK2SMWtCNZSftOpeR1W4Y1muF9Nd1yfStizHc2DDiEgJqzwljSPuZpeoECvhbpicgAbpcmVYgnpeknGH8LhLL3YSJSg3n-2B-2Be7OGWkD616ABmq-2B5oRgFGog4EPFaUxjcTsY-2BMS9CjMA-3D-3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30fd08-2db5-4dbc-9374-d7dd011233e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73cc2fd-b32f-4b8f-b720-7def0a2423e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d3e4b20-44b6-49f9-80e1-8e8c9ff3936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c5462169-067e-46b2-8779-ad948264d2b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d1f678d-3817-45ba-a89c-451ad8c0650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38fa6f0-2058-40a6-85c2-6734867d1e0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ca37ae12-2dd9-4bd8-b4be-f714ee67383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20ecc32-7b31-479a-b3cc-455c3e2ebc3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6ce7380-c7f6-46fc-bb48-8a48bf0188f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58a7036d-a676-4aa7-bdd9-c9183c8f665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ec61e4a-20ae-43c0-9270-77263c9e81c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6357ae8-7134-49bc-aeaa-77b1d9f00ed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e3d8247a-0b68-4629-9e11-d4819e250fb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229592b-c1f3-4dc1-93e6-9653ed223d6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e30d985-f457-4b5d-8873-cba7fdd71bd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8017a735-ca69-4164-9a7c-e96909d4c91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07231ba-cb02-4b44-8f58-8ee34d89b24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38fd7a-a1cb-4f4d-813b-18acef13148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c93dd840-c5fe-4200-a476-eccc7c6b0bc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501effe-1e36-41a9-8380-deba6b7e4b8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01e1a13-959c-4b5e-aaa3-3ebc26c7cca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13c8f8e6-9644-4c4c-b0d8-06a4db1db57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33d8ef3-25fc-4d4e-8ff2-6d900cd1790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558f6ea-5930-4501-8af6-430f262aed4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13e602df-fc99-4e7a-8eef-7b509820de7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9c15287-2f15-4a99-b7ca-fd627939b92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672129-5920-48e1-9ba4-1f12c217837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54d5ade5-6eb2-4775-a47c-f81b1089536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80836a1-8e6f-4640-a665-671dd15c75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f9271a1-578a-4006-a40b-01b6f72cc32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ffe32cb4-ac39-441b-a6dc-4caac7f9378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38065ad-6075-4724-b797-069216080f2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b7f2eb0-9162-4913-8f6a-fef0a8bc898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13244bd6-6449-4b0d-9cf8-d92b7f3a32a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8c6e80f-f603-4836-83a6-1fbb5bad996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4f088b1-cc3d-464a-bb5d-668a224e4c1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88e4dd6c-b0e2-4c0c-8e34-8815b4486d5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5d6f28a-0223-4d81-9ef8-c4fd3094ac7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2dd0199-abfa-470e-834a-d0634208ab5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426e2533-72f1-4a46-8de7-e6cd49b0281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eeff6f9-0145-4782-a0b0-6b0ff660554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68d658-de7e-4ed0-b0ca-b497ec6014f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e0478277-d0e1-4850-9431-68542d2aaae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095d1dd7-8be9-4041-9016-ded548b9abc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42e50211-e46b-47c7-ab8c-c934eaedfac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066dae55-08a1-4570-94e5-f8d7267a8d4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6ac3f10b-0a40-4d5e-9198-740db944ec4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846eae83-ea4f-4372-94a2-cceeb62ef50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1a747147-6781-4c7a-9e8e-c6e78b8d069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3e4e7263-39b9-4589-ba3d-6fe20fda7cf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H166:H175</xm:sqref>
        </x14:conditionalFormatting>
        <x14:conditionalFormatting xmlns:xm="http://schemas.microsoft.com/office/excel/2006/main">
          <x14:cfRule type="dataBar" id="{a0cba65b-47cf-4149-ad67-0989aeb1bbd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da5bc01d-a2de-4d69-b131-f929b6df39e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f7643ba6-581e-43d9-97fc-398cfaf3ae3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1aca8400-b88d-432a-9031-d0796858f44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9df84eb8-605f-4fed-a1b1-c41e91ee859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600bb0cd-a3ab-4f7a-8d1d-e3ae73e2e3a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7658d1ae-4169-4d9b-91c8-68ab5395307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49"/>
  <sheetViews>
    <sheetView zoomScale="20" zoomScaleNormal="20" workbookViewId="0">
      <selection activeCell="E188" sqref="E188"/>
    </sheetView>
  </sheetViews>
  <sheetFormatPr defaultColWidth="9.144" defaultRowHeight="14.4"/>
  <cols>
    <col min="2" max="2" width="4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/>
      <c r="C3" s="455"/>
      <c r="D3" s="232"/>
      <c r="F3" s="75">
        <f>'PROGRESS REPORT '!AA3</f>
        <v>2</v>
      </c>
      <c r="G3" s="76"/>
    </row>
    <row r="4" spans="2:4">
      <c r="B4" s="13"/>
      <c r="C4" s="14"/>
      <c r="D4" s="233"/>
    </row>
    <row r="5" spans="2:4">
      <c r="B5" s="13"/>
      <c r="C5" s="14"/>
      <c r="D5" s="72"/>
    </row>
    <row r="6" spans="2:4">
      <c r="B6" s="8"/>
      <c r="C6" s="9"/>
      <c r="D6" s="72"/>
    </row>
    <row r="7" spans="2:4">
      <c r="B7" s="13"/>
      <c r="C7" s="14"/>
      <c r="D7" s="72"/>
    </row>
    <row r="8" spans="2:4">
      <c r="B8" s="13"/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45537</v>
      </c>
      <c r="C18" s="245">
        <v>0.208333333333333</v>
      </c>
      <c r="D18" s="246" t="s">
        <v>63</v>
      </c>
      <c r="E18" s="287">
        <v>1</v>
      </c>
      <c r="F18" s="288" t="str">
        <f t="shared" ref="F18:F81" si="0">IF(E18=100%,"Completed","Goal")</f>
        <v>Completed</v>
      </c>
      <c r="G18" s="289"/>
    </row>
    <row r="19" spans="2:7">
      <c r="B19" s="244"/>
      <c r="C19" s="247">
        <v>0.215277777777778</v>
      </c>
      <c r="D19" s="248" t="s">
        <v>373</v>
      </c>
      <c r="E19" s="290">
        <v>1</v>
      </c>
      <c r="F19" s="291" t="str">
        <f t="shared" si="0"/>
        <v>Completed</v>
      </c>
      <c r="G19" s="292"/>
    </row>
    <row r="20" spans="2:7">
      <c r="B20" s="244"/>
      <c r="C20" s="247">
        <v>0.243055555555556</v>
      </c>
      <c r="D20" s="248" t="s">
        <v>374</v>
      </c>
      <c r="E20" s="293">
        <v>1</v>
      </c>
      <c r="F20" s="294" t="str">
        <f t="shared" si="0"/>
        <v>Completed</v>
      </c>
      <c r="G20" s="292"/>
    </row>
    <row r="21" spans="2:7">
      <c r="B21" s="244"/>
      <c r="C21" s="247">
        <v>0.277777777777778</v>
      </c>
      <c r="D21" s="248" t="s">
        <v>375</v>
      </c>
      <c r="E21" s="293">
        <v>1</v>
      </c>
      <c r="F21" s="294" t="str">
        <f t="shared" si="0"/>
        <v>Completed</v>
      </c>
      <c r="G21" s="292"/>
    </row>
    <row r="22" ht="15.15" spans="2:7">
      <c r="B22" s="244"/>
      <c r="C22" s="249">
        <v>0.326388888888889</v>
      </c>
      <c r="D22" s="250" t="s">
        <v>376</v>
      </c>
      <c r="E22" s="295">
        <v>1</v>
      </c>
      <c r="F22" s="296" t="str">
        <f t="shared" si="0"/>
        <v>Completed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30" customHeight="1" spans="2:7">
      <c r="B25" s="244"/>
      <c r="C25" s="464" t="s">
        <v>547</v>
      </c>
      <c r="D25" s="464"/>
      <c r="E25" s="303">
        <v>1</v>
      </c>
      <c r="F25" s="304" t="str">
        <f t="shared" si="0"/>
        <v>Completed</v>
      </c>
      <c r="G25" s="305"/>
    </row>
    <row r="26" ht="15" customHeight="1" spans="2:7">
      <c r="B26" s="244"/>
      <c r="C26" s="255"/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432" t="s">
        <v>69</v>
      </c>
      <c r="D31" s="433"/>
      <c r="E31" s="314" t="s">
        <v>44</v>
      </c>
      <c r="F31" s="315" t="s">
        <v>61</v>
      </c>
      <c r="G31" s="314" t="s">
        <v>62</v>
      </c>
    </row>
    <row r="32" ht="50.25" customHeight="1" spans="2:7">
      <c r="B32" s="244"/>
      <c r="C32" s="465" t="s">
        <v>548</v>
      </c>
      <c r="D32" s="445" t="s">
        <v>549</v>
      </c>
      <c r="E32" s="316">
        <v>1</v>
      </c>
      <c r="F32" s="317" t="str">
        <f t="shared" si="0"/>
        <v>Completed</v>
      </c>
      <c r="G32" s="318"/>
    </row>
    <row r="33" ht="15" customHeight="1" spans="2:7">
      <c r="B33" s="244"/>
      <c r="C33" s="436"/>
      <c r="D33" s="437"/>
      <c r="E33" s="319"/>
      <c r="F33" s="320" t="str">
        <f t="shared" si="0"/>
        <v>Goal</v>
      </c>
      <c r="G33" s="321"/>
    </row>
    <row r="34" ht="15" customHeight="1" spans="2:7">
      <c r="B34" s="244"/>
      <c r="C34" s="436"/>
      <c r="D34" s="437"/>
      <c r="E34" s="319"/>
      <c r="F34" s="320" t="str">
        <f t="shared" si="0"/>
        <v>Goal</v>
      </c>
      <c r="G34" s="321"/>
    </row>
    <row r="35" ht="15" customHeight="1" spans="2:7">
      <c r="B35" s="244"/>
      <c r="C35" s="436"/>
      <c r="D35" s="437"/>
      <c r="E35" s="319"/>
      <c r="F35" s="320" t="str">
        <f t="shared" si="0"/>
        <v>Goal</v>
      </c>
      <c r="G35" s="321"/>
    </row>
    <row r="36" ht="15" customHeight="1" spans="2:7">
      <c r="B36" s="244"/>
      <c r="C36" s="438"/>
      <c r="D36" s="439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 t="s">
        <v>492</v>
      </c>
      <c r="D40" s="356"/>
      <c r="E40" s="361" t="s">
        <v>550</v>
      </c>
      <c r="F40" s="334" t="str">
        <f t="shared" si="0"/>
        <v>Goal</v>
      </c>
      <c r="G40" s="332"/>
    </row>
    <row r="41" ht="15" customHeight="1" spans="2:7">
      <c r="B41" s="244"/>
      <c r="C41" s="357" t="s">
        <v>551</v>
      </c>
      <c r="D41" s="358"/>
      <c r="E41" s="362">
        <v>1</v>
      </c>
      <c r="F41" s="336" t="str">
        <f t="shared" si="0"/>
        <v>Completed</v>
      </c>
      <c r="G41" s="337"/>
    </row>
    <row r="42" ht="15" customHeight="1" spans="2:7">
      <c r="B42" s="244"/>
      <c r="C42" s="357"/>
      <c r="D42" s="358"/>
      <c r="E42" s="362"/>
      <c r="F42" s="336" t="str">
        <f t="shared" si="0"/>
        <v>Goal</v>
      </c>
      <c r="G42" s="337"/>
    </row>
    <row r="43" ht="15" customHeight="1" spans="2:7">
      <c r="B43" s="244"/>
      <c r="C43" s="357"/>
      <c r="D43" s="358"/>
      <c r="E43" s="362"/>
      <c r="F43" s="336" t="str">
        <f t="shared" si="0"/>
        <v>Goal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7">
      <c r="B47" s="244"/>
      <c r="C47" s="357"/>
      <c r="D47" s="358"/>
      <c r="E47" s="451"/>
      <c r="F47" s="336" t="str">
        <f t="shared" si="0"/>
        <v>Goal</v>
      </c>
      <c r="G47" s="337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359"/>
      <c r="D49" s="360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45538</v>
      </c>
      <c r="C55" s="245">
        <v>0.208333333333333</v>
      </c>
      <c r="D55" s="246" t="s">
        <v>63</v>
      </c>
      <c r="E55" s="287">
        <v>1</v>
      </c>
      <c r="F55" s="288" t="str">
        <f t="shared" si="0"/>
        <v>Completed</v>
      </c>
      <c r="G55" s="289"/>
    </row>
    <row r="56" spans="2:7">
      <c r="B56" s="244"/>
      <c r="C56" s="247">
        <v>0.215277777777778</v>
      </c>
      <c r="D56" s="248" t="s">
        <v>373</v>
      </c>
      <c r="E56" s="290">
        <v>1</v>
      </c>
      <c r="F56" s="291" t="str">
        <f t="shared" si="0"/>
        <v>Completed</v>
      </c>
      <c r="G56" s="292"/>
    </row>
    <row r="57" spans="2:7">
      <c r="B57" s="244"/>
      <c r="C57" s="247">
        <v>0.243055555555556</v>
      </c>
      <c r="D57" s="248" t="s">
        <v>374</v>
      </c>
      <c r="E57" s="293">
        <v>1</v>
      </c>
      <c r="F57" s="294" t="str">
        <f t="shared" si="0"/>
        <v>Completed</v>
      </c>
      <c r="G57" s="292"/>
    </row>
    <row r="58" spans="2:7">
      <c r="B58" s="244"/>
      <c r="C58" s="247">
        <v>0.277777777777778</v>
      </c>
      <c r="D58" s="248" t="s">
        <v>375</v>
      </c>
      <c r="E58" s="293">
        <v>1</v>
      </c>
      <c r="F58" s="294" t="str">
        <f t="shared" si="0"/>
        <v>Completed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>
        <v>1</v>
      </c>
      <c r="F59" s="296" t="str">
        <f t="shared" si="0"/>
        <v>Completed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spans="2:7">
      <c r="B62" s="244"/>
      <c r="C62" s="284" t="s">
        <v>552</v>
      </c>
      <c r="D62" s="285"/>
      <c r="E62" s="303">
        <v>1</v>
      </c>
      <c r="F62" s="304" t="str">
        <f t="shared" si="0"/>
        <v>Completed</v>
      </c>
      <c r="G62" s="305"/>
    </row>
    <row r="63" spans="2:7">
      <c r="B63" s="244"/>
      <c r="C63" s="255" t="s">
        <v>526</v>
      </c>
      <c r="D63" s="256"/>
      <c r="E63" s="306">
        <v>1</v>
      </c>
      <c r="F63" s="255" t="str">
        <f t="shared" si="0"/>
        <v>Completed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ht="43.2" spans="2:7">
      <c r="B69" s="244"/>
      <c r="C69" s="465" t="s">
        <v>548</v>
      </c>
      <c r="D69" s="445" t="s">
        <v>549</v>
      </c>
      <c r="E69" s="316">
        <v>1</v>
      </c>
      <c r="F69" s="317" t="str">
        <f t="shared" si="0"/>
        <v>Completed</v>
      </c>
      <c r="G69" s="318"/>
    </row>
    <row r="70" spans="2:7">
      <c r="B70" s="244"/>
      <c r="C70" s="263"/>
      <c r="D70" s="264"/>
      <c r="E70" s="319"/>
      <c r="F70" s="320" t="str">
        <f t="shared" si="0"/>
        <v>Goal</v>
      </c>
      <c r="G70" s="321"/>
    </row>
    <row r="71" spans="2:7">
      <c r="B71" s="244"/>
      <c r="C71" s="263"/>
      <c r="D71" s="264"/>
      <c r="E71" s="319"/>
      <c r="F71" s="320" t="str">
        <f t="shared" si="0"/>
        <v>Goal</v>
      </c>
      <c r="G71" s="321"/>
    </row>
    <row r="72" spans="2:7">
      <c r="B72" s="244"/>
      <c r="C72" s="263"/>
      <c r="D72" s="264"/>
      <c r="E72" s="319"/>
      <c r="F72" s="320" t="str">
        <f t="shared" si="0"/>
        <v>Goal</v>
      </c>
      <c r="G72" s="321"/>
    </row>
    <row r="73" ht="15.75" customHeight="1" spans="2:7">
      <c r="B73" s="244"/>
      <c r="C73" s="265"/>
      <c r="D73" s="266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5" t="s">
        <v>553</v>
      </c>
      <c r="D77" s="356"/>
      <c r="E77" s="361">
        <v>1</v>
      </c>
      <c r="F77" s="334" t="str">
        <f t="shared" si="0"/>
        <v>Completed</v>
      </c>
      <c r="G77" s="332"/>
    </row>
    <row r="78" spans="2:7">
      <c r="B78" s="244"/>
      <c r="C78" s="357" t="s">
        <v>523</v>
      </c>
      <c r="D78" s="358"/>
      <c r="E78" s="362">
        <v>1</v>
      </c>
      <c r="F78" s="336" t="str">
        <f t="shared" si="0"/>
        <v>Completed</v>
      </c>
      <c r="G78" s="337"/>
    </row>
    <row r="79" spans="2:7">
      <c r="B79" s="244"/>
      <c r="C79" s="357" t="s">
        <v>554</v>
      </c>
      <c r="D79" s="358"/>
      <c r="E79" s="362">
        <v>1</v>
      </c>
      <c r="F79" s="336" t="str">
        <f t="shared" si="0"/>
        <v>Completed</v>
      </c>
      <c r="G79" s="337"/>
    </row>
    <row r="80" spans="2:7">
      <c r="B80" s="244"/>
      <c r="C80" s="357" t="s">
        <v>509</v>
      </c>
      <c r="D80" s="358"/>
      <c r="E80" s="362">
        <v>1</v>
      </c>
      <c r="F80" s="336" t="str">
        <f t="shared" si="0"/>
        <v>Completed</v>
      </c>
      <c r="G80" s="337"/>
    </row>
    <row r="81" ht="15" customHeight="1" spans="2:7">
      <c r="B81" s="244"/>
      <c r="C81" s="357"/>
      <c r="D81" s="358"/>
      <c r="E81" s="451"/>
      <c r="F81" s="336" t="str">
        <f t="shared" si="0"/>
        <v>Goal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103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359"/>
      <c r="D86" s="360"/>
      <c r="E86" s="364"/>
      <c r="F86" s="340" t="str">
        <f t="shared" si="1"/>
        <v>Goal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45539</v>
      </c>
      <c r="C92" s="245">
        <v>0.208333333333333</v>
      </c>
      <c r="D92" s="246" t="s">
        <v>63</v>
      </c>
      <c r="E92" s="287"/>
      <c r="F92" s="288" t="str">
        <f t="shared" si="1"/>
        <v>Goal</v>
      </c>
      <c r="G92" s="289"/>
    </row>
    <row r="93" spans="2:7">
      <c r="B93" s="244"/>
      <c r="C93" s="247">
        <v>0.215277777777778</v>
      </c>
      <c r="D93" s="248" t="s">
        <v>373</v>
      </c>
      <c r="E93" s="290"/>
      <c r="F93" s="291" t="str">
        <f t="shared" si="1"/>
        <v>Goal</v>
      </c>
      <c r="G93" s="292"/>
    </row>
    <row r="94" spans="2:7">
      <c r="B94" s="244"/>
      <c r="C94" s="247">
        <v>0.243055555555556</v>
      </c>
      <c r="D94" s="248" t="s">
        <v>374</v>
      </c>
      <c r="E94" s="293"/>
      <c r="F94" s="294" t="str">
        <f t="shared" si="1"/>
        <v>Goal</v>
      </c>
      <c r="G94" s="292"/>
    </row>
    <row r="95" spans="2:7">
      <c r="B95" s="244"/>
      <c r="C95" s="247">
        <v>0.277777777777778</v>
      </c>
      <c r="D95" s="248" t="s">
        <v>375</v>
      </c>
      <c r="E95" s="293"/>
      <c r="F95" s="294" t="str">
        <f t="shared" si="1"/>
        <v>Goal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/>
      <c r="F96" s="296" t="str">
        <f t="shared" si="1"/>
        <v>Goal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84" t="s">
        <v>552</v>
      </c>
      <c r="D99" s="285"/>
      <c r="E99" s="303">
        <v>1</v>
      </c>
      <c r="F99" s="304" t="str">
        <f t="shared" si="1"/>
        <v>Completed</v>
      </c>
      <c r="G99" s="305"/>
    </row>
    <row r="100" spans="2:7">
      <c r="B100" s="244"/>
      <c r="C100" s="255"/>
      <c r="D100" s="256"/>
      <c r="E100" s="306"/>
      <c r="F100" s="255" t="str">
        <f t="shared" si="1"/>
        <v>Goal</v>
      </c>
      <c r="G100" s="307"/>
    </row>
    <row r="101" spans="2:7">
      <c r="B101" s="244"/>
      <c r="C101" s="255"/>
      <c r="D101" s="256"/>
      <c r="E101" s="306"/>
      <c r="F101" s="255" t="str">
        <f t="shared" si="1"/>
        <v>Goal</v>
      </c>
      <c r="G101" s="307"/>
    </row>
    <row r="102" spans="2:7">
      <c r="B102" s="244"/>
      <c r="C102" s="255"/>
      <c r="D102" s="256"/>
      <c r="E102" s="306"/>
      <c r="F102" s="255" t="str">
        <f t="shared" si="1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1"/>
        <v>Goal</v>
      </c>
      <c r="G103" s="310"/>
    </row>
    <row r="104" ht="15.75" customHeight="1" spans="2:7">
      <c r="B104" s="244"/>
      <c r="C104" s="259">
        <v>0.395833333333333</v>
      </c>
      <c r="D104" s="260"/>
      <c r="E104" s="311" t="s">
        <v>217</v>
      </c>
      <c r="F104" s="312"/>
      <c r="G104" s="313"/>
    </row>
    <row r="105" ht="15.75" customHeight="1" spans="2:7">
      <c r="B105" s="244"/>
      <c r="C105" s="259" t="s">
        <v>69</v>
      </c>
      <c r="D105" s="260"/>
      <c r="E105" s="314" t="s">
        <v>44</v>
      </c>
      <c r="F105" s="315" t="s">
        <v>61</v>
      </c>
      <c r="G105" s="314" t="s">
        <v>62</v>
      </c>
    </row>
    <row r="106" spans="2:7">
      <c r="B106" s="244"/>
      <c r="C106" s="261" t="s">
        <v>555</v>
      </c>
      <c r="D106" s="262"/>
      <c r="E106" s="316">
        <v>1</v>
      </c>
      <c r="F106" s="317" t="str">
        <f t="shared" ref="F106:F169" si="2">IF(E106=100%,"Completed","Goal")</f>
        <v>Completed</v>
      </c>
      <c r="G106" s="318"/>
    </row>
    <row r="107" spans="2:7">
      <c r="B107" s="244"/>
      <c r="C107" s="263"/>
      <c r="D107" s="264"/>
      <c r="E107" s="319"/>
      <c r="F107" s="320" t="str">
        <f t="shared" si="2"/>
        <v>Goal</v>
      </c>
      <c r="G107" s="321"/>
    </row>
    <row r="108" spans="2:7">
      <c r="B108" s="244"/>
      <c r="C108" s="263"/>
      <c r="D108" s="264"/>
      <c r="E108" s="319"/>
      <c r="F108" s="320" t="str">
        <f t="shared" si="2"/>
        <v>Goal</v>
      </c>
      <c r="G108" s="321"/>
    </row>
    <row r="109" spans="2:7">
      <c r="B109" s="244"/>
      <c r="C109" s="263"/>
      <c r="D109" s="264"/>
      <c r="E109" s="319"/>
      <c r="F109" s="320" t="str">
        <f t="shared" si="2"/>
        <v>Goal</v>
      </c>
      <c r="G109" s="321"/>
    </row>
    <row r="110" ht="15.75" customHeight="1" spans="2:7">
      <c r="B110" s="244"/>
      <c r="C110" s="265"/>
      <c r="D110" s="266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355" t="s">
        <v>523</v>
      </c>
      <c r="D114" s="356"/>
      <c r="E114" s="361"/>
      <c r="F114" s="334" t="str">
        <f t="shared" si="2"/>
        <v>Goal</v>
      </c>
      <c r="G114" s="332"/>
    </row>
    <row r="115" spans="2:7">
      <c r="B115" s="244"/>
      <c r="C115" s="357" t="s">
        <v>524</v>
      </c>
      <c r="D115" s="358"/>
      <c r="E115" s="362"/>
      <c r="F115" s="336" t="str">
        <f t="shared" si="2"/>
        <v>Goal</v>
      </c>
      <c r="G115" s="337"/>
    </row>
    <row r="116" spans="2:7">
      <c r="B116" s="244"/>
      <c r="C116" s="357"/>
      <c r="D116" s="358"/>
      <c r="E116" s="362"/>
      <c r="F116" s="336" t="str">
        <f t="shared" si="2"/>
        <v>Goal</v>
      </c>
      <c r="G116" s="337"/>
    </row>
    <row r="117" spans="2:7">
      <c r="B117" s="244"/>
      <c r="C117" s="357"/>
      <c r="D117" s="358"/>
      <c r="E117" s="362"/>
      <c r="F117" s="336" t="str">
        <f t="shared" si="2"/>
        <v>Goal</v>
      </c>
      <c r="G117" s="337"/>
    </row>
    <row r="118" ht="15" customHeight="1" spans="2:7">
      <c r="B118" s="244"/>
      <c r="C118" s="357"/>
      <c r="D118" s="358"/>
      <c r="E118" s="451"/>
      <c r="F118" s="336" t="str">
        <f t="shared" si="2"/>
        <v>Goal</v>
      </c>
      <c r="G118" s="337"/>
    </row>
    <row r="119" ht="15" customHeight="1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359"/>
      <c r="D123" s="360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45540</v>
      </c>
      <c r="C129" s="245">
        <v>0.208333333333333</v>
      </c>
      <c r="D129" s="246" t="s">
        <v>63</v>
      </c>
      <c r="E129" s="287"/>
      <c r="F129" s="288" t="str">
        <f t="shared" si="2"/>
        <v>Goal</v>
      </c>
      <c r="G129" s="289"/>
    </row>
    <row r="130" spans="2:7">
      <c r="B130" s="244"/>
      <c r="C130" s="247">
        <v>0.215277777777778</v>
      </c>
      <c r="D130" s="248" t="s">
        <v>373</v>
      </c>
      <c r="E130" s="290"/>
      <c r="F130" s="291" t="str">
        <f t="shared" si="2"/>
        <v>Goal</v>
      </c>
      <c r="G130" s="292"/>
    </row>
    <row r="131" spans="2:7">
      <c r="B131" s="244"/>
      <c r="C131" s="247">
        <v>0.243055555555556</v>
      </c>
      <c r="D131" s="248" t="s">
        <v>374</v>
      </c>
      <c r="E131" s="293"/>
      <c r="F131" s="294" t="str">
        <f t="shared" si="2"/>
        <v>Goal</v>
      </c>
      <c r="G131" s="292"/>
    </row>
    <row r="132" spans="2:7">
      <c r="B132" s="244"/>
      <c r="C132" s="247">
        <v>0.277777777777778</v>
      </c>
      <c r="D132" s="248" t="s">
        <v>375</v>
      </c>
      <c r="E132" s="293"/>
      <c r="F132" s="294" t="str">
        <f t="shared" si="2"/>
        <v>Goal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/>
      <c r="F133" s="296" t="str">
        <f t="shared" si="2"/>
        <v>Goal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spans="2:7">
      <c r="B136" s="244"/>
      <c r="C136" s="284" t="s">
        <v>556</v>
      </c>
      <c r="D136" s="285"/>
      <c r="E136" s="303">
        <v>1</v>
      </c>
      <c r="F136" s="304" t="str">
        <f t="shared" si="2"/>
        <v>Completed</v>
      </c>
      <c r="G136" s="305"/>
    </row>
    <row r="137" spans="2:7">
      <c r="B137" s="244"/>
      <c r="C137" s="255" t="s">
        <v>526</v>
      </c>
      <c r="D137" s="256"/>
      <c r="E137" s="306"/>
      <c r="F137" s="255" t="str">
        <f t="shared" si="2"/>
        <v>Goal</v>
      </c>
      <c r="G137" s="307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259">
        <v>0.395833333333333</v>
      </c>
      <c r="D141" s="260"/>
      <c r="E141" s="311" t="s">
        <v>217</v>
      </c>
      <c r="F141" s="312"/>
      <c r="G141" s="313"/>
    </row>
    <row r="142" ht="15.75" customHeight="1" spans="2:7">
      <c r="B142" s="244"/>
      <c r="C142" s="432" t="s">
        <v>69</v>
      </c>
      <c r="D142" s="433"/>
      <c r="E142" s="314" t="s">
        <v>44</v>
      </c>
      <c r="F142" s="315" t="s">
        <v>61</v>
      </c>
      <c r="G142" s="314" t="s">
        <v>62</v>
      </c>
    </row>
    <row r="143" ht="28.8" spans="2:7">
      <c r="B143" s="244"/>
      <c r="C143" s="444" t="s">
        <v>377</v>
      </c>
      <c r="D143" s="445" t="s">
        <v>557</v>
      </c>
      <c r="E143" s="316">
        <v>1</v>
      </c>
      <c r="F143" s="317" t="str">
        <f t="shared" si="2"/>
        <v>Completed</v>
      </c>
      <c r="G143" s="318"/>
    </row>
    <row r="144" spans="2:7">
      <c r="B144" s="244"/>
      <c r="C144" s="436"/>
      <c r="D144" s="437"/>
      <c r="E144" s="319"/>
      <c r="F144" s="320" t="str">
        <f t="shared" si="2"/>
        <v>Goal</v>
      </c>
      <c r="G144" s="321"/>
    </row>
    <row r="145" spans="2:7">
      <c r="B145" s="244"/>
      <c r="C145" s="436"/>
      <c r="D145" s="437"/>
      <c r="E145" s="319"/>
      <c r="F145" s="320" t="str">
        <f t="shared" si="2"/>
        <v>Goal</v>
      </c>
      <c r="G145" s="321"/>
    </row>
    <row r="146" spans="2:7">
      <c r="B146" s="244"/>
      <c r="C146" s="436"/>
      <c r="D146" s="437"/>
      <c r="E146" s="319"/>
      <c r="F146" s="320" t="str">
        <f t="shared" si="2"/>
        <v>Goal</v>
      </c>
      <c r="G146" s="321"/>
    </row>
    <row r="147" ht="15.75" customHeight="1" spans="2:7">
      <c r="B147" s="244"/>
      <c r="C147" s="438"/>
      <c r="D147" s="439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spans="2:7">
      <c r="B151" s="244"/>
      <c r="C151" s="355" t="s">
        <v>523</v>
      </c>
      <c r="D151" s="356"/>
      <c r="E151" s="361">
        <v>1</v>
      </c>
      <c r="F151" s="334" t="str">
        <f t="shared" si="2"/>
        <v>Completed</v>
      </c>
      <c r="G151" s="332"/>
    </row>
    <row r="152" spans="2:7">
      <c r="B152" s="244"/>
      <c r="C152" s="357" t="s">
        <v>524</v>
      </c>
      <c r="D152" s="358"/>
      <c r="E152" s="362" t="s">
        <v>558</v>
      </c>
      <c r="F152" s="336" t="str">
        <f t="shared" si="2"/>
        <v>Goal</v>
      </c>
      <c r="G152" s="337"/>
    </row>
    <row r="153" spans="2:7">
      <c r="B153" s="244"/>
      <c r="C153" s="357" t="s">
        <v>559</v>
      </c>
      <c r="D153" s="358"/>
      <c r="E153" s="362">
        <v>1</v>
      </c>
      <c r="F153" s="336" t="str">
        <f t="shared" si="2"/>
        <v>Completed</v>
      </c>
      <c r="G153" s="337"/>
    </row>
    <row r="154" spans="2:7">
      <c r="B154" s="244"/>
      <c r="C154" s="357" t="s">
        <v>560</v>
      </c>
      <c r="D154" s="358"/>
      <c r="E154" s="362">
        <v>1</v>
      </c>
      <c r="F154" s="336" t="str">
        <f t="shared" si="2"/>
        <v>Completed</v>
      </c>
      <c r="G154" s="337"/>
    </row>
    <row r="155" ht="15.75" customHeight="1" spans="2:7">
      <c r="B155" s="244"/>
      <c r="C155" s="357"/>
      <c r="D155" s="358"/>
      <c r="E155" s="451"/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9"/>
      <c r="D160" s="360"/>
      <c r="E160" s="364"/>
      <c r="F160" s="340" t="str">
        <f t="shared" si="2"/>
        <v>Goal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462</v>
      </c>
      <c r="C165" s="367"/>
      <c r="D165" s="368" t="s">
        <v>404</v>
      </c>
      <c r="E165" s="368" t="s">
        <v>217</v>
      </c>
      <c r="F165" s="368" t="s">
        <v>405</v>
      </c>
      <c r="G165" s="368" t="s">
        <v>406</v>
      </c>
      <c r="H165" s="378" t="s">
        <v>44</v>
      </c>
      <c r="I165" s="384" t="s">
        <v>78</v>
      </c>
    </row>
    <row r="166" ht="15" customHeight="1" spans="2:9">
      <c r="B166" s="369">
        <v>45537</v>
      </c>
      <c r="C166" s="370">
        <v>45541</v>
      </c>
      <c r="D166" s="371" t="s">
        <v>561</v>
      </c>
      <c r="E166" s="371" t="s">
        <v>86</v>
      </c>
      <c r="F166" s="371" t="s">
        <v>83</v>
      </c>
      <c r="G166" s="379" t="s">
        <v>562</v>
      </c>
      <c r="H166" s="380"/>
      <c r="I166" s="385"/>
    </row>
    <row r="167" ht="15" customHeight="1" spans="2:9">
      <c r="B167" s="372"/>
      <c r="C167" s="373"/>
      <c r="D167" s="374"/>
      <c r="E167" s="374" t="s">
        <v>563</v>
      </c>
      <c r="F167" s="374"/>
      <c r="G167" s="221" t="s">
        <v>564</v>
      </c>
      <c r="H167" s="381"/>
      <c r="I167" s="386" t="s">
        <v>79</v>
      </c>
    </row>
    <row r="168" ht="15" customHeight="1" spans="2:9">
      <c r="B168" s="372"/>
      <c r="C168" s="373"/>
      <c r="D168" s="374"/>
      <c r="E168" s="374"/>
      <c r="F168" s="374"/>
      <c r="G168" s="221" t="s">
        <v>565</v>
      </c>
      <c r="H168" s="381"/>
      <c r="I168" s="386" t="s">
        <v>81</v>
      </c>
    </row>
    <row r="169" ht="15" customHeight="1" spans="2:9">
      <c r="B169" s="372"/>
      <c r="C169" s="373"/>
      <c r="D169" s="374"/>
      <c r="E169" s="374"/>
      <c r="F169" s="374"/>
      <c r="G169" s="221"/>
      <c r="H169" s="381"/>
      <c r="I169" s="386" t="s">
        <v>82</v>
      </c>
    </row>
    <row r="170" ht="15" customHeight="1" spans="2:9">
      <c r="B170" s="372"/>
      <c r="C170" s="373"/>
      <c r="D170" s="374"/>
      <c r="E170" s="374"/>
      <c r="F170" s="374"/>
      <c r="G170" s="221"/>
      <c r="H170" s="381"/>
      <c r="I170" s="386" t="s">
        <v>84</v>
      </c>
    </row>
    <row r="171" ht="15" customHeight="1" spans="2:9">
      <c r="B171" s="372"/>
      <c r="C171" s="373"/>
      <c r="D171" s="374"/>
      <c r="E171" s="374"/>
      <c r="F171" s="374"/>
      <c r="G171" s="221"/>
      <c r="H171" s="381"/>
      <c r="I171" s="386" t="s">
        <v>85</v>
      </c>
    </row>
    <row r="172" ht="15" customHeight="1" spans="2:9">
      <c r="B172" s="372"/>
      <c r="C172" s="373"/>
      <c r="D172" s="374"/>
      <c r="E172" s="374"/>
      <c r="F172" s="374"/>
      <c r="G172" s="221"/>
      <c r="H172" s="381"/>
      <c r="I172" s="387"/>
    </row>
    <row r="173" ht="15" customHeight="1" spans="2:9">
      <c r="B173" s="372"/>
      <c r="C173" s="373"/>
      <c r="D173" s="374"/>
      <c r="E173" s="374"/>
      <c r="F173" s="374"/>
      <c r="G173" s="221"/>
      <c r="H173" s="381"/>
      <c r="I173" s="387"/>
    </row>
    <row r="174" ht="15" customHeight="1" spans="2:9">
      <c r="B174" s="372"/>
      <c r="C174" s="373"/>
      <c r="D174" s="374"/>
      <c r="E174" s="374"/>
      <c r="F174" s="374"/>
      <c r="G174" s="221"/>
      <c r="H174" s="381"/>
      <c r="I174" s="387"/>
    </row>
    <row r="175" ht="15" customHeight="1" spans="2:9">
      <c r="B175" s="375"/>
      <c r="C175" s="376"/>
      <c r="D175" s="377"/>
      <c r="E175" s="377"/>
      <c r="F175" s="377"/>
      <c r="G175" s="382"/>
      <c r="H175" s="383"/>
      <c r="I175" s="388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45541</v>
      </c>
      <c r="C179" s="245">
        <v>0.208333333333333</v>
      </c>
      <c r="D179" s="246" t="s">
        <v>63</v>
      </c>
      <c r="E179" s="287"/>
      <c r="F179" s="288" t="str">
        <f t="shared" ref="F170:F233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ht="15" customHeight="1" spans="2:7">
      <c r="B186" s="244"/>
      <c r="C186" s="255" t="s">
        <v>522</v>
      </c>
      <c r="D186" s="256"/>
      <c r="E186" s="303">
        <v>1</v>
      </c>
      <c r="F186" s="304" t="str">
        <f t="shared" si="3"/>
        <v>Completed</v>
      </c>
      <c r="G186" s="305"/>
    </row>
    <row r="187" spans="2:7">
      <c r="B187" s="244"/>
      <c r="C187" s="255" t="s">
        <v>566</v>
      </c>
      <c r="D187" s="256"/>
      <c r="E187" s="306" t="s">
        <v>567</v>
      </c>
      <c r="F187" s="255" t="str">
        <f t="shared" si="3"/>
        <v>Goal</v>
      </c>
      <c r="G187" s="307"/>
    </row>
    <row r="188" spans="2:7">
      <c r="B188" s="244"/>
      <c r="C188" s="255"/>
      <c r="D188" s="256"/>
      <c r="E188" s="306"/>
      <c r="F188" s="255" t="str">
        <f t="shared" si="3"/>
        <v>Goal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259" t="s">
        <v>69</v>
      </c>
      <c r="D192" s="260"/>
      <c r="E192" s="314" t="s">
        <v>44</v>
      </c>
      <c r="F192" s="315" t="s">
        <v>61</v>
      </c>
      <c r="G192" s="314" t="s">
        <v>62</v>
      </c>
    </row>
    <row r="193" spans="2:7">
      <c r="B193" s="244"/>
      <c r="C193" s="261"/>
      <c r="D193" s="262"/>
      <c r="E193" s="316"/>
      <c r="F193" s="317" t="str">
        <f t="shared" si="3"/>
        <v>Goal</v>
      </c>
      <c r="G193" s="318"/>
    </row>
    <row r="194" spans="2:7">
      <c r="B194" s="244"/>
      <c r="C194" s="263"/>
      <c r="D194" s="264"/>
      <c r="E194" s="319"/>
      <c r="F194" s="320" t="str">
        <f t="shared" si="3"/>
        <v>Goal</v>
      </c>
      <c r="G194" s="321"/>
    </row>
    <row r="195" spans="2:7">
      <c r="B195" s="244"/>
      <c r="C195" s="263"/>
      <c r="D195" s="264"/>
      <c r="E195" s="319"/>
      <c r="F195" s="320" t="str">
        <f t="shared" si="3"/>
        <v>Goal</v>
      </c>
      <c r="G195" s="321"/>
    </row>
    <row r="196" spans="2:7">
      <c r="B196" s="244"/>
      <c r="C196" s="263"/>
      <c r="D196" s="264"/>
      <c r="E196" s="319"/>
      <c r="F196" s="320" t="str">
        <f t="shared" si="3"/>
        <v>Goal</v>
      </c>
      <c r="G196" s="321"/>
    </row>
    <row r="197" ht="15.75" customHeight="1" spans="2:7">
      <c r="B197" s="244"/>
      <c r="C197" s="265"/>
      <c r="D197" s="266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355" t="s">
        <v>523</v>
      </c>
      <c r="D201" s="356"/>
      <c r="E201" s="361">
        <v>1</v>
      </c>
      <c r="F201" s="334" t="str">
        <f t="shared" si="3"/>
        <v>Completed</v>
      </c>
      <c r="G201" s="332"/>
    </row>
    <row r="202" ht="28.8" spans="2:7">
      <c r="B202" s="244"/>
      <c r="C202" s="357" t="s">
        <v>568</v>
      </c>
      <c r="D202" s="358"/>
      <c r="E202" s="466" t="s">
        <v>569</v>
      </c>
      <c r="F202" s="336" t="str">
        <f t="shared" si="3"/>
        <v>Goal</v>
      </c>
      <c r="G202" s="337"/>
    </row>
    <row r="203" ht="28.8" spans="2:7">
      <c r="B203" s="244"/>
      <c r="C203" s="357" t="s">
        <v>570</v>
      </c>
      <c r="D203" s="358"/>
      <c r="E203" s="466" t="s">
        <v>571</v>
      </c>
      <c r="F203" s="336" t="str">
        <f t="shared" si="3"/>
        <v>Goal</v>
      </c>
      <c r="G203" s="337"/>
    </row>
    <row r="204" spans="2:7">
      <c r="B204" s="244"/>
      <c r="C204" s="357" t="s">
        <v>524</v>
      </c>
      <c r="D204" s="358"/>
      <c r="E204" s="362">
        <v>1</v>
      </c>
      <c r="F204" s="336" t="str">
        <f t="shared" si="3"/>
        <v>Completed</v>
      </c>
      <c r="G204" s="337"/>
    </row>
    <row r="205" ht="15" customHeight="1" spans="2:7">
      <c r="B205" s="244"/>
      <c r="C205" s="357" t="s">
        <v>572</v>
      </c>
      <c r="D205" s="358"/>
      <c r="E205" s="451">
        <v>1</v>
      </c>
      <c r="F205" s="336" t="str">
        <f t="shared" si="3"/>
        <v>Completed</v>
      </c>
      <c r="G205" s="337"/>
    </row>
    <row r="206" ht="15" customHeight="1" spans="2:7">
      <c r="B206" s="244"/>
      <c r="C206" s="357"/>
      <c r="D206" s="358"/>
      <c r="E206" s="451"/>
      <c r="F206" s="336" t="str">
        <f t="shared" si="3"/>
        <v>Goal</v>
      </c>
      <c r="G206" s="337"/>
    </row>
    <row r="207" ht="15" customHeight="1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ht="15" customHeight="1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ht="15" customHeight="1" spans="2:7">
      <c r="B209" s="244"/>
      <c r="C209" s="357"/>
      <c r="D209" s="358"/>
      <c r="E209" s="451"/>
      <c r="F209" s="336" t="str">
        <f t="shared" si="3"/>
        <v>Goal</v>
      </c>
      <c r="G209" s="337"/>
    </row>
    <row r="210" ht="15.75" customHeight="1" spans="2:7">
      <c r="B210" s="244"/>
      <c r="C210" s="359"/>
      <c r="D210" s="360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>
        <v>45544</v>
      </c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spans="2:7">
      <c r="B223" s="453"/>
      <c r="C223" s="284"/>
      <c r="D223" s="285"/>
      <c r="E223" s="303"/>
      <c r="F223" s="304" t="str">
        <f t="shared" si="3"/>
        <v>Goal</v>
      </c>
      <c r="G223" s="305"/>
    </row>
    <row r="224" spans="2:7">
      <c r="B224" s="453"/>
      <c r="C224" s="255"/>
      <c r="D224" s="256"/>
      <c r="E224" s="306"/>
      <c r="F224" s="255" t="str">
        <f t="shared" si="3"/>
        <v>Goal</v>
      </c>
      <c r="G224" s="307"/>
    </row>
    <row r="225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spans="2:7">
      <c r="B230" s="453"/>
      <c r="C230" s="261"/>
      <c r="D230" s="262"/>
      <c r="E230" s="316"/>
      <c r="F230" s="317" t="str">
        <f t="shared" si="3"/>
        <v>Goal</v>
      </c>
      <c r="G230" s="318"/>
    </row>
    <row r="231" spans="2:7">
      <c r="B231" s="453"/>
      <c r="C231" s="263"/>
      <c r="D231" s="264"/>
      <c r="E231" s="319"/>
      <c r="F231" s="320" t="str">
        <f t="shared" si="3"/>
        <v>Goal</v>
      </c>
      <c r="G231" s="321"/>
    </row>
    <row r="232" spans="2:7">
      <c r="B232" s="453"/>
      <c r="C232" s="263"/>
      <c r="D232" s="264"/>
      <c r="E232" s="319"/>
      <c r="F232" s="320" t="str">
        <f t="shared" si="3"/>
        <v>Goal</v>
      </c>
      <c r="G232" s="321"/>
    </row>
    <row r="233" spans="2:7">
      <c r="B233" s="453"/>
      <c r="C233" s="263"/>
      <c r="D233" s="264"/>
      <c r="E233" s="319"/>
      <c r="F233" s="320" t="str">
        <f t="shared" si="3"/>
        <v>Goal</v>
      </c>
      <c r="G233" s="321"/>
    </row>
    <row r="234" ht="15.75" customHeight="1" spans="2:7">
      <c r="B234" s="453"/>
      <c r="C234" s="265"/>
      <c r="D234" s="266"/>
      <c r="E234" s="322"/>
      <c r="F234" s="323" t="str">
        <f t="shared" ref="F234:F249" si="4">IF(E234=100%,"Completed","Goal")</f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spans="2:7">
      <c r="B238" s="453"/>
      <c r="C238" s="355" t="s">
        <v>523</v>
      </c>
      <c r="D238" s="356"/>
      <c r="E238" s="361"/>
      <c r="F238" s="334" t="str">
        <f t="shared" si="4"/>
        <v>Goal</v>
      </c>
      <c r="G238" s="332"/>
    </row>
    <row r="239" spans="2:7">
      <c r="B239" s="453"/>
      <c r="C239" s="357" t="s">
        <v>524</v>
      </c>
      <c r="D239" s="358"/>
      <c r="E239" s="362"/>
      <c r="F239" s="336" t="str">
        <f t="shared" si="4"/>
        <v>Goal</v>
      </c>
      <c r="G239" s="337"/>
    </row>
    <row r="240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.15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.15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219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3:D33"/>
    <mergeCell ref="C34:D34"/>
    <mergeCell ref="C35:D35"/>
    <mergeCell ref="C36:D36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70:D70"/>
    <mergeCell ref="C71:D71"/>
    <mergeCell ref="C72:D72"/>
    <mergeCell ref="C73:D73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06:D106"/>
    <mergeCell ref="C107:D107"/>
    <mergeCell ref="C108:D108"/>
    <mergeCell ref="C109:D109"/>
    <mergeCell ref="C110:D110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4:D144"/>
    <mergeCell ref="C145:D145"/>
    <mergeCell ref="C146:D146"/>
    <mergeCell ref="C147:D147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B165:C165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3:D193"/>
    <mergeCell ref="C194:D194"/>
    <mergeCell ref="C195:D195"/>
    <mergeCell ref="C196:D196"/>
    <mergeCell ref="C197:D197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0:D230"/>
    <mergeCell ref="C231:D231"/>
    <mergeCell ref="C232:D232"/>
    <mergeCell ref="C233:D233"/>
    <mergeCell ref="C234:D234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C166:C175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1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{d4ceef01-0602-4853-850e-d8963ca46a89}</x14:id>
        </ext>
      </extLst>
    </cfRule>
    <cfRule type="dataBar" priority="1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{b6479483-37fa-427f-90d9-7c363784a656}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{76062158-d831-456c-9ac8-067d8103a764}</x14:id>
        </ext>
      </extLst>
    </cfRule>
  </conditionalFormatting>
  <conditionalFormatting sqref="D4">
    <cfRule type="dataBar" priority="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{8fda4b13-ab2b-413a-b638-41af0a237f86}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{5191d98a-d7d4-479e-9d7a-983e1527e8c6}</x14:id>
        </ext>
      </extLst>
    </cfRule>
    <cfRule type="dataBar" priority="1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{4bd4632f-4733-4aec-8d1f-bd972650f10d}</x14:id>
        </ext>
      </extLst>
    </cfRule>
  </conditionalFormatting>
  <conditionalFormatting sqref="E18"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{b7ef3873-44da-4d8c-a86f-ba1dbdf649d1}</x14:id>
        </ext>
      </extLst>
    </cfRule>
    <cfRule type="dataBar" priority="5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{6d70421a-5de1-4b2a-a71b-1c003ec7047b}</x14:id>
        </ext>
      </extLst>
    </cfRule>
    <cfRule type="dataBar" priority="5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{f8110056-c11f-415e-a129-3e292079bf50}</x14:id>
        </ext>
      </extLst>
    </cfRule>
  </conditionalFormatting>
  <conditionalFormatting sqref="E19">
    <cfRule type="dataBar" priority="5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{2558119a-001b-4c77-86a1-7b54ccea5b76}</x14:id>
        </ext>
      </extLst>
    </cfRule>
    <cfRule type="dataBar" priority="5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{81aed1e2-76e7-4012-83ab-418ebd675421}</x14:id>
        </ext>
      </extLst>
    </cfRule>
    <cfRule type="dataBar" priority="5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{1388effe-ece5-4c38-ac00-32c6b51732fb}</x14:id>
        </ext>
      </extLst>
    </cfRule>
  </conditionalFormatting>
  <conditionalFormatting sqref="E55">
    <cfRule type="dataBar" priority="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{5ab28e99-8748-4b79-bd2f-22ac5b306150}</x14:id>
        </ext>
      </extLst>
    </cfRule>
    <cfRule type="dataBar" priority="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{888eecef-e6f8-419c-9a6a-f012db4aca74}</x14:id>
        </ext>
      </extLst>
    </cfRule>
    <cfRule type="dataBar" priority="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{56058f42-b41b-40d4-8faf-17e02aa639bd}</x14:id>
        </ext>
      </extLst>
    </cfRule>
  </conditionalFormatting>
  <conditionalFormatting sqref="E56">
    <cfRule type="dataBar" priority="4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{ab5bc34f-163b-4c41-98ad-149b1b26fa45}</x14:id>
        </ext>
      </extLst>
    </cfRule>
    <cfRule type="dataBar" priority="4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{0035e805-b17e-469b-bf0d-f1a2aeb11f4a}</x14:id>
        </ext>
      </extLst>
    </cfRule>
    <cfRule type="dataBar" priority="4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{e37d253a-1457-43c7-a426-49b68944d90e}</x14:id>
        </ext>
      </extLst>
    </cfRule>
  </conditionalFormatting>
  <conditionalFormatting sqref="E92">
    <cfRule type="dataBar" priority="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{fc4302d2-b83f-4650-ad41-23bb2e95ecad}</x14:id>
        </ext>
      </extLst>
    </cfRule>
    <cfRule type="dataBar" priority="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{f8fa57d0-5e12-4f43-abed-50a6d390af28}</x14:id>
        </ext>
      </extLst>
    </cfRule>
    <cfRule type="dataBar" priority="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{c0dd1f76-15cc-4e2d-9d43-99bd8303dc5b}</x14:id>
        </ext>
      </extLst>
    </cfRule>
  </conditionalFormatting>
  <conditionalFormatting sqref="E93">
    <cfRule type="dataBar" priority="3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{1f78aa2d-b167-4659-b510-7623c2b1851c}</x14:id>
        </ext>
      </extLst>
    </cfRule>
    <cfRule type="dataBar" priority="3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{8d50b6f1-38f0-467e-b448-44feb4ea6f6b}</x14:id>
        </ext>
      </extLst>
    </cfRule>
    <cfRule type="dataBar" priority="3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{4741a0cd-77b9-49e8-8695-616968614af0}</x14:id>
        </ext>
      </extLst>
    </cfRule>
  </conditionalFormatting>
  <conditionalFormatting sqref="E129">
    <cfRule type="dataBar" priority="3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{8eae3926-93d3-4d2a-96aa-15a400633115}</x14:id>
        </ext>
      </extLst>
    </cfRule>
    <cfRule type="dataBar" priority="3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{96fb6af8-92b4-46fd-b782-6bfcc475401f}</x14:id>
        </ext>
      </extLst>
    </cfRule>
    <cfRule type="dataBar" priority="3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{e158b455-5b7a-446a-a592-8ab9a0b8f7ba}</x14:id>
        </ext>
      </extLst>
    </cfRule>
  </conditionalFormatting>
  <conditionalFormatting sqref="E130">
    <cfRule type="dataBar" priority="3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{7c48d578-8dec-492b-b910-3bb904718c18}</x14:id>
        </ext>
      </extLst>
    </cfRule>
    <cfRule type="dataBar" priority="3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{0e81537f-12f6-4ecc-bfe2-7df5e5b48c93}</x14:id>
        </ext>
      </extLst>
    </cfRule>
    <cfRule type="dataBar" priority="3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{5de48d08-7908-4565-a82f-0ab870eb7902}</x14:id>
        </ext>
      </extLst>
    </cfRule>
  </conditionalFormatting>
  <conditionalFormatting sqref="E179">
    <cfRule type="dataBar" priority="2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{04646326-8253-41b9-8034-7c0ffc0ec04d}</x14:id>
        </ext>
      </extLst>
    </cfRule>
    <cfRule type="dataBar" priority="2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{0b9eff9f-8453-4be7-85dc-5e68bf5bf59c}</x14:id>
        </ext>
      </extLst>
    </cfRule>
    <cfRule type="dataBar" priority="2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{30417c2c-43db-4b18-9370-0285584c9cdd}</x14:id>
        </ext>
      </extLst>
    </cfRule>
  </conditionalFormatting>
  <conditionalFormatting sqref="E180">
    <cfRule type="dataBar" priority="2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{b48bf0a9-2bcb-40e9-8767-d806dfd686d4}</x14:id>
        </ext>
      </extLst>
    </cfRule>
    <cfRule type="dataBar" priority="2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{d0b0ff22-a8f7-4b97-91f4-79d8268df19d}</x14:id>
        </ext>
      </extLst>
    </cfRule>
    <cfRule type="dataBar" priority="2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{36c3a554-5539-4175-a9a5-7dcd98da31ec}</x14:id>
        </ext>
      </extLst>
    </cfRule>
  </conditionalFormatting>
  <conditionalFormatting sqref="E216">
    <cfRule type="dataBar" priority="2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{5771e435-6ea8-4432-a8e9-7c69849492ee}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{b15be852-c13e-4c60-ba03-efbdbb9a9efa}</x14:id>
        </ext>
      </extLst>
    </cfRule>
    <cfRule type="dataBar" priority="1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{df1b9bcd-9edb-412d-86b8-2ed265711e5a}</x14:id>
        </ext>
      </extLst>
    </cfRule>
  </conditionalFormatting>
  <conditionalFormatting sqref="E217">
    <cfRule type="dataBar" priority="1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{3ac0d42e-bb14-4bef-b0dd-60a44911567b}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{712f0d6a-74b7-4c80-b3e8-24f864fc9d9b}</x14:id>
        </ext>
      </extLst>
    </cfRule>
    <cfRule type="dataBar" priority="1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{7b1261c6-e35c-4272-9196-86711a520418}</x14:id>
        </ext>
      </extLst>
    </cfRule>
  </conditionalFormatting>
  <conditionalFormatting sqref="E40:E49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{f61aca66-ab3e-4cde-9adb-6cfbf104a655}</x14:id>
        </ext>
      </extLst>
    </cfRule>
  </conditionalFormatting>
  <conditionalFormatting sqref="E77:E86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{abc3a6c2-46ff-411b-a520-b9ab970fb4ec}</x14:id>
        </ext>
      </extLst>
    </cfRule>
  </conditionalFormatting>
  <conditionalFormatting sqref="E114:E123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{9af6cef4-a444-4a8f-99b3-a77ea65f5cf3}</x14:id>
        </ext>
      </extLst>
    </cfRule>
  </conditionalFormatting>
  <conditionalFormatting sqref="E151:E160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{c494fbba-95ad-4bba-8649-f0e886329a1b}</x14:id>
        </ext>
      </extLst>
    </cfRule>
  </conditionalFormatting>
  <conditionalFormatting sqref="E201:E210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{cc6a5c5d-592b-4a09-8718-a7bab74c759d}</x14:id>
        </ext>
      </extLst>
    </cfRule>
  </conditionalFormatting>
  <conditionalFormatting sqref="E238:E247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{073f4e55-d646-4bde-9cd0-03c15b9eaf61}</x14:id>
        </ext>
      </extLst>
    </cfRule>
  </conditionalFormatting>
  <conditionalFormatting sqref="E248:E249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{67c8e395-13d9-4af6-9363-ea4e8223c195}</x14:id>
        </ext>
      </extLst>
    </cfRule>
  </conditionalFormatting>
  <conditionalFormatting sqref="H166:H175">
    <cfRule type="dataBar" priority="5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{3eb0f322-1f74-4475-806a-2ca1e6107229}</x14:id>
        </ext>
      </extLst>
    </cfRule>
  </conditionalFormatting>
  <conditionalFormatting sqref="D3:D12;D14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{18ad4cbc-da15-4f6a-bf85-230b18c51af5}</x14:id>
        </ext>
      </extLst>
    </cfRule>
  </conditionalFormatting>
  <conditionalFormatting sqref="E18:E22;E25:E29;E32:E37;E50:E51">
    <cfRule type="dataBar" priority="5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{8beed5b5-4b92-435e-b26a-61af2f12dbb5}</x14:id>
        </ext>
      </extLst>
    </cfRule>
  </conditionalFormatting>
  <conditionalFormatting sqref="E55:E59;E62:E66;E69:E74;E87:E88">
    <cfRule type="dataBar" priority="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{743d1ccb-4baf-4e21-9414-f430aa06d7bf}</x14:id>
        </ext>
      </extLst>
    </cfRule>
  </conditionalFormatting>
  <conditionalFormatting sqref="E92:E96;E99:E103;E106:E111;E124:E125"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{c8345933-da0f-40a2-98f8-3d11b728ee8c}</x14:id>
        </ext>
      </extLst>
    </cfRule>
  </conditionalFormatting>
  <conditionalFormatting sqref="E129:E133;E136:E140;E143:E148;E161:E162">
    <cfRule type="dataBar" priority="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{90b1332c-eee8-49a8-938f-c395568e6027}</x14:id>
        </ext>
      </extLst>
    </cfRule>
  </conditionalFormatting>
  <conditionalFormatting sqref="E179:E183;E186:E190;E193:E198;E211:E212">
    <cfRule type="dataBar" priority="2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{37fd3f26-037c-444d-8a06-52c7d2ceb2fa}</x14:id>
        </ext>
      </extLst>
    </cfRule>
  </conditionalFormatting>
  <conditionalFormatting sqref="E216:E220;E223:E227;E230:E235">
    <cfRule type="dataBar" priority="1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{39e71bc6-79aa-4467-b7d3-e359ec1ffa54}</x14:id>
        </ext>
      </extLst>
    </cfRule>
  </conditionalFormatting>
  <hyperlinks>
    <hyperlink ref="D32" r:id="rId2" display="https://leetcode.com/problems/minimum-number-of-flips-to-make-binary-grid-palindromic-i/description/"/>
    <hyperlink ref="D69" r:id="rId2" display="https://leetcode.com/problems/minimum-number-of-flips-to-make-binary-grid-palindromic-i/description/"/>
    <hyperlink ref="D143" r:id="rId3" display="https://coderbyte.com/sl-candidate?inviteKey=ZhxskeU5UI"/>
    <hyperlink ref="E202" r:id="rId4" display="http://syllabus.africacode.net/topics/data_validation_and_verification/"/>
    <hyperlink ref="E203" r:id="rId5" display="http://syllabus.africacode.net/topics/regular-expressions/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ceef01-0602-4853-850e-d8963ca46a8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6479483-37fa-427f-90d9-7c363784a65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6062158-d831-456c-9ac8-067d8103a76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8fda4b13-ab2b-413a-b638-41af0a237f8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191d98a-d7d4-479e-9d7a-983e1527e8c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bd4632f-4733-4aec-8d1f-bd972650f10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b7ef3873-44da-4d8c-a86f-ba1dbdf649d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d70421a-5de1-4b2a-a71b-1c003ec7047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8110056-c11f-415e-a129-3e292079bf5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2558119a-001b-4c77-86a1-7b54ccea5b7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1aed1e2-76e7-4012-83ab-418ebd67542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388effe-ece5-4c38-ac00-32c6b51732f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5ab28e99-8748-4b79-bd2f-22ac5b30615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88eecef-e6f8-419c-9a6a-f012db4aca7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6058f42-b41b-40d4-8faf-17e02aa639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ab5bc34f-163b-4c41-98ad-149b1b26fa4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035e805-b17e-469b-bf0d-f1a2aeb11f4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37d253a-1457-43c7-a426-49b68944d90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fc4302d2-b83f-4650-ad41-23bb2e95eca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8fa57d0-5e12-4f43-abed-50a6d390af2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0dd1f76-15cc-4e2d-9d43-99bd8303dc5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1f78aa2d-b167-4659-b510-7623c2b1851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d50b6f1-38f0-467e-b448-44feb4ea6f6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41a0cd-77b9-49e8-8695-616968614af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8eae3926-93d3-4d2a-96aa-15a40063311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6fb6af8-92b4-46fd-b782-6bfcc475401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158b455-5b7a-446a-a592-8ab9a0b8f7b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7c48d578-8dec-492b-b910-3bb904718c1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e81537f-12f6-4ecc-bfe2-7df5e5b48c9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de48d08-7908-4565-a82f-0ab870eb790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04646326-8253-41b9-8034-7c0ffc0ec04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b9eff9f-8453-4be7-85dc-5e68bf5bf59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0417c2c-43db-4b18-9370-0285584c9cd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b48bf0a9-2bcb-40e9-8767-d806dfd686d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0b0ff22-a8f7-4b97-91f4-79d8268df19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6c3a554-5539-4175-a9a5-7dcd98da31e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5771e435-6ea8-4432-a8e9-7c69849492e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15be852-c13e-4c60-ba03-efbdbb9a9ef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f1b9bcd-9edb-412d-86b8-2ed265711e5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3ac0d42e-bb14-4bef-b0dd-60a44911567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12f0d6a-74b7-4c80-b3e8-24f864fc9d9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b1261c6-e35c-4272-9196-86711a52041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f61aca66-ab3e-4cde-9adb-6cfbf104a65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abc3a6c2-46ff-411b-a520-b9ab970fb4e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9af6cef4-a444-4a8f-99b3-a77ea65f5cf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c494fbba-95ad-4bba-8649-f0e886329a1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cc6a5c5d-592b-4a09-8718-a7bab74c759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073f4e55-d646-4bde-9cd0-03c15b9eaf6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67c8e395-13d9-4af6-9363-ea4e8223c19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3eb0f322-1f74-4475-806a-2ca1e610722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H166:H175</xm:sqref>
        </x14:conditionalFormatting>
        <x14:conditionalFormatting xmlns:xm="http://schemas.microsoft.com/office/excel/2006/main">
          <x14:cfRule type="dataBar" id="{18ad4cbc-da15-4f6a-bf85-230b18c51af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8beed5b5-4b92-435e-b26a-61af2f12dbb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743d1ccb-4baf-4e21-9414-f430aa06d7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c8345933-da0f-40a2-98f8-3d11b728ee8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90b1332c-eee8-49a8-938f-c395568e602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37fd3f26-037c-444d-8a06-52c7d2ceb2f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39e71bc6-79aa-4467-b7d3-e359ec1ffa5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49"/>
  <sheetViews>
    <sheetView zoomScale="30" zoomScaleNormal="30" workbookViewId="0">
      <selection activeCell="D106" sqref="D106"/>
    </sheetView>
  </sheetViews>
  <sheetFormatPr defaultColWidth="9.144" defaultRowHeight="14.4"/>
  <cols>
    <col min="2" max="2" width="3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454"/>
      <c r="C3" s="455"/>
      <c r="D3" s="232"/>
      <c r="F3" s="75">
        <f>'PROGRESS REPORT '!AA3</f>
        <v>2</v>
      </c>
      <c r="G3" s="76"/>
    </row>
    <row r="4" spans="2:4">
      <c r="B4" s="13"/>
      <c r="C4" s="14"/>
      <c r="D4" s="233"/>
    </row>
    <row r="5" spans="2:4">
      <c r="B5" s="13"/>
      <c r="C5" s="14"/>
      <c r="D5" s="72"/>
    </row>
    <row r="6" spans="2:4">
      <c r="B6" s="8"/>
      <c r="C6" s="9"/>
      <c r="D6" s="72"/>
    </row>
    <row r="7" spans="2:4">
      <c r="B7" s="13"/>
      <c r="C7" s="14"/>
      <c r="D7" s="72"/>
    </row>
    <row r="8" spans="2:4">
      <c r="B8" s="13"/>
      <c r="C8" s="14"/>
      <c r="D8" s="72"/>
    </row>
    <row r="9" spans="2:4">
      <c r="B9" s="13"/>
      <c r="C9" s="14"/>
      <c r="D9" s="72"/>
    </row>
    <row r="10" spans="2:4">
      <c r="B10" s="13"/>
      <c r="C10" s="14"/>
      <c r="D10" s="72"/>
    </row>
    <row r="11" spans="2:4">
      <c r="B11" s="13"/>
      <c r="C11" s="14"/>
      <c r="D11" s="72"/>
    </row>
    <row r="12" ht="15.15" spans="2:4">
      <c r="B12" s="8"/>
      <c r="C12" s="9"/>
      <c r="D12" s="77"/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45530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84"/>
      <c r="D25" s="285"/>
      <c r="E25" s="303"/>
      <c r="F25" s="304" t="str">
        <f t="shared" si="0"/>
        <v>Goal</v>
      </c>
      <c r="G25" s="305"/>
    </row>
    <row r="26" ht="15" customHeight="1" spans="2:7">
      <c r="B26" s="244"/>
      <c r="C26" s="255"/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15" customHeight="1" spans="2:7">
      <c r="B32" s="244"/>
      <c r="C32" s="261" t="s">
        <v>573</v>
      </c>
      <c r="D32" s="262"/>
      <c r="E32" s="316"/>
      <c r="F32" s="317" t="str">
        <f t="shared" si="0"/>
        <v>Goal</v>
      </c>
      <c r="G32" s="318"/>
    </row>
    <row r="33" ht="15" customHeight="1" spans="2:7">
      <c r="B33" s="244"/>
      <c r="C33" s="263"/>
      <c r="D33" s="264"/>
      <c r="E33" s="319"/>
      <c r="F33" s="320" t="str">
        <f t="shared" si="0"/>
        <v>Goal</v>
      </c>
      <c r="G33" s="321"/>
    </row>
    <row r="34" ht="15" customHeight="1" spans="2:7">
      <c r="B34" s="244"/>
      <c r="C34" s="263"/>
      <c r="D34" s="264"/>
      <c r="E34" s="319"/>
      <c r="F34" s="320" t="str">
        <f t="shared" si="0"/>
        <v>Goal</v>
      </c>
      <c r="G34" s="321"/>
    </row>
    <row r="35" ht="15" customHeight="1" spans="2:7">
      <c r="B35" s="244"/>
      <c r="C35" s="263"/>
      <c r="D35" s="264"/>
      <c r="E35" s="319"/>
      <c r="F35" s="320" t="str">
        <f t="shared" si="0"/>
        <v>Goal</v>
      </c>
      <c r="G35" s="321"/>
    </row>
    <row r="36" ht="15" customHeight="1" spans="2:7">
      <c r="B36" s="244"/>
      <c r="C36" s="265"/>
      <c r="D36" s="266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69" t="s">
        <v>69</v>
      </c>
      <c r="D39" s="270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355" t="s">
        <v>574</v>
      </c>
      <c r="D40" s="356"/>
      <c r="E40" s="361">
        <v>1</v>
      </c>
      <c r="F40" s="334" t="str">
        <f t="shared" si="0"/>
        <v>Completed</v>
      </c>
      <c r="G40" s="332"/>
    </row>
    <row r="41" ht="15" customHeight="1" spans="2:7">
      <c r="B41" s="244"/>
      <c r="C41" s="357" t="s">
        <v>575</v>
      </c>
      <c r="D41" s="358"/>
      <c r="E41" s="362">
        <v>1</v>
      </c>
      <c r="F41" s="336" t="str">
        <f t="shared" si="0"/>
        <v>Completed</v>
      </c>
      <c r="G41" s="337"/>
    </row>
    <row r="42" ht="15" customHeight="1" spans="2:7">
      <c r="B42" s="244"/>
      <c r="C42" s="357"/>
      <c r="D42" s="358"/>
      <c r="E42" s="362"/>
      <c r="F42" s="336" t="str">
        <f t="shared" si="0"/>
        <v>Goal</v>
      </c>
      <c r="G42" s="337"/>
    </row>
    <row r="43" ht="15" customHeight="1" spans="2:7">
      <c r="B43" s="244"/>
      <c r="C43" s="357"/>
      <c r="D43" s="358"/>
      <c r="E43" s="362"/>
      <c r="F43" s="336" t="str">
        <f t="shared" si="0"/>
        <v>Goal</v>
      </c>
      <c r="G43" s="337"/>
    </row>
    <row r="44" ht="15" customHeight="1" spans="2:7">
      <c r="B44" s="244"/>
      <c r="C44" s="357"/>
      <c r="D44" s="358"/>
      <c r="E44" s="451"/>
      <c r="F44" s="336" t="str">
        <f t="shared" si="0"/>
        <v>Goal</v>
      </c>
      <c r="G44" s="337"/>
    </row>
    <row r="45" ht="15" customHeight="1" spans="2:7">
      <c r="B45" s="244"/>
      <c r="C45" s="357"/>
      <c r="D45" s="358"/>
      <c r="E45" s="451"/>
      <c r="F45" s="336" t="str">
        <f t="shared" si="0"/>
        <v>Goal</v>
      </c>
      <c r="G45" s="337"/>
    </row>
    <row r="46" ht="15" customHeight="1" spans="2:7">
      <c r="B46" s="244"/>
      <c r="C46" s="357"/>
      <c r="D46" s="358"/>
      <c r="E46" s="451"/>
      <c r="F46" s="336" t="str">
        <f t="shared" si="0"/>
        <v>Goal</v>
      </c>
      <c r="G46" s="337"/>
    </row>
    <row r="47" ht="15" customHeight="1" spans="2:7">
      <c r="B47" s="244"/>
      <c r="C47" s="357"/>
      <c r="D47" s="358"/>
      <c r="E47" s="451"/>
      <c r="F47" s="336" t="str">
        <f t="shared" si="0"/>
        <v>Goal</v>
      </c>
      <c r="G47" s="337"/>
    </row>
    <row r="48" ht="15" customHeight="1" spans="2:7">
      <c r="B48" s="244"/>
      <c r="C48" s="357"/>
      <c r="D48" s="358"/>
      <c r="E48" s="451"/>
      <c r="F48" s="336" t="str">
        <f t="shared" si="0"/>
        <v>Goal</v>
      </c>
      <c r="G48" s="337"/>
    </row>
    <row r="49" ht="15" customHeight="1" spans="2:7">
      <c r="B49" s="244"/>
      <c r="C49" s="456" t="s">
        <v>576</v>
      </c>
      <c r="D49" s="457"/>
      <c r="E49" s="364"/>
      <c r="F49" s="340" t="str">
        <f t="shared" si="0"/>
        <v>Goal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45531</v>
      </c>
      <c r="C55" s="245">
        <v>0.208333333333333</v>
      </c>
      <c r="D55" s="246" t="s">
        <v>63</v>
      </c>
      <c r="E55" s="287"/>
      <c r="F55" s="288" t="str">
        <f t="shared" si="0"/>
        <v>Goal</v>
      </c>
      <c r="G55" s="289"/>
    </row>
    <row r="56" spans="2:7">
      <c r="B56" s="244"/>
      <c r="C56" s="247">
        <v>0.215277777777778</v>
      </c>
      <c r="D56" s="248" t="s">
        <v>373</v>
      </c>
      <c r="E56" s="290"/>
      <c r="F56" s="291" t="str">
        <f t="shared" si="0"/>
        <v>Goal</v>
      </c>
      <c r="G56" s="292"/>
    </row>
    <row r="57" spans="2:7">
      <c r="B57" s="244"/>
      <c r="C57" s="247">
        <v>0.243055555555556</v>
      </c>
      <c r="D57" s="248" t="s">
        <v>374</v>
      </c>
      <c r="E57" s="293"/>
      <c r="F57" s="294" t="str">
        <f t="shared" si="0"/>
        <v>Goal</v>
      </c>
      <c r="G57" s="292"/>
    </row>
    <row r="58" spans="2:7">
      <c r="B58" s="244"/>
      <c r="C58" s="247">
        <v>0.277777777777778</v>
      </c>
      <c r="D58" s="248" t="s">
        <v>375</v>
      </c>
      <c r="E58" s="293"/>
      <c r="F58" s="294" t="str">
        <f t="shared" si="0"/>
        <v>Goal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/>
      <c r="F59" s="296" t="str">
        <f t="shared" si="0"/>
        <v>Goal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spans="2:7">
      <c r="B62" s="244"/>
      <c r="C62" s="253" t="s">
        <v>577</v>
      </c>
      <c r="D62" s="254"/>
      <c r="E62" s="303"/>
      <c r="F62" s="304" t="str">
        <f t="shared" si="0"/>
        <v>Goal</v>
      </c>
      <c r="G62" s="458" t="s">
        <v>578</v>
      </c>
    </row>
    <row r="63" spans="2:7">
      <c r="B63" s="244"/>
      <c r="C63" s="255"/>
      <c r="D63" s="256"/>
      <c r="E63" s="306"/>
      <c r="F63" s="255" t="str">
        <f t="shared" si="0"/>
        <v>Goal</v>
      </c>
      <c r="G63" s="459"/>
    </row>
    <row r="64" spans="2:7">
      <c r="B64" s="244"/>
      <c r="C64" s="255"/>
      <c r="D64" s="256"/>
      <c r="E64" s="306"/>
      <c r="F64" s="255" t="str">
        <f t="shared" si="0"/>
        <v>Goal</v>
      </c>
      <c r="G64" s="459"/>
    </row>
    <row r="65" spans="2:7">
      <c r="B65" s="244"/>
      <c r="C65" s="255"/>
      <c r="D65" s="256"/>
      <c r="E65" s="306"/>
      <c r="F65" s="255" t="str">
        <f t="shared" si="0"/>
        <v>Goal</v>
      </c>
      <c r="G65" s="459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462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spans="2:7">
      <c r="B69" s="244"/>
      <c r="C69" s="261" t="s">
        <v>573</v>
      </c>
      <c r="D69" s="262"/>
      <c r="E69" s="316">
        <v>1</v>
      </c>
      <c r="F69" s="317" t="str">
        <f t="shared" si="0"/>
        <v>Completed</v>
      </c>
      <c r="G69" s="318" t="s">
        <v>579</v>
      </c>
    </row>
    <row r="70" spans="2:7">
      <c r="B70" s="244"/>
      <c r="C70" s="263"/>
      <c r="D70" s="264"/>
      <c r="E70" s="319"/>
      <c r="F70" s="320" t="str">
        <f t="shared" si="0"/>
        <v>Goal</v>
      </c>
      <c r="G70" s="321"/>
    </row>
    <row r="71" spans="2:7">
      <c r="B71" s="244"/>
      <c r="C71" s="263"/>
      <c r="D71" s="264"/>
      <c r="E71" s="319"/>
      <c r="F71" s="320" t="str">
        <f t="shared" si="0"/>
        <v>Goal</v>
      </c>
      <c r="G71" s="321"/>
    </row>
    <row r="72" spans="2:7">
      <c r="B72" s="244"/>
      <c r="C72" s="263"/>
      <c r="D72" s="264"/>
      <c r="E72" s="319"/>
      <c r="F72" s="320" t="str">
        <f t="shared" si="0"/>
        <v>Goal</v>
      </c>
      <c r="G72" s="321"/>
    </row>
    <row r="73" ht="15.75" customHeight="1" spans="2:7">
      <c r="B73" s="244"/>
      <c r="C73" s="265"/>
      <c r="D73" s="266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355" t="s">
        <v>574</v>
      </c>
      <c r="D77" s="356"/>
      <c r="E77" s="361"/>
      <c r="F77" s="334" t="str">
        <f t="shared" si="0"/>
        <v>Goal</v>
      </c>
      <c r="G77" s="332"/>
    </row>
    <row r="78" spans="2:7">
      <c r="B78" s="244"/>
      <c r="C78" s="357" t="s">
        <v>575</v>
      </c>
      <c r="D78" s="358"/>
      <c r="E78" s="362"/>
      <c r="F78" s="336" t="str">
        <f t="shared" si="0"/>
        <v>Goal</v>
      </c>
      <c r="G78" s="337"/>
    </row>
    <row r="79" spans="2:7">
      <c r="B79" s="244"/>
      <c r="C79" s="357"/>
      <c r="D79" s="358"/>
      <c r="E79" s="362"/>
      <c r="F79" s="336" t="str">
        <f t="shared" si="0"/>
        <v>Goal</v>
      </c>
      <c r="G79" s="337"/>
    </row>
    <row r="80" spans="2:7">
      <c r="B80" s="244"/>
      <c r="C80" s="357"/>
      <c r="D80" s="358"/>
      <c r="E80" s="362"/>
      <c r="F80" s="336" t="str">
        <f t="shared" si="0"/>
        <v>Goal</v>
      </c>
      <c r="G80" s="337"/>
    </row>
    <row r="81" ht="15" customHeight="1" spans="2:7">
      <c r="B81" s="244"/>
      <c r="C81" s="357"/>
      <c r="D81" s="358"/>
      <c r="E81" s="451"/>
      <c r="F81" s="336" t="str">
        <f t="shared" si="0"/>
        <v>Goal</v>
      </c>
      <c r="G81" s="337"/>
    </row>
    <row r="82" ht="15" customHeight="1" spans="2:7">
      <c r="B82" s="244"/>
      <c r="C82" s="357"/>
      <c r="D82" s="358"/>
      <c r="E82" s="451"/>
      <c r="F82" s="336" t="str">
        <f t="shared" ref="F82:F103" si="1">IF(E82=100%,"Completed","Goal")</f>
        <v>Goal</v>
      </c>
      <c r="G82" s="337"/>
    </row>
    <row r="83" ht="15" customHeight="1" spans="2:7">
      <c r="B83" s="244"/>
      <c r="C83" s="357"/>
      <c r="D83" s="358"/>
      <c r="E83" s="451"/>
      <c r="F83" s="336" t="str">
        <f t="shared" si="1"/>
        <v>Goal</v>
      </c>
      <c r="G83" s="337"/>
    </row>
    <row r="84" ht="15" customHeight="1" spans="2:7">
      <c r="B84" s="244"/>
      <c r="C84" s="357"/>
      <c r="D84" s="358"/>
      <c r="E84" s="451"/>
      <c r="F84" s="336" t="str">
        <f t="shared" si="1"/>
        <v>Goal</v>
      </c>
      <c r="G84" s="337"/>
    </row>
    <row r="85" ht="15" customHeight="1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359"/>
      <c r="D86" s="360"/>
      <c r="E86" s="364"/>
      <c r="F86" s="340" t="str">
        <f t="shared" si="1"/>
        <v>Goal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45532</v>
      </c>
      <c r="C92" s="245">
        <v>0.208333333333333</v>
      </c>
      <c r="D92" s="246" t="s">
        <v>63</v>
      </c>
      <c r="E92" s="287"/>
      <c r="F92" s="288" t="str">
        <f t="shared" si="1"/>
        <v>Goal</v>
      </c>
      <c r="G92" s="289"/>
    </row>
    <row r="93" spans="2:7">
      <c r="B93" s="244"/>
      <c r="C93" s="247">
        <v>0.215277777777778</v>
      </c>
      <c r="D93" s="248" t="s">
        <v>373</v>
      </c>
      <c r="E93" s="290"/>
      <c r="F93" s="291" t="str">
        <f t="shared" si="1"/>
        <v>Goal</v>
      </c>
      <c r="G93" s="292"/>
    </row>
    <row r="94" spans="2:7">
      <c r="B94" s="244"/>
      <c r="C94" s="247">
        <v>0.243055555555556</v>
      </c>
      <c r="D94" s="248" t="s">
        <v>374</v>
      </c>
      <c r="E94" s="293"/>
      <c r="F94" s="294" t="str">
        <f t="shared" si="1"/>
        <v>Goal</v>
      </c>
      <c r="G94" s="292"/>
    </row>
    <row r="95" spans="2:7">
      <c r="B95" s="244"/>
      <c r="C95" s="247">
        <v>0.277777777777778</v>
      </c>
      <c r="D95" s="248" t="s">
        <v>375</v>
      </c>
      <c r="E95" s="293"/>
      <c r="F95" s="294" t="str">
        <f t="shared" si="1"/>
        <v>Goal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/>
      <c r="F96" s="296" t="str">
        <f t="shared" si="1"/>
        <v>Goal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53" t="s">
        <v>577</v>
      </c>
      <c r="D99" s="254"/>
      <c r="E99" s="303">
        <v>1</v>
      </c>
      <c r="F99" s="304" t="str">
        <f t="shared" si="1"/>
        <v>Completed</v>
      </c>
      <c r="G99" s="305"/>
    </row>
    <row r="100" spans="2:7">
      <c r="B100" s="244"/>
      <c r="C100" s="255"/>
      <c r="D100" s="256"/>
      <c r="E100" s="306"/>
      <c r="F100" s="255" t="str">
        <f t="shared" si="1"/>
        <v>Goal</v>
      </c>
      <c r="G100" s="307"/>
    </row>
    <row r="101" spans="2:7">
      <c r="B101" s="244"/>
      <c r="C101" s="255"/>
      <c r="D101" s="256"/>
      <c r="E101" s="306"/>
      <c r="F101" s="255" t="str">
        <f t="shared" si="1"/>
        <v>Goal</v>
      </c>
      <c r="G101" s="307"/>
    </row>
    <row r="102" spans="2:7">
      <c r="B102" s="244"/>
      <c r="C102" s="255"/>
      <c r="D102" s="256"/>
      <c r="E102" s="306"/>
      <c r="F102" s="255" t="str">
        <f t="shared" si="1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1"/>
        <v>Goal</v>
      </c>
      <c r="G103" s="310"/>
    </row>
    <row r="104" ht="15.75" customHeight="1" spans="2:7">
      <c r="B104" s="244"/>
      <c r="C104" s="259">
        <v>0.395833333333333</v>
      </c>
      <c r="D104" s="260"/>
      <c r="E104" s="311" t="s">
        <v>217</v>
      </c>
      <c r="F104" s="312"/>
      <c r="G104" s="313"/>
    </row>
    <row r="105" ht="15.75" customHeight="1" spans="2:7">
      <c r="B105" s="244"/>
      <c r="C105" s="432" t="s">
        <v>69</v>
      </c>
      <c r="D105" s="433"/>
      <c r="E105" s="314" t="s">
        <v>44</v>
      </c>
      <c r="F105" s="315" t="s">
        <v>61</v>
      </c>
      <c r="G105" s="314" t="s">
        <v>62</v>
      </c>
    </row>
    <row r="106" ht="28.8" spans="2:7">
      <c r="B106" s="244"/>
      <c r="C106" s="460" t="s">
        <v>580</v>
      </c>
      <c r="D106" s="461" t="s">
        <v>581</v>
      </c>
      <c r="E106" s="316"/>
      <c r="F106" s="317" t="str">
        <f t="shared" ref="F106:F169" si="2">IF(E106=100%,"Completed","Goal")</f>
        <v>Goal</v>
      </c>
      <c r="G106" s="318"/>
    </row>
    <row r="107" spans="2:7">
      <c r="B107" s="244"/>
      <c r="C107" s="460"/>
      <c r="D107" s="460"/>
      <c r="E107" s="319"/>
      <c r="F107" s="320" t="str">
        <f t="shared" si="2"/>
        <v>Goal</v>
      </c>
      <c r="G107" s="321"/>
    </row>
    <row r="108" spans="2:7">
      <c r="B108" s="244"/>
      <c r="C108" s="460"/>
      <c r="D108" s="460"/>
      <c r="E108" s="319"/>
      <c r="F108" s="320" t="str">
        <f t="shared" si="2"/>
        <v>Goal</v>
      </c>
      <c r="G108" s="321"/>
    </row>
    <row r="109" spans="2:7">
      <c r="B109" s="244"/>
      <c r="C109" s="460"/>
      <c r="D109" s="460"/>
      <c r="E109" s="319"/>
      <c r="F109" s="320" t="str">
        <f t="shared" si="2"/>
        <v>Goal</v>
      </c>
      <c r="G109" s="321"/>
    </row>
    <row r="110" ht="15.75" customHeight="1" spans="2:7">
      <c r="B110" s="244"/>
      <c r="C110" s="460"/>
      <c r="D110" s="460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355" t="s">
        <v>574</v>
      </c>
      <c r="D114" s="356"/>
      <c r="E114" s="361"/>
      <c r="F114" s="334" t="str">
        <f t="shared" si="2"/>
        <v>Goal</v>
      </c>
      <c r="G114" s="332"/>
    </row>
    <row r="115" spans="2:7">
      <c r="B115" s="244"/>
      <c r="C115" s="357" t="s">
        <v>582</v>
      </c>
      <c r="D115" s="358"/>
      <c r="E115" s="362">
        <v>1</v>
      </c>
      <c r="F115" s="336" t="str">
        <f t="shared" si="2"/>
        <v>Completed</v>
      </c>
      <c r="G115" s="337"/>
    </row>
    <row r="116" spans="2:7">
      <c r="B116" s="244"/>
      <c r="C116" s="357"/>
      <c r="D116" s="358"/>
      <c r="E116" s="362"/>
      <c r="F116" s="336" t="str">
        <f t="shared" si="2"/>
        <v>Goal</v>
      </c>
      <c r="G116" s="337"/>
    </row>
    <row r="117" spans="2:7">
      <c r="B117" s="244"/>
      <c r="C117" s="357"/>
      <c r="D117" s="358"/>
      <c r="E117" s="362"/>
      <c r="F117" s="336" t="str">
        <f t="shared" si="2"/>
        <v>Goal</v>
      </c>
      <c r="G117" s="337"/>
    </row>
    <row r="118" ht="15" customHeight="1" spans="2:7">
      <c r="B118" s="244"/>
      <c r="C118" s="357"/>
      <c r="D118" s="358"/>
      <c r="E118" s="451"/>
      <c r="F118" s="336" t="str">
        <f t="shared" si="2"/>
        <v>Goal</v>
      </c>
      <c r="G118" s="337"/>
    </row>
    <row r="119" ht="15" customHeight="1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ht="15" customHeight="1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ht="15" customHeight="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ht="15" customHeight="1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359"/>
      <c r="D123" s="360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45533</v>
      </c>
      <c r="C129" s="245">
        <v>0.208333333333333</v>
      </c>
      <c r="D129" s="246" t="s">
        <v>63</v>
      </c>
      <c r="E129" s="287"/>
      <c r="F129" s="288" t="str">
        <f t="shared" si="2"/>
        <v>Goal</v>
      </c>
      <c r="G129" s="289"/>
    </row>
    <row r="130" spans="2:7">
      <c r="B130" s="244"/>
      <c r="C130" s="247">
        <v>0.215277777777778</v>
      </c>
      <c r="D130" s="248" t="s">
        <v>373</v>
      </c>
      <c r="E130" s="290"/>
      <c r="F130" s="291" t="str">
        <f t="shared" si="2"/>
        <v>Goal</v>
      </c>
      <c r="G130" s="292"/>
    </row>
    <row r="131" spans="2:7">
      <c r="B131" s="244"/>
      <c r="C131" s="247">
        <v>0.243055555555556</v>
      </c>
      <c r="D131" s="248" t="s">
        <v>374</v>
      </c>
      <c r="E131" s="293"/>
      <c r="F131" s="294" t="str">
        <f t="shared" si="2"/>
        <v>Goal</v>
      </c>
      <c r="G131" s="292"/>
    </row>
    <row r="132" spans="2:7">
      <c r="B132" s="244"/>
      <c r="C132" s="247">
        <v>0.277777777777778</v>
      </c>
      <c r="D132" s="248" t="s">
        <v>375</v>
      </c>
      <c r="E132" s="293"/>
      <c r="F132" s="294" t="str">
        <f t="shared" si="2"/>
        <v>Goal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/>
      <c r="F133" s="296" t="str">
        <f t="shared" si="2"/>
        <v>Goal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spans="2:7">
      <c r="B136" s="244"/>
      <c r="C136" s="253" t="s">
        <v>577</v>
      </c>
      <c r="D136" s="254"/>
      <c r="E136" s="303">
        <v>1</v>
      </c>
      <c r="F136" s="304" t="str">
        <f t="shared" si="2"/>
        <v>Completed</v>
      </c>
      <c r="G136" s="305"/>
    </row>
    <row r="137" spans="2:7">
      <c r="B137" s="244"/>
      <c r="C137" s="255"/>
      <c r="D137" s="256"/>
      <c r="E137" s="306" t="s">
        <v>583</v>
      </c>
      <c r="F137" s="255" t="str">
        <f t="shared" si="2"/>
        <v>Goal</v>
      </c>
      <c r="G137" s="307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259">
        <v>0.395833333333333</v>
      </c>
      <c r="D141" s="260"/>
      <c r="E141" s="311" t="s">
        <v>217</v>
      </c>
      <c r="F141" s="312"/>
      <c r="G141" s="313"/>
    </row>
    <row r="142" ht="15.75" customHeight="1" spans="2:7">
      <c r="B142" s="244"/>
      <c r="C142" s="432" t="s">
        <v>69</v>
      </c>
      <c r="D142" s="433"/>
      <c r="E142" s="314" t="s">
        <v>44</v>
      </c>
      <c r="F142" s="315" t="s">
        <v>61</v>
      </c>
      <c r="G142" s="314" t="s">
        <v>62</v>
      </c>
    </row>
    <row r="143" ht="216" spans="2:7">
      <c r="B143" s="244"/>
      <c r="C143" s="444" t="s">
        <v>287</v>
      </c>
      <c r="D143" s="445" t="s">
        <v>584</v>
      </c>
      <c r="E143" s="316">
        <v>1</v>
      </c>
      <c r="F143" s="317" t="str">
        <f t="shared" si="2"/>
        <v>Completed</v>
      </c>
      <c r="G143" s="318"/>
    </row>
    <row r="144" spans="2:7">
      <c r="B144" s="244"/>
      <c r="C144" s="436" t="s">
        <v>585</v>
      </c>
      <c r="D144" s="437"/>
      <c r="E144" s="319">
        <v>1</v>
      </c>
      <c r="F144" s="320" t="str">
        <f t="shared" si="2"/>
        <v>Completed</v>
      </c>
      <c r="G144" s="321"/>
    </row>
    <row r="145" spans="2:7">
      <c r="B145" s="244"/>
      <c r="C145" s="436"/>
      <c r="D145" s="437"/>
      <c r="E145" s="319"/>
      <c r="F145" s="320" t="str">
        <f t="shared" si="2"/>
        <v>Goal</v>
      </c>
      <c r="G145" s="321"/>
    </row>
    <row r="146" spans="2:7">
      <c r="B146" s="244"/>
      <c r="C146" s="436"/>
      <c r="D146" s="437"/>
      <c r="E146" s="319"/>
      <c r="F146" s="320" t="str">
        <f t="shared" si="2"/>
        <v>Goal</v>
      </c>
      <c r="G146" s="321"/>
    </row>
    <row r="147" ht="15.75" customHeight="1" spans="2:7">
      <c r="B147" s="244"/>
      <c r="C147" s="438"/>
      <c r="D147" s="439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ht="15" customHeight="1" spans="2:7">
      <c r="B151" s="244"/>
      <c r="C151" s="357" t="s">
        <v>586</v>
      </c>
      <c r="D151" s="358"/>
      <c r="E151" s="361">
        <v>1</v>
      </c>
      <c r="F151" s="334" t="str">
        <f t="shared" si="2"/>
        <v>Completed</v>
      </c>
      <c r="G151" s="332"/>
    </row>
    <row r="152" spans="2:7">
      <c r="B152" s="244"/>
      <c r="C152" s="357"/>
      <c r="D152" s="358"/>
      <c r="E152" s="362"/>
      <c r="F152" s="336" t="str">
        <f t="shared" si="2"/>
        <v>Goal</v>
      </c>
      <c r="G152" s="337"/>
    </row>
    <row r="153" spans="2:7">
      <c r="B153" s="244"/>
      <c r="C153" s="357"/>
      <c r="D153" s="358"/>
      <c r="E153" s="362"/>
      <c r="F153" s="336" t="str">
        <f t="shared" si="2"/>
        <v>Goal</v>
      </c>
      <c r="G153" s="337"/>
    </row>
    <row r="154" spans="2:7">
      <c r="B154" s="244"/>
      <c r="C154" s="357"/>
      <c r="D154" s="358"/>
      <c r="E154" s="362"/>
      <c r="F154" s="336" t="str">
        <f t="shared" si="2"/>
        <v>Goal</v>
      </c>
      <c r="G154" s="337"/>
    </row>
    <row r="155" ht="15.75" customHeight="1" spans="2:7">
      <c r="B155" s="244"/>
      <c r="C155" s="357"/>
      <c r="D155" s="358"/>
      <c r="E155" s="451"/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359"/>
      <c r="D160" s="360"/>
      <c r="E160" s="364"/>
      <c r="F160" s="340" t="str">
        <f t="shared" si="2"/>
        <v>Goal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462</v>
      </c>
      <c r="C165" s="367"/>
      <c r="D165" s="368" t="s">
        <v>404</v>
      </c>
      <c r="E165" s="368" t="s">
        <v>217</v>
      </c>
      <c r="F165" s="368" t="s">
        <v>405</v>
      </c>
      <c r="G165" s="368" t="s">
        <v>406</v>
      </c>
      <c r="H165" s="378" t="s">
        <v>44</v>
      </c>
      <c r="I165" s="384" t="s">
        <v>78</v>
      </c>
    </row>
    <row r="166" ht="39.75" customHeight="1" spans="2:9">
      <c r="B166" s="369"/>
      <c r="C166" s="370"/>
      <c r="D166" s="371" t="s">
        <v>587</v>
      </c>
      <c r="E166" s="371" t="s">
        <v>588</v>
      </c>
      <c r="F166" s="371" t="s">
        <v>83</v>
      </c>
      <c r="G166" s="379" t="s">
        <v>589</v>
      </c>
      <c r="H166" s="380"/>
      <c r="I166" s="385"/>
    </row>
    <row r="167" ht="39.75" customHeight="1" spans="2:9">
      <c r="B167" s="372"/>
      <c r="C167" s="373"/>
      <c r="D167" s="374"/>
      <c r="E167" s="374" t="s">
        <v>377</v>
      </c>
      <c r="F167" s="374"/>
      <c r="G167" s="221" t="s">
        <v>537</v>
      </c>
      <c r="H167" s="381"/>
      <c r="I167" s="386" t="s">
        <v>79</v>
      </c>
    </row>
    <row r="168" ht="39.75" customHeight="1" spans="2:9">
      <c r="B168" s="372"/>
      <c r="C168" s="373"/>
      <c r="D168" s="374"/>
      <c r="E168" s="374" t="s">
        <v>590</v>
      </c>
      <c r="F168" s="374"/>
      <c r="G168" s="221" t="s">
        <v>591</v>
      </c>
      <c r="H168" s="381"/>
      <c r="I168" s="386" t="s">
        <v>81</v>
      </c>
    </row>
    <row r="169" ht="15" customHeight="1" spans="2:9">
      <c r="B169" s="372"/>
      <c r="C169" s="373"/>
      <c r="D169" s="374"/>
      <c r="E169" s="374"/>
      <c r="F169" s="374"/>
      <c r="G169" s="221"/>
      <c r="H169" s="381"/>
      <c r="I169" s="386" t="s">
        <v>82</v>
      </c>
    </row>
    <row r="170" ht="15" customHeight="1" spans="2:9">
      <c r="B170" s="372"/>
      <c r="C170" s="373"/>
      <c r="D170" s="374"/>
      <c r="E170" s="374"/>
      <c r="F170" s="374"/>
      <c r="G170" s="221"/>
      <c r="H170" s="381"/>
      <c r="I170" s="386" t="s">
        <v>84</v>
      </c>
    </row>
    <row r="171" ht="15" customHeight="1" spans="2:9">
      <c r="B171" s="372"/>
      <c r="C171" s="373"/>
      <c r="D171" s="374"/>
      <c r="E171" s="374"/>
      <c r="F171" s="374"/>
      <c r="G171" s="221"/>
      <c r="H171" s="381"/>
      <c r="I171" s="386" t="s">
        <v>85</v>
      </c>
    </row>
    <row r="172" ht="15" customHeight="1" spans="2:9">
      <c r="B172" s="372"/>
      <c r="C172" s="373"/>
      <c r="D172" s="374"/>
      <c r="E172" s="374"/>
      <c r="F172" s="374"/>
      <c r="G172" s="221"/>
      <c r="H172" s="381"/>
      <c r="I172" s="387"/>
    </row>
    <row r="173" ht="39.75" customHeight="1" spans="2:9">
      <c r="B173" s="372"/>
      <c r="C173" s="373"/>
      <c r="D173" s="374"/>
      <c r="E173" s="374"/>
      <c r="F173" s="374"/>
      <c r="G173" s="463" t="s">
        <v>592</v>
      </c>
      <c r="H173" s="381"/>
      <c r="I173" s="387"/>
    </row>
    <row r="174" ht="39.75" customHeight="1" spans="2:9">
      <c r="B174" s="372"/>
      <c r="C174" s="373"/>
      <c r="D174" s="374"/>
      <c r="E174" s="374"/>
      <c r="F174" s="374"/>
      <c r="G174" s="463" t="s">
        <v>593</v>
      </c>
      <c r="H174" s="381"/>
      <c r="I174" s="387"/>
    </row>
    <row r="175" ht="15" customHeight="1" spans="2:9">
      <c r="B175" s="375"/>
      <c r="C175" s="376"/>
      <c r="D175" s="377"/>
      <c r="E175" s="377"/>
      <c r="F175" s="377"/>
      <c r="G175" s="382"/>
      <c r="H175" s="383"/>
      <c r="I175" s="388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45534</v>
      </c>
      <c r="C179" s="245">
        <v>0.208333333333333</v>
      </c>
      <c r="D179" s="246" t="s">
        <v>63</v>
      </c>
      <c r="E179" s="287"/>
      <c r="F179" s="288" t="str">
        <f t="shared" ref="F170:F233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ht="15" customHeight="1" spans="2:7">
      <c r="B186" s="244"/>
      <c r="C186" s="253" t="s">
        <v>577</v>
      </c>
      <c r="D186" s="254"/>
      <c r="E186" s="303">
        <v>1</v>
      </c>
      <c r="F186" s="304" t="str">
        <f t="shared" si="3"/>
        <v>Completed</v>
      </c>
      <c r="G186" s="305"/>
    </row>
    <row r="187" spans="2:7">
      <c r="B187" s="244"/>
      <c r="C187" s="255"/>
      <c r="D187" s="256"/>
      <c r="E187" s="306"/>
      <c r="F187" s="255" t="str">
        <f t="shared" si="3"/>
        <v>Goal</v>
      </c>
      <c r="G187" s="307"/>
    </row>
    <row r="188" spans="2:7">
      <c r="B188" s="244"/>
      <c r="C188" s="255"/>
      <c r="D188" s="256"/>
      <c r="E188" s="306"/>
      <c r="F188" s="255" t="str">
        <f t="shared" si="3"/>
        <v>Goal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259" t="s">
        <v>69</v>
      </c>
      <c r="D192" s="260"/>
      <c r="E192" s="314" t="s">
        <v>44</v>
      </c>
      <c r="F192" s="315" t="s">
        <v>61</v>
      </c>
      <c r="G192" s="314" t="s">
        <v>62</v>
      </c>
    </row>
    <row r="193" spans="2:7">
      <c r="B193" s="244"/>
      <c r="C193" s="261"/>
      <c r="D193" s="262"/>
      <c r="E193" s="316"/>
      <c r="F193" s="317" t="str">
        <f t="shared" si="3"/>
        <v>Goal</v>
      </c>
      <c r="G193" s="318"/>
    </row>
    <row r="194" spans="2:7">
      <c r="B194" s="244"/>
      <c r="C194" s="263"/>
      <c r="D194" s="264"/>
      <c r="E194" s="319"/>
      <c r="F194" s="320" t="str">
        <f t="shared" si="3"/>
        <v>Goal</v>
      </c>
      <c r="G194" s="321"/>
    </row>
    <row r="195" spans="2:7">
      <c r="B195" s="244"/>
      <c r="C195" s="263"/>
      <c r="D195" s="264"/>
      <c r="E195" s="319"/>
      <c r="F195" s="320" t="str">
        <f t="shared" si="3"/>
        <v>Goal</v>
      </c>
      <c r="G195" s="321"/>
    </row>
    <row r="196" spans="2:7">
      <c r="B196" s="244"/>
      <c r="C196" s="263"/>
      <c r="D196" s="264"/>
      <c r="E196" s="319"/>
      <c r="F196" s="320" t="str">
        <f t="shared" si="3"/>
        <v>Goal</v>
      </c>
      <c r="G196" s="321"/>
    </row>
    <row r="197" ht="15.75" customHeight="1" spans="2:7">
      <c r="B197" s="244"/>
      <c r="C197" s="265"/>
      <c r="D197" s="266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355" t="s">
        <v>594</v>
      </c>
      <c r="D201" s="356"/>
      <c r="E201" s="361"/>
      <c r="F201" s="334" t="str">
        <f t="shared" si="3"/>
        <v>Goal</v>
      </c>
      <c r="G201" s="332"/>
    </row>
    <row r="202" spans="2:7">
      <c r="B202" s="244"/>
      <c r="C202" s="357" t="s">
        <v>574</v>
      </c>
      <c r="D202" s="358"/>
      <c r="E202" s="362"/>
      <c r="F202" s="336" t="str">
        <f t="shared" si="3"/>
        <v>Goal</v>
      </c>
      <c r="G202" s="337"/>
    </row>
    <row r="203" spans="2:7">
      <c r="B203" s="244"/>
      <c r="C203" s="357"/>
      <c r="D203" s="358"/>
      <c r="E203" s="362"/>
      <c r="F203" s="336" t="str">
        <f t="shared" si="3"/>
        <v>Goal</v>
      </c>
      <c r="G203" s="337"/>
    </row>
    <row r="204" spans="2:7">
      <c r="B204" s="244"/>
      <c r="C204" s="357"/>
      <c r="D204" s="358"/>
      <c r="E204" s="362"/>
      <c r="F204" s="336" t="str">
        <f t="shared" si="3"/>
        <v>Goal</v>
      </c>
      <c r="G204" s="337"/>
    </row>
    <row r="205" ht="15" customHeight="1" spans="2:7">
      <c r="B205" s="244"/>
      <c r="C205" s="357"/>
      <c r="D205" s="358"/>
      <c r="E205" s="451"/>
      <c r="F205" s="336" t="str">
        <f t="shared" si="3"/>
        <v>Goal</v>
      </c>
      <c r="G205" s="337"/>
    </row>
    <row r="206" ht="15" customHeight="1" spans="2:7">
      <c r="B206" s="244"/>
      <c r="C206" s="357"/>
      <c r="D206" s="358"/>
      <c r="E206" s="451"/>
      <c r="F206" s="336" t="str">
        <f t="shared" si="3"/>
        <v>Goal</v>
      </c>
      <c r="G206" s="337"/>
    </row>
    <row r="207" ht="15" customHeight="1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ht="15" customHeight="1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ht="15" customHeight="1" spans="2:7">
      <c r="B209" s="244"/>
      <c r="C209" s="357"/>
      <c r="D209" s="358"/>
      <c r="E209" s="451"/>
      <c r="F209" s="336" t="str">
        <f t="shared" si="3"/>
        <v>Goal</v>
      </c>
      <c r="G209" s="337"/>
    </row>
    <row r="210" ht="15.75" customHeight="1" spans="2:7">
      <c r="B210" s="244"/>
      <c r="C210" s="359"/>
      <c r="D210" s="360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/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spans="2:7">
      <c r="B223" s="453"/>
      <c r="C223" s="284"/>
      <c r="D223" s="285"/>
      <c r="E223" s="303"/>
      <c r="F223" s="304" t="str">
        <f t="shared" si="3"/>
        <v>Goal</v>
      </c>
      <c r="G223" s="305"/>
    </row>
    <row r="224" spans="2:7">
      <c r="B224" s="453"/>
      <c r="C224" s="255"/>
      <c r="D224" s="256"/>
      <c r="E224" s="306"/>
      <c r="F224" s="255" t="str">
        <f t="shared" si="3"/>
        <v>Goal</v>
      </c>
      <c r="G224" s="307"/>
    </row>
    <row r="225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spans="2:7">
      <c r="B230" s="453"/>
      <c r="C230" s="261"/>
      <c r="D230" s="262"/>
      <c r="E230" s="316"/>
      <c r="F230" s="317" t="str">
        <f t="shared" si="3"/>
        <v>Goal</v>
      </c>
      <c r="G230" s="318"/>
    </row>
    <row r="231" spans="2:7">
      <c r="B231" s="453"/>
      <c r="C231" s="263"/>
      <c r="D231" s="264"/>
      <c r="E231" s="319"/>
      <c r="F231" s="320" t="str">
        <f t="shared" si="3"/>
        <v>Goal</v>
      </c>
      <c r="G231" s="321"/>
    </row>
    <row r="232" spans="2:7">
      <c r="B232" s="453"/>
      <c r="C232" s="263"/>
      <c r="D232" s="264"/>
      <c r="E232" s="319"/>
      <c r="F232" s="320" t="str">
        <f t="shared" si="3"/>
        <v>Goal</v>
      </c>
      <c r="G232" s="321"/>
    </row>
    <row r="233" spans="2:7">
      <c r="B233" s="453"/>
      <c r="C233" s="263"/>
      <c r="D233" s="264"/>
      <c r="E233" s="319"/>
      <c r="F233" s="320" t="str">
        <f t="shared" si="3"/>
        <v>Goal</v>
      </c>
      <c r="G233" s="321"/>
    </row>
    <row r="234" ht="15.75" customHeight="1" spans="2:7">
      <c r="B234" s="453"/>
      <c r="C234" s="265"/>
      <c r="D234" s="266"/>
      <c r="E234" s="322"/>
      <c r="F234" s="323" t="str">
        <f t="shared" ref="F234:F249" si="4">IF(E234=100%,"Completed","Goal")</f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spans="2:7">
      <c r="B238" s="453"/>
      <c r="C238" s="355"/>
      <c r="D238" s="356"/>
      <c r="E238" s="361"/>
      <c r="F238" s="334" t="str">
        <f t="shared" si="4"/>
        <v>Goal</v>
      </c>
      <c r="G238" s="332"/>
    </row>
    <row r="239" spans="2:7">
      <c r="B239" s="453"/>
      <c r="C239" s="357"/>
      <c r="D239" s="358"/>
      <c r="E239" s="362"/>
      <c r="F239" s="336" t="str">
        <f t="shared" si="4"/>
        <v>Goal</v>
      </c>
      <c r="G239" s="337"/>
    </row>
    <row r="240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.15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.15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220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2:D32"/>
    <mergeCell ref="C33:D33"/>
    <mergeCell ref="C34:D34"/>
    <mergeCell ref="C35:D35"/>
    <mergeCell ref="C36:D36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69:D69"/>
    <mergeCell ref="C70:D70"/>
    <mergeCell ref="C71:D71"/>
    <mergeCell ref="C72:D72"/>
    <mergeCell ref="C73:D73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07:D107"/>
    <mergeCell ref="C108:D108"/>
    <mergeCell ref="C109:D109"/>
    <mergeCell ref="C110:D110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4:D144"/>
    <mergeCell ref="C145:D145"/>
    <mergeCell ref="C146:D146"/>
    <mergeCell ref="C147:D147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B165:C165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3:D193"/>
    <mergeCell ref="C194:D194"/>
    <mergeCell ref="C195:D195"/>
    <mergeCell ref="C196:D196"/>
    <mergeCell ref="C197:D197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0:D230"/>
    <mergeCell ref="C231:D231"/>
    <mergeCell ref="C232:D232"/>
    <mergeCell ref="C233:D233"/>
    <mergeCell ref="C234:D234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C166:C175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1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{408b04d1-7e4c-4ca5-93c9-c1239ce767c2}</x14:id>
        </ext>
      </extLst>
    </cfRule>
    <cfRule type="dataBar" priority="1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{7a36dcea-695c-429a-84b8-241d217f501e}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{2a38e2f6-fd02-43c5-bdec-b91f190b198b}</x14:id>
        </ext>
      </extLst>
    </cfRule>
  </conditionalFormatting>
  <conditionalFormatting sqref="D4">
    <cfRule type="dataBar" priority="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{c96259ec-22df-4487-9a6e-6e891f3728ec}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{3c57c949-4f2a-4a0a-be57-f3ecb99ab2b6}</x14:id>
        </ext>
      </extLst>
    </cfRule>
    <cfRule type="dataBar" priority="1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{6d179576-6ded-419b-94fe-f113cd0deee0}</x14:id>
        </ext>
      </extLst>
    </cfRule>
  </conditionalFormatting>
  <conditionalFormatting sqref="E18"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{69858916-aae8-4200-82a9-53cdf45d6658}</x14:id>
        </ext>
      </extLst>
    </cfRule>
    <cfRule type="dataBar" priority="5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{c1989061-cbd4-495f-afe2-b6e7f1e31611}</x14:id>
        </ext>
      </extLst>
    </cfRule>
    <cfRule type="dataBar" priority="5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{453b20c4-f6e6-429e-bac4-eb585b07f74c}</x14:id>
        </ext>
      </extLst>
    </cfRule>
  </conditionalFormatting>
  <conditionalFormatting sqref="E19">
    <cfRule type="dataBar" priority="5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{ea2d3ce5-8261-4351-8c9f-fdd6e20e4c11}</x14:id>
        </ext>
      </extLst>
    </cfRule>
    <cfRule type="dataBar" priority="5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{a56bb72d-3b72-4640-b0fe-20c8a2597ffa}</x14:id>
        </ext>
      </extLst>
    </cfRule>
    <cfRule type="dataBar" priority="5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{6408f915-aa08-4bdb-b6c4-4229a5c78ebf}</x14:id>
        </ext>
      </extLst>
    </cfRule>
  </conditionalFormatting>
  <conditionalFormatting sqref="E55">
    <cfRule type="dataBar" priority="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{2f77aade-0981-4eca-8830-acf0a980f85a}</x14:id>
        </ext>
      </extLst>
    </cfRule>
    <cfRule type="dataBar" priority="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{f3592c88-39ef-41fa-bebd-5443214b5ca2}</x14:id>
        </ext>
      </extLst>
    </cfRule>
    <cfRule type="dataBar" priority="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{2f072a12-994a-495f-ad03-76e42f7a9fcb}</x14:id>
        </ext>
      </extLst>
    </cfRule>
  </conditionalFormatting>
  <conditionalFormatting sqref="E56">
    <cfRule type="dataBar" priority="4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{d49faf2a-7abc-4665-ae8a-e66004dcf957}</x14:id>
        </ext>
      </extLst>
    </cfRule>
    <cfRule type="dataBar" priority="4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{c57d24f2-c13c-4446-95b3-36d85e98f3d3}</x14:id>
        </ext>
      </extLst>
    </cfRule>
    <cfRule type="dataBar" priority="4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{727d3b44-721c-420c-bd47-6212161a9a0d}</x14:id>
        </ext>
      </extLst>
    </cfRule>
  </conditionalFormatting>
  <conditionalFormatting sqref="E92">
    <cfRule type="dataBar" priority="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{e30c9698-3782-43b8-8c83-94ea6647a65f}</x14:id>
        </ext>
      </extLst>
    </cfRule>
    <cfRule type="dataBar" priority="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{5e565e99-267f-4809-9de3-e27d7593d3e7}</x14:id>
        </ext>
      </extLst>
    </cfRule>
    <cfRule type="dataBar" priority="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{f9f6d8f1-a275-4cf8-bf24-fc4323f24342}</x14:id>
        </ext>
      </extLst>
    </cfRule>
  </conditionalFormatting>
  <conditionalFormatting sqref="E93">
    <cfRule type="dataBar" priority="3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{43cc8aa3-b2d9-4d32-8d9a-e5fc42ad0993}</x14:id>
        </ext>
      </extLst>
    </cfRule>
    <cfRule type="dataBar" priority="3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{f826f594-3c71-4cdf-9526-b08ad8df5e15}</x14:id>
        </ext>
      </extLst>
    </cfRule>
    <cfRule type="dataBar" priority="3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{2daa3a25-e123-4434-80aa-3021616c6a13}</x14:id>
        </ext>
      </extLst>
    </cfRule>
  </conditionalFormatting>
  <conditionalFormatting sqref="E129">
    <cfRule type="dataBar" priority="3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{04dc733d-17e9-4752-8710-7487d4778956}</x14:id>
        </ext>
      </extLst>
    </cfRule>
    <cfRule type="dataBar" priority="3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{dcab9a71-9387-4073-8da7-d2ec617b0d3e}</x14:id>
        </ext>
      </extLst>
    </cfRule>
    <cfRule type="dataBar" priority="3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{5a650a86-969f-405d-b023-9344b54dc290}</x14:id>
        </ext>
      </extLst>
    </cfRule>
  </conditionalFormatting>
  <conditionalFormatting sqref="E130">
    <cfRule type="dataBar" priority="3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{b79308a8-8018-463c-8f62-bb66d60a2f9a}</x14:id>
        </ext>
      </extLst>
    </cfRule>
    <cfRule type="dataBar" priority="3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{d354e7f9-7d0c-4603-8cc8-1534020bb78f}</x14:id>
        </ext>
      </extLst>
    </cfRule>
    <cfRule type="dataBar" priority="3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{7ca73de1-909d-418a-8e52-d452a33e036f}</x14:id>
        </ext>
      </extLst>
    </cfRule>
  </conditionalFormatting>
  <conditionalFormatting sqref="E179">
    <cfRule type="dataBar" priority="2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{5d0489f4-cca3-4f6a-bab0-aa9810b8199c}</x14:id>
        </ext>
      </extLst>
    </cfRule>
    <cfRule type="dataBar" priority="2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{ec0e5870-33b9-4630-8f6d-0ea61140caa1}</x14:id>
        </ext>
      </extLst>
    </cfRule>
    <cfRule type="dataBar" priority="2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{1fec01c0-2de2-41aa-9484-d7ff4e8499d2}</x14:id>
        </ext>
      </extLst>
    </cfRule>
  </conditionalFormatting>
  <conditionalFormatting sqref="E180">
    <cfRule type="dataBar" priority="2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{106f5f86-8673-4477-ab69-436ae5c0eb36}</x14:id>
        </ext>
      </extLst>
    </cfRule>
    <cfRule type="dataBar" priority="2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{0201e373-90f0-4f39-b65b-de972a5876f4}</x14:id>
        </ext>
      </extLst>
    </cfRule>
    <cfRule type="dataBar" priority="2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{23c422fc-0652-4e7c-83d5-52c9fda5cc9b}</x14:id>
        </ext>
      </extLst>
    </cfRule>
  </conditionalFormatting>
  <conditionalFormatting sqref="E216">
    <cfRule type="dataBar" priority="2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{1c2b7690-fa8e-4e57-a1bc-f2a1968f2ed1}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{defdeba3-9dc9-45c4-9c79-008197003945}</x14:id>
        </ext>
      </extLst>
    </cfRule>
    <cfRule type="dataBar" priority="1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{e830aedd-6b74-46c7-a699-4e485c64da42}</x14:id>
        </ext>
      </extLst>
    </cfRule>
  </conditionalFormatting>
  <conditionalFormatting sqref="E217">
    <cfRule type="dataBar" priority="1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{00c2910f-0ae8-42f9-b549-0540a7b12004}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{89733664-0855-4844-8140-3e4a80c8c3c4}</x14:id>
        </ext>
      </extLst>
    </cfRule>
    <cfRule type="dataBar" priority="1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{32c50075-039f-44d1-bc9a-27089f2ad90a}</x14:id>
        </ext>
      </extLst>
    </cfRule>
  </conditionalFormatting>
  <conditionalFormatting sqref="E40:E49">
    <cfRule type="dataBar" priority="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{22bdfef9-e9a1-444b-8912-ab0a9b001271}</x14:id>
        </ext>
      </extLst>
    </cfRule>
  </conditionalFormatting>
  <conditionalFormatting sqref="E77:E86">
    <cfRule type="dataBar" priority="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{7b5bb317-6932-47d9-b3b0-7e21c65363be}</x14:id>
        </ext>
      </extLst>
    </cfRule>
  </conditionalFormatting>
  <conditionalFormatting sqref="E114:E123">
    <cfRule type="dataBar" priority="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{b76ff6fc-71f4-4060-bc52-0418a64ec32f}</x14:id>
        </ext>
      </extLst>
    </cfRule>
  </conditionalFormatting>
  <conditionalFormatting sqref="E151:E160">
    <cfRule type="dataBar" priority="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{cb1dce3a-87db-4873-9e73-c950cacc273c}</x14:id>
        </ext>
      </extLst>
    </cfRule>
  </conditionalFormatting>
  <conditionalFormatting sqref="E201:E210">
    <cfRule type="dataBar" priority="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{279fdcab-db96-4876-9ec3-8d3c7b277723}</x14:id>
        </ext>
      </extLst>
    </cfRule>
  </conditionalFormatting>
  <conditionalFormatting sqref="E238:E247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{8c06eb4e-6379-48e5-a9a9-24a7a6ec3385}</x14:id>
        </ext>
      </extLst>
    </cfRule>
  </conditionalFormatting>
  <conditionalFormatting sqref="E248:E249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{0a585821-2485-427f-88a7-71c169ff6c01}</x14:id>
        </ext>
      </extLst>
    </cfRule>
  </conditionalFormatting>
  <conditionalFormatting sqref="H166:H175">
    <cfRule type="dataBar" priority="5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{e6dd8ce9-b418-4e5d-a22c-d97bf4e26aae}</x14:id>
        </ext>
      </extLst>
    </cfRule>
  </conditionalFormatting>
  <conditionalFormatting sqref="D3:D12;D14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{8d02cb3b-e4eb-442b-9a04-e1d3e22316d5}</x14:id>
        </ext>
      </extLst>
    </cfRule>
  </conditionalFormatting>
  <conditionalFormatting sqref="E18:E22;E25:E29;E32:E37;E50:E51">
    <cfRule type="dataBar" priority="5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{db44fdf3-75f1-4cdc-b877-42d497c31eeb}</x14:id>
        </ext>
      </extLst>
    </cfRule>
  </conditionalFormatting>
  <conditionalFormatting sqref="E55:E59;E62:E66;E69:E74;E87:E88">
    <cfRule type="dataBar" priority="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{836e633c-cfd7-459f-bc87-fc7ab3459918}</x14:id>
        </ext>
      </extLst>
    </cfRule>
  </conditionalFormatting>
  <conditionalFormatting sqref="E92:E96;E99:E103;E106:E111;E124:E125"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{3abdb113-aad5-4659-8581-a1f153972d05}</x14:id>
        </ext>
      </extLst>
    </cfRule>
  </conditionalFormatting>
  <conditionalFormatting sqref="E129:E133;E136:E140;E143:E148;E161:E162">
    <cfRule type="dataBar" priority="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{3acd3ba9-0e70-442f-bf93-07c66464c93b}</x14:id>
        </ext>
      </extLst>
    </cfRule>
  </conditionalFormatting>
  <conditionalFormatting sqref="E179:E183;E186:E190;E193:E198;E211:E212">
    <cfRule type="dataBar" priority="2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{af5f4aba-6329-4c67-a0ad-5a790214d284}</x14:id>
        </ext>
      </extLst>
    </cfRule>
  </conditionalFormatting>
  <conditionalFormatting sqref="E216:E220;E223:E227;E230:E235">
    <cfRule type="dataBar" priority="1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{013534f7-135e-48f9-941d-5d51908e6717}</x14:id>
        </ext>
      </extLst>
    </cfRule>
  </conditionalFormatting>
  <hyperlinks>
    <hyperlink ref="C62:D62" r:id="rId2" display="oswell.ndhlovu@umuzi.org - interacting with files - review pr"/>
    <hyperlink ref="G62:G66" r:id="rId3" display="oswell.ndhlovu@umuzi.org - interacting with files - review pr - struggling with shop database using sql"/>
    <hyperlink ref="C99:D99" r:id="rId2" display="oswell.ndhlovu@umuzi.org - interacting with files - review pr"/>
    <hyperlink ref="D106" r:id="rId4" display="https://leetcode.com/problems/add-two-numbers/description/"/>
    <hyperlink ref="C136:D136" r:id="rId2" display="oswell.ndhlovu@umuzi.org - interacting with files - review pr"/>
    <hyperlink ref="D143" r:id="rId5" display="http://url9090.coderbyte.com/ls/click?upn=u001.lj3TCiZxNU7jdbrh9WbrWc0TYooxWyNG7iblBrnUkY1dZbk53wTdsxFlySTVgXVYdkHp36vZLmB3vioEVDv-2FhA-3D-3DFkGg_0uW3xirGmLjaxDxe8V-2Bwmt8Dx4Ob8Wr9iaeT5yuPIW8QfrUb25ufUhezFfh1aUCeBdlDhWqSwUUOUaKFPDNYaX7w38on7TScAkDGEu6o5wk3VKcpYGQth9HdJE0-2B10E595H1n-2FP1oiC7xX7w0WHL5E84lKPN2Ly7HhTfJv0a5JU0KxwGK3aJ5Zw4A0WfuVThl1uYLA3wN7Wqn6XuTEhjDg-3D-3D"/>
    <hyperlink ref="C186:D186" r:id="rId2" display="oswell.ndhlovu@umuzi.org - interacting with files - review pr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8b04d1-7e4c-4ca5-93c9-c1239ce767c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a36dcea-695c-429a-84b8-241d217f50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a38e2f6-fd02-43c5-bdec-b91f190b198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c96259ec-22df-4487-9a6e-6e891f3728e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c57c949-4f2a-4a0a-be57-f3ecb99ab2b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d179576-6ded-419b-94fe-f113cd0deee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69858916-aae8-4200-82a9-53cdf45d665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1989061-cbd4-495f-afe2-b6e7f1e3161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53b20c4-f6e6-429e-bac4-eb585b07f74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ea2d3ce5-8261-4351-8c9f-fdd6e20e4c1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56bb72d-3b72-4640-b0fe-20c8a2597ff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408f915-aa08-4bdb-b6c4-4229a5c78e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2f77aade-0981-4eca-8830-acf0a980f85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3592c88-39ef-41fa-bebd-5443214b5ca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f072a12-994a-495f-ad03-76e42f7a9fc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d49faf2a-7abc-4665-ae8a-e66004dcf95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57d24f2-c13c-4446-95b3-36d85e98f3d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7d3b44-721c-420c-bd47-6212161a9a0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e30c9698-3782-43b8-8c83-94ea6647a6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e565e99-267f-4809-9de3-e27d7593d3e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9f6d8f1-a275-4cf8-bf24-fc4323f2434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43cc8aa3-b2d9-4d32-8d9a-e5fc42ad099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826f594-3c71-4cdf-9526-b08ad8df5e1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daa3a25-e123-4434-80aa-3021616c6a1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04dc733d-17e9-4752-8710-7487d477895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cab9a71-9387-4073-8da7-d2ec617b0d3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a650a86-969f-405d-b023-9344b54dc29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b79308a8-8018-463c-8f62-bb66d60a2f9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354e7f9-7d0c-4603-8cc8-1534020bb78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ca73de1-909d-418a-8e52-d452a33e036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5d0489f4-cca3-4f6a-bab0-aa9810b8199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c0e5870-33b9-4630-8f6d-0ea61140ca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fec01c0-2de2-41aa-9484-d7ff4e8499d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106f5f86-8673-4477-ab69-436ae5c0eb3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201e373-90f0-4f39-b65b-de972a5876f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3c422fc-0652-4e7c-83d5-52c9fda5cc9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1c2b7690-fa8e-4e57-a1bc-f2a1968f2ed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efdeba3-9dc9-45c4-9c79-00819700394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830aedd-6b74-46c7-a699-4e485c64da4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00c2910f-0ae8-42f9-b549-0540a7b1200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9733664-0855-4844-8140-3e4a80c8c3c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2c50075-039f-44d1-bc9a-27089f2ad90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22bdfef9-e9a1-444b-8912-ab0a9b00127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7b5bb317-6932-47d9-b3b0-7e21c65363b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b76ff6fc-71f4-4060-bc52-0418a64ec32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cb1dce3a-87db-4873-9e73-c950cacc273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279fdcab-db96-4876-9ec3-8d3c7b27772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8c06eb4e-6379-48e5-a9a9-24a7a6ec338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0a585821-2485-427f-88a7-71c169ff6c0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e6dd8ce9-b418-4e5d-a22c-d97bf4e26aa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H166:H175</xm:sqref>
        </x14:conditionalFormatting>
        <x14:conditionalFormatting xmlns:xm="http://schemas.microsoft.com/office/excel/2006/main">
          <x14:cfRule type="dataBar" id="{8d02cb3b-e4eb-442b-9a04-e1d3e22316d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db44fdf3-75f1-4cdc-b877-42d497c31ee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E18:E22;E25:E29;E32:E37;E50:E51</xm:sqref>
        </x14:conditionalFormatting>
        <x14:conditionalFormatting xmlns:xm="http://schemas.microsoft.com/office/excel/2006/main">
          <x14:cfRule type="dataBar" id="{836e633c-cfd7-459f-bc87-fc7ab345991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3abdb113-aad5-4659-8581-a1f153972d0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3acd3ba9-0e70-442f-bf93-07c66464c93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af5f4aba-6329-4c67-a0ad-5a790214d28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013534f7-135e-48f9-941d-5d51908e671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49"/>
  <sheetViews>
    <sheetView zoomScale="30" zoomScaleNormal="30" topLeftCell="B1" workbookViewId="0">
      <selection activeCell="D4" sqref="D4"/>
    </sheetView>
  </sheetViews>
  <sheetFormatPr defaultColWidth="9.144" defaultRowHeight="14.4"/>
  <cols>
    <col min="2" max="2" width="35.568" customWidth="1"/>
    <col min="3" max="4" width="30.568" customWidth="1"/>
    <col min="5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230" t="s">
        <v>595</v>
      </c>
      <c r="C3" s="231"/>
      <c r="D3" s="232">
        <v>1</v>
      </c>
      <c r="F3" s="75">
        <f>'PROGRESS REPORT '!AA3</f>
        <v>2</v>
      </c>
      <c r="G3" s="76"/>
    </row>
    <row r="4" spans="2:4">
      <c r="B4" s="13" t="s">
        <v>596</v>
      </c>
      <c r="C4" s="14"/>
      <c r="D4" s="233"/>
    </row>
    <row r="5" spans="2:4">
      <c r="B5" s="13" t="s">
        <v>560</v>
      </c>
      <c r="C5" s="14"/>
      <c r="D5" s="72"/>
    </row>
    <row r="6" spans="2:4">
      <c r="B6" s="234" t="s">
        <v>597</v>
      </c>
      <c r="C6" s="235"/>
      <c r="D6" s="72"/>
    </row>
    <row r="7" spans="2:4">
      <c r="B7" s="13" t="s">
        <v>598</v>
      </c>
      <c r="C7" s="14"/>
      <c r="D7" s="72"/>
    </row>
    <row r="8" spans="2:4">
      <c r="B8" s="11" t="s">
        <v>599</v>
      </c>
      <c r="C8" s="236"/>
      <c r="D8" s="72"/>
    </row>
    <row r="9" spans="2:4">
      <c r="B9" s="237" t="s">
        <v>600</v>
      </c>
      <c r="C9" s="238"/>
      <c r="D9" s="72"/>
    </row>
    <row r="10" spans="2:4">
      <c r="B10" s="391" t="s">
        <v>601</v>
      </c>
      <c r="C10" s="392"/>
      <c r="D10" s="72"/>
    </row>
    <row r="11" spans="2:4">
      <c r="B11" s="234" t="s">
        <v>602</v>
      </c>
      <c r="C11" s="235"/>
      <c r="D11" s="72"/>
    </row>
    <row r="12" ht="15.15" spans="2:4">
      <c r="B12" s="440" t="s">
        <v>603</v>
      </c>
      <c r="C12" s="441"/>
      <c r="D12" s="77">
        <v>1</v>
      </c>
    </row>
    <row r="13" ht="14.25" customHeight="1" spans="2:4">
      <c r="B13" s="2" t="s">
        <v>21</v>
      </c>
      <c r="C13" s="442"/>
      <c r="D13" s="3"/>
    </row>
    <row r="14" ht="15.15" spans="2:4">
      <c r="B14" s="18">
        <f ca="1">'PROGRESS REPORT '!AB3</f>
        <v>9.03445413034456</v>
      </c>
      <c r="C14" s="79"/>
      <c r="D14" s="443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45523</v>
      </c>
      <c r="C18" s="245">
        <v>0.208333333333333</v>
      </c>
      <c r="D18" s="246" t="s">
        <v>63</v>
      </c>
      <c r="E18" s="287">
        <v>1</v>
      </c>
      <c r="F18" s="288" t="str">
        <f t="shared" ref="F18:F81" si="0">IF(E18=100%,"Completed","Goal")</f>
        <v>Completed</v>
      </c>
      <c r="G18" s="289"/>
    </row>
    <row r="19" spans="2:7">
      <c r="B19" s="244"/>
      <c r="C19" s="247">
        <v>0.215277777777778</v>
      </c>
      <c r="D19" s="248" t="s">
        <v>373</v>
      </c>
      <c r="E19" s="290">
        <v>1</v>
      </c>
      <c r="F19" s="291" t="str">
        <f t="shared" si="0"/>
        <v>Completed</v>
      </c>
      <c r="G19" s="292"/>
    </row>
    <row r="20" spans="2:7">
      <c r="B20" s="244"/>
      <c r="C20" s="247">
        <v>0.243055555555556</v>
      </c>
      <c r="D20" s="248" t="s">
        <v>374</v>
      </c>
      <c r="E20" s="293">
        <v>1</v>
      </c>
      <c r="F20" s="294" t="str">
        <f t="shared" si="0"/>
        <v>Completed</v>
      </c>
      <c r="G20" s="292"/>
    </row>
    <row r="21" spans="2:7">
      <c r="B21" s="244"/>
      <c r="C21" s="247">
        <v>0.277777777777778</v>
      </c>
      <c r="D21" s="248" t="s">
        <v>375</v>
      </c>
      <c r="E21" s="293">
        <v>1</v>
      </c>
      <c r="F21" s="294" t="str">
        <f t="shared" si="0"/>
        <v>Completed</v>
      </c>
      <c r="G21" s="292"/>
    </row>
    <row r="22" ht="15.15" spans="2:7">
      <c r="B22" s="244"/>
      <c r="C22" s="249">
        <v>0.326388888888889</v>
      </c>
      <c r="D22" s="250" t="s">
        <v>376</v>
      </c>
      <c r="E22" s="295">
        <v>1</v>
      </c>
      <c r="F22" s="296" t="str">
        <f t="shared" si="0"/>
        <v>Completed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84"/>
      <c r="D25" s="285"/>
      <c r="E25" s="303"/>
      <c r="F25" s="304" t="str">
        <f t="shared" si="0"/>
        <v>Goal</v>
      </c>
      <c r="G25" s="305"/>
    </row>
    <row r="26" ht="15" customHeight="1" spans="2:7">
      <c r="B26" s="244"/>
      <c r="C26" s="255"/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432" t="s">
        <v>69</v>
      </c>
      <c r="D31" s="433"/>
      <c r="E31" s="314" t="s">
        <v>44</v>
      </c>
      <c r="F31" s="315" t="s">
        <v>61</v>
      </c>
      <c r="G31" s="314" t="s">
        <v>62</v>
      </c>
    </row>
    <row r="32" ht="50.25" customHeight="1" spans="2:7">
      <c r="B32" s="244"/>
      <c r="C32" s="444" t="s">
        <v>604</v>
      </c>
      <c r="D32" s="445" t="s">
        <v>605</v>
      </c>
      <c r="E32" s="316">
        <v>1</v>
      </c>
      <c r="F32" s="317" t="str">
        <f t="shared" si="0"/>
        <v>Completed</v>
      </c>
      <c r="G32" s="318"/>
    </row>
    <row r="33" ht="15" customHeight="1" spans="2:7">
      <c r="B33" s="244"/>
      <c r="C33" s="436" t="s">
        <v>606</v>
      </c>
      <c r="D33" s="437"/>
      <c r="E33" s="319">
        <v>1</v>
      </c>
      <c r="F33" s="320" t="str">
        <f t="shared" si="0"/>
        <v>Completed</v>
      </c>
      <c r="G33" s="321"/>
    </row>
    <row r="34" ht="15" customHeight="1" spans="2:7">
      <c r="B34" s="244"/>
      <c r="C34" s="436"/>
      <c r="D34" s="437"/>
      <c r="E34" s="319"/>
      <c r="F34" s="320" t="str">
        <f t="shared" si="0"/>
        <v>Goal</v>
      </c>
      <c r="G34" s="321"/>
    </row>
    <row r="35" ht="15" customHeight="1" spans="2:7">
      <c r="B35" s="244"/>
      <c r="C35" s="436"/>
      <c r="D35" s="437"/>
      <c r="E35" s="319"/>
      <c r="F35" s="320" t="str">
        <f t="shared" si="0"/>
        <v>Goal</v>
      </c>
      <c r="G35" s="321"/>
    </row>
    <row r="36" ht="15" customHeight="1" spans="2:7">
      <c r="B36" s="244"/>
      <c r="C36" s="438"/>
      <c r="D36" s="439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71" t="s">
        <v>69</v>
      </c>
      <c r="D39" s="272"/>
      <c r="E39" s="330" t="s">
        <v>44</v>
      </c>
      <c r="F39" s="331" t="s">
        <v>61</v>
      </c>
      <c r="G39" s="329" t="s">
        <v>62</v>
      </c>
    </row>
    <row r="40" ht="15" customHeight="1" spans="2:7">
      <c r="B40" s="244"/>
      <c r="C40" s="273" t="s">
        <v>607</v>
      </c>
      <c r="D40" s="274"/>
      <c r="E40" s="333"/>
      <c r="F40" s="334" t="str">
        <f t="shared" si="0"/>
        <v>Goal</v>
      </c>
      <c r="G40" s="332"/>
    </row>
    <row r="41" ht="15" customHeight="1" spans="2:7">
      <c r="B41" s="244"/>
      <c r="C41" s="275" t="s">
        <v>608</v>
      </c>
      <c r="D41" s="276"/>
      <c r="E41" s="335"/>
      <c r="F41" s="336" t="str">
        <f t="shared" si="0"/>
        <v>Goal</v>
      </c>
      <c r="G41" s="337"/>
    </row>
    <row r="42" ht="15" customHeight="1" spans="2:7">
      <c r="B42" s="244"/>
      <c r="C42" s="275" t="s">
        <v>609</v>
      </c>
      <c r="D42" s="276"/>
      <c r="E42" s="335">
        <v>1</v>
      </c>
      <c r="F42" s="336" t="str">
        <f t="shared" si="0"/>
        <v>Completed</v>
      </c>
      <c r="G42" s="337"/>
    </row>
    <row r="43" ht="15" customHeight="1" spans="2:7">
      <c r="B43" s="244"/>
      <c r="C43" s="275" t="s">
        <v>610</v>
      </c>
      <c r="D43" s="276"/>
      <c r="E43" s="335">
        <v>1</v>
      </c>
      <c r="F43" s="336" t="str">
        <f t="shared" si="0"/>
        <v>Completed</v>
      </c>
      <c r="G43" s="337"/>
    </row>
    <row r="44" ht="15" customHeight="1" spans="2:7">
      <c r="B44" s="244"/>
      <c r="C44" s="275"/>
      <c r="D44" s="276"/>
      <c r="E44" s="446"/>
      <c r="F44" s="336" t="str">
        <f t="shared" si="0"/>
        <v>Goal</v>
      </c>
      <c r="G44" s="337"/>
    </row>
    <row r="45" ht="15" customHeight="1" spans="2:7">
      <c r="B45" s="244"/>
      <c r="C45" s="275"/>
      <c r="D45" s="276"/>
      <c r="E45" s="446"/>
      <c r="F45" s="336" t="str">
        <f t="shared" si="0"/>
        <v>Goal</v>
      </c>
      <c r="G45" s="337"/>
    </row>
    <row r="46" ht="15" customHeight="1" spans="2:7">
      <c r="B46" s="244"/>
      <c r="C46" s="275"/>
      <c r="D46" s="276"/>
      <c r="E46" s="446"/>
      <c r="F46" s="336" t="str">
        <f t="shared" si="0"/>
        <v>Goal</v>
      </c>
      <c r="G46" s="337"/>
    </row>
    <row r="47" ht="15" customHeight="1" spans="2:7">
      <c r="B47" s="244"/>
      <c r="C47" s="275"/>
      <c r="D47" s="276"/>
      <c r="E47" s="446"/>
      <c r="F47" s="336" t="str">
        <f t="shared" si="0"/>
        <v>Goal</v>
      </c>
      <c r="G47" s="337"/>
    </row>
    <row r="48" ht="15" customHeight="1" spans="2:7">
      <c r="B48" s="244"/>
      <c r="C48" s="275"/>
      <c r="D48" s="276"/>
      <c r="E48" s="446"/>
      <c r="F48" s="336" t="str">
        <f t="shared" si="0"/>
        <v>Goal</v>
      </c>
      <c r="G48" s="337"/>
    </row>
    <row r="49" ht="15" customHeight="1" spans="2:7">
      <c r="B49" s="244"/>
      <c r="C49" s="430" t="s">
        <v>611</v>
      </c>
      <c r="D49" s="431"/>
      <c r="E49" s="338">
        <v>1</v>
      </c>
      <c r="F49" s="340" t="str">
        <f t="shared" si="0"/>
        <v>Completed</v>
      </c>
      <c r="G49" s="341"/>
    </row>
    <row r="50" ht="15" customHeight="1" spans="2:7">
      <c r="B50" s="244"/>
      <c r="C50" s="279">
        <v>0.666666666666667</v>
      </c>
      <c r="D50" s="280" t="s">
        <v>391</v>
      </c>
      <c r="E50" s="342"/>
      <c r="F50" s="280" t="str">
        <f t="shared" si="0"/>
        <v>Goal</v>
      </c>
      <c r="G50" s="343"/>
    </row>
    <row r="51" ht="15" customHeight="1" spans="2:7">
      <c r="B51" s="281"/>
      <c r="C51" s="282">
        <v>0.75</v>
      </c>
      <c r="D51" s="283" t="s">
        <v>392</v>
      </c>
      <c r="E51" s="344"/>
      <c r="F51" s="283" t="str">
        <f t="shared" si="0"/>
        <v>Goal</v>
      </c>
      <c r="G51" s="345"/>
    </row>
    <row r="53" ht="15.15"/>
    <row r="54" ht="21.75" customHeight="1" spans="2:7">
      <c r="B54" s="242" t="s">
        <v>58</v>
      </c>
      <c r="C54" s="243" t="s">
        <v>59</v>
      </c>
      <c r="D54" s="242" t="s">
        <v>60</v>
      </c>
      <c r="E54" s="242" t="s">
        <v>44</v>
      </c>
      <c r="F54" s="243" t="s">
        <v>61</v>
      </c>
      <c r="G54" s="286" t="s">
        <v>62</v>
      </c>
    </row>
    <row r="55" spans="2:7">
      <c r="B55" s="244">
        <v>45524</v>
      </c>
      <c r="C55" s="245">
        <v>0.208333333333333</v>
      </c>
      <c r="D55" s="246" t="s">
        <v>63</v>
      </c>
      <c r="E55" s="287">
        <v>1</v>
      </c>
      <c r="F55" s="288" t="str">
        <f t="shared" si="0"/>
        <v>Completed</v>
      </c>
      <c r="G55" s="289"/>
    </row>
    <row r="56" spans="2:7">
      <c r="B56" s="244"/>
      <c r="C56" s="247">
        <v>0.215277777777778</v>
      </c>
      <c r="D56" s="248" t="s">
        <v>373</v>
      </c>
      <c r="E56" s="290">
        <v>1</v>
      </c>
      <c r="F56" s="291" t="str">
        <f t="shared" si="0"/>
        <v>Completed</v>
      </c>
      <c r="G56" s="292"/>
    </row>
    <row r="57" spans="2:7">
      <c r="B57" s="244"/>
      <c r="C57" s="247">
        <v>0.243055555555556</v>
      </c>
      <c r="D57" s="248" t="s">
        <v>374</v>
      </c>
      <c r="E57" s="293">
        <v>1</v>
      </c>
      <c r="F57" s="294" t="str">
        <f t="shared" si="0"/>
        <v>Completed</v>
      </c>
      <c r="G57" s="292"/>
    </row>
    <row r="58" spans="2:7">
      <c r="B58" s="244"/>
      <c r="C58" s="247">
        <v>0.277777777777778</v>
      </c>
      <c r="D58" s="248" t="s">
        <v>375</v>
      </c>
      <c r="E58" s="293">
        <v>1</v>
      </c>
      <c r="F58" s="294" t="str">
        <f t="shared" si="0"/>
        <v>Completed</v>
      </c>
      <c r="G58" s="292"/>
    </row>
    <row r="59" ht="15.75" customHeight="1" spans="2:7">
      <c r="B59" s="244"/>
      <c r="C59" s="249">
        <v>0.326388888888889</v>
      </c>
      <c r="D59" s="250" t="s">
        <v>376</v>
      </c>
      <c r="E59" s="295">
        <v>1</v>
      </c>
      <c r="F59" s="296" t="str">
        <f t="shared" si="0"/>
        <v>Completed</v>
      </c>
      <c r="G59" s="297"/>
    </row>
    <row r="60" ht="15.75" customHeight="1" spans="2:7">
      <c r="B60" s="244"/>
      <c r="C60" s="251">
        <v>0.354166666666667</v>
      </c>
      <c r="D60" s="252"/>
      <c r="E60" s="298" t="s">
        <v>64</v>
      </c>
      <c r="F60" s="299"/>
      <c r="G60" s="300"/>
    </row>
    <row r="61" ht="15.75" customHeight="1" spans="2:7">
      <c r="B61" s="244"/>
      <c r="C61" s="251" t="s">
        <v>69</v>
      </c>
      <c r="D61" s="252"/>
      <c r="E61" s="301" t="s">
        <v>44</v>
      </c>
      <c r="F61" s="301" t="s">
        <v>61</v>
      </c>
      <c r="G61" s="302" t="s">
        <v>62</v>
      </c>
    </row>
    <row r="62" ht="30" customHeight="1" spans="2:7">
      <c r="B62" s="244"/>
      <c r="C62" s="284" t="s">
        <v>612</v>
      </c>
      <c r="D62" s="285"/>
      <c r="E62" s="303">
        <v>1</v>
      </c>
      <c r="F62" s="304" t="str">
        <f t="shared" si="0"/>
        <v>Completed</v>
      </c>
      <c r="G62" s="305"/>
    </row>
    <row r="63" spans="2:7">
      <c r="B63" s="244"/>
      <c r="C63" s="255"/>
      <c r="D63" s="256"/>
      <c r="E63" s="306"/>
      <c r="F63" s="255" t="str">
        <f t="shared" si="0"/>
        <v>Goal</v>
      </c>
      <c r="G63" s="307"/>
    </row>
    <row r="64" spans="2:7">
      <c r="B64" s="244"/>
      <c r="C64" s="255"/>
      <c r="D64" s="256"/>
      <c r="E64" s="306"/>
      <c r="F64" s="255" t="str">
        <f t="shared" si="0"/>
        <v>Goal</v>
      </c>
      <c r="G64" s="307"/>
    </row>
    <row r="65" spans="2:7">
      <c r="B65" s="244"/>
      <c r="C65" s="255"/>
      <c r="D65" s="256"/>
      <c r="E65" s="306"/>
      <c r="F65" s="255" t="str">
        <f t="shared" si="0"/>
        <v>Goal</v>
      </c>
      <c r="G65" s="307"/>
    </row>
    <row r="66" ht="15.75" customHeight="1" spans="2:7">
      <c r="B66" s="244"/>
      <c r="C66" s="257"/>
      <c r="D66" s="258"/>
      <c r="E66" s="308"/>
      <c r="F66" s="309" t="str">
        <f t="shared" si="0"/>
        <v>Goal</v>
      </c>
      <c r="G66" s="310"/>
    </row>
    <row r="67" ht="15.75" customHeight="1" spans="2:7">
      <c r="B67" s="244"/>
      <c r="C67" s="259">
        <v>0.395833333333333</v>
      </c>
      <c r="D67" s="260"/>
      <c r="E67" s="311" t="s">
        <v>217</v>
      </c>
      <c r="F67" s="312"/>
      <c r="G67" s="313"/>
    </row>
    <row r="68" ht="15.75" customHeight="1" spans="2:7">
      <c r="B68" s="244"/>
      <c r="C68" s="259" t="s">
        <v>69</v>
      </c>
      <c r="D68" s="260"/>
      <c r="E68" s="314" t="s">
        <v>44</v>
      </c>
      <c r="F68" s="315" t="s">
        <v>61</v>
      </c>
      <c r="G68" s="314" t="s">
        <v>62</v>
      </c>
    </row>
    <row r="69" spans="2:7">
      <c r="B69" s="244"/>
      <c r="C69" s="436" t="s">
        <v>613</v>
      </c>
      <c r="D69" s="437"/>
      <c r="E69" s="316"/>
      <c r="F69" s="317" t="str">
        <f t="shared" si="0"/>
        <v>Goal</v>
      </c>
      <c r="G69" s="318"/>
    </row>
    <row r="70" spans="2:7">
      <c r="B70" s="244"/>
      <c r="C70" s="263"/>
      <c r="D70" s="264"/>
      <c r="E70" s="319"/>
      <c r="F70" s="320" t="str">
        <f t="shared" si="0"/>
        <v>Goal</v>
      </c>
      <c r="G70" s="321"/>
    </row>
    <row r="71" spans="2:7">
      <c r="B71" s="244"/>
      <c r="C71" s="263"/>
      <c r="D71" s="264"/>
      <c r="E71" s="319"/>
      <c r="F71" s="320" t="str">
        <f t="shared" si="0"/>
        <v>Goal</v>
      </c>
      <c r="G71" s="321"/>
    </row>
    <row r="72" spans="2:7">
      <c r="B72" s="244"/>
      <c r="C72" s="263"/>
      <c r="D72" s="264"/>
      <c r="E72" s="319"/>
      <c r="F72" s="320" t="str">
        <f t="shared" si="0"/>
        <v>Goal</v>
      </c>
      <c r="G72" s="321"/>
    </row>
    <row r="73" ht="15.75" customHeight="1" spans="2:7">
      <c r="B73" s="244"/>
      <c r="C73" s="265"/>
      <c r="D73" s="266"/>
      <c r="E73" s="322"/>
      <c r="F73" s="323" t="str">
        <f t="shared" si="0"/>
        <v>Goal</v>
      </c>
      <c r="G73" s="315"/>
    </row>
    <row r="74" ht="15.75" customHeight="1" spans="2:7">
      <c r="B74" s="244"/>
      <c r="C74" s="267">
        <v>0.520833333333333</v>
      </c>
      <c r="D74" s="268" t="s">
        <v>71</v>
      </c>
      <c r="E74" s="324"/>
      <c r="F74" s="325" t="str">
        <f t="shared" si="0"/>
        <v>Goal</v>
      </c>
      <c r="G74" s="326"/>
    </row>
    <row r="75" ht="15.75" customHeight="1" spans="2:7">
      <c r="B75" s="244"/>
      <c r="C75" s="269">
        <v>0.541666666666667</v>
      </c>
      <c r="D75" s="270"/>
      <c r="E75" s="327" t="s">
        <v>378</v>
      </c>
      <c r="F75" s="328"/>
      <c r="G75" s="329"/>
    </row>
    <row r="76" ht="15.75" customHeight="1" spans="2:7">
      <c r="B76" s="244"/>
      <c r="C76" s="269" t="s">
        <v>69</v>
      </c>
      <c r="D76" s="270"/>
      <c r="E76" s="330" t="s">
        <v>44</v>
      </c>
      <c r="F76" s="331" t="s">
        <v>61</v>
      </c>
      <c r="G76" s="329" t="s">
        <v>62</v>
      </c>
    </row>
    <row r="77" spans="2:7">
      <c r="B77" s="244"/>
      <c r="C77" s="273" t="s">
        <v>607</v>
      </c>
      <c r="D77" s="274"/>
      <c r="E77" s="361"/>
      <c r="F77" s="334" t="str">
        <f t="shared" si="0"/>
        <v>Goal</v>
      </c>
      <c r="G77" s="332"/>
    </row>
    <row r="78" spans="2:7">
      <c r="B78" s="244"/>
      <c r="C78" s="275" t="s">
        <v>614</v>
      </c>
      <c r="D78" s="276"/>
      <c r="E78" s="362">
        <v>1</v>
      </c>
      <c r="F78" s="336" t="str">
        <f t="shared" si="0"/>
        <v>Completed</v>
      </c>
      <c r="G78" s="337"/>
    </row>
    <row r="79" spans="2:7">
      <c r="B79" s="244"/>
      <c r="C79" s="357" t="s">
        <v>509</v>
      </c>
      <c r="D79" s="358"/>
      <c r="E79" s="362">
        <v>1</v>
      </c>
      <c r="F79" s="336" t="str">
        <f t="shared" si="0"/>
        <v>Completed</v>
      </c>
      <c r="G79" s="337"/>
    </row>
    <row r="80" spans="2:7">
      <c r="B80" s="244"/>
      <c r="C80" s="357" t="s">
        <v>615</v>
      </c>
      <c r="D80" s="358"/>
      <c r="E80" s="362">
        <v>1</v>
      </c>
      <c r="F80" s="336" t="str">
        <f t="shared" si="0"/>
        <v>Completed</v>
      </c>
      <c r="G80" s="337"/>
    </row>
    <row r="81" spans="2:7">
      <c r="B81" s="244"/>
      <c r="C81" s="357" t="s">
        <v>616</v>
      </c>
      <c r="D81" s="358"/>
      <c r="E81" s="451">
        <v>1</v>
      </c>
      <c r="F81" s="336" t="str">
        <f t="shared" si="0"/>
        <v>Completed</v>
      </c>
      <c r="G81" s="337"/>
    </row>
    <row r="82" spans="2:7">
      <c r="B82" s="244"/>
      <c r="C82" s="357" t="s">
        <v>617</v>
      </c>
      <c r="D82" s="358"/>
      <c r="E82" s="451">
        <v>1</v>
      </c>
      <c r="F82" s="336" t="str">
        <f t="shared" ref="F82:F99" si="1">IF(E82=100%,"Completed","Goal")</f>
        <v>Completed</v>
      </c>
      <c r="G82" s="337"/>
    </row>
    <row r="83" spans="2:7">
      <c r="B83" s="244"/>
      <c r="C83" s="357"/>
      <c r="D83" s="358"/>
      <c r="E83" s="451"/>
      <c r="F83" s="336" t="str">
        <f t="shared" si="1"/>
        <v>Goal</v>
      </c>
      <c r="G83" s="337"/>
    </row>
    <row r="84" spans="2:7">
      <c r="B84" s="244"/>
      <c r="C84" s="357"/>
      <c r="D84" s="358"/>
      <c r="E84" s="451"/>
      <c r="F84" s="336" t="str">
        <f t="shared" si="1"/>
        <v>Goal</v>
      </c>
      <c r="G84" s="337"/>
    </row>
    <row r="85" spans="2:7">
      <c r="B85" s="244"/>
      <c r="C85" s="357"/>
      <c r="D85" s="358"/>
      <c r="E85" s="451"/>
      <c r="F85" s="336" t="str">
        <f t="shared" si="1"/>
        <v>Goal</v>
      </c>
      <c r="G85" s="337"/>
    </row>
    <row r="86" ht="15.75" customHeight="1" spans="2:7">
      <c r="B86" s="244"/>
      <c r="C86" s="430" t="s">
        <v>611</v>
      </c>
      <c r="D86" s="431"/>
      <c r="E86" s="364">
        <v>1</v>
      </c>
      <c r="F86" s="340" t="str">
        <f t="shared" si="1"/>
        <v>Completed</v>
      </c>
      <c r="G86" s="341"/>
    </row>
    <row r="87" spans="2:7">
      <c r="B87" s="244"/>
      <c r="C87" s="279">
        <v>0.666666666666667</v>
      </c>
      <c r="D87" s="280" t="s">
        <v>391</v>
      </c>
      <c r="E87" s="342"/>
      <c r="F87" s="280" t="str">
        <f t="shared" si="1"/>
        <v>Goal</v>
      </c>
      <c r="G87" s="343"/>
    </row>
    <row r="88" ht="15.75" customHeight="1" spans="2:7">
      <c r="B88" s="281"/>
      <c r="C88" s="282">
        <v>0.75</v>
      </c>
      <c r="D88" s="283" t="s">
        <v>392</v>
      </c>
      <c r="E88" s="344"/>
      <c r="F88" s="283" t="str">
        <f t="shared" si="1"/>
        <v>Goal</v>
      </c>
      <c r="G88" s="345"/>
    </row>
    <row r="90" ht="15.15"/>
    <row r="91" ht="21.75" customHeight="1" spans="2:7">
      <c r="B91" s="242" t="s">
        <v>58</v>
      </c>
      <c r="C91" s="243" t="s">
        <v>59</v>
      </c>
      <c r="D91" s="242" t="s">
        <v>60</v>
      </c>
      <c r="E91" s="242" t="s">
        <v>44</v>
      </c>
      <c r="F91" s="243" t="s">
        <v>61</v>
      </c>
      <c r="G91" s="286" t="s">
        <v>62</v>
      </c>
    </row>
    <row r="92" spans="2:7">
      <c r="B92" s="244">
        <v>45525</v>
      </c>
      <c r="C92" s="245">
        <v>0.208333333333333</v>
      </c>
      <c r="D92" s="246" t="s">
        <v>63</v>
      </c>
      <c r="E92" s="287">
        <v>1</v>
      </c>
      <c r="F92" s="288" t="str">
        <f t="shared" si="1"/>
        <v>Completed</v>
      </c>
      <c r="G92" s="289"/>
    </row>
    <row r="93" spans="2:7">
      <c r="B93" s="244"/>
      <c r="C93" s="247">
        <v>0.215277777777778</v>
      </c>
      <c r="D93" s="248" t="s">
        <v>373</v>
      </c>
      <c r="E93" s="290">
        <v>1</v>
      </c>
      <c r="F93" s="291" t="str">
        <f t="shared" si="1"/>
        <v>Completed</v>
      </c>
      <c r="G93" s="292"/>
    </row>
    <row r="94" spans="2:7">
      <c r="B94" s="244"/>
      <c r="C94" s="247">
        <v>0.243055555555556</v>
      </c>
      <c r="D94" s="248" t="s">
        <v>374</v>
      </c>
      <c r="E94" s="293">
        <v>1</v>
      </c>
      <c r="F94" s="294" t="str">
        <f t="shared" si="1"/>
        <v>Completed</v>
      </c>
      <c r="G94" s="292"/>
    </row>
    <row r="95" spans="2:7">
      <c r="B95" s="244"/>
      <c r="C95" s="247">
        <v>0.277777777777778</v>
      </c>
      <c r="D95" s="248" t="s">
        <v>375</v>
      </c>
      <c r="E95" s="293">
        <v>1</v>
      </c>
      <c r="F95" s="294" t="str">
        <f t="shared" si="1"/>
        <v>Completed</v>
      </c>
      <c r="G95" s="292"/>
    </row>
    <row r="96" ht="15.75" customHeight="1" spans="2:7">
      <c r="B96" s="244"/>
      <c r="C96" s="249">
        <v>0.326388888888889</v>
      </c>
      <c r="D96" s="250" t="s">
        <v>376</v>
      </c>
      <c r="E96" s="295">
        <v>1</v>
      </c>
      <c r="F96" s="296" t="str">
        <f t="shared" si="1"/>
        <v>Completed</v>
      </c>
      <c r="G96" s="297"/>
    </row>
    <row r="97" ht="15.75" customHeight="1" spans="2:7">
      <c r="B97" s="244"/>
      <c r="C97" s="251">
        <v>0.354166666666667</v>
      </c>
      <c r="D97" s="252"/>
      <c r="E97" s="298" t="s">
        <v>64</v>
      </c>
      <c r="F97" s="299"/>
      <c r="G97" s="300"/>
    </row>
    <row r="98" ht="15.75" customHeight="1" spans="2:7">
      <c r="B98" s="244"/>
      <c r="C98" s="251" t="s">
        <v>69</v>
      </c>
      <c r="D98" s="252"/>
      <c r="E98" s="301" t="s">
        <v>44</v>
      </c>
      <c r="F98" s="301" t="s">
        <v>61</v>
      </c>
      <c r="G98" s="302" t="s">
        <v>62</v>
      </c>
    </row>
    <row r="99" spans="2:7">
      <c r="B99" s="244"/>
      <c r="C99" s="284" t="s">
        <v>618</v>
      </c>
      <c r="D99" s="285"/>
      <c r="E99" s="303">
        <v>1</v>
      </c>
      <c r="F99" s="304" t="str">
        <f t="shared" si="1"/>
        <v>Completed</v>
      </c>
      <c r="G99" s="305"/>
    </row>
    <row r="100" spans="2:7">
      <c r="B100" s="244"/>
      <c r="C100" s="255"/>
      <c r="D100" s="256"/>
      <c r="E100" s="306"/>
      <c r="F100" s="255" t="str">
        <f t="shared" ref="F100:F163" si="2">IF(E100=100%,"Completed","Goal")</f>
        <v>Goal</v>
      </c>
      <c r="G100" s="307"/>
    </row>
    <row r="101" spans="2:7">
      <c r="B101" s="244"/>
      <c r="C101" s="255"/>
      <c r="D101" s="256"/>
      <c r="E101" s="306"/>
      <c r="F101" s="255" t="str">
        <f t="shared" si="2"/>
        <v>Goal</v>
      </c>
      <c r="G101" s="307"/>
    </row>
    <row r="102" spans="2:7">
      <c r="B102" s="244"/>
      <c r="C102" s="255"/>
      <c r="D102" s="256"/>
      <c r="E102" s="306"/>
      <c r="F102" s="255" t="str">
        <f t="shared" si="2"/>
        <v>Goal</v>
      </c>
      <c r="G102" s="307"/>
    </row>
    <row r="103" ht="15.75" customHeight="1" spans="2:7">
      <c r="B103" s="244"/>
      <c r="C103" s="257"/>
      <c r="D103" s="258"/>
      <c r="E103" s="308"/>
      <c r="F103" s="309" t="str">
        <f t="shared" si="2"/>
        <v>Goal</v>
      </c>
      <c r="G103" s="310"/>
    </row>
    <row r="104" ht="15.75" customHeight="1" spans="2:7">
      <c r="B104" s="244"/>
      <c r="C104" s="432">
        <v>0.395833333333333</v>
      </c>
      <c r="D104" s="433"/>
      <c r="E104" s="311" t="s">
        <v>217</v>
      </c>
      <c r="F104" s="312"/>
      <c r="G104" s="313"/>
    </row>
    <row r="105" ht="15.75" customHeight="1" spans="2:7">
      <c r="B105" s="244"/>
      <c r="C105" s="259" t="s">
        <v>69</v>
      </c>
      <c r="D105" s="260"/>
      <c r="E105" s="314" t="s">
        <v>44</v>
      </c>
      <c r="F105" s="315" t="s">
        <v>61</v>
      </c>
      <c r="G105" s="314" t="s">
        <v>62</v>
      </c>
    </row>
    <row r="106" ht="50.25" customHeight="1" spans="2:7">
      <c r="B106" s="244"/>
      <c r="C106" s="447" t="s">
        <v>619</v>
      </c>
      <c r="D106" s="448" t="s">
        <v>620</v>
      </c>
      <c r="E106" s="316">
        <v>1</v>
      </c>
      <c r="F106" s="317" t="str">
        <f t="shared" si="2"/>
        <v>Completed</v>
      </c>
      <c r="G106" s="318"/>
    </row>
    <row r="107" spans="2:7">
      <c r="B107" s="244"/>
      <c r="C107" s="449"/>
      <c r="D107" s="450"/>
      <c r="E107" s="319"/>
      <c r="F107" s="320" t="str">
        <f t="shared" si="2"/>
        <v>Goal</v>
      </c>
      <c r="G107" s="321"/>
    </row>
    <row r="108" spans="2:7">
      <c r="B108" s="244"/>
      <c r="C108" s="263"/>
      <c r="D108" s="264"/>
      <c r="E108" s="319"/>
      <c r="F108" s="320" t="str">
        <f t="shared" si="2"/>
        <v>Goal</v>
      </c>
      <c r="G108" s="321"/>
    </row>
    <row r="109" spans="2:7">
      <c r="B109" s="244"/>
      <c r="C109" s="263"/>
      <c r="D109" s="264"/>
      <c r="E109" s="319"/>
      <c r="F109" s="320" t="str">
        <f t="shared" si="2"/>
        <v>Goal</v>
      </c>
      <c r="G109" s="321"/>
    </row>
    <row r="110" ht="15.75" customHeight="1" spans="2:7">
      <c r="B110" s="244"/>
      <c r="C110" s="265"/>
      <c r="D110" s="266"/>
      <c r="E110" s="322"/>
      <c r="F110" s="323" t="str">
        <f t="shared" si="2"/>
        <v>Goal</v>
      </c>
      <c r="G110" s="315"/>
    </row>
    <row r="111" ht="15.75" customHeight="1" spans="2:7">
      <c r="B111" s="244"/>
      <c r="C111" s="267">
        <v>0.520833333333333</v>
      </c>
      <c r="D111" s="268" t="s">
        <v>71</v>
      </c>
      <c r="E111" s="324"/>
      <c r="F111" s="325" t="str">
        <f t="shared" si="2"/>
        <v>Goal</v>
      </c>
      <c r="G111" s="326"/>
    </row>
    <row r="112" ht="15.75" customHeight="1" spans="2:7">
      <c r="B112" s="244"/>
      <c r="C112" s="269">
        <v>0.541666666666667</v>
      </c>
      <c r="D112" s="270"/>
      <c r="E112" s="327" t="s">
        <v>378</v>
      </c>
      <c r="F112" s="328"/>
      <c r="G112" s="329"/>
    </row>
    <row r="113" ht="15.75" customHeight="1" spans="2:7">
      <c r="B113" s="244"/>
      <c r="C113" s="269" t="s">
        <v>69</v>
      </c>
      <c r="D113" s="270"/>
      <c r="E113" s="330" t="s">
        <v>44</v>
      </c>
      <c r="F113" s="330" t="s">
        <v>61</v>
      </c>
      <c r="G113" s="329" t="s">
        <v>62</v>
      </c>
    </row>
    <row r="114" spans="2:7">
      <c r="B114" s="244"/>
      <c r="C114" s="273" t="s">
        <v>621</v>
      </c>
      <c r="D114" s="274"/>
      <c r="E114" s="361">
        <v>1</v>
      </c>
      <c r="F114" s="334" t="str">
        <f t="shared" si="2"/>
        <v>Completed</v>
      </c>
      <c r="G114" s="332"/>
    </row>
    <row r="115" spans="2:7">
      <c r="B115" s="244"/>
      <c r="C115" s="275" t="s">
        <v>622</v>
      </c>
      <c r="D115" s="276"/>
      <c r="E115" s="362">
        <v>1</v>
      </c>
      <c r="F115" s="336" t="str">
        <f t="shared" si="2"/>
        <v>Completed</v>
      </c>
      <c r="G115" s="337"/>
    </row>
    <row r="116" spans="2:7">
      <c r="B116" s="244"/>
      <c r="C116" s="357" t="s">
        <v>623</v>
      </c>
      <c r="D116" s="358"/>
      <c r="E116" s="362">
        <v>1</v>
      </c>
      <c r="F116" s="336" t="str">
        <f t="shared" si="2"/>
        <v>Completed</v>
      </c>
      <c r="G116" s="337"/>
    </row>
    <row r="117" spans="2:7">
      <c r="B117" s="244"/>
      <c r="C117" s="357"/>
      <c r="D117" s="358"/>
      <c r="E117" s="362"/>
      <c r="F117" s="336" t="str">
        <f t="shared" si="2"/>
        <v>Goal</v>
      </c>
      <c r="G117" s="337"/>
    </row>
    <row r="118" spans="2:7">
      <c r="B118" s="244"/>
      <c r="C118" s="357"/>
      <c r="D118" s="358"/>
      <c r="E118" s="451"/>
      <c r="F118" s="336" t="str">
        <f t="shared" si="2"/>
        <v>Goal</v>
      </c>
      <c r="G118" s="337"/>
    </row>
    <row r="119" spans="2:7">
      <c r="B119" s="244"/>
      <c r="C119" s="357"/>
      <c r="D119" s="358"/>
      <c r="E119" s="451"/>
      <c r="F119" s="336" t="str">
        <f t="shared" si="2"/>
        <v>Goal</v>
      </c>
      <c r="G119" s="337"/>
    </row>
    <row r="120" spans="2:7">
      <c r="B120" s="244"/>
      <c r="C120" s="357"/>
      <c r="D120" s="358"/>
      <c r="E120" s="451"/>
      <c r="F120" s="336" t="str">
        <f t="shared" si="2"/>
        <v>Goal</v>
      </c>
      <c r="G120" s="337"/>
    </row>
    <row r="121" spans="2:7">
      <c r="B121" s="244"/>
      <c r="C121" s="357"/>
      <c r="D121" s="358"/>
      <c r="E121" s="451"/>
      <c r="F121" s="336" t="str">
        <f t="shared" si="2"/>
        <v>Goal</v>
      </c>
      <c r="G121" s="337"/>
    </row>
    <row r="122" spans="2:7">
      <c r="B122" s="244"/>
      <c r="C122" s="357"/>
      <c r="D122" s="358"/>
      <c r="E122" s="451"/>
      <c r="F122" s="336" t="str">
        <f t="shared" si="2"/>
        <v>Goal</v>
      </c>
      <c r="G122" s="337"/>
    </row>
    <row r="123" ht="15.75" customHeight="1" spans="2:7">
      <c r="B123" s="244"/>
      <c r="C123" s="430" t="s">
        <v>611</v>
      </c>
      <c r="D123" s="431"/>
      <c r="E123" s="364"/>
      <c r="F123" s="340" t="str">
        <f t="shared" si="2"/>
        <v>Goal</v>
      </c>
      <c r="G123" s="341"/>
    </row>
    <row r="124" spans="2:7">
      <c r="B124" s="244"/>
      <c r="C124" s="279">
        <v>0.666666666666667</v>
      </c>
      <c r="D124" s="280" t="s">
        <v>391</v>
      </c>
      <c r="E124" s="342"/>
      <c r="F124" s="452" t="str">
        <f t="shared" si="2"/>
        <v>Goal</v>
      </c>
      <c r="G124" s="343"/>
    </row>
    <row r="125" ht="15.75" customHeight="1" spans="2:7">
      <c r="B125" s="281"/>
      <c r="C125" s="282">
        <v>0.75</v>
      </c>
      <c r="D125" s="283" t="s">
        <v>392</v>
      </c>
      <c r="E125" s="344"/>
      <c r="F125" s="283" t="str">
        <f t="shared" si="2"/>
        <v>Goal</v>
      </c>
      <c r="G125" s="345"/>
    </row>
    <row r="127" ht="15.15"/>
    <row r="128" ht="21.75" customHeight="1" spans="2:7">
      <c r="B128" s="242" t="s">
        <v>58</v>
      </c>
      <c r="C128" s="243" t="s">
        <v>59</v>
      </c>
      <c r="D128" s="242" t="s">
        <v>60</v>
      </c>
      <c r="E128" s="242" t="s">
        <v>44</v>
      </c>
      <c r="F128" s="243" t="s">
        <v>61</v>
      </c>
      <c r="G128" s="286" t="s">
        <v>62</v>
      </c>
    </row>
    <row r="129" spans="2:7">
      <c r="B129" s="244">
        <v>45526</v>
      </c>
      <c r="C129" s="245">
        <v>0.208333333333333</v>
      </c>
      <c r="D129" s="246" t="s">
        <v>63</v>
      </c>
      <c r="E129" s="287">
        <v>1</v>
      </c>
      <c r="F129" s="288" t="str">
        <f t="shared" si="2"/>
        <v>Completed</v>
      </c>
      <c r="G129" s="289"/>
    </row>
    <row r="130" spans="2:7">
      <c r="B130" s="244"/>
      <c r="C130" s="247">
        <v>0.215277777777778</v>
      </c>
      <c r="D130" s="248" t="s">
        <v>373</v>
      </c>
      <c r="E130" s="290">
        <v>1</v>
      </c>
      <c r="F130" s="291" t="str">
        <f t="shared" si="2"/>
        <v>Completed</v>
      </c>
      <c r="G130" s="292"/>
    </row>
    <row r="131" spans="2:7">
      <c r="B131" s="244"/>
      <c r="C131" s="247">
        <v>0.243055555555556</v>
      </c>
      <c r="D131" s="248" t="s">
        <v>374</v>
      </c>
      <c r="E131" s="293">
        <v>1</v>
      </c>
      <c r="F131" s="294" t="str">
        <f t="shared" si="2"/>
        <v>Completed</v>
      </c>
      <c r="G131" s="292"/>
    </row>
    <row r="132" spans="2:7">
      <c r="B132" s="244"/>
      <c r="C132" s="247">
        <v>0.277777777777778</v>
      </c>
      <c r="D132" s="248" t="s">
        <v>375</v>
      </c>
      <c r="E132" s="293">
        <v>1</v>
      </c>
      <c r="F132" s="294" t="str">
        <f t="shared" si="2"/>
        <v>Completed</v>
      </c>
      <c r="G132" s="292"/>
    </row>
    <row r="133" ht="15.75" customHeight="1" spans="2:7">
      <c r="B133" s="244"/>
      <c r="C133" s="249">
        <v>0.326388888888889</v>
      </c>
      <c r="D133" s="250" t="s">
        <v>376</v>
      </c>
      <c r="E133" s="295">
        <v>1</v>
      </c>
      <c r="F133" s="296" t="str">
        <f t="shared" si="2"/>
        <v>Completed</v>
      </c>
      <c r="G133" s="297"/>
    </row>
    <row r="134" ht="15.75" customHeight="1" spans="2:7">
      <c r="B134" s="244"/>
      <c r="C134" s="251">
        <v>0.354166666666667</v>
      </c>
      <c r="D134" s="252"/>
      <c r="E134" s="298" t="s">
        <v>64</v>
      </c>
      <c r="F134" s="299"/>
      <c r="G134" s="300"/>
    </row>
    <row r="135" ht="15.75" customHeight="1" spans="2:7">
      <c r="B135" s="244"/>
      <c r="C135" s="251" t="s">
        <v>69</v>
      </c>
      <c r="D135" s="252"/>
      <c r="E135" s="301" t="s">
        <v>44</v>
      </c>
      <c r="F135" s="301" t="s">
        <v>61</v>
      </c>
      <c r="G135" s="302" t="s">
        <v>62</v>
      </c>
    </row>
    <row r="136" spans="2:7">
      <c r="B136" s="244"/>
      <c r="C136" s="284"/>
      <c r="D136" s="285"/>
      <c r="E136" s="303"/>
      <c r="F136" s="304" t="str">
        <f t="shared" si="2"/>
        <v>Goal</v>
      </c>
      <c r="G136" s="305"/>
    </row>
    <row r="137" spans="2:7">
      <c r="B137" s="244"/>
      <c r="C137" s="255"/>
      <c r="D137" s="256"/>
      <c r="E137" s="306"/>
      <c r="F137" s="255" t="str">
        <f t="shared" si="2"/>
        <v>Goal</v>
      </c>
      <c r="G137" s="307"/>
    </row>
    <row r="138" spans="2:7">
      <c r="B138" s="244"/>
      <c r="C138" s="255"/>
      <c r="D138" s="256"/>
      <c r="E138" s="306"/>
      <c r="F138" s="255" t="str">
        <f t="shared" si="2"/>
        <v>Goal</v>
      </c>
      <c r="G138" s="307"/>
    </row>
    <row r="139" spans="2:7">
      <c r="B139" s="244"/>
      <c r="C139" s="255"/>
      <c r="D139" s="256"/>
      <c r="E139" s="306"/>
      <c r="F139" s="255" t="str">
        <f t="shared" si="2"/>
        <v>Goal</v>
      </c>
      <c r="G139" s="307"/>
    </row>
    <row r="140" ht="15.75" customHeight="1" spans="2:7">
      <c r="B140" s="244"/>
      <c r="C140" s="257"/>
      <c r="D140" s="258"/>
      <c r="E140" s="308"/>
      <c r="F140" s="309" t="str">
        <f t="shared" si="2"/>
        <v>Goal</v>
      </c>
      <c r="G140" s="310"/>
    </row>
    <row r="141" ht="15.75" customHeight="1" spans="2:7">
      <c r="B141" s="244"/>
      <c r="C141" s="259">
        <v>0.395833333333333</v>
      </c>
      <c r="D141" s="260"/>
      <c r="E141" s="311" t="s">
        <v>217</v>
      </c>
      <c r="F141" s="312"/>
      <c r="G141" s="313"/>
    </row>
    <row r="142" ht="15.75" customHeight="1" spans="2:7">
      <c r="B142" s="244"/>
      <c r="C142" s="432" t="s">
        <v>69</v>
      </c>
      <c r="D142" s="433"/>
      <c r="E142" s="314" t="s">
        <v>44</v>
      </c>
      <c r="F142" s="315" t="s">
        <v>61</v>
      </c>
      <c r="G142" s="314" t="s">
        <v>62</v>
      </c>
    </row>
    <row r="143" ht="30" customHeight="1" spans="2:7">
      <c r="B143" s="244"/>
      <c r="C143" s="261" t="s">
        <v>624</v>
      </c>
      <c r="D143" s="445" t="s">
        <v>625</v>
      </c>
      <c r="E143" s="316">
        <v>1</v>
      </c>
      <c r="F143" s="317" t="str">
        <f t="shared" si="2"/>
        <v>Completed</v>
      </c>
      <c r="G143" s="318"/>
    </row>
    <row r="144" spans="2:7">
      <c r="B144" s="244"/>
      <c r="C144" s="449" t="s">
        <v>626</v>
      </c>
      <c r="D144" s="450"/>
      <c r="E144" s="319">
        <v>1</v>
      </c>
      <c r="F144" s="320" t="str">
        <f t="shared" si="2"/>
        <v>Completed</v>
      </c>
      <c r="G144" s="321"/>
    </row>
    <row r="145" spans="2:7">
      <c r="B145" s="244"/>
      <c r="C145" s="263"/>
      <c r="D145" s="264"/>
      <c r="E145" s="319"/>
      <c r="F145" s="320" t="str">
        <f t="shared" si="2"/>
        <v>Goal</v>
      </c>
      <c r="G145" s="321"/>
    </row>
    <row r="146" spans="2:7">
      <c r="B146" s="244"/>
      <c r="C146" s="263"/>
      <c r="D146" s="264"/>
      <c r="E146" s="319"/>
      <c r="F146" s="320" t="str">
        <f t="shared" si="2"/>
        <v>Goal</v>
      </c>
      <c r="G146" s="321"/>
    </row>
    <row r="147" ht="15.75" customHeight="1" spans="2:7">
      <c r="B147" s="244"/>
      <c r="C147" s="265"/>
      <c r="D147" s="266"/>
      <c r="E147" s="322"/>
      <c r="F147" s="323" t="str">
        <f t="shared" si="2"/>
        <v>Goal</v>
      </c>
      <c r="G147" s="315"/>
    </row>
    <row r="148" ht="15.75" customHeight="1" spans="2:7">
      <c r="B148" s="244"/>
      <c r="C148" s="267">
        <v>0.520833333333333</v>
      </c>
      <c r="D148" s="268" t="s">
        <v>71</v>
      </c>
      <c r="E148" s="324"/>
      <c r="F148" s="325" t="str">
        <f t="shared" si="2"/>
        <v>Goal</v>
      </c>
      <c r="G148" s="326"/>
    </row>
    <row r="149" ht="15.75" customHeight="1" spans="2:7">
      <c r="B149" s="244"/>
      <c r="C149" s="269">
        <v>0.541666666666667</v>
      </c>
      <c r="D149" s="270"/>
      <c r="E149" s="327" t="s">
        <v>378</v>
      </c>
      <c r="F149" s="328"/>
      <c r="G149" s="329"/>
    </row>
    <row r="150" ht="15.75" customHeight="1" spans="2:7">
      <c r="B150" s="244"/>
      <c r="C150" s="269" t="s">
        <v>69</v>
      </c>
      <c r="D150" s="270"/>
      <c r="E150" s="330" t="s">
        <v>44</v>
      </c>
      <c r="F150" s="330" t="s">
        <v>61</v>
      </c>
      <c r="G150" s="329" t="s">
        <v>62</v>
      </c>
    </row>
    <row r="151" spans="2:7">
      <c r="B151" s="244"/>
      <c r="C151" s="275" t="s">
        <v>622</v>
      </c>
      <c r="D151" s="276"/>
      <c r="E151" s="361">
        <v>1</v>
      </c>
      <c r="F151" s="334" t="str">
        <f t="shared" si="2"/>
        <v>Completed</v>
      </c>
      <c r="G151" s="332"/>
    </row>
    <row r="152" spans="2:7">
      <c r="B152" s="244"/>
      <c r="C152" s="357" t="s">
        <v>623</v>
      </c>
      <c r="D152" s="358"/>
      <c r="E152" s="362">
        <v>1</v>
      </c>
      <c r="F152" s="336" t="str">
        <f t="shared" si="2"/>
        <v>Completed</v>
      </c>
      <c r="G152" s="337"/>
    </row>
    <row r="153" spans="2:7">
      <c r="B153" s="244"/>
      <c r="C153" s="357"/>
      <c r="D153" s="358"/>
      <c r="E153" s="362"/>
      <c r="F153" s="336" t="str">
        <f t="shared" si="2"/>
        <v>Goal</v>
      </c>
      <c r="G153" s="337"/>
    </row>
    <row r="154" spans="2:7">
      <c r="B154" s="244"/>
      <c r="C154" s="357"/>
      <c r="D154" s="358"/>
      <c r="E154" s="362"/>
      <c r="F154" s="336" t="str">
        <f t="shared" si="2"/>
        <v>Goal</v>
      </c>
      <c r="G154" s="337"/>
    </row>
    <row r="155" ht="15.75" customHeight="1" spans="2:7">
      <c r="B155" s="244"/>
      <c r="C155" s="357"/>
      <c r="D155" s="358"/>
      <c r="E155" s="451"/>
      <c r="F155" s="336" t="str">
        <f t="shared" si="2"/>
        <v>Goal</v>
      </c>
      <c r="G155" s="337"/>
    </row>
    <row r="156" ht="15.75" customHeight="1" spans="2:7">
      <c r="B156" s="244"/>
      <c r="C156" s="357"/>
      <c r="D156" s="358"/>
      <c r="E156" s="451"/>
      <c r="F156" s="336" t="str">
        <f t="shared" si="2"/>
        <v>Goal</v>
      </c>
      <c r="G156" s="337"/>
    </row>
    <row r="157" ht="15.75" customHeight="1" spans="2:7">
      <c r="B157" s="244"/>
      <c r="C157" s="357"/>
      <c r="D157" s="358"/>
      <c r="E157" s="451"/>
      <c r="F157" s="336" t="str">
        <f t="shared" si="2"/>
        <v>Goal</v>
      </c>
      <c r="G157" s="337"/>
    </row>
    <row r="158" ht="15.75" customHeight="1" spans="2:7">
      <c r="B158" s="244"/>
      <c r="C158" s="357"/>
      <c r="D158" s="358"/>
      <c r="E158" s="451"/>
      <c r="F158" s="336" t="str">
        <f t="shared" si="2"/>
        <v>Goal</v>
      </c>
      <c r="G158" s="337"/>
    </row>
    <row r="159" ht="15.75" customHeight="1" spans="2:7">
      <c r="B159" s="244"/>
      <c r="C159" s="357"/>
      <c r="D159" s="358"/>
      <c r="E159" s="451"/>
      <c r="F159" s="336" t="str">
        <f t="shared" si="2"/>
        <v>Goal</v>
      </c>
      <c r="G159" s="337"/>
    </row>
    <row r="160" ht="15.75" customHeight="1" spans="2:7">
      <c r="B160" s="244"/>
      <c r="C160" s="430" t="s">
        <v>611</v>
      </c>
      <c r="D160" s="431"/>
      <c r="E160" s="364">
        <v>1</v>
      </c>
      <c r="F160" s="340" t="str">
        <f t="shared" si="2"/>
        <v>Completed</v>
      </c>
      <c r="G160" s="341"/>
    </row>
    <row r="161" spans="2:7">
      <c r="B161" s="244"/>
      <c r="C161" s="279">
        <v>0.666666666666667</v>
      </c>
      <c r="D161" s="280" t="s">
        <v>391</v>
      </c>
      <c r="E161" s="342"/>
      <c r="F161" s="280" t="str">
        <f t="shared" si="2"/>
        <v>Goal</v>
      </c>
      <c r="G161" s="343"/>
    </row>
    <row r="162" ht="15.75" customHeight="1" spans="2:7">
      <c r="B162" s="281"/>
      <c r="C162" s="282">
        <v>0.75</v>
      </c>
      <c r="D162" s="283" t="s">
        <v>392</v>
      </c>
      <c r="E162" s="344"/>
      <c r="F162" s="283" t="str">
        <f t="shared" si="2"/>
        <v>Goal</v>
      </c>
      <c r="G162" s="345"/>
    </row>
    <row r="164" ht="15.15"/>
    <row r="165" ht="45" customHeight="1" spans="2:9">
      <c r="B165" s="366" t="s">
        <v>462</v>
      </c>
      <c r="C165" s="367"/>
      <c r="D165" s="368" t="s">
        <v>404</v>
      </c>
      <c r="E165" s="368" t="s">
        <v>217</v>
      </c>
      <c r="F165" s="368" t="s">
        <v>405</v>
      </c>
      <c r="G165" s="368" t="s">
        <v>406</v>
      </c>
      <c r="H165" s="378" t="s">
        <v>44</v>
      </c>
      <c r="I165" s="384" t="s">
        <v>78</v>
      </c>
    </row>
    <row r="166" ht="99.75" customHeight="1" spans="2:9">
      <c r="B166" s="369">
        <v>45523</v>
      </c>
      <c r="C166" s="370">
        <v>45527</v>
      </c>
      <c r="D166" s="371" t="s">
        <v>626</v>
      </c>
      <c r="E166" s="371" t="s">
        <v>627</v>
      </c>
      <c r="F166" s="371" t="s">
        <v>83</v>
      </c>
      <c r="G166" s="379" t="s">
        <v>628</v>
      </c>
      <c r="H166" s="380"/>
      <c r="I166" s="385"/>
    </row>
    <row r="167" ht="30" customHeight="1" spans="2:9">
      <c r="B167" s="372"/>
      <c r="C167" s="373"/>
      <c r="D167" s="374"/>
      <c r="E167" s="374" t="s">
        <v>606</v>
      </c>
      <c r="F167" s="374"/>
      <c r="G167" s="221" t="s">
        <v>629</v>
      </c>
      <c r="H167" s="381"/>
      <c r="I167" s="386" t="s">
        <v>79</v>
      </c>
    </row>
    <row r="168" ht="99.75" customHeight="1" spans="2:9">
      <c r="B168" s="372"/>
      <c r="C168" s="373"/>
      <c r="D168" s="374"/>
      <c r="E168" s="374" t="s">
        <v>630</v>
      </c>
      <c r="F168" s="374"/>
      <c r="G168" s="221" t="s">
        <v>592</v>
      </c>
      <c r="H168" s="381"/>
      <c r="I168" s="386" t="s">
        <v>81</v>
      </c>
    </row>
    <row r="169" ht="30" customHeight="1" spans="2:9">
      <c r="B169" s="372"/>
      <c r="C169" s="373"/>
      <c r="D169" s="374"/>
      <c r="E169" s="374" t="s">
        <v>631</v>
      </c>
      <c r="F169" s="374"/>
      <c r="G169" s="221" t="s">
        <v>593</v>
      </c>
      <c r="H169" s="381"/>
      <c r="I169" s="386" t="s">
        <v>82</v>
      </c>
    </row>
    <row r="170" ht="15" customHeight="1" spans="2:9">
      <c r="B170" s="372"/>
      <c r="C170" s="373"/>
      <c r="D170" s="374"/>
      <c r="E170" s="374" t="s">
        <v>624</v>
      </c>
      <c r="F170" s="374"/>
      <c r="G170" s="221"/>
      <c r="H170" s="381"/>
      <c r="I170" s="386" t="s">
        <v>84</v>
      </c>
    </row>
    <row r="171" ht="15" customHeight="1" spans="2:9">
      <c r="B171" s="372"/>
      <c r="C171" s="373"/>
      <c r="D171" s="374"/>
      <c r="E171" s="374"/>
      <c r="F171" s="374"/>
      <c r="G171" s="221"/>
      <c r="H171" s="381"/>
      <c r="I171" s="386" t="s">
        <v>85</v>
      </c>
    </row>
    <row r="172" ht="15" customHeight="1" spans="2:9">
      <c r="B172" s="372"/>
      <c r="C172" s="373"/>
      <c r="D172" s="374"/>
      <c r="E172" s="374"/>
      <c r="F172" s="374"/>
      <c r="G172" s="221"/>
      <c r="H172" s="381"/>
      <c r="I172" s="387"/>
    </row>
    <row r="173" ht="15" customHeight="1" spans="2:9">
      <c r="B173" s="372"/>
      <c r="C173" s="373"/>
      <c r="D173" s="374"/>
      <c r="E173" s="374"/>
      <c r="F173" s="374"/>
      <c r="G173" s="221"/>
      <c r="H173" s="381"/>
      <c r="I173" s="387"/>
    </row>
    <row r="174" ht="15" customHeight="1" spans="2:9">
      <c r="B174" s="372"/>
      <c r="C174" s="373"/>
      <c r="D174" s="374"/>
      <c r="E174" s="374"/>
      <c r="F174" s="374"/>
      <c r="G174" s="221"/>
      <c r="H174" s="381"/>
      <c r="I174" s="387"/>
    </row>
    <row r="175" ht="15" customHeight="1" spans="2:9">
      <c r="B175" s="375"/>
      <c r="C175" s="376"/>
      <c r="D175" s="377"/>
      <c r="E175" s="377"/>
      <c r="F175" s="377"/>
      <c r="G175" s="382"/>
      <c r="H175" s="383"/>
      <c r="I175" s="388"/>
    </row>
    <row r="177" ht="15.15"/>
    <row r="178" ht="21.75" customHeight="1" spans="2:7">
      <c r="B178" s="242" t="s">
        <v>58</v>
      </c>
      <c r="C178" s="243" t="s">
        <v>59</v>
      </c>
      <c r="D178" s="242" t="s">
        <v>60</v>
      </c>
      <c r="E178" s="242" t="s">
        <v>44</v>
      </c>
      <c r="F178" s="243" t="s">
        <v>61</v>
      </c>
      <c r="G178" s="286" t="s">
        <v>62</v>
      </c>
    </row>
    <row r="179" spans="2:7">
      <c r="B179" s="244">
        <v>45527</v>
      </c>
      <c r="C179" s="245">
        <v>0.208333333333333</v>
      </c>
      <c r="D179" s="246" t="s">
        <v>63</v>
      </c>
      <c r="E179" s="287"/>
      <c r="F179" s="288" t="str">
        <f t="shared" ref="F164:F227" si="3">IF(E179=100%,"Completed","Goal")</f>
        <v>Goal</v>
      </c>
      <c r="G179" s="289"/>
    </row>
    <row r="180" spans="2:7">
      <c r="B180" s="244"/>
      <c r="C180" s="247">
        <v>0.215277777777778</v>
      </c>
      <c r="D180" s="248" t="s">
        <v>373</v>
      </c>
      <c r="E180" s="290"/>
      <c r="F180" s="291" t="str">
        <f t="shared" si="3"/>
        <v>Goal</v>
      </c>
      <c r="G180" s="292"/>
    </row>
    <row r="181" spans="2:7">
      <c r="B181" s="244"/>
      <c r="C181" s="247">
        <v>0.243055555555556</v>
      </c>
      <c r="D181" s="248" t="s">
        <v>374</v>
      </c>
      <c r="E181" s="293"/>
      <c r="F181" s="294" t="str">
        <f t="shared" si="3"/>
        <v>Goal</v>
      </c>
      <c r="G181" s="292"/>
    </row>
    <row r="182" spans="2:7">
      <c r="B182" s="244"/>
      <c r="C182" s="247">
        <v>0.277777777777778</v>
      </c>
      <c r="D182" s="248" t="s">
        <v>375</v>
      </c>
      <c r="E182" s="293"/>
      <c r="F182" s="294" t="str">
        <f t="shared" si="3"/>
        <v>Goal</v>
      </c>
      <c r="G182" s="292"/>
    </row>
    <row r="183" ht="15.75" customHeight="1" spans="2:7">
      <c r="B183" s="244"/>
      <c r="C183" s="249">
        <v>0.326388888888889</v>
      </c>
      <c r="D183" s="250" t="s">
        <v>376</v>
      </c>
      <c r="E183" s="295"/>
      <c r="F183" s="296" t="str">
        <f t="shared" si="3"/>
        <v>Goal</v>
      </c>
      <c r="G183" s="297"/>
    </row>
    <row r="184" ht="15.75" customHeight="1" spans="2:7">
      <c r="B184" s="244"/>
      <c r="C184" s="251">
        <v>0.354166666666667</v>
      </c>
      <c r="D184" s="252"/>
      <c r="E184" s="298" t="s">
        <v>64</v>
      </c>
      <c r="F184" s="299"/>
      <c r="G184" s="300"/>
    </row>
    <row r="185" ht="15.75" customHeight="1" spans="2:7">
      <c r="B185" s="244"/>
      <c r="C185" s="251" t="s">
        <v>69</v>
      </c>
      <c r="D185" s="252"/>
      <c r="E185" s="301" t="s">
        <v>44</v>
      </c>
      <c r="F185" s="301" t="s">
        <v>61</v>
      </c>
      <c r="G185" s="302" t="s">
        <v>62</v>
      </c>
    </row>
    <row r="186" spans="2:7">
      <c r="B186" s="244"/>
      <c r="C186" s="284" t="s">
        <v>618</v>
      </c>
      <c r="D186" s="285"/>
      <c r="E186" s="303">
        <v>1</v>
      </c>
      <c r="F186" s="304" t="str">
        <f t="shared" si="3"/>
        <v>Completed</v>
      </c>
      <c r="G186" s="305"/>
    </row>
    <row r="187" spans="2:7">
      <c r="B187" s="244"/>
      <c r="C187" s="255"/>
      <c r="D187" s="256"/>
      <c r="E187" s="306"/>
      <c r="F187" s="255" t="str">
        <f t="shared" si="3"/>
        <v>Goal</v>
      </c>
      <c r="G187" s="307"/>
    </row>
    <row r="188" spans="2:7">
      <c r="B188" s="244"/>
      <c r="C188" s="255"/>
      <c r="D188" s="256"/>
      <c r="E188" s="306"/>
      <c r="F188" s="255" t="str">
        <f t="shared" si="3"/>
        <v>Goal</v>
      </c>
      <c r="G188" s="307"/>
    </row>
    <row r="189" spans="2:7">
      <c r="B189" s="244"/>
      <c r="C189" s="255"/>
      <c r="D189" s="256"/>
      <c r="E189" s="306"/>
      <c r="F189" s="255" t="str">
        <f t="shared" si="3"/>
        <v>Goal</v>
      </c>
      <c r="G189" s="307"/>
    </row>
    <row r="190" ht="15.75" customHeight="1" spans="2:7">
      <c r="B190" s="244"/>
      <c r="C190" s="257"/>
      <c r="D190" s="258"/>
      <c r="E190" s="308"/>
      <c r="F190" s="309" t="str">
        <f t="shared" si="3"/>
        <v>Goal</v>
      </c>
      <c r="G190" s="310"/>
    </row>
    <row r="191" ht="15.75" customHeight="1" spans="2:7">
      <c r="B191" s="244"/>
      <c r="C191" s="259">
        <v>0.395833333333333</v>
      </c>
      <c r="D191" s="260"/>
      <c r="E191" s="311" t="s">
        <v>217</v>
      </c>
      <c r="F191" s="312"/>
      <c r="G191" s="313"/>
    </row>
    <row r="192" ht="15.75" customHeight="1" spans="2:7">
      <c r="B192" s="244"/>
      <c r="C192" s="259" t="s">
        <v>69</v>
      </c>
      <c r="D192" s="260"/>
      <c r="E192" s="314" t="s">
        <v>44</v>
      </c>
      <c r="F192" s="315" t="s">
        <v>61</v>
      </c>
      <c r="G192" s="314" t="s">
        <v>62</v>
      </c>
    </row>
    <row r="193" spans="2:7">
      <c r="B193" s="244"/>
      <c r="C193" s="261"/>
      <c r="D193" s="262"/>
      <c r="E193" s="316"/>
      <c r="F193" s="317" t="str">
        <f t="shared" si="3"/>
        <v>Goal</v>
      </c>
      <c r="G193" s="318"/>
    </row>
    <row r="194" spans="2:7">
      <c r="B194" s="244"/>
      <c r="C194" s="263"/>
      <c r="D194" s="264"/>
      <c r="E194" s="319"/>
      <c r="F194" s="320" t="str">
        <f t="shared" si="3"/>
        <v>Goal</v>
      </c>
      <c r="G194" s="321"/>
    </row>
    <row r="195" spans="2:7">
      <c r="B195" s="244"/>
      <c r="C195" s="263"/>
      <c r="D195" s="264"/>
      <c r="E195" s="319"/>
      <c r="F195" s="320" t="str">
        <f t="shared" si="3"/>
        <v>Goal</v>
      </c>
      <c r="G195" s="321"/>
    </row>
    <row r="196" spans="2:7">
      <c r="B196" s="244"/>
      <c r="C196" s="263"/>
      <c r="D196" s="264"/>
      <c r="E196" s="319"/>
      <c r="F196" s="320" t="str">
        <f t="shared" si="3"/>
        <v>Goal</v>
      </c>
      <c r="G196" s="321"/>
    </row>
    <row r="197" ht="15.75" customHeight="1" spans="2:7">
      <c r="B197" s="244"/>
      <c r="C197" s="265"/>
      <c r="D197" s="266"/>
      <c r="E197" s="322"/>
      <c r="F197" s="323" t="str">
        <f t="shared" si="3"/>
        <v>Goal</v>
      </c>
      <c r="G197" s="315"/>
    </row>
    <row r="198" ht="15.75" customHeight="1" spans="2:7">
      <c r="B198" s="244"/>
      <c r="C198" s="267">
        <v>0.520833333333333</v>
      </c>
      <c r="D198" s="268" t="s">
        <v>71</v>
      </c>
      <c r="E198" s="324"/>
      <c r="F198" s="325" t="str">
        <f t="shared" si="3"/>
        <v>Goal</v>
      </c>
      <c r="G198" s="326"/>
    </row>
    <row r="199" ht="15.75" customHeight="1" spans="2:7">
      <c r="B199" s="244"/>
      <c r="C199" s="269">
        <v>0.541666666666667</v>
      </c>
      <c r="D199" s="270"/>
      <c r="E199" s="327" t="s">
        <v>378</v>
      </c>
      <c r="F199" s="328"/>
      <c r="G199" s="329"/>
    </row>
    <row r="200" ht="15.75" customHeight="1" spans="2:7">
      <c r="B200" s="244"/>
      <c r="C200" s="269" t="s">
        <v>69</v>
      </c>
      <c r="D200" s="270"/>
      <c r="E200" s="330" t="s">
        <v>44</v>
      </c>
      <c r="F200" s="330" t="s">
        <v>61</v>
      </c>
      <c r="G200" s="329" t="s">
        <v>62</v>
      </c>
    </row>
    <row r="201" spans="2:7">
      <c r="B201" s="244"/>
      <c r="C201" s="275" t="s">
        <v>622</v>
      </c>
      <c r="D201" s="276"/>
      <c r="E201" s="361">
        <v>1</v>
      </c>
      <c r="F201" s="334" t="str">
        <f t="shared" si="3"/>
        <v>Completed</v>
      </c>
      <c r="G201" s="332"/>
    </row>
    <row r="202" spans="2:7">
      <c r="B202" s="244"/>
      <c r="C202" s="357" t="s">
        <v>623</v>
      </c>
      <c r="D202" s="358"/>
      <c r="E202" s="362">
        <v>1</v>
      </c>
      <c r="F202" s="336" t="str">
        <f t="shared" si="3"/>
        <v>Completed</v>
      </c>
      <c r="G202" s="337"/>
    </row>
    <row r="203" spans="2:7">
      <c r="B203" s="244"/>
      <c r="C203" s="357" t="s">
        <v>106</v>
      </c>
      <c r="D203" s="358"/>
      <c r="E203" s="362">
        <v>1</v>
      </c>
      <c r="F203" s="336" t="str">
        <f t="shared" si="3"/>
        <v>Completed</v>
      </c>
      <c r="G203" s="337"/>
    </row>
    <row r="204" spans="2:7">
      <c r="B204" s="244"/>
      <c r="C204" s="357"/>
      <c r="D204" s="358"/>
      <c r="E204" s="362"/>
      <c r="F204" s="336" t="str">
        <f t="shared" si="3"/>
        <v>Goal</v>
      </c>
      <c r="G204" s="337"/>
    </row>
    <row r="205" spans="2:7">
      <c r="B205" s="244"/>
      <c r="C205" s="357"/>
      <c r="D205" s="358"/>
      <c r="E205" s="451"/>
      <c r="F205" s="336" t="str">
        <f t="shared" si="3"/>
        <v>Goal</v>
      </c>
      <c r="G205" s="337"/>
    </row>
    <row r="206" spans="2:7">
      <c r="B206" s="244"/>
      <c r="C206" s="357"/>
      <c r="D206" s="358"/>
      <c r="E206" s="451"/>
      <c r="F206" s="336" t="str">
        <f t="shared" si="3"/>
        <v>Goal</v>
      </c>
      <c r="G206" s="337"/>
    </row>
    <row r="207" spans="2:7">
      <c r="B207" s="244"/>
      <c r="C207" s="357"/>
      <c r="D207" s="358"/>
      <c r="E207" s="451"/>
      <c r="F207" s="336" t="str">
        <f t="shared" si="3"/>
        <v>Goal</v>
      </c>
      <c r="G207" s="337"/>
    </row>
    <row r="208" spans="2:7">
      <c r="B208" s="244"/>
      <c r="C208" s="357"/>
      <c r="D208" s="358"/>
      <c r="E208" s="451"/>
      <c r="F208" s="336" t="str">
        <f t="shared" si="3"/>
        <v>Goal</v>
      </c>
      <c r="G208" s="337"/>
    </row>
    <row r="209" spans="2:7">
      <c r="B209" s="244"/>
      <c r="C209" s="357"/>
      <c r="D209" s="358"/>
      <c r="E209" s="451"/>
      <c r="F209" s="336" t="str">
        <f t="shared" si="3"/>
        <v>Goal</v>
      </c>
      <c r="G209" s="337"/>
    </row>
    <row r="210" ht="15.75" customHeight="1" spans="2:7">
      <c r="B210" s="244"/>
      <c r="C210" s="359"/>
      <c r="D210" s="360"/>
      <c r="E210" s="364"/>
      <c r="F210" s="340" t="str">
        <f t="shared" si="3"/>
        <v>Goal</v>
      </c>
      <c r="G210" s="341"/>
    </row>
    <row r="211" spans="2:7">
      <c r="B211" s="244"/>
      <c r="C211" s="279">
        <v>0.666666666666667</v>
      </c>
      <c r="D211" s="280" t="s">
        <v>391</v>
      </c>
      <c r="E211" s="342"/>
      <c r="F211" s="280" t="str">
        <f t="shared" si="3"/>
        <v>Goal</v>
      </c>
      <c r="G211" s="343"/>
    </row>
    <row r="212" ht="15.75" customHeight="1" spans="2:7">
      <c r="B212" s="281"/>
      <c r="C212" s="282">
        <v>0.75</v>
      </c>
      <c r="D212" s="283" t="s">
        <v>392</v>
      </c>
      <c r="E212" s="344"/>
      <c r="F212" s="283" t="str">
        <f t="shared" si="3"/>
        <v>Goal</v>
      </c>
      <c r="G212" s="345"/>
    </row>
    <row r="214" ht="15.15"/>
    <row r="215" ht="21.75" customHeight="1" spans="2:7">
      <c r="B215" s="242" t="s">
        <v>58</v>
      </c>
      <c r="C215" s="243" t="s">
        <v>59</v>
      </c>
      <c r="D215" s="242" t="s">
        <v>60</v>
      </c>
      <c r="E215" s="242" t="s">
        <v>44</v>
      </c>
      <c r="F215" s="243" t="s">
        <v>61</v>
      </c>
      <c r="G215" s="286" t="s">
        <v>62</v>
      </c>
    </row>
    <row r="216" ht="23.25" customHeight="1" spans="2:7">
      <c r="B216" s="453"/>
      <c r="C216" s="245">
        <v>0.208333333333333</v>
      </c>
      <c r="D216" s="246" t="s">
        <v>63</v>
      </c>
      <c r="E216" s="287"/>
      <c r="F216" s="288" t="str">
        <f t="shared" si="3"/>
        <v>Goal</v>
      </c>
      <c r="G216" s="289"/>
    </row>
    <row r="217" ht="15" customHeight="1" spans="2:7">
      <c r="B217" s="453"/>
      <c r="C217" s="247">
        <v>0.215277777777778</v>
      </c>
      <c r="D217" s="248" t="s">
        <v>373</v>
      </c>
      <c r="E217" s="290"/>
      <c r="F217" s="291" t="str">
        <f t="shared" si="3"/>
        <v>Goal</v>
      </c>
      <c r="G217" s="292"/>
    </row>
    <row r="218" ht="15" customHeight="1" spans="2:7">
      <c r="B218" s="453"/>
      <c r="C218" s="247">
        <v>0.243055555555556</v>
      </c>
      <c r="D218" s="248" t="s">
        <v>374</v>
      </c>
      <c r="E218" s="293"/>
      <c r="F218" s="294" t="str">
        <f t="shared" si="3"/>
        <v>Goal</v>
      </c>
      <c r="G218" s="292"/>
    </row>
    <row r="219" ht="15" customHeight="1" spans="2:7">
      <c r="B219" s="453"/>
      <c r="C219" s="247">
        <v>0.277777777777778</v>
      </c>
      <c r="D219" s="248" t="s">
        <v>375</v>
      </c>
      <c r="E219" s="293"/>
      <c r="F219" s="294" t="str">
        <f t="shared" si="3"/>
        <v>Goal</v>
      </c>
      <c r="G219" s="292"/>
    </row>
    <row r="220" ht="15.75" customHeight="1" spans="2:7">
      <c r="B220" s="453"/>
      <c r="C220" s="249">
        <v>0.326388888888889</v>
      </c>
      <c r="D220" s="250" t="s">
        <v>376</v>
      </c>
      <c r="E220" s="295"/>
      <c r="F220" s="296" t="str">
        <f t="shared" si="3"/>
        <v>Goal</v>
      </c>
      <c r="G220" s="297"/>
    </row>
    <row r="221" ht="15.75" customHeight="1" spans="2:7">
      <c r="B221" s="453"/>
      <c r="C221" s="251">
        <v>0.354166666666667</v>
      </c>
      <c r="D221" s="252"/>
      <c r="E221" s="298" t="s">
        <v>64</v>
      </c>
      <c r="F221" s="299"/>
      <c r="G221" s="300"/>
    </row>
    <row r="222" ht="15.75" customHeight="1" spans="2:7">
      <c r="B222" s="453"/>
      <c r="C222" s="251" t="s">
        <v>69</v>
      </c>
      <c r="D222" s="252"/>
      <c r="E222" s="301" t="s">
        <v>44</v>
      </c>
      <c r="F222" s="301" t="s">
        <v>61</v>
      </c>
      <c r="G222" s="302" t="s">
        <v>62</v>
      </c>
    </row>
    <row r="223" ht="15" customHeight="1" spans="2:7">
      <c r="B223" s="453"/>
      <c r="C223" s="284"/>
      <c r="D223" s="285"/>
      <c r="E223" s="303"/>
      <c r="F223" s="304" t="str">
        <f t="shared" si="3"/>
        <v>Goal</v>
      </c>
      <c r="G223" s="305"/>
    </row>
    <row r="224" ht="15" customHeight="1" spans="2:7">
      <c r="B224" s="453"/>
      <c r="C224" s="255"/>
      <c r="D224" s="256"/>
      <c r="E224" s="306"/>
      <c r="F224" s="255" t="str">
        <f t="shared" si="3"/>
        <v>Goal</v>
      </c>
      <c r="G224" s="307"/>
    </row>
    <row r="225" ht="15" customHeight="1" spans="2:7">
      <c r="B225" s="453"/>
      <c r="C225" s="255"/>
      <c r="D225" s="256"/>
      <c r="E225" s="306"/>
      <c r="F225" s="255" t="str">
        <f t="shared" si="3"/>
        <v>Goal</v>
      </c>
      <c r="G225" s="307"/>
    </row>
    <row r="226" ht="15" customHeight="1" spans="2:7">
      <c r="B226" s="453"/>
      <c r="C226" s="255"/>
      <c r="D226" s="256"/>
      <c r="E226" s="306"/>
      <c r="F226" s="255" t="str">
        <f t="shared" si="3"/>
        <v>Goal</v>
      </c>
      <c r="G226" s="307"/>
    </row>
    <row r="227" ht="15.75" customHeight="1" spans="2:7">
      <c r="B227" s="453"/>
      <c r="C227" s="257"/>
      <c r="D227" s="258"/>
      <c r="E227" s="308"/>
      <c r="F227" s="309" t="str">
        <f t="shared" si="3"/>
        <v>Goal</v>
      </c>
      <c r="G227" s="310"/>
    </row>
    <row r="228" ht="15.75" customHeight="1" spans="2:7">
      <c r="B228" s="453"/>
      <c r="C228" s="259">
        <v>0.395833333333333</v>
      </c>
      <c r="D228" s="260"/>
      <c r="E228" s="311" t="s">
        <v>217</v>
      </c>
      <c r="F228" s="312"/>
      <c r="G228" s="313"/>
    </row>
    <row r="229" ht="15.75" customHeight="1" spans="2:7">
      <c r="B229" s="453"/>
      <c r="C229" s="259" t="s">
        <v>69</v>
      </c>
      <c r="D229" s="260"/>
      <c r="E229" s="314" t="s">
        <v>44</v>
      </c>
      <c r="F229" s="315" t="s">
        <v>61</v>
      </c>
      <c r="G229" s="314" t="s">
        <v>62</v>
      </c>
    </row>
    <row r="230" ht="15" customHeight="1" spans="2:7">
      <c r="B230" s="453"/>
      <c r="C230" s="261"/>
      <c r="D230" s="262"/>
      <c r="E230" s="316"/>
      <c r="F230" s="317" t="str">
        <f t="shared" ref="F228:F249" si="4">IF(E230=100%,"Completed","Goal")</f>
        <v>Goal</v>
      </c>
      <c r="G230" s="318"/>
    </row>
    <row r="231" ht="15" customHeight="1" spans="2:7">
      <c r="B231" s="453"/>
      <c r="C231" s="263"/>
      <c r="D231" s="264"/>
      <c r="E231" s="319"/>
      <c r="F231" s="320" t="str">
        <f t="shared" si="4"/>
        <v>Goal</v>
      </c>
      <c r="G231" s="321"/>
    </row>
    <row r="232" ht="15" customHeight="1" spans="2:7">
      <c r="B232" s="453"/>
      <c r="C232" s="263"/>
      <c r="D232" s="264"/>
      <c r="E232" s="319"/>
      <c r="F232" s="320" t="str">
        <f t="shared" si="4"/>
        <v>Goal</v>
      </c>
      <c r="G232" s="321"/>
    </row>
    <row r="233" ht="15" customHeight="1" spans="2:7">
      <c r="B233" s="453"/>
      <c r="C233" s="263"/>
      <c r="D233" s="264"/>
      <c r="E233" s="319"/>
      <c r="F233" s="320" t="str">
        <f t="shared" si="4"/>
        <v>Goal</v>
      </c>
      <c r="G233" s="321"/>
    </row>
    <row r="234" ht="15.75" customHeight="1" spans="2:7">
      <c r="B234" s="453"/>
      <c r="C234" s="265"/>
      <c r="D234" s="266"/>
      <c r="E234" s="322"/>
      <c r="F234" s="323" t="str">
        <f t="shared" si="4"/>
        <v>Goal</v>
      </c>
      <c r="G234" s="315"/>
    </row>
    <row r="235" ht="15.75" customHeight="1" spans="2:7">
      <c r="B235" s="453"/>
      <c r="C235" s="267">
        <v>0.520833333333333</v>
      </c>
      <c r="D235" s="268" t="s">
        <v>71</v>
      </c>
      <c r="E235" s="324"/>
      <c r="F235" s="325" t="str">
        <f t="shared" si="4"/>
        <v>Goal</v>
      </c>
      <c r="G235" s="326"/>
    </row>
    <row r="236" ht="15.75" customHeight="1" spans="2:7">
      <c r="B236" s="453"/>
      <c r="C236" s="269">
        <v>0.541666666666667</v>
      </c>
      <c r="D236" s="270"/>
      <c r="E236" s="327" t="s">
        <v>378</v>
      </c>
      <c r="F236" s="328"/>
      <c r="G236" s="329"/>
    </row>
    <row r="237" ht="15.75" customHeight="1" spans="2:7">
      <c r="B237" s="453"/>
      <c r="C237" s="269" t="s">
        <v>69</v>
      </c>
      <c r="D237" s="270"/>
      <c r="E237" s="330" t="s">
        <v>44</v>
      </c>
      <c r="F237" s="330" t="s">
        <v>61</v>
      </c>
      <c r="G237" s="329" t="s">
        <v>62</v>
      </c>
    </row>
    <row r="238" ht="15" customHeight="1" spans="2:7">
      <c r="B238" s="453"/>
      <c r="C238" s="355"/>
      <c r="D238" s="356"/>
      <c r="E238" s="361"/>
      <c r="F238" s="334" t="str">
        <f t="shared" si="4"/>
        <v>Goal</v>
      </c>
      <c r="G238" s="332"/>
    </row>
    <row r="239" ht="15" customHeight="1" spans="2:7">
      <c r="B239" s="453"/>
      <c r="C239" s="357"/>
      <c r="D239" s="358"/>
      <c r="E239" s="362"/>
      <c r="F239" s="336" t="str">
        <f t="shared" si="4"/>
        <v>Goal</v>
      </c>
      <c r="G239" s="337"/>
    </row>
    <row r="240" ht="15" customHeight="1" spans="2:7">
      <c r="B240" s="453"/>
      <c r="C240" s="357"/>
      <c r="D240" s="358"/>
      <c r="E240" s="362"/>
      <c r="F240" s="336" t="str">
        <f t="shared" si="4"/>
        <v>Goal</v>
      </c>
      <c r="G240" s="337"/>
    </row>
    <row r="241" ht="15" customHeight="1" spans="2:7">
      <c r="B241" s="453"/>
      <c r="C241" s="357"/>
      <c r="D241" s="358"/>
      <c r="E241" s="362"/>
      <c r="F241" s="336" t="str">
        <f t="shared" si="4"/>
        <v>Goal</v>
      </c>
      <c r="G241" s="337"/>
    </row>
    <row r="242" ht="15.75" customHeight="1" spans="2:7">
      <c r="B242" s="453"/>
      <c r="C242" s="357"/>
      <c r="D242" s="358"/>
      <c r="E242" s="451"/>
      <c r="F242" s="336" t="str">
        <f t="shared" si="4"/>
        <v>Goal</v>
      </c>
      <c r="G242" s="337"/>
    </row>
    <row r="243" ht="15" customHeight="1" spans="2:7">
      <c r="B243" s="453"/>
      <c r="C243" s="357"/>
      <c r="D243" s="358"/>
      <c r="E243" s="451"/>
      <c r="F243" s="336" t="str">
        <f t="shared" si="4"/>
        <v>Goal</v>
      </c>
      <c r="G243" s="337"/>
    </row>
    <row r="244" ht="15.75" customHeight="1" spans="2:7">
      <c r="B244" s="453"/>
      <c r="C244" s="357"/>
      <c r="D244" s="358"/>
      <c r="E244" s="451"/>
      <c r="F244" s="336" t="str">
        <f t="shared" si="4"/>
        <v>Goal</v>
      </c>
      <c r="G244" s="337"/>
    </row>
    <row r="245" ht="15" customHeight="1" spans="2:7">
      <c r="B245" s="453"/>
      <c r="C245" s="357"/>
      <c r="D245" s="358"/>
      <c r="E245" s="451"/>
      <c r="F245" s="336" t="str">
        <f t="shared" si="4"/>
        <v>Goal</v>
      </c>
      <c r="G245" s="337"/>
    </row>
    <row r="246" ht="15" customHeight="1" spans="2:7">
      <c r="B246" s="453"/>
      <c r="C246" s="357"/>
      <c r="D246" s="358"/>
      <c r="E246" s="451"/>
      <c r="F246" s="336" t="str">
        <f t="shared" si="4"/>
        <v>Goal</v>
      </c>
      <c r="G246" s="337"/>
    </row>
    <row r="247" ht="15" customHeight="1" spans="2:7">
      <c r="B247" s="453"/>
      <c r="C247" s="359"/>
      <c r="D247" s="360"/>
      <c r="E247" s="364"/>
      <c r="F247" s="340" t="str">
        <f t="shared" si="4"/>
        <v>Goal</v>
      </c>
      <c r="G247" s="341"/>
    </row>
    <row r="248" ht="15" customHeight="1" spans="2:7">
      <c r="B248" s="453"/>
      <c r="C248" s="279">
        <v>0.666666666666667</v>
      </c>
      <c r="D248" s="280" t="s">
        <v>391</v>
      </c>
      <c r="E248" s="342"/>
      <c r="F248" s="280" t="str">
        <f t="shared" si="4"/>
        <v>Goal</v>
      </c>
      <c r="G248" s="343"/>
    </row>
    <row r="249" ht="15" customHeight="1" spans="2:7">
      <c r="B249" s="453"/>
      <c r="C249" s="282">
        <v>0.75</v>
      </c>
      <c r="D249" s="283" t="s">
        <v>392</v>
      </c>
      <c r="E249" s="344"/>
      <c r="F249" s="283" t="str">
        <f t="shared" si="4"/>
        <v>Goal</v>
      </c>
      <c r="G249" s="345"/>
    </row>
  </sheetData>
  <mergeCells count="219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D13"/>
    <mergeCell ref="B14:C14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3:D33"/>
    <mergeCell ref="C34:D34"/>
    <mergeCell ref="C35:D35"/>
    <mergeCell ref="C36:D36"/>
    <mergeCell ref="C38:D38"/>
    <mergeCell ref="E38:G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60:D60"/>
    <mergeCell ref="E60:G60"/>
    <mergeCell ref="C61:D61"/>
    <mergeCell ref="C62:D62"/>
    <mergeCell ref="C63:D63"/>
    <mergeCell ref="C64:D64"/>
    <mergeCell ref="C65:D65"/>
    <mergeCell ref="C66:D66"/>
    <mergeCell ref="C67:D67"/>
    <mergeCell ref="E67:G67"/>
    <mergeCell ref="C68:D68"/>
    <mergeCell ref="C69:D69"/>
    <mergeCell ref="C70:D70"/>
    <mergeCell ref="C71:D71"/>
    <mergeCell ref="C72:D72"/>
    <mergeCell ref="C73:D73"/>
    <mergeCell ref="C75:D75"/>
    <mergeCell ref="E75:G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97:D97"/>
    <mergeCell ref="E97:G97"/>
    <mergeCell ref="C98:D98"/>
    <mergeCell ref="C99:D99"/>
    <mergeCell ref="C100:D100"/>
    <mergeCell ref="C101:D101"/>
    <mergeCell ref="C102:D102"/>
    <mergeCell ref="C103:D103"/>
    <mergeCell ref="C104:D104"/>
    <mergeCell ref="E104:G104"/>
    <mergeCell ref="C105:D105"/>
    <mergeCell ref="C107:D107"/>
    <mergeCell ref="C108:D108"/>
    <mergeCell ref="C109:D109"/>
    <mergeCell ref="C110:D110"/>
    <mergeCell ref="C112:D112"/>
    <mergeCell ref="E112:G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C141:D141"/>
    <mergeCell ref="E141:G141"/>
    <mergeCell ref="C142:D142"/>
    <mergeCell ref="C144:D144"/>
    <mergeCell ref="C145:D145"/>
    <mergeCell ref="C146:D146"/>
    <mergeCell ref="C147:D147"/>
    <mergeCell ref="C149:D149"/>
    <mergeCell ref="E149:G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B165:C165"/>
    <mergeCell ref="C184:D184"/>
    <mergeCell ref="E184:G184"/>
    <mergeCell ref="C185:D185"/>
    <mergeCell ref="C186:D186"/>
    <mergeCell ref="C187:D187"/>
    <mergeCell ref="C188:D188"/>
    <mergeCell ref="C189:D189"/>
    <mergeCell ref="C190:D190"/>
    <mergeCell ref="C191:D191"/>
    <mergeCell ref="E191:G191"/>
    <mergeCell ref="C192:D192"/>
    <mergeCell ref="C193:D193"/>
    <mergeCell ref="C194:D194"/>
    <mergeCell ref="C195:D195"/>
    <mergeCell ref="C196:D196"/>
    <mergeCell ref="C197:D197"/>
    <mergeCell ref="C199:D199"/>
    <mergeCell ref="E199:G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21:D221"/>
    <mergeCell ref="E221:G221"/>
    <mergeCell ref="C222:D222"/>
    <mergeCell ref="C223:D223"/>
    <mergeCell ref="C224:D224"/>
    <mergeCell ref="C225:D225"/>
    <mergeCell ref="C226:D226"/>
    <mergeCell ref="C227:D227"/>
    <mergeCell ref="C228:D228"/>
    <mergeCell ref="E228:G228"/>
    <mergeCell ref="C229:D229"/>
    <mergeCell ref="C230:D230"/>
    <mergeCell ref="C231:D231"/>
    <mergeCell ref="C232:D232"/>
    <mergeCell ref="C233:D233"/>
    <mergeCell ref="C234:D234"/>
    <mergeCell ref="C236:D236"/>
    <mergeCell ref="E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B18:B51"/>
    <mergeCell ref="B55:B88"/>
    <mergeCell ref="B92:B125"/>
    <mergeCell ref="B129:B162"/>
    <mergeCell ref="B166:B175"/>
    <mergeCell ref="B179:B212"/>
    <mergeCell ref="B216:B249"/>
    <mergeCell ref="C166:C175"/>
    <mergeCell ref="G18:G21"/>
    <mergeCell ref="G25:G29"/>
    <mergeCell ref="G32:G36"/>
    <mergeCell ref="G40:G49"/>
    <mergeCell ref="G55:G58"/>
    <mergeCell ref="G62:G66"/>
    <mergeCell ref="G69:G73"/>
    <mergeCell ref="G77:G86"/>
    <mergeCell ref="G92:G95"/>
    <mergeCell ref="G99:G103"/>
    <mergeCell ref="G106:G110"/>
    <mergeCell ref="G114:G123"/>
    <mergeCell ref="G129:G132"/>
    <mergeCell ref="G136:G140"/>
    <mergeCell ref="G143:G147"/>
    <mergeCell ref="G151:G160"/>
    <mergeCell ref="G179:G182"/>
    <mergeCell ref="G186:G190"/>
    <mergeCell ref="G193:G197"/>
    <mergeCell ref="G201:G210"/>
    <mergeCell ref="G216:G219"/>
    <mergeCell ref="G223:G227"/>
    <mergeCell ref="G230:G234"/>
    <mergeCell ref="G238:G247"/>
  </mergeCells>
  <conditionalFormatting sqref="D3">
    <cfRule type="dataBar" priority="2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{423fb924-1f8e-421c-b85a-2e310ea744ee}</x14:id>
        </ext>
      </extLst>
    </cfRule>
    <cfRule type="dataBar" priority="2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{74b3d10c-8309-4eae-82d2-a48853c30329}</x14:id>
        </ext>
      </extLst>
    </cfRule>
    <cfRule type="dataBar" priority="2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{d3b858db-9568-42d3-9550-7c24b4423ce5}</x14:id>
        </ext>
      </extLst>
    </cfRule>
  </conditionalFormatting>
  <conditionalFormatting sqref="D4">
    <cfRule type="dataBar" priority="1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{34d63452-dbe2-43ad-8fc7-d0a750e62fb2}</x14:id>
        </ext>
      </extLst>
    </cfRule>
    <cfRule type="dataBar" priority="1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{e27d2851-ff71-417d-bdb2-2edf083401c9}</x14:id>
        </ext>
      </extLst>
    </cfRule>
    <cfRule type="dataBar" priority="2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{20b66d01-c795-4492-a2ca-a61d41d34d4d}</x14:id>
        </ext>
      </extLst>
    </cfRule>
  </conditionalFormatting>
  <conditionalFormatting sqref="E18">
    <cfRule type="dataBar" priority="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{7b295a15-9ffd-4f60-b37a-aa9cade61063}</x14:id>
        </ext>
      </extLst>
    </cfRule>
    <cfRule type="dataBar" priority="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{74c12c61-9901-4f09-be91-377a5e9eff48}</x14:id>
        </ext>
      </extLst>
    </cfRule>
    <cfRule type="dataBar" priority="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{c03dd438-1174-493b-bce4-b7f79eb2d16b}</x14:id>
        </ext>
      </extLst>
    </cfRule>
  </conditionalFormatting>
  <conditionalFormatting sqref="E19">
    <cfRule type="dataBar" priority="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{2f54f2cf-9466-4c7c-81e5-a0bba6a6d277}</x14:id>
        </ext>
      </extLst>
    </cfRule>
    <cfRule type="dataBar" priority="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{5b1c5953-d2fc-4164-9327-a207182d6ca5}</x14:id>
        </ext>
      </extLst>
    </cfRule>
    <cfRule type="dataBar" priority="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{9c1af381-ee30-4090-b425-98891dbe7d19}</x14:id>
        </ext>
      </extLst>
    </cfRule>
  </conditionalFormatting>
  <conditionalFormatting sqref="E55">
    <cfRule type="dataBar" priority="5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{df399fcb-de51-454e-91ca-45a28fbaa795}</x14:id>
        </ext>
      </extLst>
    </cfRule>
    <cfRule type="dataBar" priority="5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{0b1de356-b3ea-4f55-a6b5-e4c79acf2a62}</x14:id>
        </ext>
      </extLst>
    </cfRule>
    <cfRule type="dataBar" priority="5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{2a342eb4-5b05-4085-9f05-43bd967cab44}</x14:id>
        </ext>
      </extLst>
    </cfRule>
  </conditionalFormatting>
  <conditionalFormatting sqref="E56">
    <cfRule type="dataBar" priority="5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{de55b30a-f16a-4075-af5c-e678d7fdb4c4}</x14:id>
        </ext>
      </extLst>
    </cfRule>
    <cfRule type="dataBar" priority="5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{8c45864b-eca9-490d-b526-30fd7afb1633}</x14:id>
        </ext>
      </extLst>
    </cfRule>
    <cfRule type="dataBar" priority="5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{4c654df8-73a2-4499-b0f9-dc864448bf2c}</x14:id>
        </ext>
      </extLst>
    </cfRule>
  </conditionalFormatting>
  <conditionalFormatting sqref="E92">
    <cfRule type="dataBar" priority="5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{3b07819e-4836-4f55-af97-2440185ce160}</x14:id>
        </ext>
      </extLst>
    </cfRule>
    <cfRule type="dataBar" priority="5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{ca611f2b-c70c-4911-b452-f1fd07f12d97}</x14:id>
        </ext>
      </extLst>
    </cfRule>
    <cfRule type="dataBar" priority="4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{496d1020-d91f-42ab-a514-f471a2394fe8}</x14:id>
        </ext>
      </extLst>
    </cfRule>
  </conditionalFormatting>
  <conditionalFormatting sqref="E93">
    <cfRule type="dataBar" priority="4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{cfc281fd-eb0a-4501-aa5d-c189d548828d}</x14:id>
        </ext>
      </extLst>
    </cfRule>
    <cfRule type="dataBar" priority="4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{ded18617-9a42-4e70-95db-aef0e222b991}</x14:id>
        </ext>
      </extLst>
    </cfRule>
    <cfRule type="dataBar" priority="4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{cb636e6f-5b37-4860-900e-54dda7b285eb}</x14:id>
        </ext>
      </extLst>
    </cfRule>
  </conditionalFormatting>
  <conditionalFormatting sqref="E129">
    <cfRule type="dataBar" priority="4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{378403ea-99f5-4e51-abfb-cb00dd74b92b}</x14:id>
        </ext>
      </extLst>
    </cfRule>
    <cfRule type="dataBar" priority="4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{d7eec861-1e41-44fc-9060-72fefeb58071}</x14:id>
        </ext>
      </extLst>
    </cfRule>
    <cfRule type="dataBar" priority="4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{a4e5eb89-2037-44fe-bf20-1f1485c887ca}</x14:id>
        </ext>
      </extLst>
    </cfRule>
  </conditionalFormatting>
  <conditionalFormatting sqref="E130">
    <cfRule type="dataBar" priority="4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{e7c00e94-5381-43d9-b779-924eb0f3e77b}</x14:id>
        </ext>
      </extLst>
    </cfRule>
    <cfRule type="dataBar" priority="4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{747e140f-b971-49bd-8206-223f759e3b14}</x14:id>
        </ext>
      </extLst>
    </cfRule>
    <cfRule type="dataBar" priority="3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{17b25498-53f2-49bb-a9f3-c416de83dd32}</x14:id>
        </ext>
      </extLst>
    </cfRule>
  </conditionalFormatting>
  <conditionalFormatting sqref="E179">
    <cfRule type="dataBar" priority="3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{d0522176-061a-4bb1-9898-1c25d65d315e}</x14:id>
        </ext>
      </extLst>
    </cfRule>
    <cfRule type="dataBar" priority="3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{f3c71584-d64e-4736-855a-cdedd42517b8}</x14:id>
        </ext>
      </extLst>
    </cfRule>
    <cfRule type="dataBar" priority="3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{16b7014e-f7c9-4c0b-9c74-e3648c7e986a}</x14:id>
        </ext>
      </extLst>
    </cfRule>
  </conditionalFormatting>
  <conditionalFormatting sqref="E180">
    <cfRule type="dataBar" priority="3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{a4002245-cdd4-4e2b-af31-4a4a2d0b6d64}</x14:id>
        </ext>
      </extLst>
    </cfRule>
    <cfRule type="dataBar" priority="3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{b521ec03-8cc7-410a-a88d-1f9fda88d572}</x14:id>
        </ext>
      </extLst>
    </cfRule>
    <cfRule type="dataBar" priority="3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{b5be2c06-2d34-416f-8769-70dc366499d4}</x14:id>
        </ext>
      </extLst>
    </cfRule>
  </conditionalFormatting>
  <conditionalFormatting sqref="E216">
    <cfRule type="dataBar" priority="3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{9d984ec1-d567-42bb-8290-c274bebd434e}</x14:id>
        </ext>
      </extLst>
    </cfRule>
    <cfRule type="dataBar" priority="2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{61f81f77-4f36-4af9-8415-8205c222df99}</x14:id>
        </ext>
      </extLst>
    </cfRule>
    <cfRule type="dataBar" priority="2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{332fbd59-4618-475b-95a3-a5d5327bed49}</x14:id>
        </ext>
      </extLst>
    </cfRule>
  </conditionalFormatting>
  <conditionalFormatting sqref="E217">
    <cfRule type="dataBar" priority="2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{2ade0bae-6aed-4fe0-b209-b56952d78ce3}</x14:id>
        </ext>
      </extLst>
    </cfRule>
    <cfRule type="dataBar" priority="2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{3933eeb3-870f-482a-931c-a47ef934fd9e}</x14:id>
        </ext>
      </extLst>
    </cfRule>
    <cfRule type="dataBar" priority="2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{eec691e0-7eb3-4a26-8638-d6fdb7f485a7}</x14:id>
        </ext>
      </extLst>
    </cfRule>
  </conditionalFormatting>
  <conditionalFormatting sqref="E40:E49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{a591266d-1d24-40cd-9ff5-ad9f4983b247}</x14:id>
        </ext>
      </extLst>
    </cfRule>
  </conditionalFormatting>
  <conditionalFormatting sqref="E77:E86">
    <cfRule type="dataBar" priority="1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{1678c3e9-5e89-40ee-9fe1-7657a0dfaef7}</x14:id>
        </ext>
      </extLst>
    </cfRule>
  </conditionalFormatting>
  <conditionalFormatting sqref="E114:E123">
    <cfRule type="dataBar" priority="1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{742d9dc8-e7f2-4b89-87db-8c577a8e88c7}</x14:id>
        </ext>
      </extLst>
    </cfRule>
  </conditionalFormatting>
  <conditionalFormatting sqref="E151:E160">
    <cfRule type="dataBar" priority="1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{1825e0c9-89ee-4a7e-af21-9c1b6ecc652e}</x14:id>
        </ext>
      </extLst>
    </cfRule>
  </conditionalFormatting>
  <conditionalFormatting sqref="E201:E210">
    <cfRule type="dataBar" priority="1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{cc064253-a86e-4011-8ae3-7390f4b81479}</x14:id>
        </ext>
      </extLst>
    </cfRule>
  </conditionalFormatting>
  <conditionalFormatting sqref="E238:E247">
    <cfRule type="dataBar" priority="1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{7097e6fa-6f78-4161-8759-4beafca72b8d}</x14:id>
        </ext>
      </extLst>
    </cfRule>
  </conditionalFormatting>
  <conditionalFormatting sqref="E248:E249">
    <cfRule type="dataBar" priority="1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{3d9e9829-700e-4f98-98b6-bf7462f0cdbd}</x14:id>
        </ext>
      </extLst>
    </cfRule>
  </conditionalFormatting>
  <conditionalFormatting sqref="H166:H175">
    <cfRule type="dataBar" priority="66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{a65f6cab-df80-4058-89f7-17e7cf2838c7}</x14:id>
        </ext>
      </extLst>
    </cfRule>
  </conditionalFormatting>
  <conditionalFormatting sqref="D3:D12;D14">
    <cfRule type="dataBar" priority="1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{8ed5e487-e9ec-4a40-bab9-4b5114518955}</x14:id>
        </ext>
      </extLst>
    </cfRule>
  </conditionalFormatting>
  <conditionalFormatting sqref="E18:E22;E25:E29;E32:E36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{3e5f621a-0216-48c0-9758-e017615f541d}</x14:id>
        </ext>
      </extLst>
    </cfRule>
  </conditionalFormatting>
  <conditionalFormatting sqref="E50:E51;E37">
    <cfRule type="dataBar" priority="5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{4cd77024-4fa1-488c-bf9f-96589140a971}</x14:id>
        </ext>
      </extLst>
    </cfRule>
  </conditionalFormatting>
  <conditionalFormatting sqref="E55:E59;E62:E66;E69:E74;E87:E88">
    <cfRule type="dataBar" priority="5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{78f04064-0dd7-4443-9f20-65292e3b4853}</x14:id>
        </ext>
      </extLst>
    </cfRule>
  </conditionalFormatting>
  <conditionalFormatting sqref="E92:E96;E99:E103;E106:E111;E124:E125">
    <cfRule type="dataBar" priority="4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{4b8bdcba-5cf6-4006-b8d3-38c502e30693}</x14:id>
        </ext>
      </extLst>
    </cfRule>
  </conditionalFormatting>
  <conditionalFormatting sqref="E129:E133;E136:E140;E143:E148;E161:E162">
    <cfRule type="dataBar" priority="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{5ec7c22e-879b-44d6-b9e5-a5cbb3a44cad}</x14:id>
        </ext>
      </extLst>
    </cfRule>
  </conditionalFormatting>
  <conditionalFormatting sqref="E179:E183;E186:E190;E193:E198;E211:E212">
    <cfRule type="dataBar" priority="3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{0fe33334-5c65-4f2e-a04b-6c2f9b3dd60e}</x14:id>
        </ext>
      </extLst>
    </cfRule>
  </conditionalFormatting>
  <conditionalFormatting sqref="E216:E220;E223:E227;E230:E235">
    <cfRule type="dataBar" priority="2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{70bdb367-feab-4422-82fb-65973243ef8a}</x14:id>
        </ext>
      </extLst>
    </cfRule>
  </conditionalFormatting>
  <hyperlinks>
    <hyperlink ref="D32" r:id="rId2" display="https://leetcode.com/problems/maximum-distance-in-arrays/description/?envType=daily-question&amp;envId=2024-08-16"/>
    <hyperlink ref="D106" r:id="rId3" display="https://leetcode.com/problems/longest-substring-without-repeating-characters/description/"/>
    <hyperlink ref="D143" r:id="rId4" display="http://url9090.coderbyte.com/ls/click?upn=u001.lj3TCiZxNU7jdbrh9WbrWc0TYooxWyNG7iblBrnUkY1dZbk53wTdsxFlySTVgXVYSlddttvl6rkAbSflx0IPZg-3D-3DM-_l_0uW3xirGmLjaxDxe8V-2Bwmt8Dx4Ob8Wr9iaeT5yuPIW8-2BNsCIRGRgtL3vmLM9kP8FIHiE4SWxyCua-2FmtXsE2Mg9yzKUlMhXGuzAS5fDqyl9ssJkbHbtJE-2F68oKRyHo9ARpiby8O5iGABZ6ANr2HRTvyEI0iqL8E5bSsaIRcfSEKkZNQnnD-2FmgB6CfuLo4cPhbOTDQiadaTLXEh7jx2lmr0lLmwpFhIBuqFLEx8-2FZVIyY-3D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3fb924-1f8e-421c-b85a-2e310ea744e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4b3d10c-8309-4eae-82d2-a48853c3032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3b858db-9568-42d3-9550-7c24b4423ce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34d63452-dbe2-43ad-8fc7-d0a750e62fb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27d2851-ff71-417d-bdb2-2edf083401c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0b66d01-c795-4492-a2ca-a61d41d34d4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7b295a15-9ffd-4f60-b37a-aa9cade6106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4c12c61-9901-4f09-be91-377a5e9eff4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03dd438-1174-493b-bce4-b7f79eb2d16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2f54f2cf-9466-4c7c-81e5-a0bba6a6d27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5b1c5953-d2fc-4164-9327-a207182d6ca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c1af381-ee30-4090-b425-98891dbe7d1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df399fcb-de51-454e-91ca-45a28fbaa79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b1de356-b3ea-4f55-a6b5-e4c79acf2a6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a342eb4-5b05-4085-9f05-43bd967cab4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E55</xm:sqref>
        </x14:conditionalFormatting>
        <x14:conditionalFormatting xmlns:xm="http://schemas.microsoft.com/office/excel/2006/main">
          <x14:cfRule type="dataBar" id="{de55b30a-f16a-4075-af5c-e678d7fdb4c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c45864b-eca9-490d-b526-30fd7afb163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654df8-73a2-4499-b0f9-dc864448bf2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E56</xm:sqref>
        </x14:conditionalFormatting>
        <x14:conditionalFormatting xmlns:xm="http://schemas.microsoft.com/office/excel/2006/main">
          <x14:cfRule type="dataBar" id="{3b07819e-4836-4f55-af97-2440185ce16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a611f2b-c70c-4911-b452-f1fd07f12d9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96d1020-d91f-42ab-a514-f471a2394fe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E92</xm:sqref>
        </x14:conditionalFormatting>
        <x14:conditionalFormatting xmlns:xm="http://schemas.microsoft.com/office/excel/2006/main">
          <x14:cfRule type="dataBar" id="{cfc281fd-eb0a-4501-aa5d-c189d548828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ed18617-9a42-4e70-95db-aef0e222b99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b636e6f-5b37-4860-900e-54dda7b285e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E93</xm:sqref>
        </x14:conditionalFormatting>
        <x14:conditionalFormatting xmlns:xm="http://schemas.microsoft.com/office/excel/2006/main">
          <x14:cfRule type="dataBar" id="{378403ea-99f5-4e51-abfb-cb00dd74b92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7eec861-1e41-44fc-9060-72fefeb5807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4e5eb89-2037-44fe-bf20-1f1485c887c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E129</xm:sqref>
        </x14:conditionalFormatting>
        <x14:conditionalFormatting xmlns:xm="http://schemas.microsoft.com/office/excel/2006/main">
          <x14:cfRule type="dataBar" id="{e7c00e94-5381-43d9-b779-924eb0f3e77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47e140f-b971-49bd-8206-223f759e3b1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7b25498-53f2-49bb-a9f3-c416de83dd3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E130</xm:sqref>
        </x14:conditionalFormatting>
        <x14:conditionalFormatting xmlns:xm="http://schemas.microsoft.com/office/excel/2006/main">
          <x14:cfRule type="dataBar" id="{d0522176-061a-4bb1-9898-1c25d65d315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3c71584-d64e-4736-855a-cdedd42517b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6b7014e-f7c9-4c0b-9c74-e3648c7e986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E179</xm:sqref>
        </x14:conditionalFormatting>
        <x14:conditionalFormatting xmlns:xm="http://schemas.microsoft.com/office/excel/2006/main">
          <x14:cfRule type="dataBar" id="{a4002245-cdd4-4e2b-af31-4a4a2d0b6d6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521ec03-8cc7-410a-a88d-1f9fda88d57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5be2c06-2d34-416f-8769-70dc366499d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E180</xm:sqref>
        </x14:conditionalFormatting>
        <x14:conditionalFormatting xmlns:xm="http://schemas.microsoft.com/office/excel/2006/main">
          <x14:cfRule type="dataBar" id="{9d984ec1-d567-42bb-8290-c274bebd434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1f81f77-4f36-4af9-8415-8205c222df9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32fbd59-4618-475b-95a3-a5d5327bed4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E216</xm:sqref>
        </x14:conditionalFormatting>
        <x14:conditionalFormatting xmlns:xm="http://schemas.microsoft.com/office/excel/2006/main">
          <x14:cfRule type="dataBar" id="{2ade0bae-6aed-4fe0-b209-b56952d78ce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933eeb3-870f-482a-931c-a47ef934fd9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ec691e0-7eb3-4a26-8638-d6fdb7f485a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E217</xm:sqref>
        </x14:conditionalFormatting>
        <x14:conditionalFormatting xmlns:xm="http://schemas.microsoft.com/office/excel/2006/main">
          <x14:cfRule type="dataBar" id="{a591266d-1d24-40cd-9ff5-ad9f4983b24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E40:E49</xm:sqref>
        </x14:conditionalFormatting>
        <x14:conditionalFormatting xmlns:xm="http://schemas.microsoft.com/office/excel/2006/main">
          <x14:cfRule type="dataBar" id="{1678c3e9-5e89-40ee-9fe1-7657a0dfaef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E77:E86</xm:sqref>
        </x14:conditionalFormatting>
        <x14:conditionalFormatting xmlns:xm="http://schemas.microsoft.com/office/excel/2006/main">
          <x14:cfRule type="dataBar" id="{742d9dc8-e7f2-4b89-87db-8c577a8e88c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E114:E123</xm:sqref>
        </x14:conditionalFormatting>
        <x14:conditionalFormatting xmlns:xm="http://schemas.microsoft.com/office/excel/2006/main">
          <x14:cfRule type="dataBar" id="{1825e0c9-89ee-4a7e-af21-9c1b6ecc652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E151:E160</xm:sqref>
        </x14:conditionalFormatting>
        <x14:conditionalFormatting xmlns:xm="http://schemas.microsoft.com/office/excel/2006/main">
          <x14:cfRule type="dataBar" id="{cc064253-a86e-4011-8ae3-7390f4b8147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E201:E210</xm:sqref>
        </x14:conditionalFormatting>
        <x14:conditionalFormatting xmlns:xm="http://schemas.microsoft.com/office/excel/2006/main">
          <x14:cfRule type="dataBar" id="{7097e6fa-6f78-4161-8759-4beafca72b8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E238:E247</xm:sqref>
        </x14:conditionalFormatting>
        <x14:conditionalFormatting xmlns:xm="http://schemas.microsoft.com/office/excel/2006/main">
          <x14:cfRule type="dataBar" id="{3d9e9829-700e-4f98-98b6-bf7462f0cd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E248:E249</xm:sqref>
        </x14:conditionalFormatting>
        <x14:conditionalFormatting xmlns:xm="http://schemas.microsoft.com/office/excel/2006/main">
          <x14:cfRule type="dataBar" id="{a65f6cab-df80-4058-89f7-17e7cf2838c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H166:H175</xm:sqref>
        </x14:conditionalFormatting>
        <x14:conditionalFormatting xmlns:xm="http://schemas.microsoft.com/office/excel/2006/main">
          <x14:cfRule type="dataBar" id="{8ed5e487-e9ec-4a40-bab9-4b511451895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D3:D12;D14</xm:sqref>
        </x14:conditionalFormatting>
        <x14:conditionalFormatting xmlns:xm="http://schemas.microsoft.com/office/excel/2006/main">
          <x14:cfRule type="dataBar" id="{3e5f621a-0216-48c0-9758-e017615f541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E18:E22;E25:E29;E32:E36</xm:sqref>
        </x14:conditionalFormatting>
        <x14:conditionalFormatting xmlns:xm="http://schemas.microsoft.com/office/excel/2006/main">
          <x14:cfRule type="dataBar" id="{4cd77024-4fa1-488c-bf9f-96589140a97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E50:E51;E37</xm:sqref>
        </x14:conditionalFormatting>
        <x14:conditionalFormatting xmlns:xm="http://schemas.microsoft.com/office/excel/2006/main">
          <x14:cfRule type="dataBar" id="{78f04064-0dd7-4443-9f20-65292e3b485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E55:E59;E62:E66;E69:E74;E87:E88</xm:sqref>
        </x14:conditionalFormatting>
        <x14:conditionalFormatting xmlns:xm="http://schemas.microsoft.com/office/excel/2006/main">
          <x14:cfRule type="dataBar" id="{4b8bdcba-5cf6-4006-b8d3-38c502e3069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E92:E96;E99:E103;E106:E111;E124:E125</xm:sqref>
        </x14:conditionalFormatting>
        <x14:conditionalFormatting xmlns:xm="http://schemas.microsoft.com/office/excel/2006/main">
          <x14:cfRule type="dataBar" id="{5ec7c22e-879b-44d6-b9e5-a5cbb3a44ca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E129:E133;E136:E140;E143:E148;E161:E162</xm:sqref>
        </x14:conditionalFormatting>
        <x14:conditionalFormatting xmlns:xm="http://schemas.microsoft.com/office/excel/2006/main">
          <x14:cfRule type="dataBar" id="{0fe33334-5c65-4f2e-a04b-6c2f9b3dd60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E179:E183;E186:E190;E193:E198;E211:E212</xm:sqref>
        </x14:conditionalFormatting>
        <x14:conditionalFormatting xmlns:xm="http://schemas.microsoft.com/office/excel/2006/main">
          <x14:cfRule type="dataBar" id="{70bdb367-feab-4422-82fb-65973243ef8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E216:E220;E223:E227;E230:E235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19"/>
  <sheetViews>
    <sheetView zoomScale="20" zoomScaleNormal="20" workbookViewId="0">
      <selection activeCell="C97" sqref="C97:D97"/>
    </sheetView>
  </sheetViews>
  <sheetFormatPr defaultColWidth="9.144" defaultRowHeight="14.4"/>
  <cols>
    <col min="2" max="2" width="35.568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7">
      <c r="B2" s="16" t="s">
        <v>42</v>
      </c>
      <c r="C2" s="78"/>
      <c r="D2" s="229" t="s">
        <v>44</v>
      </c>
      <c r="F2" s="73" t="s">
        <v>20</v>
      </c>
      <c r="G2" s="74"/>
    </row>
    <row r="3" ht="15.15" spans="2:7">
      <c r="B3" s="230" t="s">
        <v>595</v>
      </c>
      <c r="C3" s="231"/>
      <c r="D3" s="232"/>
      <c r="F3" s="75">
        <f>'PROGRESS REPORT '!AA3</f>
        <v>2</v>
      </c>
      <c r="G3" s="76"/>
    </row>
    <row r="4" spans="2:4">
      <c r="B4" s="13" t="s">
        <v>596</v>
      </c>
      <c r="C4" s="14"/>
      <c r="D4" s="233"/>
    </row>
    <row r="5" spans="2:4">
      <c r="B5" s="13" t="s">
        <v>560</v>
      </c>
      <c r="C5" s="14"/>
      <c r="D5" s="72"/>
    </row>
    <row r="6" spans="2:4">
      <c r="B6" s="234" t="s">
        <v>597</v>
      </c>
      <c r="C6" s="235"/>
      <c r="D6" s="72"/>
    </row>
    <row r="7" spans="2:4">
      <c r="B7" s="13" t="s">
        <v>598</v>
      </c>
      <c r="C7" s="14"/>
      <c r="D7" s="72"/>
    </row>
    <row r="8" spans="2:4">
      <c r="B8" s="11" t="s">
        <v>599</v>
      </c>
      <c r="C8" s="236"/>
      <c r="D8" s="72"/>
    </row>
    <row r="9" spans="2:4">
      <c r="B9" s="237" t="s">
        <v>600</v>
      </c>
      <c r="C9" s="238"/>
      <c r="D9" s="72"/>
    </row>
    <row r="10" spans="2:4">
      <c r="B10" s="391" t="s">
        <v>601</v>
      </c>
      <c r="C10" s="392"/>
      <c r="D10" s="72"/>
    </row>
    <row r="11" spans="2:4">
      <c r="B11" s="13"/>
      <c r="C11" s="14"/>
      <c r="D11" s="72"/>
    </row>
    <row r="12" ht="15.15" spans="2:4">
      <c r="B12" s="428"/>
      <c r="C12" s="429"/>
      <c r="D12" s="241"/>
    </row>
    <row r="13" spans="2:4">
      <c r="B13" s="396"/>
      <c r="C13" s="396"/>
      <c r="D13" s="397"/>
    </row>
    <row r="14" spans="2:4">
      <c r="B14" s="396"/>
      <c r="C14" s="396"/>
      <c r="D14" s="397"/>
    </row>
    <row r="16" ht="15.15"/>
    <row r="17" ht="21.75" customHeight="1" spans="2:7">
      <c r="B17" s="242" t="s">
        <v>58</v>
      </c>
      <c r="C17" s="243" t="s">
        <v>59</v>
      </c>
      <c r="D17" s="242" t="s">
        <v>60</v>
      </c>
      <c r="E17" s="242" t="s">
        <v>44</v>
      </c>
      <c r="F17" s="243" t="s">
        <v>61</v>
      </c>
      <c r="G17" s="286" t="s">
        <v>62</v>
      </c>
    </row>
    <row r="18" spans="2:7">
      <c r="B18" s="244">
        <v>45516</v>
      </c>
      <c r="C18" s="245">
        <v>0.208333333333333</v>
      </c>
      <c r="D18" s="246" t="s">
        <v>63</v>
      </c>
      <c r="E18" s="287"/>
      <c r="F18" s="288" t="str">
        <f t="shared" ref="F18:F81" si="0">IF(E18=100%,"Completed","Goal")</f>
        <v>Goal</v>
      </c>
      <c r="G18" s="289"/>
    </row>
    <row r="19" spans="2:7">
      <c r="B19" s="244"/>
      <c r="C19" s="247">
        <v>0.215277777777778</v>
      </c>
      <c r="D19" s="248" t="s">
        <v>373</v>
      </c>
      <c r="E19" s="290"/>
      <c r="F19" s="291" t="str">
        <f t="shared" si="0"/>
        <v>Goal</v>
      </c>
      <c r="G19" s="292"/>
    </row>
    <row r="20" spans="2:7">
      <c r="B20" s="244"/>
      <c r="C20" s="247">
        <v>0.243055555555556</v>
      </c>
      <c r="D20" s="248" t="s">
        <v>374</v>
      </c>
      <c r="E20" s="293"/>
      <c r="F20" s="294" t="str">
        <f t="shared" si="0"/>
        <v>Goal</v>
      </c>
      <c r="G20" s="292"/>
    </row>
    <row r="21" spans="2:7">
      <c r="B21" s="244"/>
      <c r="C21" s="247">
        <v>0.277777777777778</v>
      </c>
      <c r="D21" s="248" t="s">
        <v>375</v>
      </c>
      <c r="E21" s="293"/>
      <c r="F21" s="294" t="str">
        <f t="shared" si="0"/>
        <v>Goal</v>
      </c>
      <c r="G21" s="292"/>
    </row>
    <row r="22" ht="15.15" spans="2:7">
      <c r="B22" s="244"/>
      <c r="C22" s="249">
        <v>0.326388888888889</v>
      </c>
      <c r="D22" s="250" t="s">
        <v>376</v>
      </c>
      <c r="E22" s="295"/>
      <c r="F22" s="296" t="str">
        <f t="shared" si="0"/>
        <v>Goal</v>
      </c>
      <c r="G22" s="297"/>
    </row>
    <row r="23" ht="13.5" customHeight="1" spans="2:7">
      <c r="B23" s="244"/>
      <c r="C23" s="251">
        <v>0.354166666666667</v>
      </c>
      <c r="D23" s="252"/>
      <c r="E23" s="298" t="s">
        <v>64</v>
      </c>
      <c r="F23" s="299"/>
      <c r="G23" s="300"/>
    </row>
    <row r="24" ht="15" customHeight="1" spans="2:7">
      <c r="B24" s="244"/>
      <c r="C24" s="251" t="s">
        <v>69</v>
      </c>
      <c r="D24" s="252"/>
      <c r="E24" s="301" t="s">
        <v>44</v>
      </c>
      <c r="F24" s="301" t="s">
        <v>61</v>
      </c>
      <c r="G24" s="302" t="s">
        <v>62</v>
      </c>
    </row>
    <row r="25" ht="15" customHeight="1" spans="2:7">
      <c r="B25" s="244"/>
      <c r="C25" s="284"/>
      <c r="D25" s="285"/>
      <c r="E25" s="303"/>
      <c r="F25" s="304" t="str">
        <f t="shared" si="0"/>
        <v>Goal</v>
      </c>
      <c r="G25" s="305"/>
    </row>
    <row r="26" ht="15" customHeight="1" spans="2:7">
      <c r="B26" s="244"/>
      <c r="C26" s="255"/>
      <c r="D26" s="256"/>
      <c r="E26" s="306"/>
      <c r="F26" s="255" t="str">
        <f t="shared" si="0"/>
        <v>Goal</v>
      </c>
      <c r="G26" s="307"/>
    </row>
    <row r="27" ht="15" customHeight="1" spans="2:7">
      <c r="B27" s="244"/>
      <c r="C27" s="255"/>
      <c r="D27" s="256"/>
      <c r="E27" s="306"/>
      <c r="F27" s="255" t="str">
        <f t="shared" si="0"/>
        <v>Goal</v>
      </c>
      <c r="G27" s="307"/>
    </row>
    <row r="28" ht="15" customHeight="1" spans="2:7">
      <c r="B28" s="244"/>
      <c r="C28" s="255"/>
      <c r="D28" s="256"/>
      <c r="E28" s="306"/>
      <c r="F28" s="255" t="str">
        <f t="shared" si="0"/>
        <v>Goal</v>
      </c>
      <c r="G28" s="307"/>
    </row>
    <row r="29" ht="15" customHeight="1" spans="2:7">
      <c r="B29" s="244"/>
      <c r="C29" s="257"/>
      <c r="D29" s="258"/>
      <c r="E29" s="308"/>
      <c r="F29" s="309" t="str">
        <f t="shared" si="0"/>
        <v>Goal</v>
      </c>
      <c r="G29" s="310"/>
    </row>
    <row r="30" ht="15" customHeight="1" spans="2:7">
      <c r="B30" s="244"/>
      <c r="C30" s="259">
        <v>0.395833333333333</v>
      </c>
      <c r="D30" s="260"/>
      <c r="E30" s="311" t="s">
        <v>217</v>
      </c>
      <c r="F30" s="312"/>
      <c r="G30" s="313"/>
    </row>
    <row r="31" ht="15" customHeight="1" spans="2:7">
      <c r="B31" s="244"/>
      <c r="C31" s="259" t="s">
        <v>69</v>
      </c>
      <c r="D31" s="260"/>
      <c r="E31" s="314" t="s">
        <v>44</v>
      </c>
      <c r="F31" s="315" t="s">
        <v>61</v>
      </c>
      <c r="G31" s="314" t="s">
        <v>62</v>
      </c>
    </row>
    <row r="32" ht="15" customHeight="1" spans="2:7">
      <c r="B32" s="244"/>
      <c r="C32" s="261" t="s">
        <v>632</v>
      </c>
      <c r="D32" s="262"/>
      <c r="E32" s="316">
        <v>1</v>
      </c>
      <c r="F32" s="317" t="str">
        <f t="shared" si="0"/>
        <v>Completed</v>
      </c>
      <c r="G32" s="318"/>
    </row>
    <row r="33" ht="15" customHeight="1" spans="2:7">
      <c r="B33" s="244"/>
      <c r="C33" s="263"/>
      <c r="D33" s="264"/>
      <c r="E33" s="319"/>
      <c r="F33" s="320" t="str">
        <f t="shared" si="0"/>
        <v>Goal</v>
      </c>
      <c r="G33" s="321"/>
    </row>
    <row r="34" ht="15" customHeight="1" spans="2:7">
      <c r="B34" s="244"/>
      <c r="C34" s="263"/>
      <c r="D34" s="264"/>
      <c r="E34" s="319"/>
      <c r="F34" s="320" t="str">
        <f t="shared" si="0"/>
        <v>Goal</v>
      </c>
      <c r="G34" s="321"/>
    </row>
    <row r="35" ht="15" customHeight="1" spans="2:7">
      <c r="B35" s="244"/>
      <c r="C35" s="263"/>
      <c r="D35" s="264"/>
      <c r="E35" s="319"/>
      <c r="F35" s="320" t="str">
        <f t="shared" si="0"/>
        <v>Goal</v>
      </c>
      <c r="G35" s="321"/>
    </row>
    <row r="36" ht="15" customHeight="1" spans="2:7">
      <c r="B36" s="244"/>
      <c r="C36" s="265"/>
      <c r="D36" s="266"/>
      <c r="E36" s="322"/>
      <c r="F36" s="323" t="str">
        <f t="shared" si="0"/>
        <v>Goal</v>
      </c>
      <c r="G36" s="315"/>
    </row>
    <row r="37" ht="15" customHeight="1" spans="2:7">
      <c r="B37" s="244"/>
      <c r="C37" s="267">
        <v>0.520833333333333</v>
      </c>
      <c r="D37" s="268" t="s">
        <v>71</v>
      </c>
      <c r="E37" s="324"/>
      <c r="F37" s="325" t="str">
        <f t="shared" si="0"/>
        <v>Goal</v>
      </c>
      <c r="G37" s="326"/>
    </row>
    <row r="38" ht="15" customHeight="1" spans="2:7">
      <c r="B38" s="244"/>
      <c r="C38" s="269">
        <v>0.541666666666667</v>
      </c>
      <c r="D38" s="270"/>
      <c r="E38" s="327" t="s">
        <v>378</v>
      </c>
      <c r="F38" s="328"/>
      <c r="G38" s="329"/>
    </row>
    <row r="39" ht="15" customHeight="1" spans="2:7">
      <c r="B39" s="244"/>
      <c r="C39" s="271" t="s">
        <v>69</v>
      </c>
      <c r="D39" s="272"/>
      <c r="E39" s="330" t="s">
        <v>44</v>
      </c>
      <c r="F39" s="330" t="s">
        <v>61</v>
      </c>
      <c r="G39" s="329" t="s">
        <v>62</v>
      </c>
    </row>
    <row r="40" ht="15" customHeight="1" spans="2:7">
      <c r="B40" s="244"/>
      <c r="C40" s="273" t="s">
        <v>633</v>
      </c>
      <c r="D40" s="274"/>
      <c r="E40" s="335">
        <v>1</v>
      </c>
      <c r="F40" s="334" t="str">
        <f t="shared" si="0"/>
        <v>Completed</v>
      </c>
      <c r="G40" s="331"/>
    </row>
    <row r="41" ht="15" customHeight="1" spans="2:7">
      <c r="B41" s="244"/>
      <c r="C41" s="275" t="s">
        <v>634</v>
      </c>
      <c r="D41" s="276"/>
      <c r="E41" s="335">
        <v>1</v>
      </c>
      <c r="F41" s="336" t="str">
        <f t="shared" si="0"/>
        <v>Completed</v>
      </c>
      <c r="G41" s="363"/>
    </row>
    <row r="42" ht="15" customHeight="1" spans="2:7">
      <c r="B42" s="244"/>
      <c r="C42" s="275" t="s">
        <v>635</v>
      </c>
      <c r="D42" s="276"/>
      <c r="E42" s="335">
        <v>1</v>
      </c>
      <c r="F42" s="336" t="str">
        <f t="shared" si="0"/>
        <v>Completed</v>
      </c>
      <c r="G42" s="363"/>
    </row>
    <row r="43" ht="15" customHeight="1" spans="2:7">
      <c r="B43" s="244"/>
      <c r="C43" s="275" t="s">
        <v>610</v>
      </c>
      <c r="D43" s="276"/>
      <c r="E43" s="335">
        <v>1</v>
      </c>
      <c r="F43" s="336" t="str">
        <f t="shared" si="0"/>
        <v>Completed</v>
      </c>
      <c r="G43" s="363"/>
    </row>
    <row r="44" ht="15" customHeight="1" spans="2:7">
      <c r="B44" s="244"/>
      <c r="C44" s="430" t="s">
        <v>636</v>
      </c>
      <c r="D44" s="431"/>
      <c r="E44" s="338"/>
      <c r="F44" s="340" t="str">
        <f t="shared" si="0"/>
        <v>Goal</v>
      </c>
      <c r="G44" s="365"/>
    </row>
    <row r="45" ht="15" customHeight="1" spans="2:7">
      <c r="B45" s="244"/>
      <c r="C45" s="279">
        <v>0.666666666666667</v>
      </c>
      <c r="D45" s="280" t="s">
        <v>391</v>
      </c>
      <c r="E45" s="342"/>
      <c r="F45" s="280" t="str">
        <f t="shared" si="0"/>
        <v>Goal</v>
      </c>
      <c r="G45" s="343"/>
    </row>
    <row r="46" ht="15" customHeight="1" spans="2:7">
      <c r="B46" s="281"/>
      <c r="C46" s="282">
        <v>0.75</v>
      </c>
      <c r="D46" s="283" t="s">
        <v>392</v>
      </c>
      <c r="E46" s="344"/>
      <c r="F46" s="283" t="str">
        <f t="shared" si="0"/>
        <v>Goal</v>
      </c>
      <c r="G46" s="345"/>
    </row>
    <row r="48" ht="15.15"/>
    <row r="49" ht="21.75" customHeight="1" spans="2:7">
      <c r="B49" s="242" t="s">
        <v>58</v>
      </c>
      <c r="C49" s="243" t="s">
        <v>59</v>
      </c>
      <c r="D49" s="242" t="s">
        <v>60</v>
      </c>
      <c r="E49" s="242" t="s">
        <v>44</v>
      </c>
      <c r="F49" s="243" t="s">
        <v>61</v>
      </c>
      <c r="G49" s="286" t="s">
        <v>62</v>
      </c>
    </row>
    <row r="50" spans="2:7">
      <c r="B50" s="244">
        <v>45517</v>
      </c>
      <c r="C50" s="245">
        <v>0.208333333333333</v>
      </c>
      <c r="D50" s="246" t="s">
        <v>63</v>
      </c>
      <c r="E50" s="287">
        <v>1</v>
      </c>
      <c r="F50" s="288" t="str">
        <f t="shared" si="0"/>
        <v>Completed</v>
      </c>
      <c r="G50" s="289"/>
    </row>
    <row r="51" spans="2:7">
      <c r="B51" s="244"/>
      <c r="C51" s="247">
        <v>0.215277777777778</v>
      </c>
      <c r="D51" s="248" t="s">
        <v>373</v>
      </c>
      <c r="E51" s="290">
        <v>1</v>
      </c>
      <c r="F51" s="291" t="str">
        <f t="shared" si="0"/>
        <v>Completed</v>
      </c>
      <c r="G51" s="292"/>
    </row>
    <row r="52" spans="2:7">
      <c r="B52" s="244"/>
      <c r="C52" s="247">
        <v>0.243055555555556</v>
      </c>
      <c r="D52" s="248" t="s">
        <v>374</v>
      </c>
      <c r="E52" s="293">
        <v>1</v>
      </c>
      <c r="F52" s="294" t="str">
        <f t="shared" si="0"/>
        <v>Completed</v>
      </c>
      <c r="G52" s="292"/>
    </row>
    <row r="53" spans="2:7">
      <c r="B53" s="244"/>
      <c r="C53" s="247">
        <v>0.277777777777778</v>
      </c>
      <c r="D53" s="248" t="s">
        <v>375</v>
      </c>
      <c r="E53" s="293">
        <v>1</v>
      </c>
      <c r="F53" s="294" t="str">
        <f t="shared" si="0"/>
        <v>Completed</v>
      </c>
      <c r="G53" s="292"/>
    </row>
    <row r="54" ht="15.75" customHeight="1" spans="2:7">
      <c r="B54" s="244"/>
      <c r="C54" s="249">
        <v>0.326388888888889</v>
      </c>
      <c r="D54" s="250" t="s">
        <v>376</v>
      </c>
      <c r="E54" s="295">
        <v>1</v>
      </c>
      <c r="F54" s="296" t="str">
        <f t="shared" si="0"/>
        <v>Completed</v>
      </c>
      <c r="G54" s="297"/>
    </row>
    <row r="55" ht="15.75" customHeight="1" spans="2:7">
      <c r="B55" s="244"/>
      <c r="C55" s="251">
        <v>0.354166666666667</v>
      </c>
      <c r="D55" s="252"/>
      <c r="E55" s="298" t="s">
        <v>64</v>
      </c>
      <c r="F55" s="299"/>
      <c r="G55" s="300"/>
    </row>
    <row r="56" ht="15.75" customHeight="1" spans="2:7">
      <c r="B56" s="244"/>
      <c r="C56" s="251" t="s">
        <v>69</v>
      </c>
      <c r="D56" s="252"/>
      <c r="E56" s="301" t="s">
        <v>44</v>
      </c>
      <c r="F56" s="301" t="s">
        <v>61</v>
      </c>
      <c r="G56" s="302" t="s">
        <v>62</v>
      </c>
    </row>
    <row r="57" spans="2:7">
      <c r="B57" s="244"/>
      <c r="C57" s="284"/>
      <c r="D57" s="285"/>
      <c r="E57" s="303"/>
      <c r="F57" s="304" t="str">
        <f t="shared" si="0"/>
        <v>Goal</v>
      </c>
      <c r="G57" s="305"/>
    </row>
    <row r="58" spans="2:7">
      <c r="B58" s="244"/>
      <c r="C58" s="255"/>
      <c r="D58" s="256"/>
      <c r="E58" s="306"/>
      <c r="F58" s="255" t="str">
        <f t="shared" si="0"/>
        <v>Goal</v>
      </c>
      <c r="G58" s="307"/>
    </row>
    <row r="59" spans="2:7">
      <c r="B59" s="244"/>
      <c r="C59" s="255"/>
      <c r="D59" s="256"/>
      <c r="E59" s="306"/>
      <c r="F59" s="255" t="str">
        <f t="shared" si="0"/>
        <v>Goal</v>
      </c>
      <c r="G59" s="307"/>
    </row>
    <row r="60" spans="2:7">
      <c r="B60" s="244"/>
      <c r="C60" s="255"/>
      <c r="D60" s="256"/>
      <c r="E60" s="306"/>
      <c r="F60" s="255" t="str">
        <f t="shared" si="0"/>
        <v>Goal</v>
      </c>
      <c r="G60" s="307"/>
    </row>
    <row r="61" ht="15.75" customHeight="1" spans="2:7">
      <c r="B61" s="244"/>
      <c r="C61" s="257"/>
      <c r="D61" s="258"/>
      <c r="E61" s="308"/>
      <c r="F61" s="309" t="str">
        <f t="shared" si="0"/>
        <v>Goal</v>
      </c>
      <c r="G61" s="310"/>
    </row>
    <row r="62" ht="15.75" customHeight="1" spans="2:7">
      <c r="B62" s="244"/>
      <c r="C62" s="259">
        <v>0.395833333333333</v>
      </c>
      <c r="D62" s="260"/>
      <c r="E62" s="311" t="s">
        <v>217</v>
      </c>
      <c r="F62" s="312"/>
      <c r="G62" s="313"/>
    </row>
    <row r="63" ht="15.75" customHeight="1" spans="2:7">
      <c r="B63" s="244"/>
      <c r="C63" s="432" t="s">
        <v>69</v>
      </c>
      <c r="D63" s="433"/>
      <c r="E63" s="314" t="s">
        <v>44</v>
      </c>
      <c r="F63" s="315" t="s">
        <v>61</v>
      </c>
      <c r="G63" s="314" t="s">
        <v>62</v>
      </c>
    </row>
    <row r="64" ht="30" customHeight="1" spans="2:7">
      <c r="B64" s="244"/>
      <c r="C64" s="434" t="s">
        <v>637</v>
      </c>
      <c r="D64" s="435"/>
      <c r="E64" s="316">
        <v>1</v>
      </c>
      <c r="F64" s="317" t="str">
        <f t="shared" si="0"/>
        <v>Completed</v>
      </c>
      <c r="G64" s="318"/>
    </row>
    <row r="65" ht="30" customHeight="1" spans="2:7">
      <c r="B65" s="244"/>
      <c r="C65" s="436" t="s">
        <v>638</v>
      </c>
      <c r="D65" s="437"/>
      <c r="E65" s="319">
        <v>1</v>
      </c>
      <c r="F65" s="320" t="str">
        <f t="shared" si="0"/>
        <v>Completed</v>
      </c>
      <c r="G65" s="321"/>
    </row>
    <row r="66" spans="2:7">
      <c r="B66" s="244"/>
      <c r="C66" s="436"/>
      <c r="D66" s="437"/>
      <c r="E66" s="319"/>
      <c r="F66" s="320" t="str">
        <f t="shared" si="0"/>
        <v>Goal</v>
      </c>
      <c r="G66" s="321"/>
    </row>
    <row r="67" spans="2:7">
      <c r="B67" s="244"/>
      <c r="C67" s="436"/>
      <c r="D67" s="437"/>
      <c r="E67" s="319"/>
      <c r="F67" s="320" t="str">
        <f t="shared" si="0"/>
        <v>Goal</v>
      </c>
      <c r="G67" s="321"/>
    </row>
    <row r="68" ht="15.75" customHeight="1" spans="2:7">
      <c r="B68" s="244"/>
      <c r="C68" s="438"/>
      <c r="D68" s="439"/>
      <c r="E68" s="322"/>
      <c r="F68" s="323" t="str">
        <f t="shared" si="0"/>
        <v>Goal</v>
      </c>
      <c r="G68" s="315"/>
    </row>
    <row r="69" ht="15.75" customHeight="1" spans="2:7">
      <c r="B69" s="244"/>
      <c r="C69" s="267">
        <v>0.520833333333333</v>
      </c>
      <c r="D69" s="268" t="s">
        <v>71</v>
      </c>
      <c r="E69" s="324"/>
      <c r="F69" s="325" t="str">
        <f t="shared" si="0"/>
        <v>Goal</v>
      </c>
      <c r="G69" s="326"/>
    </row>
    <row r="70" ht="15.75" customHeight="1" spans="2:7">
      <c r="B70" s="244"/>
      <c r="C70" s="269">
        <v>0.541666666666667</v>
      </c>
      <c r="D70" s="270"/>
      <c r="E70" s="327" t="s">
        <v>378</v>
      </c>
      <c r="F70" s="328"/>
      <c r="G70" s="329"/>
    </row>
    <row r="71" ht="15.75" customHeight="1" spans="2:7">
      <c r="B71" s="244"/>
      <c r="C71" s="271" t="s">
        <v>69</v>
      </c>
      <c r="D71" s="272"/>
      <c r="E71" s="330" t="s">
        <v>44</v>
      </c>
      <c r="F71" s="330" t="s">
        <v>61</v>
      </c>
      <c r="G71" s="329" t="s">
        <v>62</v>
      </c>
    </row>
    <row r="72" spans="2:7">
      <c r="B72" s="244"/>
      <c r="C72" s="273" t="s">
        <v>639</v>
      </c>
      <c r="D72" s="274"/>
      <c r="E72" s="333">
        <v>1</v>
      </c>
      <c r="F72" s="334" t="str">
        <f t="shared" si="0"/>
        <v>Completed</v>
      </c>
      <c r="G72" s="331"/>
    </row>
    <row r="73" spans="2:7">
      <c r="B73" s="244"/>
      <c r="C73" s="275" t="s">
        <v>640</v>
      </c>
      <c r="D73" s="276"/>
      <c r="E73" s="335">
        <v>1</v>
      </c>
      <c r="F73" s="336" t="str">
        <f t="shared" si="0"/>
        <v>Completed</v>
      </c>
      <c r="G73" s="363"/>
    </row>
    <row r="74" spans="2:7">
      <c r="B74" s="244"/>
      <c r="C74" s="275" t="s">
        <v>641</v>
      </c>
      <c r="D74" s="276"/>
      <c r="E74" s="335">
        <v>1</v>
      </c>
      <c r="F74" s="336" t="str">
        <f t="shared" si="0"/>
        <v>Completed</v>
      </c>
      <c r="G74" s="363"/>
    </row>
    <row r="75" spans="2:7">
      <c r="B75" s="244"/>
      <c r="C75" s="275" t="s">
        <v>610</v>
      </c>
      <c r="D75" s="276"/>
      <c r="E75" s="335">
        <v>1</v>
      </c>
      <c r="F75" s="336" t="str">
        <f t="shared" si="0"/>
        <v>Completed</v>
      </c>
      <c r="G75" s="363"/>
    </row>
    <row r="76" ht="15.75" customHeight="1" spans="2:7">
      <c r="B76" s="244"/>
      <c r="C76" s="430" t="s">
        <v>611</v>
      </c>
      <c r="D76" s="431"/>
      <c r="E76" s="338">
        <v>1</v>
      </c>
      <c r="F76" s="340" t="str">
        <f t="shared" si="0"/>
        <v>Completed</v>
      </c>
      <c r="G76" s="365"/>
    </row>
    <row r="77" spans="2:7">
      <c r="B77" s="244"/>
      <c r="C77" s="279">
        <v>0.666666666666667</v>
      </c>
      <c r="D77" s="280" t="s">
        <v>391</v>
      </c>
      <c r="E77" s="342"/>
      <c r="F77" s="280" t="str">
        <f t="shared" si="0"/>
        <v>Goal</v>
      </c>
      <c r="G77" s="343"/>
    </row>
    <row r="78" ht="15.75" customHeight="1" spans="2:7">
      <c r="B78" s="281"/>
      <c r="C78" s="282">
        <v>0.75</v>
      </c>
      <c r="D78" s="283" t="s">
        <v>392</v>
      </c>
      <c r="E78" s="344"/>
      <c r="F78" s="283" t="str">
        <f t="shared" si="0"/>
        <v>Goal</v>
      </c>
      <c r="G78" s="345"/>
    </row>
    <row r="80" ht="15.15"/>
    <row r="81" ht="21.75" customHeight="1" spans="2:7">
      <c r="B81" s="242" t="s">
        <v>58</v>
      </c>
      <c r="C81" s="243" t="s">
        <v>59</v>
      </c>
      <c r="D81" s="242" t="s">
        <v>60</v>
      </c>
      <c r="E81" s="242" t="s">
        <v>44</v>
      </c>
      <c r="F81" s="243" t="s">
        <v>61</v>
      </c>
      <c r="G81" s="286" t="s">
        <v>62</v>
      </c>
    </row>
    <row r="82" spans="2:7">
      <c r="B82" s="244">
        <v>45518</v>
      </c>
      <c r="C82" s="245">
        <v>0.208333333333333</v>
      </c>
      <c r="D82" s="246" t="s">
        <v>63</v>
      </c>
      <c r="E82" s="287">
        <v>1</v>
      </c>
      <c r="F82" s="288" t="str">
        <f t="shared" ref="F82:F101" si="1">IF(E82=100%,"Completed","Goal")</f>
        <v>Completed</v>
      </c>
      <c r="G82" s="289"/>
    </row>
    <row r="83" spans="2:7">
      <c r="B83" s="244"/>
      <c r="C83" s="247">
        <v>0.215277777777778</v>
      </c>
      <c r="D83" s="248" t="s">
        <v>373</v>
      </c>
      <c r="E83" s="290">
        <v>1</v>
      </c>
      <c r="F83" s="291" t="str">
        <f t="shared" si="1"/>
        <v>Completed</v>
      </c>
      <c r="G83" s="292"/>
    </row>
    <row r="84" spans="2:7">
      <c r="B84" s="244"/>
      <c r="C84" s="247">
        <v>0.243055555555556</v>
      </c>
      <c r="D84" s="248" t="s">
        <v>374</v>
      </c>
      <c r="E84" s="293">
        <v>1</v>
      </c>
      <c r="F84" s="294" t="str">
        <f t="shared" si="1"/>
        <v>Completed</v>
      </c>
      <c r="G84" s="292"/>
    </row>
    <row r="85" spans="2:7">
      <c r="B85" s="244"/>
      <c r="C85" s="247">
        <v>0.277777777777778</v>
      </c>
      <c r="D85" s="248" t="s">
        <v>375</v>
      </c>
      <c r="E85" s="293">
        <v>1</v>
      </c>
      <c r="F85" s="294" t="str">
        <f t="shared" si="1"/>
        <v>Completed</v>
      </c>
      <c r="G85" s="292"/>
    </row>
    <row r="86" ht="15.75" customHeight="1" spans="2:7">
      <c r="B86" s="244"/>
      <c r="C86" s="249">
        <v>0.326388888888889</v>
      </c>
      <c r="D86" s="250" t="s">
        <v>376</v>
      </c>
      <c r="E86" s="295">
        <v>1</v>
      </c>
      <c r="F86" s="296" t="str">
        <f t="shared" si="1"/>
        <v>Completed</v>
      </c>
      <c r="G86" s="297"/>
    </row>
    <row r="87" ht="15.75" customHeight="1" spans="2:7">
      <c r="B87" s="244"/>
      <c r="C87" s="251">
        <v>0.354166666666667</v>
      </c>
      <c r="D87" s="252"/>
      <c r="E87" s="298" t="s">
        <v>64</v>
      </c>
      <c r="F87" s="299"/>
      <c r="G87" s="300"/>
    </row>
    <row r="88" ht="15.75" customHeight="1" spans="2:7">
      <c r="B88" s="244"/>
      <c r="C88" s="251" t="s">
        <v>69</v>
      </c>
      <c r="D88" s="252"/>
      <c r="E88" s="301" t="s">
        <v>44</v>
      </c>
      <c r="F88" s="301" t="s">
        <v>61</v>
      </c>
      <c r="G88" s="302" t="s">
        <v>62</v>
      </c>
    </row>
    <row r="89" spans="2:7">
      <c r="B89" s="244"/>
      <c r="C89" s="284"/>
      <c r="D89" s="285"/>
      <c r="E89" s="303"/>
      <c r="F89" s="304" t="str">
        <f t="shared" si="1"/>
        <v>Goal</v>
      </c>
      <c r="G89" s="305"/>
    </row>
    <row r="90" spans="2:7">
      <c r="B90" s="244"/>
      <c r="C90" s="255"/>
      <c r="D90" s="256"/>
      <c r="E90" s="306"/>
      <c r="F90" s="255" t="str">
        <f t="shared" si="1"/>
        <v>Goal</v>
      </c>
      <c r="G90" s="307"/>
    </row>
    <row r="91" spans="2:7">
      <c r="B91" s="244"/>
      <c r="C91" s="255"/>
      <c r="D91" s="256"/>
      <c r="E91" s="306"/>
      <c r="F91" s="255" t="str">
        <f t="shared" si="1"/>
        <v>Goal</v>
      </c>
      <c r="G91" s="307"/>
    </row>
    <row r="92" spans="2:7">
      <c r="B92" s="244"/>
      <c r="C92" s="255"/>
      <c r="D92" s="256"/>
      <c r="E92" s="306"/>
      <c r="F92" s="255" t="str">
        <f t="shared" si="1"/>
        <v>Goal</v>
      </c>
      <c r="G92" s="307"/>
    </row>
    <row r="93" ht="15.75" customHeight="1" spans="2:7">
      <c r="B93" s="244"/>
      <c r="C93" s="257"/>
      <c r="D93" s="258"/>
      <c r="E93" s="308"/>
      <c r="F93" s="309" t="str">
        <f t="shared" si="1"/>
        <v>Goal</v>
      </c>
      <c r="G93" s="310"/>
    </row>
    <row r="94" ht="15.75" customHeight="1" spans="2:7">
      <c r="B94" s="244"/>
      <c r="C94" s="259">
        <v>0.395833333333333</v>
      </c>
      <c r="D94" s="260"/>
      <c r="E94" s="311" t="s">
        <v>217</v>
      </c>
      <c r="F94" s="312"/>
      <c r="G94" s="313"/>
    </row>
    <row r="95" ht="15.75" customHeight="1" spans="2:7">
      <c r="B95" s="244"/>
      <c r="C95" s="259" t="s">
        <v>69</v>
      </c>
      <c r="D95" s="260"/>
      <c r="E95" s="314" t="s">
        <v>44</v>
      </c>
      <c r="F95" s="315" t="s">
        <v>61</v>
      </c>
      <c r="G95" s="314" t="s">
        <v>62</v>
      </c>
    </row>
    <row r="96" ht="30" customHeight="1" spans="2:7">
      <c r="B96" s="244"/>
      <c r="C96" s="261" t="s">
        <v>638</v>
      </c>
      <c r="D96" s="262"/>
      <c r="E96" s="316">
        <v>1</v>
      </c>
      <c r="F96" s="317" t="str">
        <f t="shared" si="1"/>
        <v>Completed</v>
      </c>
      <c r="G96" s="318"/>
    </row>
    <row r="97" ht="30" customHeight="1" spans="2:7">
      <c r="B97" s="244"/>
      <c r="C97" s="263" t="s">
        <v>642</v>
      </c>
      <c r="D97" s="264"/>
      <c r="E97" s="319">
        <v>1</v>
      </c>
      <c r="F97" s="320" t="str">
        <f t="shared" si="1"/>
        <v>Completed</v>
      </c>
      <c r="G97" s="321"/>
    </row>
    <row r="98" spans="2:7">
      <c r="B98" s="244"/>
      <c r="C98" s="263"/>
      <c r="D98" s="264"/>
      <c r="E98" s="319"/>
      <c r="F98" s="320" t="str">
        <f t="shared" si="1"/>
        <v>Goal</v>
      </c>
      <c r="G98" s="321"/>
    </row>
    <row r="99" spans="2:7">
      <c r="B99" s="244"/>
      <c r="C99" s="263"/>
      <c r="D99" s="264"/>
      <c r="E99" s="319"/>
      <c r="F99" s="320" t="str">
        <f t="shared" si="1"/>
        <v>Goal</v>
      </c>
      <c r="G99" s="321"/>
    </row>
    <row r="100" ht="15.75" customHeight="1" spans="2:7">
      <c r="B100" s="244"/>
      <c r="C100" s="265"/>
      <c r="D100" s="266"/>
      <c r="E100" s="322"/>
      <c r="F100" s="323" t="str">
        <f t="shared" si="1"/>
        <v>Goal</v>
      </c>
      <c r="G100" s="315"/>
    </row>
    <row r="101" ht="15.75" customHeight="1" spans="2:7">
      <c r="B101" s="244"/>
      <c r="C101" s="267">
        <v>0.520833333333333</v>
      </c>
      <c r="D101" s="268" t="s">
        <v>71</v>
      </c>
      <c r="E101" s="324"/>
      <c r="F101" s="325" t="str">
        <f t="shared" si="1"/>
        <v>Goal</v>
      </c>
      <c r="G101" s="326"/>
    </row>
    <row r="102" ht="15.75" customHeight="1" spans="2:7">
      <c r="B102" s="244"/>
      <c r="C102" s="269">
        <v>0.541666666666667</v>
      </c>
      <c r="D102" s="270"/>
      <c r="E102" s="327" t="s">
        <v>378</v>
      </c>
      <c r="F102" s="328"/>
      <c r="G102" s="329"/>
    </row>
    <row r="103" ht="15.75" customHeight="1" spans="2:7">
      <c r="B103" s="244"/>
      <c r="C103" s="269" t="s">
        <v>69</v>
      </c>
      <c r="D103" s="270"/>
      <c r="E103" s="330" t="s">
        <v>44</v>
      </c>
      <c r="F103" s="330" t="s">
        <v>61</v>
      </c>
      <c r="G103" s="329" t="s">
        <v>62</v>
      </c>
    </row>
    <row r="104" spans="2:7">
      <c r="B104" s="244"/>
      <c r="C104" s="273" t="s">
        <v>607</v>
      </c>
      <c r="D104" s="274"/>
      <c r="E104" s="361"/>
      <c r="F104" s="334" t="str">
        <f t="shared" ref="F104:F167" si="2">IF(E104=100%,"Completed","Goal")</f>
        <v>Goal</v>
      </c>
      <c r="G104" s="331"/>
    </row>
    <row r="105" spans="2:7">
      <c r="B105" s="244"/>
      <c r="C105" s="275" t="s">
        <v>633</v>
      </c>
      <c r="D105" s="276"/>
      <c r="E105" s="362"/>
      <c r="F105" s="336" t="str">
        <f t="shared" si="2"/>
        <v>Goal</v>
      </c>
      <c r="G105" s="363"/>
    </row>
    <row r="106" spans="2:7">
      <c r="B106" s="244"/>
      <c r="C106" s="275" t="s">
        <v>634</v>
      </c>
      <c r="D106" s="276"/>
      <c r="E106" s="362"/>
      <c r="F106" s="336" t="str">
        <f t="shared" si="2"/>
        <v>Goal</v>
      </c>
      <c r="G106" s="363"/>
    </row>
    <row r="107" spans="2:7">
      <c r="B107" s="244"/>
      <c r="C107" s="275" t="s">
        <v>610</v>
      </c>
      <c r="D107" s="276"/>
      <c r="E107" s="362">
        <v>1</v>
      </c>
      <c r="F107" s="336" t="str">
        <f t="shared" si="2"/>
        <v>Completed</v>
      </c>
      <c r="G107" s="363"/>
    </row>
    <row r="108" ht="15.75" customHeight="1" spans="2:7">
      <c r="B108" s="244"/>
      <c r="C108" s="430" t="s">
        <v>611</v>
      </c>
      <c r="D108" s="431"/>
      <c r="E108" s="364">
        <v>1</v>
      </c>
      <c r="F108" s="340" t="str">
        <f t="shared" si="2"/>
        <v>Completed</v>
      </c>
      <c r="G108" s="365"/>
    </row>
    <row r="109" spans="2:7">
      <c r="B109" s="244"/>
      <c r="C109" s="279">
        <v>0.666666666666667</v>
      </c>
      <c r="D109" s="280" t="s">
        <v>391</v>
      </c>
      <c r="E109" s="342"/>
      <c r="F109" s="280" t="str">
        <f t="shared" si="2"/>
        <v>Goal</v>
      </c>
      <c r="G109" s="343"/>
    </row>
    <row r="110" ht="15.75" customHeight="1" spans="2:7">
      <c r="B110" s="281"/>
      <c r="C110" s="282">
        <v>0.75</v>
      </c>
      <c r="D110" s="283" t="s">
        <v>392</v>
      </c>
      <c r="E110" s="344"/>
      <c r="F110" s="283" t="str">
        <f t="shared" si="2"/>
        <v>Goal</v>
      </c>
      <c r="G110" s="345"/>
    </row>
    <row r="112" ht="15.15"/>
    <row r="113" ht="21.75" customHeight="1" spans="2:7">
      <c r="B113" s="242" t="s">
        <v>58</v>
      </c>
      <c r="C113" s="243" t="s">
        <v>59</v>
      </c>
      <c r="D113" s="242" t="s">
        <v>60</v>
      </c>
      <c r="E113" s="242" t="s">
        <v>44</v>
      </c>
      <c r="F113" s="243" t="s">
        <v>61</v>
      </c>
      <c r="G113" s="286" t="s">
        <v>62</v>
      </c>
    </row>
    <row r="114" spans="2:7">
      <c r="B114" s="244">
        <v>45519</v>
      </c>
      <c r="C114" s="245">
        <v>0.208333333333333</v>
      </c>
      <c r="D114" s="246" t="s">
        <v>63</v>
      </c>
      <c r="E114" s="287">
        <v>1</v>
      </c>
      <c r="F114" s="288" t="str">
        <f t="shared" si="2"/>
        <v>Completed</v>
      </c>
      <c r="G114" s="289"/>
    </row>
    <row r="115" spans="2:7">
      <c r="B115" s="244"/>
      <c r="C115" s="247">
        <v>0.215277777777778</v>
      </c>
      <c r="D115" s="248" t="s">
        <v>373</v>
      </c>
      <c r="E115" s="290">
        <v>1</v>
      </c>
      <c r="F115" s="291" t="str">
        <f t="shared" si="2"/>
        <v>Completed</v>
      </c>
      <c r="G115" s="292"/>
    </row>
    <row r="116" spans="2:7">
      <c r="B116" s="244"/>
      <c r="C116" s="247">
        <v>0.243055555555556</v>
      </c>
      <c r="D116" s="248" t="s">
        <v>374</v>
      </c>
      <c r="E116" s="293">
        <v>1</v>
      </c>
      <c r="F116" s="294" t="str">
        <f t="shared" si="2"/>
        <v>Completed</v>
      </c>
      <c r="G116" s="292"/>
    </row>
    <row r="117" spans="2:7">
      <c r="B117" s="244"/>
      <c r="C117" s="247">
        <v>0.277777777777778</v>
      </c>
      <c r="D117" s="248" t="s">
        <v>375</v>
      </c>
      <c r="E117" s="293">
        <v>1</v>
      </c>
      <c r="F117" s="294" t="str">
        <f t="shared" si="2"/>
        <v>Completed</v>
      </c>
      <c r="G117" s="292"/>
    </row>
    <row r="118" ht="15.75" customHeight="1" spans="2:7">
      <c r="B118" s="244"/>
      <c r="C118" s="249">
        <v>0.326388888888889</v>
      </c>
      <c r="D118" s="250" t="s">
        <v>376</v>
      </c>
      <c r="E118" s="295">
        <v>1</v>
      </c>
      <c r="F118" s="296" t="str">
        <f t="shared" si="2"/>
        <v>Completed</v>
      </c>
      <c r="G118" s="297"/>
    </row>
    <row r="119" ht="15.75" customHeight="1" spans="2:7">
      <c r="B119" s="244"/>
      <c r="C119" s="251">
        <v>0.354166666666667</v>
      </c>
      <c r="D119" s="252"/>
      <c r="E119" s="298" t="s">
        <v>64</v>
      </c>
      <c r="F119" s="299"/>
      <c r="G119" s="300"/>
    </row>
    <row r="120" ht="15.75" customHeight="1" spans="2:7">
      <c r="B120" s="244"/>
      <c r="C120" s="251" t="s">
        <v>69</v>
      </c>
      <c r="D120" s="252"/>
      <c r="E120" s="301" t="s">
        <v>44</v>
      </c>
      <c r="F120" s="301" t="s">
        <v>61</v>
      </c>
      <c r="G120" s="302" t="s">
        <v>62</v>
      </c>
    </row>
    <row r="121" spans="2:7">
      <c r="B121" s="244"/>
      <c r="C121" s="253" t="s">
        <v>643</v>
      </c>
      <c r="D121" s="254"/>
      <c r="E121" s="303">
        <v>1</v>
      </c>
      <c r="F121" s="304" t="str">
        <f t="shared" si="2"/>
        <v>Completed</v>
      </c>
      <c r="G121" s="305"/>
    </row>
    <row r="122" spans="2:7">
      <c r="B122" s="244"/>
      <c r="C122" s="255"/>
      <c r="D122" s="256"/>
      <c r="E122" s="306"/>
      <c r="F122" s="255" t="str">
        <f t="shared" si="2"/>
        <v>Goal</v>
      </c>
      <c r="G122" s="307"/>
    </row>
    <row r="123" spans="2:7">
      <c r="B123" s="244"/>
      <c r="C123" s="255"/>
      <c r="D123" s="256"/>
      <c r="E123" s="306"/>
      <c r="F123" s="255" t="str">
        <f t="shared" si="2"/>
        <v>Goal</v>
      </c>
      <c r="G123" s="307"/>
    </row>
    <row r="124" spans="2:7">
      <c r="B124" s="244"/>
      <c r="C124" s="255"/>
      <c r="D124" s="256"/>
      <c r="E124" s="306"/>
      <c r="F124" s="255" t="str">
        <f t="shared" si="2"/>
        <v>Goal</v>
      </c>
      <c r="G124" s="307"/>
    </row>
    <row r="125" ht="15.75" customHeight="1" spans="2:7">
      <c r="B125" s="244"/>
      <c r="C125" s="257"/>
      <c r="D125" s="258"/>
      <c r="E125" s="308"/>
      <c r="F125" s="309" t="str">
        <f t="shared" si="2"/>
        <v>Goal</v>
      </c>
      <c r="G125" s="310"/>
    </row>
    <row r="126" ht="15.75" customHeight="1" spans="2:7">
      <c r="B126" s="244"/>
      <c r="C126" s="259">
        <v>0.395833333333333</v>
      </c>
      <c r="D126" s="260"/>
      <c r="E126" s="311" t="s">
        <v>217</v>
      </c>
      <c r="F126" s="312"/>
      <c r="G126" s="313"/>
    </row>
    <row r="127" ht="15.75" customHeight="1" spans="2:7">
      <c r="B127" s="244"/>
      <c r="C127" s="259" t="s">
        <v>69</v>
      </c>
      <c r="D127" s="260"/>
      <c r="E127" s="314" t="s">
        <v>44</v>
      </c>
      <c r="F127" s="315" t="s">
        <v>61</v>
      </c>
      <c r="G127" s="314" t="s">
        <v>62</v>
      </c>
    </row>
    <row r="128" spans="2:7">
      <c r="B128" s="244"/>
      <c r="C128" s="261" t="s">
        <v>377</v>
      </c>
      <c r="D128" s="262"/>
      <c r="E128" s="316">
        <v>1</v>
      </c>
      <c r="F128" s="317" t="str">
        <f t="shared" si="2"/>
        <v>Completed</v>
      </c>
      <c r="G128" s="318"/>
    </row>
    <row r="129" spans="2:7">
      <c r="B129" s="244"/>
      <c r="C129" s="263"/>
      <c r="D129" s="264"/>
      <c r="E129" s="319"/>
      <c r="F129" s="320" t="str">
        <f t="shared" si="2"/>
        <v>Goal</v>
      </c>
      <c r="G129" s="321"/>
    </row>
    <row r="130" spans="2:7">
      <c r="B130" s="244"/>
      <c r="C130" s="263"/>
      <c r="D130" s="264"/>
      <c r="E130" s="319"/>
      <c r="F130" s="320" t="str">
        <f t="shared" si="2"/>
        <v>Goal</v>
      </c>
      <c r="G130" s="321"/>
    </row>
    <row r="131" spans="2:7">
      <c r="B131" s="244"/>
      <c r="C131" s="263"/>
      <c r="D131" s="264"/>
      <c r="E131" s="319"/>
      <c r="F131" s="320" t="str">
        <f t="shared" si="2"/>
        <v>Goal</v>
      </c>
      <c r="G131" s="321"/>
    </row>
    <row r="132" ht="15.75" customHeight="1" spans="2:7">
      <c r="B132" s="244"/>
      <c r="C132" s="265"/>
      <c r="D132" s="266"/>
      <c r="E132" s="322"/>
      <c r="F132" s="323" t="str">
        <f t="shared" si="2"/>
        <v>Goal</v>
      </c>
      <c r="G132" s="315"/>
    </row>
    <row r="133" ht="15.75" customHeight="1" spans="2:7">
      <c r="B133" s="244"/>
      <c r="C133" s="267">
        <v>0.520833333333333</v>
      </c>
      <c r="D133" s="268" t="s">
        <v>71</v>
      </c>
      <c r="E133" s="324"/>
      <c r="F133" s="325" t="str">
        <f t="shared" si="2"/>
        <v>Goal</v>
      </c>
      <c r="G133" s="326"/>
    </row>
    <row r="134" ht="15.75" customHeight="1" spans="2:7">
      <c r="B134" s="244"/>
      <c r="C134" s="269">
        <v>0.541666666666667</v>
      </c>
      <c r="D134" s="270"/>
      <c r="E134" s="327" t="s">
        <v>378</v>
      </c>
      <c r="F134" s="328"/>
      <c r="G134" s="329"/>
    </row>
    <row r="135" ht="15.75" customHeight="1" spans="2:7">
      <c r="B135" s="244"/>
      <c r="C135" s="269" t="s">
        <v>69</v>
      </c>
      <c r="D135" s="270"/>
      <c r="E135" s="330" t="s">
        <v>44</v>
      </c>
      <c r="F135" s="330" t="s">
        <v>61</v>
      </c>
      <c r="G135" s="329" t="s">
        <v>62</v>
      </c>
    </row>
    <row r="136" spans="2:7">
      <c r="B136" s="244"/>
      <c r="C136" s="273" t="s">
        <v>607</v>
      </c>
      <c r="D136" s="274"/>
      <c r="E136" s="361"/>
      <c r="F136" s="334" t="str">
        <f t="shared" si="2"/>
        <v>Goal</v>
      </c>
      <c r="G136" s="331"/>
    </row>
    <row r="137" spans="2:7">
      <c r="B137" s="244"/>
      <c r="C137" s="275" t="s">
        <v>633</v>
      </c>
      <c r="D137" s="276"/>
      <c r="E137" s="362"/>
      <c r="F137" s="336" t="str">
        <f t="shared" si="2"/>
        <v>Goal</v>
      </c>
      <c r="G137" s="363"/>
    </row>
    <row r="138" spans="2:7">
      <c r="B138" s="244"/>
      <c r="C138" s="275" t="s">
        <v>634</v>
      </c>
      <c r="D138" s="276"/>
      <c r="E138" s="362"/>
      <c r="F138" s="336" t="str">
        <f t="shared" si="2"/>
        <v>Goal</v>
      </c>
      <c r="G138" s="363"/>
    </row>
    <row r="139" spans="2:7">
      <c r="B139" s="244"/>
      <c r="C139" s="275" t="s">
        <v>610</v>
      </c>
      <c r="D139" s="276"/>
      <c r="E139" s="362">
        <v>1</v>
      </c>
      <c r="F139" s="336" t="str">
        <f t="shared" si="2"/>
        <v>Completed</v>
      </c>
      <c r="G139" s="363"/>
    </row>
    <row r="140" ht="15.75" customHeight="1" spans="2:7">
      <c r="B140" s="244"/>
      <c r="C140" s="430" t="s">
        <v>611</v>
      </c>
      <c r="D140" s="431"/>
      <c r="E140" s="364"/>
      <c r="F140" s="340" t="str">
        <f t="shared" si="2"/>
        <v>Goal</v>
      </c>
      <c r="G140" s="365"/>
    </row>
    <row r="141" spans="2:7">
      <c r="B141" s="244"/>
      <c r="C141" s="279">
        <v>0.666666666666667</v>
      </c>
      <c r="D141" s="280" t="s">
        <v>391</v>
      </c>
      <c r="E141" s="342"/>
      <c r="F141" s="280" t="str">
        <f t="shared" si="2"/>
        <v>Goal</v>
      </c>
      <c r="G141" s="343"/>
    </row>
    <row r="142" ht="15.75" customHeight="1" spans="2:7">
      <c r="B142" s="281"/>
      <c r="C142" s="282">
        <v>0.75</v>
      </c>
      <c r="D142" s="283" t="s">
        <v>392</v>
      </c>
      <c r="E142" s="344"/>
      <c r="F142" s="283" t="str">
        <f t="shared" si="2"/>
        <v>Goal</v>
      </c>
      <c r="G142" s="345"/>
    </row>
    <row r="144" ht="15.15"/>
    <row r="145" ht="45" customHeight="1" spans="2:9">
      <c r="B145" s="366" t="s">
        <v>462</v>
      </c>
      <c r="C145" s="367"/>
      <c r="D145" s="368" t="s">
        <v>404</v>
      </c>
      <c r="E145" s="368" t="s">
        <v>217</v>
      </c>
      <c r="F145" s="368" t="s">
        <v>405</v>
      </c>
      <c r="G145" s="368" t="s">
        <v>406</v>
      </c>
      <c r="H145" s="378" t="s">
        <v>44</v>
      </c>
      <c r="I145" s="384" t="s">
        <v>78</v>
      </c>
    </row>
    <row r="146" ht="50.25" customHeight="1" spans="2:9">
      <c r="B146" s="369">
        <v>45516</v>
      </c>
      <c r="C146" s="370">
        <v>45520</v>
      </c>
      <c r="D146" s="371" t="s">
        <v>644</v>
      </c>
      <c r="E146" s="371" t="s">
        <v>645</v>
      </c>
      <c r="F146" s="371" t="s">
        <v>83</v>
      </c>
      <c r="G146" s="379" t="s">
        <v>646</v>
      </c>
      <c r="H146" s="380"/>
      <c r="I146" s="385"/>
    </row>
    <row r="147" ht="50.25" customHeight="1" spans="2:9">
      <c r="B147" s="372"/>
      <c r="C147" s="373"/>
      <c r="D147" s="374"/>
      <c r="E147" s="374" t="s">
        <v>638</v>
      </c>
      <c r="F147" s="374"/>
      <c r="G147" s="221" t="s">
        <v>647</v>
      </c>
      <c r="H147" s="381"/>
      <c r="I147" s="386" t="s">
        <v>79</v>
      </c>
    </row>
    <row r="148" ht="50.25" customHeight="1" spans="2:9">
      <c r="B148" s="372"/>
      <c r="C148" s="373"/>
      <c r="D148" s="374"/>
      <c r="E148" s="374" t="s">
        <v>637</v>
      </c>
      <c r="F148" s="374"/>
      <c r="G148" s="221" t="s">
        <v>648</v>
      </c>
      <c r="H148" s="381"/>
      <c r="I148" s="386" t="s">
        <v>81</v>
      </c>
    </row>
    <row r="149" ht="50.25" customHeight="1" spans="2:9">
      <c r="B149" s="372"/>
      <c r="C149" s="373"/>
      <c r="D149" s="374"/>
      <c r="E149" s="374" t="s">
        <v>638</v>
      </c>
      <c r="F149" s="374"/>
      <c r="G149" s="221" t="s">
        <v>649</v>
      </c>
      <c r="H149" s="381"/>
      <c r="I149" s="386" t="s">
        <v>82</v>
      </c>
    </row>
    <row r="150" ht="50.25" customHeight="1" spans="2:9">
      <c r="B150" s="372"/>
      <c r="C150" s="373"/>
      <c r="D150" s="374"/>
      <c r="E150" s="374" t="s">
        <v>642</v>
      </c>
      <c r="F150" s="374"/>
      <c r="G150" s="221" t="s">
        <v>591</v>
      </c>
      <c r="H150" s="381"/>
      <c r="I150" s="386" t="s">
        <v>84</v>
      </c>
    </row>
    <row r="151" ht="50.25" customHeight="1" spans="2:9">
      <c r="B151" s="372"/>
      <c r="C151" s="373"/>
      <c r="D151" s="374"/>
      <c r="E151" s="374"/>
      <c r="F151" s="374"/>
      <c r="G151" s="221" t="s">
        <v>650</v>
      </c>
      <c r="H151" s="381"/>
      <c r="I151" s="386" t="s">
        <v>85</v>
      </c>
    </row>
    <row r="152" ht="15" customHeight="1" spans="2:9">
      <c r="B152" s="372"/>
      <c r="C152" s="373"/>
      <c r="D152" s="374"/>
      <c r="E152" s="374"/>
      <c r="F152" s="374"/>
      <c r="G152" s="221"/>
      <c r="H152" s="381"/>
      <c r="I152" s="387"/>
    </row>
    <row r="153" ht="15" customHeight="1" spans="2:9">
      <c r="B153" s="372"/>
      <c r="C153" s="373"/>
      <c r="D153" s="374"/>
      <c r="E153" s="374"/>
      <c r="F153" s="374"/>
      <c r="G153" s="221"/>
      <c r="H153" s="381"/>
      <c r="I153" s="387"/>
    </row>
    <row r="154" ht="15" customHeight="1" spans="2:9">
      <c r="B154" s="372"/>
      <c r="C154" s="373"/>
      <c r="D154" s="374"/>
      <c r="E154" s="374"/>
      <c r="F154" s="374"/>
      <c r="G154" s="221"/>
      <c r="H154" s="381"/>
      <c r="I154" s="387"/>
    </row>
    <row r="155" ht="15" customHeight="1" spans="2:9">
      <c r="B155" s="375"/>
      <c r="C155" s="376"/>
      <c r="D155" s="377"/>
      <c r="E155" s="377"/>
      <c r="F155" s="377"/>
      <c r="G155" s="382"/>
      <c r="H155" s="383"/>
      <c r="I155" s="388"/>
    </row>
    <row r="157" ht="15.15"/>
    <row r="158" ht="21.75" customHeight="1" spans="2:7">
      <c r="B158" s="242" t="s">
        <v>58</v>
      </c>
      <c r="C158" s="243" t="s">
        <v>59</v>
      </c>
      <c r="D158" s="242" t="s">
        <v>60</v>
      </c>
      <c r="E158" s="242" t="s">
        <v>44</v>
      </c>
      <c r="F158" s="243" t="s">
        <v>61</v>
      </c>
      <c r="G158" s="286" t="s">
        <v>62</v>
      </c>
    </row>
    <row r="159" spans="2:7">
      <c r="B159" s="244">
        <v>45520</v>
      </c>
      <c r="C159" s="245">
        <v>0.208333333333333</v>
      </c>
      <c r="D159" s="246" t="s">
        <v>63</v>
      </c>
      <c r="E159" s="287">
        <v>1</v>
      </c>
      <c r="F159" s="288" t="str">
        <f t="shared" si="2"/>
        <v>Completed</v>
      </c>
      <c r="G159" s="289"/>
    </row>
    <row r="160" spans="2:7">
      <c r="B160" s="244"/>
      <c r="C160" s="247">
        <v>0.215277777777778</v>
      </c>
      <c r="D160" s="248" t="s">
        <v>373</v>
      </c>
      <c r="E160" s="290">
        <v>1</v>
      </c>
      <c r="F160" s="291" t="str">
        <f t="shared" si="2"/>
        <v>Completed</v>
      </c>
      <c r="G160" s="292"/>
    </row>
    <row r="161" spans="2:7">
      <c r="B161" s="244"/>
      <c r="C161" s="247">
        <v>0.243055555555556</v>
      </c>
      <c r="D161" s="248" t="s">
        <v>374</v>
      </c>
      <c r="E161" s="293">
        <v>1</v>
      </c>
      <c r="F161" s="294" t="str">
        <f t="shared" si="2"/>
        <v>Completed</v>
      </c>
      <c r="G161" s="292"/>
    </row>
    <row r="162" spans="2:7">
      <c r="B162" s="244"/>
      <c r="C162" s="247">
        <v>0.277777777777778</v>
      </c>
      <c r="D162" s="248" t="s">
        <v>375</v>
      </c>
      <c r="E162" s="293"/>
      <c r="F162" s="294" t="str">
        <f t="shared" si="2"/>
        <v>Goal</v>
      </c>
      <c r="G162" s="292"/>
    </row>
    <row r="163" ht="15.75" customHeight="1" spans="2:7">
      <c r="B163" s="244"/>
      <c r="C163" s="249">
        <v>0.326388888888889</v>
      </c>
      <c r="D163" s="250" t="s">
        <v>376</v>
      </c>
      <c r="E163" s="295">
        <v>1</v>
      </c>
      <c r="F163" s="296" t="str">
        <f t="shared" si="2"/>
        <v>Completed</v>
      </c>
      <c r="G163" s="297"/>
    </row>
    <row r="164" ht="15.75" customHeight="1" spans="2:7">
      <c r="B164" s="244"/>
      <c r="C164" s="251">
        <v>0.354166666666667</v>
      </c>
      <c r="D164" s="252"/>
      <c r="E164" s="298" t="s">
        <v>64</v>
      </c>
      <c r="F164" s="299"/>
      <c r="G164" s="300"/>
    </row>
    <row r="165" ht="15.75" customHeight="1" spans="2:7">
      <c r="B165" s="244"/>
      <c r="C165" s="251" t="s">
        <v>69</v>
      </c>
      <c r="D165" s="252"/>
      <c r="E165" s="301" t="s">
        <v>44</v>
      </c>
      <c r="F165" s="301" t="s">
        <v>61</v>
      </c>
      <c r="G165" s="302" t="s">
        <v>62</v>
      </c>
    </row>
    <row r="166" spans="2:7">
      <c r="B166" s="244"/>
      <c r="C166" s="284"/>
      <c r="D166" s="285"/>
      <c r="E166" s="303"/>
      <c r="F166" s="304" t="str">
        <f t="shared" si="2"/>
        <v>Goal</v>
      </c>
      <c r="G166" s="305"/>
    </row>
    <row r="167" spans="2:7">
      <c r="B167" s="244"/>
      <c r="C167" s="255"/>
      <c r="D167" s="256"/>
      <c r="E167" s="306"/>
      <c r="F167" s="255" t="str">
        <f t="shared" si="2"/>
        <v>Goal</v>
      </c>
      <c r="G167" s="307"/>
    </row>
    <row r="168" spans="2:7">
      <c r="B168" s="244"/>
      <c r="C168" s="255"/>
      <c r="D168" s="256"/>
      <c r="E168" s="306"/>
      <c r="F168" s="255" t="str">
        <f t="shared" ref="F168:F219" si="3">IF(E168=100%,"Completed","Goal")</f>
        <v>Goal</v>
      </c>
      <c r="G168" s="307"/>
    </row>
    <row r="169" spans="2:7">
      <c r="B169" s="244"/>
      <c r="C169" s="255"/>
      <c r="D169" s="256"/>
      <c r="E169" s="306"/>
      <c r="F169" s="255" t="str">
        <f t="shared" si="3"/>
        <v>Goal</v>
      </c>
      <c r="G169" s="307"/>
    </row>
    <row r="170" ht="15.75" customHeight="1" spans="2:7">
      <c r="B170" s="244"/>
      <c r="C170" s="257"/>
      <c r="D170" s="258"/>
      <c r="E170" s="308"/>
      <c r="F170" s="309" t="str">
        <f t="shared" si="3"/>
        <v>Goal</v>
      </c>
      <c r="G170" s="310"/>
    </row>
    <row r="171" ht="15.75" customHeight="1" spans="2:7">
      <c r="B171" s="244"/>
      <c r="C171" s="259">
        <v>0.395833333333333</v>
      </c>
      <c r="D171" s="260"/>
      <c r="E171" s="311" t="s">
        <v>217</v>
      </c>
      <c r="F171" s="312"/>
      <c r="G171" s="313"/>
    </row>
    <row r="172" ht="15.75" customHeight="1" spans="2:7">
      <c r="B172" s="244"/>
      <c r="C172" s="259" t="s">
        <v>69</v>
      </c>
      <c r="D172" s="260"/>
      <c r="E172" s="314" t="s">
        <v>44</v>
      </c>
      <c r="F172" s="315" t="s">
        <v>61</v>
      </c>
      <c r="G172" s="314" t="s">
        <v>62</v>
      </c>
    </row>
    <row r="173" ht="50.25" customHeight="1" spans="2:7">
      <c r="B173" s="244"/>
      <c r="C173" s="261" t="s">
        <v>651</v>
      </c>
      <c r="D173" s="262"/>
      <c r="E173" s="316">
        <v>1</v>
      </c>
      <c r="F173" s="317" t="str">
        <f t="shared" si="3"/>
        <v>Completed</v>
      </c>
      <c r="G173" s="318"/>
    </row>
    <row r="174" spans="2:7">
      <c r="B174" s="244"/>
      <c r="C174" s="263"/>
      <c r="D174" s="264"/>
      <c r="E174" s="319"/>
      <c r="F174" s="320" t="str">
        <f t="shared" si="3"/>
        <v>Goal</v>
      </c>
      <c r="G174" s="321"/>
    </row>
    <row r="175" spans="2:7">
      <c r="B175" s="244"/>
      <c r="C175" s="263"/>
      <c r="D175" s="264"/>
      <c r="E175" s="319"/>
      <c r="F175" s="320" t="str">
        <f t="shared" si="3"/>
        <v>Goal</v>
      </c>
      <c r="G175" s="321"/>
    </row>
    <row r="176" spans="2:7">
      <c r="B176" s="244"/>
      <c r="C176" s="263"/>
      <c r="D176" s="264"/>
      <c r="E176" s="319"/>
      <c r="F176" s="320" t="str">
        <f t="shared" si="3"/>
        <v>Goal</v>
      </c>
      <c r="G176" s="321"/>
    </row>
    <row r="177" ht="15.75" customHeight="1" spans="2:7">
      <c r="B177" s="244"/>
      <c r="C177" s="265"/>
      <c r="D177" s="266"/>
      <c r="E177" s="322"/>
      <c r="F177" s="323" t="str">
        <f t="shared" si="3"/>
        <v>Goal</v>
      </c>
      <c r="G177" s="315"/>
    </row>
    <row r="178" ht="15.75" customHeight="1" spans="2:7">
      <c r="B178" s="244"/>
      <c r="C178" s="267">
        <v>0.520833333333333</v>
      </c>
      <c r="D178" s="268" t="s">
        <v>71</v>
      </c>
      <c r="E178" s="324"/>
      <c r="F178" s="325" t="str">
        <f t="shared" si="3"/>
        <v>Goal</v>
      </c>
      <c r="G178" s="326"/>
    </row>
    <row r="179" ht="15.75" customHeight="1" spans="2:7">
      <c r="B179" s="244"/>
      <c r="C179" s="269">
        <v>0.541666666666667</v>
      </c>
      <c r="D179" s="270"/>
      <c r="E179" s="327" t="s">
        <v>378</v>
      </c>
      <c r="F179" s="328"/>
      <c r="G179" s="329"/>
    </row>
    <row r="180" ht="15.75" customHeight="1" spans="2:7">
      <c r="B180" s="244"/>
      <c r="C180" s="269" t="s">
        <v>69</v>
      </c>
      <c r="D180" s="270"/>
      <c r="E180" s="330" t="s">
        <v>44</v>
      </c>
      <c r="F180" s="330" t="s">
        <v>61</v>
      </c>
      <c r="G180" s="329" t="s">
        <v>62</v>
      </c>
    </row>
    <row r="181" ht="15" customHeight="1" spans="2:7">
      <c r="B181" s="244"/>
      <c r="C181" s="273" t="s">
        <v>607</v>
      </c>
      <c r="D181" s="274"/>
      <c r="E181" s="361"/>
      <c r="F181" s="334" t="str">
        <f t="shared" si="3"/>
        <v>Goal</v>
      </c>
      <c r="G181" s="331"/>
    </row>
    <row r="182" ht="15" customHeight="1" spans="2:7">
      <c r="B182" s="244"/>
      <c r="C182" s="275" t="s">
        <v>652</v>
      </c>
      <c r="D182" s="276"/>
      <c r="E182" s="362">
        <v>1</v>
      </c>
      <c r="F182" s="336" t="str">
        <f t="shared" si="3"/>
        <v>Completed</v>
      </c>
      <c r="G182" s="363"/>
    </row>
    <row r="183" ht="15" customHeight="1" spans="2:7">
      <c r="B183" s="244"/>
      <c r="C183" s="275" t="s">
        <v>653</v>
      </c>
      <c r="D183" s="276"/>
      <c r="E183" s="362">
        <v>1</v>
      </c>
      <c r="F183" s="336" t="str">
        <f t="shared" si="3"/>
        <v>Completed</v>
      </c>
      <c r="G183" s="363"/>
    </row>
    <row r="184" ht="15" customHeight="1" spans="2:7">
      <c r="B184" s="244"/>
      <c r="C184" s="275" t="s">
        <v>610</v>
      </c>
      <c r="D184" s="276"/>
      <c r="E184" s="362">
        <v>1</v>
      </c>
      <c r="F184" s="336" t="str">
        <f t="shared" si="3"/>
        <v>Completed</v>
      </c>
      <c r="G184" s="363"/>
    </row>
    <row r="185" ht="15.75" customHeight="1" spans="2:7">
      <c r="B185" s="244"/>
      <c r="C185" s="430" t="s">
        <v>611</v>
      </c>
      <c r="D185" s="431"/>
      <c r="E185" s="364">
        <v>1</v>
      </c>
      <c r="F185" s="340" t="str">
        <f t="shared" si="3"/>
        <v>Completed</v>
      </c>
      <c r="G185" s="365"/>
    </row>
    <row r="186" spans="2:7">
      <c r="B186" s="244"/>
      <c r="C186" s="279">
        <v>0.666666666666667</v>
      </c>
      <c r="D186" s="280" t="s">
        <v>391</v>
      </c>
      <c r="E186" s="342"/>
      <c r="F186" s="280" t="str">
        <f t="shared" si="3"/>
        <v>Goal</v>
      </c>
      <c r="G186" s="343"/>
    </row>
    <row r="187" ht="15.75" customHeight="1" spans="2:7">
      <c r="B187" s="281"/>
      <c r="C187" s="282">
        <v>0.75</v>
      </c>
      <c r="D187" s="283" t="s">
        <v>392</v>
      </c>
      <c r="E187" s="344"/>
      <c r="F187" s="283" t="str">
        <f t="shared" si="3"/>
        <v>Goal</v>
      </c>
      <c r="G187" s="345"/>
    </row>
    <row r="189" ht="15.15"/>
    <row r="190" ht="21.75" customHeight="1" spans="2:7">
      <c r="B190" s="242" t="s">
        <v>58</v>
      </c>
      <c r="C190" s="243" t="s">
        <v>59</v>
      </c>
      <c r="D190" s="242" t="s">
        <v>60</v>
      </c>
      <c r="E190" s="242" t="s">
        <v>44</v>
      </c>
      <c r="F190" s="243" t="s">
        <v>61</v>
      </c>
      <c r="G190" s="286" t="s">
        <v>62</v>
      </c>
    </row>
    <row r="191" spans="2:7">
      <c r="B191" s="244">
        <v>45523</v>
      </c>
      <c r="C191" s="245">
        <v>0.208333333333333</v>
      </c>
      <c r="D191" s="246" t="s">
        <v>63</v>
      </c>
      <c r="E191" s="287"/>
      <c r="F191" s="288" t="str">
        <f t="shared" si="3"/>
        <v>Goal</v>
      </c>
      <c r="G191" s="289"/>
    </row>
    <row r="192" spans="2:7">
      <c r="B192" s="244"/>
      <c r="C192" s="247">
        <v>0.215277777777778</v>
      </c>
      <c r="D192" s="248" t="s">
        <v>373</v>
      </c>
      <c r="E192" s="290"/>
      <c r="F192" s="291" t="str">
        <f t="shared" si="3"/>
        <v>Goal</v>
      </c>
      <c r="G192" s="292"/>
    </row>
    <row r="193" spans="2:7">
      <c r="B193" s="244"/>
      <c r="C193" s="247">
        <v>0.243055555555556</v>
      </c>
      <c r="D193" s="248" t="s">
        <v>374</v>
      </c>
      <c r="E193" s="293"/>
      <c r="F193" s="294" t="str">
        <f t="shared" si="3"/>
        <v>Goal</v>
      </c>
      <c r="G193" s="292"/>
    </row>
    <row r="194" spans="2:7">
      <c r="B194" s="244"/>
      <c r="C194" s="247">
        <v>0.277777777777778</v>
      </c>
      <c r="D194" s="248" t="s">
        <v>375</v>
      </c>
      <c r="E194" s="293"/>
      <c r="F194" s="294" t="str">
        <f t="shared" si="3"/>
        <v>Goal</v>
      </c>
      <c r="G194" s="292"/>
    </row>
    <row r="195" ht="15.75" customHeight="1" spans="2:7">
      <c r="B195" s="244"/>
      <c r="C195" s="249">
        <v>0.326388888888889</v>
      </c>
      <c r="D195" s="250" t="s">
        <v>376</v>
      </c>
      <c r="E195" s="295"/>
      <c r="F195" s="296" t="str">
        <f t="shared" si="3"/>
        <v>Goal</v>
      </c>
      <c r="G195" s="297"/>
    </row>
    <row r="196" ht="15.75" customHeight="1" spans="2:7">
      <c r="B196" s="244"/>
      <c r="C196" s="251">
        <v>0.354166666666667</v>
      </c>
      <c r="D196" s="252"/>
      <c r="E196" s="298" t="s">
        <v>64</v>
      </c>
      <c r="F196" s="299"/>
      <c r="G196" s="300"/>
    </row>
    <row r="197" ht="15.75" customHeight="1" spans="2:7">
      <c r="B197" s="244"/>
      <c r="C197" s="251" t="s">
        <v>69</v>
      </c>
      <c r="D197" s="252"/>
      <c r="E197" s="301" t="s">
        <v>44</v>
      </c>
      <c r="F197" s="301" t="s">
        <v>61</v>
      </c>
      <c r="G197" s="302" t="s">
        <v>62</v>
      </c>
    </row>
    <row r="198" spans="2:7">
      <c r="B198" s="244"/>
      <c r="C198" s="284"/>
      <c r="D198" s="285"/>
      <c r="E198" s="303"/>
      <c r="F198" s="304" t="str">
        <f t="shared" si="3"/>
        <v>Goal</v>
      </c>
      <c r="G198" s="305"/>
    </row>
    <row r="199" spans="2:7">
      <c r="B199" s="244"/>
      <c r="C199" s="255"/>
      <c r="D199" s="256"/>
      <c r="E199" s="306"/>
      <c r="F199" s="255" t="str">
        <f t="shared" si="3"/>
        <v>Goal</v>
      </c>
      <c r="G199" s="307"/>
    </row>
    <row r="200" spans="2:7">
      <c r="B200" s="244"/>
      <c r="C200" s="255"/>
      <c r="D200" s="256"/>
      <c r="E200" s="306"/>
      <c r="F200" s="255" t="str">
        <f t="shared" si="3"/>
        <v>Goal</v>
      </c>
      <c r="G200" s="307"/>
    </row>
    <row r="201" spans="2:7">
      <c r="B201" s="244"/>
      <c r="C201" s="255"/>
      <c r="D201" s="256"/>
      <c r="E201" s="306"/>
      <c r="F201" s="255" t="str">
        <f t="shared" si="3"/>
        <v>Goal</v>
      </c>
      <c r="G201" s="307"/>
    </row>
    <row r="202" ht="15.75" customHeight="1" spans="2:7">
      <c r="B202" s="244"/>
      <c r="C202" s="257"/>
      <c r="D202" s="258"/>
      <c r="E202" s="308"/>
      <c r="F202" s="309" t="str">
        <f t="shared" si="3"/>
        <v>Goal</v>
      </c>
      <c r="G202" s="310"/>
    </row>
    <row r="203" ht="15.75" customHeight="1" spans="2:7">
      <c r="B203" s="244"/>
      <c r="C203" s="259">
        <v>0.395833333333333</v>
      </c>
      <c r="D203" s="260"/>
      <c r="E203" s="311" t="s">
        <v>217</v>
      </c>
      <c r="F203" s="312"/>
      <c r="G203" s="313"/>
    </row>
    <row r="204" ht="15.75" customHeight="1" spans="2:7">
      <c r="B204" s="244"/>
      <c r="C204" s="259" t="s">
        <v>69</v>
      </c>
      <c r="D204" s="260"/>
      <c r="E204" s="314" t="s">
        <v>44</v>
      </c>
      <c r="F204" s="315" t="s">
        <v>61</v>
      </c>
      <c r="G204" s="314" t="s">
        <v>62</v>
      </c>
    </row>
    <row r="205" ht="50.25" customHeight="1" spans="2:7">
      <c r="B205" s="244"/>
      <c r="C205" s="261" t="s">
        <v>651</v>
      </c>
      <c r="D205" s="262"/>
      <c r="E205" s="316"/>
      <c r="F205" s="317" t="str">
        <f t="shared" si="3"/>
        <v>Goal</v>
      </c>
      <c r="G205" s="318"/>
    </row>
    <row r="206" spans="2:7">
      <c r="B206" s="244"/>
      <c r="C206" s="263" t="s">
        <v>606</v>
      </c>
      <c r="D206" s="264"/>
      <c r="E206" s="319"/>
      <c r="F206" s="320" t="str">
        <f t="shared" si="3"/>
        <v>Goal</v>
      </c>
      <c r="G206" s="321"/>
    </row>
    <row r="207" spans="2:7">
      <c r="B207" s="244"/>
      <c r="C207" s="263"/>
      <c r="D207" s="264"/>
      <c r="E207" s="319"/>
      <c r="F207" s="320" t="str">
        <f t="shared" si="3"/>
        <v>Goal</v>
      </c>
      <c r="G207" s="321"/>
    </row>
    <row r="208" spans="2:7">
      <c r="B208" s="244"/>
      <c r="C208" s="263"/>
      <c r="D208" s="264"/>
      <c r="E208" s="319"/>
      <c r="F208" s="320" t="str">
        <f t="shared" si="3"/>
        <v>Goal</v>
      </c>
      <c r="G208" s="321"/>
    </row>
    <row r="209" ht="15.75" customHeight="1" spans="2:7">
      <c r="B209" s="244"/>
      <c r="C209" s="265"/>
      <c r="D209" s="266"/>
      <c r="E209" s="322"/>
      <c r="F209" s="323" t="str">
        <f t="shared" si="3"/>
        <v>Goal</v>
      </c>
      <c r="G209" s="315"/>
    </row>
    <row r="210" ht="15.75" customHeight="1" spans="2:7">
      <c r="B210" s="244"/>
      <c r="C210" s="267">
        <v>0.520833333333333</v>
      </c>
      <c r="D210" s="268" t="s">
        <v>71</v>
      </c>
      <c r="E210" s="324"/>
      <c r="F210" s="325" t="str">
        <f t="shared" si="3"/>
        <v>Goal</v>
      </c>
      <c r="G210" s="326"/>
    </row>
    <row r="211" ht="15.75" customHeight="1" spans="2:7">
      <c r="B211" s="244"/>
      <c r="C211" s="269">
        <v>0.541666666666667</v>
      </c>
      <c r="D211" s="270"/>
      <c r="E211" s="327" t="s">
        <v>378</v>
      </c>
      <c r="F211" s="328"/>
      <c r="G211" s="329"/>
    </row>
    <row r="212" ht="15.75" customHeight="1" spans="2:7">
      <c r="B212" s="244"/>
      <c r="C212" s="269" t="s">
        <v>69</v>
      </c>
      <c r="D212" s="270"/>
      <c r="E212" s="330" t="s">
        <v>44</v>
      </c>
      <c r="F212" s="330" t="s">
        <v>61</v>
      </c>
      <c r="G212" s="329" t="s">
        <v>62</v>
      </c>
    </row>
    <row r="213" spans="2:7">
      <c r="B213" s="244"/>
      <c r="C213" s="273" t="s">
        <v>607</v>
      </c>
      <c r="D213" s="274"/>
      <c r="E213" s="361"/>
      <c r="F213" s="334" t="str">
        <f t="shared" si="3"/>
        <v>Goal</v>
      </c>
      <c r="G213" s="331"/>
    </row>
    <row r="214" spans="2:7">
      <c r="B214" s="244"/>
      <c r="C214" s="275" t="s">
        <v>608</v>
      </c>
      <c r="D214" s="276"/>
      <c r="E214" s="362"/>
      <c r="F214" s="336" t="str">
        <f t="shared" si="3"/>
        <v>Goal</v>
      </c>
      <c r="G214" s="363"/>
    </row>
    <row r="215" spans="2:7">
      <c r="B215" s="244"/>
      <c r="C215" s="275" t="s">
        <v>654</v>
      </c>
      <c r="D215" s="276"/>
      <c r="E215" s="362"/>
      <c r="F215" s="336" t="str">
        <f t="shared" si="3"/>
        <v>Goal</v>
      </c>
      <c r="G215" s="363"/>
    </row>
    <row r="216" spans="2:7">
      <c r="B216" s="244"/>
      <c r="C216" s="275" t="s">
        <v>610</v>
      </c>
      <c r="D216" s="276"/>
      <c r="E216" s="362"/>
      <c r="F216" s="336" t="str">
        <f t="shared" si="3"/>
        <v>Goal</v>
      </c>
      <c r="G216" s="363"/>
    </row>
    <row r="217" ht="15.75" customHeight="1" spans="2:7">
      <c r="B217" s="244"/>
      <c r="C217" s="430" t="s">
        <v>611</v>
      </c>
      <c r="D217" s="431"/>
      <c r="E217" s="364"/>
      <c r="F217" s="340" t="str">
        <f t="shared" si="3"/>
        <v>Goal</v>
      </c>
      <c r="G217" s="365"/>
    </row>
    <row r="218" spans="2:7">
      <c r="B218" s="244"/>
      <c r="C218" s="279">
        <v>0.666666666666667</v>
      </c>
      <c r="D218" s="280" t="s">
        <v>391</v>
      </c>
      <c r="E218" s="342"/>
      <c r="F218" s="280" t="str">
        <f t="shared" si="3"/>
        <v>Goal</v>
      </c>
      <c r="G218" s="343"/>
    </row>
    <row r="219" ht="15.75" customHeight="1" spans="2:7">
      <c r="B219" s="281"/>
      <c r="C219" s="282">
        <v>0.75</v>
      </c>
      <c r="D219" s="283" t="s">
        <v>392</v>
      </c>
      <c r="E219" s="344"/>
      <c r="F219" s="283" t="str">
        <f t="shared" si="3"/>
        <v>Goal</v>
      </c>
      <c r="G219" s="345"/>
    </row>
  </sheetData>
  <mergeCells count="190">
    <mergeCell ref="B2:C2"/>
    <mergeCell ref="F2:G2"/>
    <mergeCell ref="B3:C3"/>
    <mergeCell ref="F3:G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C23:D23"/>
    <mergeCell ref="E23:G23"/>
    <mergeCell ref="C24:D24"/>
    <mergeCell ref="C25:D25"/>
    <mergeCell ref="C26:D26"/>
    <mergeCell ref="C27:D27"/>
    <mergeCell ref="C28:D28"/>
    <mergeCell ref="C29:D29"/>
    <mergeCell ref="C30:D30"/>
    <mergeCell ref="E30:G30"/>
    <mergeCell ref="C31:D31"/>
    <mergeCell ref="C32:D32"/>
    <mergeCell ref="C33:D33"/>
    <mergeCell ref="C34:D34"/>
    <mergeCell ref="C35:D35"/>
    <mergeCell ref="C36:D36"/>
    <mergeCell ref="C38:D38"/>
    <mergeCell ref="E38:G38"/>
    <mergeCell ref="C39:D39"/>
    <mergeCell ref="C40:D40"/>
    <mergeCell ref="C41:D41"/>
    <mergeCell ref="C42:D42"/>
    <mergeCell ref="C43:D43"/>
    <mergeCell ref="C44:D44"/>
    <mergeCell ref="C55:D55"/>
    <mergeCell ref="E55:G55"/>
    <mergeCell ref="C56:D56"/>
    <mergeCell ref="C57:D57"/>
    <mergeCell ref="C58:D58"/>
    <mergeCell ref="C59:D59"/>
    <mergeCell ref="C60:D60"/>
    <mergeCell ref="C61:D61"/>
    <mergeCell ref="C62:D62"/>
    <mergeCell ref="E62:G62"/>
    <mergeCell ref="C63:D63"/>
    <mergeCell ref="C64:D64"/>
    <mergeCell ref="C65:D65"/>
    <mergeCell ref="C66:D66"/>
    <mergeCell ref="C67:D67"/>
    <mergeCell ref="C68:D68"/>
    <mergeCell ref="C70:D70"/>
    <mergeCell ref="E70:G70"/>
    <mergeCell ref="C71:D71"/>
    <mergeCell ref="C72:D72"/>
    <mergeCell ref="C73:D73"/>
    <mergeCell ref="C74:D74"/>
    <mergeCell ref="C75:D75"/>
    <mergeCell ref="C76:D76"/>
    <mergeCell ref="C87:D87"/>
    <mergeCell ref="E87:G87"/>
    <mergeCell ref="C88:D88"/>
    <mergeCell ref="C89:D89"/>
    <mergeCell ref="C90:D90"/>
    <mergeCell ref="C91:D91"/>
    <mergeCell ref="C92:D92"/>
    <mergeCell ref="C93:D93"/>
    <mergeCell ref="C94:D94"/>
    <mergeCell ref="E94:G94"/>
    <mergeCell ref="C95:D95"/>
    <mergeCell ref="C96:D96"/>
    <mergeCell ref="C97:D97"/>
    <mergeCell ref="C98:D98"/>
    <mergeCell ref="C99:D99"/>
    <mergeCell ref="C100:D100"/>
    <mergeCell ref="C102:D102"/>
    <mergeCell ref="E102:G102"/>
    <mergeCell ref="C103:D103"/>
    <mergeCell ref="C104:D104"/>
    <mergeCell ref="C105:D105"/>
    <mergeCell ref="C106:D106"/>
    <mergeCell ref="C107:D107"/>
    <mergeCell ref="C108:D108"/>
    <mergeCell ref="C119:D119"/>
    <mergeCell ref="E119:G119"/>
    <mergeCell ref="C120:D120"/>
    <mergeCell ref="C121:D121"/>
    <mergeCell ref="C122:D122"/>
    <mergeCell ref="C123:D123"/>
    <mergeCell ref="C124:D124"/>
    <mergeCell ref="C125:D125"/>
    <mergeCell ref="C126:D126"/>
    <mergeCell ref="E126:G126"/>
    <mergeCell ref="C127:D127"/>
    <mergeCell ref="C128:D128"/>
    <mergeCell ref="C129:D129"/>
    <mergeCell ref="C130:D130"/>
    <mergeCell ref="C131:D131"/>
    <mergeCell ref="C132:D132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B145:C145"/>
    <mergeCell ref="C164:D164"/>
    <mergeCell ref="E164:G164"/>
    <mergeCell ref="C165:D165"/>
    <mergeCell ref="C166:D166"/>
    <mergeCell ref="C167:D167"/>
    <mergeCell ref="C168:D168"/>
    <mergeCell ref="C169:D169"/>
    <mergeCell ref="C170:D170"/>
    <mergeCell ref="C171:D171"/>
    <mergeCell ref="E171:G171"/>
    <mergeCell ref="C172:D172"/>
    <mergeCell ref="C173:D173"/>
    <mergeCell ref="C174:D174"/>
    <mergeCell ref="C175:D175"/>
    <mergeCell ref="C176:D176"/>
    <mergeCell ref="C177:D177"/>
    <mergeCell ref="C179:D179"/>
    <mergeCell ref="E179:G179"/>
    <mergeCell ref="C180:D180"/>
    <mergeCell ref="C181:D181"/>
    <mergeCell ref="C182:D182"/>
    <mergeCell ref="C183:D183"/>
    <mergeCell ref="C184:D184"/>
    <mergeCell ref="C185:D185"/>
    <mergeCell ref="C196:D196"/>
    <mergeCell ref="E196:G196"/>
    <mergeCell ref="C197:D197"/>
    <mergeCell ref="C198:D198"/>
    <mergeCell ref="C199:D199"/>
    <mergeCell ref="C200:D200"/>
    <mergeCell ref="C201:D201"/>
    <mergeCell ref="C202:D202"/>
    <mergeCell ref="C203:D203"/>
    <mergeCell ref="E203:G203"/>
    <mergeCell ref="C204:D204"/>
    <mergeCell ref="C205:D205"/>
    <mergeCell ref="C206:D206"/>
    <mergeCell ref="C207:D207"/>
    <mergeCell ref="C208:D208"/>
    <mergeCell ref="C209:D209"/>
    <mergeCell ref="C211:D211"/>
    <mergeCell ref="E211:G211"/>
    <mergeCell ref="C212:D212"/>
    <mergeCell ref="C213:D213"/>
    <mergeCell ref="C214:D214"/>
    <mergeCell ref="C215:D215"/>
    <mergeCell ref="C216:D216"/>
    <mergeCell ref="C217:D217"/>
    <mergeCell ref="B18:B46"/>
    <mergeCell ref="B50:B78"/>
    <mergeCell ref="B82:B110"/>
    <mergeCell ref="B114:B142"/>
    <mergeCell ref="B146:B155"/>
    <mergeCell ref="B159:B187"/>
    <mergeCell ref="B191:B219"/>
    <mergeCell ref="C146:C155"/>
    <mergeCell ref="G18:G21"/>
    <mergeCell ref="G25:G29"/>
    <mergeCell ref="G32:G36"/>
    <mergeCell ref="G40:G44"/>
    <mergeCell ref="G50:G53"/>
    <mergeCell ref="G57:G61"/>
    <mergeCell ref="G64:G68"/>
    <mergeCell ref="G72:G76"/>
    <mergeCell ref="G82:G85"/>
    <mergeCell ref="G89:G93"/>
    <mergeCell ref="G96:G100"/>
    <mergeCell ref="G104:G108"/>
    <mergeCell ref="G114:G117"/>
    <mergeCell ref="G121:G125"/>
    <mergeCell ref="G128:G132"/>
    <mergeCell ref="G136:G140"/>
    <mergeCell ref="G159:G162"/>
    <mergeCell ref="G166:G170"/>
    <mergeCell ref="G173:G177"/>
    <mergeCell ref="G181:G185"/>
    <mergeCell ref="G191:G194"/>
    <mergeCell ref="G198:G202"/>
    <mergeCell ref="G205:G209"/>
    <mergeCell ref="G213:G217"/>
  </mergeCells>
  <conditionalFormatting sqref="D3">
    <cfRule type="dataBar" priority="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{b17abecb-7c4f-494b-ad4b-cfab1b02a3c3}</x14:id>
        </ext>
      </extLst>
    </cfRule>
    <cfRule type="dataBar" priority="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{b966c31c-b258-469f-b961-85fc3317d18c}</x14:id>
        </ext>
      </extLst>
    </cfRule>
    <cfRule type="dataBar" priority="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{4cb8c6a1-fe3e-495b-a2c0-6eb7a02e3142}</x14:id>
        </ext>
      </extLst>
    </cfRule>
  </conditionalFormatting>
  <conditionalFormatting sqref="D4">
    <cfRule type="dataBar" priority="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{e5ea4a79-65ff-47fd-ad61-c8aeae2f9670}</x14:id>
        </ext>
      </extLst>
    </cfRule>
    <cfRule type="dataBar" priority="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{fdd1bb26-f3fb-4536-9404-544573e1b308}</x14:id>
        </ext>
      </extLst>
    </cfRule>
    <cfRule type="dataBar" priority="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{b2d3fdfa-05ea-49ef-b79d-d1a5d0061184}</x14:id>
        </ext>
      </extLst>
    </cfRule>
  </conditionalFormatting>
  <conditionalFormatting sqref="E18">
    <cfRule type="dataBar" priority="5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{2d848757-8105-4bd2-9875-262449986e1d}</x14:id>
        </ext>
      </extLst>
    </cfRule>
    <cfRule type="dataBar" priority="4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{65359563-54e0-45da-9cce-707a7dcb5c00}</x14:id>
        </ext>
      </extLst>
    </cfRule>
    <cfRule type="dataBar" priority="4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{074c0a54-e983-4152-af3a-680f837f5b92}</x14:id>
        </ext>
      </extLst>
    </cfRule>
  </conditionalFormatting>
  <conditionalFormatting sqref="E19">
    <cfRule type="dataBar" priority="4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{c188a96f-e14d-4e28-8925-f9446073eec2}</x14:id>
        </ext>
      </extLst>
    </cfRule>
    <cfRule type="dataBar" priority="4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{70238b13-ddd2-4413-8795-2f84aed99c54}</x14:id>
        </ext>
      </extLst>
    </cfRule>
    <cfRule type="dataBar" priority="4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{74ca6539-7b5e-4d51-854c-6ca87288dfeb}</x14:id>
        </ext>
      </extLst>
    </cfRule>
  </conditionalFormatting>
  <conditionalFormatting sqref="E50">
    <cfRule type="dataBar" priority="4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{5100e69f-61c0-483c-8971-7236edcb13da}</x14:id>
        </ext>
      </extLst>
    </cfRule>
    <cfRule type="dataBar" priority="4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{ec8f2afc-b4b2-4a2a-986c-c1e9df9cd4fd}</x14:id>
        </ext>
      </extLst>
    </cfRule>
    <cfRule type="dataBar" priority="4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{b506d955-2085-43a9-87bc-0fe2ec4cfd6b}</x14:id>
        </ext>
      </extLst>
    </cfRule>
  </conditionalFormatting>
  <conditionalFormatting sqref="E51"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{5b1263ca-b10b-44ac-97f3-5bd7b4aab32d}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{9a95177b-cbde-40ef-85b5-bac615a1c111}</x14:id>
        </ext>
      </extLst>
    </cfRule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{2787ef55-a401-4b78-ac7c-2be47b45249c}</x14:id>
        </ext>
      </extLst>
    </cfRule>
  </conditionalFormatting>
  <conditionalFormatting sqref="E82">
    <cfRule type="dataBar" priority="3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{ad3e4b63-0664-4ba3-9176-290159a8dc13}</x14:id>
        </ext>
      </extLst>
    </cfRule>
    <cfRule type="dataBar" priority="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{77690152-a6d5-4254-88be-0969a93a3ff5}</x14:id>
        </ext>
      </extLst>
    </cfRule>
    <cfRule type="dataBar" priority="3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{747abf56-60a6-4beb-a71f-751b3c471f6e}</x14:id>
        </ext>
      </extLst>
    </cfRule>
  </conditionalFormatting>
  <conditionalFormatting sqref="E83">
    <cfRule type="dataBar" priority="3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{8f49d142-21fd-42d2-88f1-a729fccc375b}</x14:id>
        </ext>
      </extLst>
    </cfRule>
    <cfRule type="dataBar" priority="3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{2f6e39bb-ba22-45a2-bce9-54bc05f681b1}</x14:id>
        </ext>
      </extLst>
    </cfRule>
    <cfRule type="dataBar" priority="3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{6998ca6c-4824-44af-91f9-8297b41c57f8}</x14:id>
        </ext>
      </extLst>
    </cfRule>
  </conditionalFormatting>
  <conditionalFormatting sqref="E114">
    <cfRule type="dataBar" priority="2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{dbf7bd09-df87-4f1d-831b-fa7a3fdb025f}</x14:id>
        </ext>
      </extLst>
    </cfRule>
    <cfRule type="dataBar" priority="2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{281fb713-a6bd-4935-90ab-27d1029b3299}</x14:id>
        </ext>
      </extLst>
    </cfRule>
    <cfRule type="dataBar" priority="2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{78d60959-0f66-418e-9180-0e0cb593388f}</x14:id>
        </ext>
      </extLst>
    </cfRule>
  </conditionalFormatting>
  <conditionalFormatting sqref="E115">
    <cfRule type="dataBar" priority="2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{de17b941-f2f6-4974-8e57-f12f5a0ec587}</x14:id>
        </ext>
      </extLst>
    </cfRule>
    <cfRule type="dataBar" priority="2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{fab53a77-1ec9-4bf4-bc71-3ac52fdef314}</x14:id>
        </ext>
      </extLst>
    </cfRule>
    <cfRule type="dataBar" priority="2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{7a2d9415-633c-4df7-80d1-0e0eb8138207}</x14:id>
        </ext>
      </extLst>
    </cfRule>
  </conditionalFormatting>
  <conditionalFormatting sqref="E159">
    <cfRule type="dataBar" priority="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{7092495c-b80d-40e6-9e4a-3f7ec16366f6}</x14:id>
        </ext>
      </extLst>
    </cfRule>
    <cfRule type="dataBar" priority="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{a23d3c88-09b9-4895-8090-100919afc4bb}</x14:id>
        </ext>
      </extLst>
    </cfRule>
    <cfRule type="dataBar" priority="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{b4b6f4f9-49f6-47e9-bb26-a611b0cbd6c3}</x14:id>
        </ext>
      </extLst>
    </cfRule>
  </conditionalFormatting>
  <conditionalFormatting sqref="E160">
    <cfRule type="dataBar" priority="1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{54d82230-023f-4557-a2cd-fed6aa296aef}</x14:id>
        </ext>
      </extLst>
    </cfRule>
    <cfRule type="dataBar" priority="1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{71854256-80e6-486a-9497-9bae543876b0}</x14:id>
        </ext>
      </extLst>
    </cfRule>
    <cfRule type="dataBar" priority="1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{e6cbf020-27a7-438d-877a-73018d78618c}</x14:id>
        </ext>
      </extLst>
    </cfRule>
  </conditionalFormatting>
  <conditionalFormatting sqref="E191">
    <cfRule type="dataBar" priority="1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{670b821f-5856-487d-85e8-74087c3b2fa9}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{d476a9a7-9bb5-47f6-bcbf-6d37e11b4404}</x14:id>
        </ext>
      </extLst>
    </cfRule>
    <cfRule type="dataBar" priority="1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{4cf4051e-819e-43aa-ac7a-0d5a045aa80c}</x14:id>
        </ext>
      </extLst>
    </cfRule>
  </conditionalFormatting>
  <conditionalFormatting sqref="E192">
    <cfRule type="dataBar" priority="1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{7eb2e95b-6a90-42f8-bc27-85e8e063cbef}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{21957a1b-cb73-47d9-b540-8eeefef7f647}</x14:id>
        </ext>
      </extLst>
    </cfRule>
    <cfRule type="dataBar" priority="1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{cf004371-2cce-4ff6-bc01-555f56177174}</x14:id>
        </ext>
      </extLst>
    </cfRule>
  </conditionalFormatting>
  <conditionalFormatting sqref="D3:D14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{70b31fe0-7689-48eb-8d37-70a798414c99}</x14:id>
        </ext>
      </extLst>
    </cfRule>
  </conditionalFormatting>
  <conditionalFormatting sqref="E40:E41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{5c2a5528-0da8-4557-97e2-7fcf6df0590c}</x14:id>
        </ext>
      </extLst>
    </cfRule>
  </conditionalFormatting>
  <conditionalFormatting sqref="H146:H155">
    <cfRule type="dataBar" priority="51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{3b8afaf6-35db-47c9-971a-f0ecc978e4f3}</x14:id>
        </ext>
      </extLst>
    </cfRule>
  </conditionalFormatting>
  <conditionalFormatting sqref="E18:E22;E25:E29;E32:E37;E42:E46">
    <cfRule type="dataBar" priority="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{be1a7774-74ed-472c-9d1e-36a5dfa5fd07}</x14:id>
        </ext>
      </extLst>
    </cfRule>
  </conditionalFormatting>
  <conditionalFormatting sqref="E50:E54;E57:E61;E64:E69;E72:E78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{5e02b300-db76-4ab4-bf0c-2e28b7fbef76}</x14:id>
        </ext>
      </extLst>
    </cfRule>
  </conditionalFormatting>
  <conditionalFormatting sqref="E82:E86;E89:E93;E96:E101;E104:E110">
    <cfRule type="dataBar" priority="3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{50062146-c0df-457e-b5a0-220fc3e93a83}</x14:id>
        </ext>
      </extLst>
    </cfRule>
  </conditionalFormatting>
  <conditionalFormatting sqref="E114:E118;E121:E125;E128:E133;E136:E142">
    <cfRule type="dataBar" priority="2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{86a56f8d-1918-4308-9d8a-abc383735ffc}</x14:id>
        </ext>
      </extLst>
    </cfRule>
  </conditionalFormatting>
  <conditionalFormatting sqref="E159:E163;E166:E170;E173:E178;E181:E187"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{c9a8c65f-59c8-4776-8e15-8bdf81c50fb5}</x14:id>
        </ext>
      </extLst>
    </cfRule>
  </conditionalFormatting>
  <conditionalFormatting sqref="E191:E195;E198:E202;E205:E210;E213:E219">
    <cfRule type="dataBar" priority="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{4b6403a6-7573-4e36-bdcc-45d34eafa61f}</x14:id>
        </ext>
      </extLst>
    </cfRule>
  </conditionalFormatting>
  <hyperlinks>
    <hyperlink ref="C121:D121" r:id="rId2" display="oswell.ndhlovu@umuzi.org - interacting with files - review PR"/>
  </hyperlinks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7abecb-7c4f-494b-ad4b-cfab1b02a3c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966c31c-b258-469f-b961-85fc3317d18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cb8c6a1-fe3e-495b-a2c0-6eb7a02e314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e5ea4a79-65ff-47fd-ad61-c8aeae2f967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dd1bb26-f3fb-4536-9404-544573e1b30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2d3fdfa-05ea-49ef-b79d-d1a5d006118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2d848757-8105-4bd2-9875-262449986e1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5359563-54e0-45da-9cce-707a7dcb5c0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74c0a54-e983-4152-af3a-680f837f5b9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c188a96f-e14d-4e28-8925-f9446073eec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0238b13-ddd2-4413-8795-2f84aed99c5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4ca6539-7b5e-4d51-854c-6ca87288dfe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E19</xm:sqref>
        </x14:conditionalFormatting>
        <x14:conditionalFormatting xmlns:xm="http://schemas.microsoft.com/office/excel/2006/main">
          <x14:cfRule type="dataBar" id="{5100e69f-61c0-483c-8971-7236edcb13d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c8f2afc-b4b2-4a2a-986c-c1e9df9cd4f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506d955-2085-43a9-87bc-0fe2ec4cfd6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E50</xm:sqref>
        </x14:conditionalFormatting>
        <x14:conditionalFormatting xmlns:xm="http://schemas.microsoft.com/office/excel/2006/main">
          <x14:cfRule type="dataBar" id="{5b1263ca-b10b-44ac-97f3-5bd7b4aab32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a95177b-cbde-40ef-85b5-bac615a1c11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787ef55-a401-4b78-ac7c-2be47b45249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E51</xm:sqref>
        </x14:conditionalFormatting>
        <x14:conditionalFormatting xmlns:xm="http://schemas.microsoft.com/office/excel/2006/main">
          <x14:cfRule type="dataBar" id="{ad3e4b63-0664-4ba3-9176-290159a8dc1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7690152-a6d5-4254-88be-0969a93a3ff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47abf56-60a6-4beb-a71f-751b3c471f6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E82</xm:sqref>
        </x14:conditionalFormatting>
        <x14:conditionalFormatting xmlns:xm="http://schemas.microsoft.com/office/excel/2006/main">
          <x14:cfRule type="dataBar" id="{8f49d142-21fd-42d2-88f1-a729fccc375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f6e39bb-ba22-45a2-bce9-54bc05f681b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998ca6c-4824-44af-91f9-8297b41c57f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E83</xm:sqref>
        </x14:conditionalFormatting>
        <x14:conditionalFormatting xmlns:xm="http://schemas.microsoft.com/office/excel/2006/main">
          <x14:cfRule type="dataBar" id="{dbf7bd09-df87-4f1d-831b-fa7a3fdb02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81fb713-a6bd-4935-90ab-27d1029b329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8d60959-0f66-418e-9180-0e0cb593388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E114</xm:sqref>
        </x14:conditionalFormatting>
        <x14:conditionalFormatting xmlns:xm="http://schemas.microsoft.com/office/excel/2006/main">
          <x14:cfRule type="dataBar" id="{de17b941-f2f6-4974-8e57-f12f5a0ec58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ab53a77-1ec9-4bf4-bc71-3ac52fdef31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a2d9415-633c-4df7-80d1-0e0eb813820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E115</xm:sqref>
        </x14:conditionalFormatting>
        <x14:conditionalFormatting xmlns:xm="http://schemas.microsoft.com/office/excel/2006/main">
          <x14:cfRule type="dataBar" id="{7092495c-b80d-40e6-9e4a-3f7ec16366f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23d3c88-09b9-4895-8090-100919afc4b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4b6f4f9-49f6-47e9-bb26-a611b0cbd6c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E159</xm:sqref>
        </x14:conditionalFormatting>
        <x14:conditionalFormatting xmlns:xm="http://schemas.microsoft.com/office/excel/2006/main">
          <x14:cfRule type="dataBar" id="{54d82230-023f-4557-a2cd-fed6aa296ae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1854256-80e6-486a-9497-9bae543876b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6cbf020-27a7-438d-877a-73018d78618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E160</xm:sqref>
        </x14:conditionalFormatting>
        <x14:conditionalFormatting xmlns:xm="http://schemas.microsoft.com/office/excel/2006/main">
          <x14:cfRule type="dataBar" id="{670b821f-5856-487d-85e8-74087c3b2fa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d476a9a7-9bb5-47f6-bcbf-6d37e11b440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f4051e-819e-43aa-ac7a-0d5a045aa8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E191</xm:sqref>
        </x14:conditionalFormatting>
        <x14:conditionalFormatting xmlns:xm="http://schemas.microsoft.com/office/excel/2006/main">
          <x14:cfRule type="dataBar" id="{7eb2e95b-6a90-42f8-bc27-85e8e063cbe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1957a1b-cb73-47d9-b540-8eeefef7f64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f004371-2cce-4ff6-bc01-555f5617717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E192</xm:sqref>
        </x14:conditionalFormatting>
        <x14:conditionalFormatting xmlns:xm="http://schemas.microsoft.com/office/excel/2006/main">
          <x14:cfRule type="dataBar" id="{70b31fe0-7689-48eb-8d37-70a798414c9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D3:D14</xm:sqref>
        </x14:conditionalFormatting>
        <x14:conditionalFormatting xmlns:xm="http://schemas.microsoft.com/office/excel/2006/main">
          <x14:cfRule type="dataBar" id="{5c2a5528-0da8-4557-97e2-7fcf6df059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E40:E41</xm:sqref>
        </x14:conditionalFormatting>
        <x14:conditionalFormatting xmlns:xm="http://schemas.microsoft.com/office/excel/2006/main">
          <x14:cfRule type="dataBar" id="{3b8afaf6-35db-47c9-971a-f0ecc978e4f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H146:H155</xm:sqref>
        </x14:conditionalFormatting>
        <x14:conditionalFormatting xmlns:xm="http://schemas.microsoft.com/office/excel/2006/main">
          <x14:cfRule type="dataBar" id="{be1a7774-74ed-472c-9d1e-36a5dfa5fd0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E18:E22;E25:E29;E32:E37;E42:E46</xm:sqref>
        </x14:conditionalFormatting>
        <x14:conditionalFormatting xmlns:xm="http://schemas.microsoft.com/office/excel/2006/main">
          <x14:cfRule type="dataBar" id="{5e02b300-db76-4ab4-bf0c-2e28b7fbef7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E50:E54;E57:E61;E64:E69;E72:E78</xm:sqref>
        </x14:conditionalFormatting>
        <x14:conditionalFormatting xmlns:xm="http://schemas.microsoft.com/office/excel/2006/main">
          <x14:cfRule type="dataBar" id="{50062146-c0df-457e-b5a0-220fc3e93a8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E82:E86;E89:E93;E96:E101;E104:E110</xm:sqref>
        </x14:conditionalFormatting>
        <x14:conditionalFormatting xmlns:xm="http://schemas.microsoft.com/office/excel/2006/main">
          <x14:cfRule type="dataBar" id="{86a56f8d-1918-4308-9d8a-abc383735ff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E114:E118;E121:E125;E128:E133;E136:E142</xm:sqref>
        </x14:conditionalFormatting>
        <x14:conditionalFormatting xmlns:xm="http://schemas.microsoft.com/office/excel/2006/main">
          <x14:cfRule type="dataBar" id="{c9a8c65f-59c8-4776-8e15-8bdf81c50fb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E159:E163;E166:E170;E173:E178;E181:E187</xm:sqref>
        </x14:conditionalFormatting>
        <x14:conditionalFormatting xmlns:xm="http://schemas.microsoft.com/office/excel/2006/main">
          <x14:cfRule type="dataBar" id="{4b6403a6-7573-4e36-bdcc-45d34eafa61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E191:E195;E198:E202;E205:E210;E213:E219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16"/>
  <sheetViews>
    <sheetView zoomScale="40" zoomScaleNormal="40" workbookViewId="0">
      <selection activeCell="E136" sqref="E136"/>
    </sheetView>
  </sheetViews>
  <sheetFormatPr defaultColWidth="9.144" defaultRowHeight="14.4"/>
  <cols>
    <col min="2" max="2" width="32.712" customWidth="1"/>
    <col min="3" max="8" width="30.712" customWidth="1"/>
    <col min="9" max="9" width="70.568" customWidth="1"/>
    <col min="10" max="14" width="30.568" customWidth="1"/>
  </cols>
  <sheetData>
    <row r="1" ht="15.15"/>
    <row r="2" ht="15" customHeight="1" spans="2:4">
      <c r="B2" s="389" t="s">
        <v>42</v>
      </c>
      <c r="C2" s="390"/>
      <c r="D2" s="229" t="s">
        <v>44</v>
      </c>
    </row>
    <row r="3" spans="2:4">
      <c r="B3" s="230" t="s">
        <v>595</v>
      </c>
      <c r="C3" s="231"/>
      <c r="D3" s="232"/>
    </row>
    <row r="4" spans="2:4">
      <c r="B4" s="13" t="s">
        <v>596</v>
      </c>
      <c r="C4" s="14"/>
      <c r="D4" s="233"/>
    </row>
    <row r="5" spans="2:4">
      <c r="B5" s="13" t="s">
        <v>560</v>
      </c>
      <c r="C5" s="14"/>
      <c r="D5" s="72"/>
    </row>
    <row r="6" spans="2:4">
      <c r="B6" s="234" t="s">
        <v>597</v>
      </c>
      <c r="C6" s="235"/>
      <c r="D6" s="72"/>
    </row>
    <row r="7" spans="2:4">
      <c r="B7" s="13" t="s">
        <v>598</v>
      </c>
      <c r="C7" s="14"/>
      <c r="D7" s="72"/>
    </row>
    <row r="8" spans="2:4">
      <c r="B8" s="11" t="s">
        <v>599</v>
      </c>
      <c r="C8" s="236"/>
      <c r="D8" s="72"/>
    </row>
    <row r="9" spans="2:4">
      <c r="B9" s="237" t="s">
        <v>600</v>
      </c>
      <c r="C9" s="238"/>
      <c r="D9" s="72"/>
    </row>
    <row r="10" ht="15.15" spans="2:4">
      <c r="B10" s="391" t="s">
        <v>601</v>
      </c>
      <c r="C10" s="392"/>
      <c r="D10" s="77"/>
    </row>
    <row r="11" ht="15.15" spans="2:4">
      <c r="B11" s="393"/>
      <c r="C11" s="394"/>
      <c r="D11" s="395"/>
    </row>
    <row r="12" spans="2:4">
      <c r="B12" s="396"/>
      <c r="C12" s="396"/>
      <c r="D12" s="397"/>
    </row>
    <row r="13" ht="15.15" spans="2:4">
      <c r="B13" s="396"/>
      <c r="C13" s="396"/>
      <c r="D13" s="397"/>
    </row>
    <row r="14" ht="21.75" customHeight="1" spans="2:7">
      <c r="B14" s="243" t="s">
        <v>58</v>
      </c>
      <c r="C14" s="286" t="s">
        <v>59</v>
      </c>
      <c r="D14" s="242" t="s">
        <v>60</v>
      </c>
      <c r="E14" s="242" t="s">
        <v>44</v>
      </c>
      <c r="F14" s="243" t="s">
        <v>61</v>
      </c>
      <c r="G14" s="286" t="s">
        <v>62</v>
      </c>
    </row>
    <row r="15" spans="2:7">
      <c r="B15" s="398">
        <v>45509</v>
      </c>
      <c r="C15" s="399">
        <v>0.208333333333333</v>
      </c>
      <c r="D15" s="246" t="s">
        <v>63</v>
      </c>
      <c r="E15" s="287">
        <v>1</v>
      </c>
      <c r="F15" s="288" t="str">
        <f t="shared" ref="F15:F78" si="0">IF(E15=100%,"Completed","Goal")</f>
        <v>Completed</v>
      </c>
      <c r="G15" s="289"/>
    </row>
    <row r="16" spans="2:7">
      <c r="B16" s="398"/>
      <c r="C16" s="400">
        <v>0.215277777777778</v>
      </c>
      <c r="D16" s="248" t="s">
        <v>373</v>
      </c>
      <c r="E16" s="290">
        <v>1</v>
      </c>
      <c r="F16" s="291" t="str">
        <f t="shared" si="0"/>
        <v>Completed</v>
      </c>
      <c r="G16" s="292"/>
    </row>
    <row r="17" spans="2:7">
      <c r="B17" s="398"/>
      <c r="C17" s="400">
        <v>0.243055555555556</v>
      </c>
      <c r="D17" s="248" t="s">
        <v>374</v>
      </c>
      <c r="E17" s="293">
        <v>1</v>
      </c>
      <c r="F17" s="294" t="str">
        <f t="shared" si="0"/>
        <v>Completed</v>
      </c>
      <c r="G17" s="292"/>
    </row>
    <row r="18" spans="2:7">
      <c r="B18" s="398"/>
      <c r="C18" s="400">
        <v>0.277777777777778</v>
      </c>
      <c r="D18" s="248" t="s">
        <v>375</v>
      </c>
      <c r="E18" s="293">
        <v>1</v>
      </c>
      <c r="F18" s="294" t="str">
        <f t="shared" si="0"/>
        <v>Completed</v>
      </c>
      <c r="G18" s="292"/>
    </row>
    <row r="19" ht="15.15" spans="2:7">
      <c r="B19" s="398"/>
      <c r="C19" s="401">
        <v>0.326388888888889</v>
      </c>
      <c r="D19" s="250" t="s">
        <v>376</v>
      </c>
      <c r="E19" s="295">
        <v>1</v>
      </c>
      <c r="F19" s="296" t="str">
        <f t="shared" si="0"/>
        <v>Completed</v>
      </c>
      <c r="G19" s="297"/>
    </row>
    <row r="20" ht="13.5" customHeight="1" spans="2:7">
      <c r="B20" s="398"/>
      <c r="C20" s="402">
        <v>0.354166666666667</v>
      </c>
      <c r="D20" s="252"/>
      <c r="E20" s="298" t="s">
        <v>64</v>
      </c>
      <c r="F20" s="299"/>
      <c r="G20" s="300"/>
    </row>
    <row r="21" ht="15" customHeight="1" spans="2:7">
      <c r="B21" s="398"/>
      <c r="C21" s="403" t="s">
        <v>69</v>
      </c>
      <c r="D21" s="404"/>
      <c r="E21" s="301" t="s">
        <v>44</v>
      </c>
      <c r="F21" s="301" t="s">
        <v>61</v>
      </c>
      <c r="G21" s="302" t="s">
        <v>62</v>
      </c>
    </row>
    <row r="22" ht="30" customHeight="1" spans="2:7">
      <c r="B22" s="398"/>
      <c r="C22" s="405" t="s">
        <v>655</v>
      </c>
      <c r="D22" s="406"/>
      <c r="E22" s="425">
        <v>1</v>
      </c>
      <c r="F22" s="304" t="str">
        <f t="shared" si="0"/>
        <v>Completed</v>
      </c>
      <c r="G22" s="305"/>
    </row>
    <row r="23" ht="30" customHeight="1" spans="2:7">
      <c r="B23" s="398"/>
      <c r="C23" s="407" t="s">
        <v>656</v>
      </c>
      <c r="D23" s="408"/>
      <c r="E23" s="426">
        <v>1</v>
      </c>
      <c r="F23" s="255" t="str">
        <f t="shared" si="0"/>
        <v>Completed</v>
      </c>
      <c r="G23" s="307"/>
    </row>
    <row r="24" ht="15" customHeight="1" spans="2:7">
      <c r="B24" s="398"/>
      <c r="C24" s="407"/>
      <c r="D24" s="408"/>
      <c r="E24" s="426"/>
      <c r="F24" s="255" t="str">
        <f t="shared" si="0"/>
        <v>Goal</v>
      </c>
      <c r="G24" s="307"/>
    </row>
    <row r="25" ht="15" customHeight="1" spans="2:7">
      <c r="B25" s="398"/>
      <c r="C25" s="407"/>
      <c r="D25" s="408"/>
      <c r="E25" s="426"/>
      <c r="F25" s="255" t="str">
        <f t="shared" si="0"/>
        <v>Goal</v>
      </c>
      <c r="G25" s="307"/>
    </row>
    <row r="26" ht="15" customHeight="1" spans="2:7">
      <c r="B26" s="398"/>
      <c r="C26" s="409"/>
      <c r="D26" s="410"/>
      <c r="E26" s="427"/>
      <c r="F26" s="309" t="str">
        <f t="shared" si="0"/>
        <v>Goal</v>
      </c>
      <c r="G26" s="310"/>
    </row>
    <row r="27" ht="15" customHeight="1" spans="2:7">
      <c r="B27" s="398"/>
      <c r="C27" s="411">
        <v>0.395833333333333</v>
      </c>
      <c r="D27" s="412"/>
      <c r="E27" s="311" t="s">
        <v>217</v>
      </c>
      <c r="F27" s="312"/>
      <c r="G27" s="313"/>
    </row>
    <row r="28" ht="15" customHeight="1" spans="2:7">
      <c r="B28" s="398"/>
      <c r="C28" s="413" t="s">
        <v>69</v>
      </c>
      <c r="D28" s="260"/>
      <c r="E28" s="314" t="s">
        <v>44</v>
      </c>
      <c r="F28" s="315" t="s">
        <v>61</v>
      </c>
      <c r="G28" s="314" t="s">
        <v>62</v>
      </c>
    </row>
    <row r="29" ht="15" customHeight="1" spans="2:7">
      <c r="B29" s="398"/>
      <c r="C29" s="414" t="s">
        <v>657</v>
      </c>
      <c r="D29" s="262"/>
      <c r="E29" s="316">
        <v>1</v>
      </c>
      <c r="F29" s="317" t="str">
        <f t="shared" si="0"/>
        <v>Completed</v>
      </c>
      <c r="G29" s="318"/>
    </row>
    <row r="30" ht="15" customHeight="1" spans="2:7">
      <c r="B30" s="398"/>
      <c r="C30" s="415" t="s">
        <v>658</v>
      </c>
      <c r="D30" s="264"/>
      <c r="E30" s="319">
        <v>1</v>
      </c>
      <c r="F30" s="320" t="str">
        <f t="shared" si="0"/>
        <v>Completed</v>
      </c>
      <c r="G30" s="321"/>
    </row>
    <row r="31" ht="15" customHeight="1" spans="2:7">
      <c r="B31" s="398"/>
      <c r="C31" s="415" t="s">
        <v>659</v>
      </c>
      <c r="D31" s="264"/>
      <c r="E31" s="319">
        <v>1</v>
      </c>
      <c r="F31" s="320" t="str">
        <f t="shared" si="0"/>
        <v>Completed</v>
      </c>
      <c r="G31" s="321"/>
    </row>
    <row r="32" ht="15" customHeight="1" spans="2:7">
      <c r="B32" s="398"/>
      <c r="C32" s="415" t="s">
        <v>660</v>
      </c>
      <c r="D32" s="264"/>
      <c r="E32" s="319"/>
      <c r="F32" s="320" t="str">
        <f t="shared" si="0"/>
        <v>Goal</v>
      </c>
      <c r="G32" s="321"/>
    </row>
    <row r="33" ht="15" customHeight="1" spans="2:7">
      <c r="B33" s="398"/>
      <c r="C33" s="416"/>
      <c r="D33" s="266"/>
      <c r="E33" s="322"/>
      <c r="F33" s="323" t="str">
        <f t="shared" si="0"/>
        <v>Goal</v>
      </c>
      <c r="G33" s="315"/>
    </row>
    <row r="34" ht="15" customHeight="1" spans="2:7">
      <c r="B34" s="398"/>
      <c r="C34" s="417">
        <v>0.520833333333333</v>
      </c>
      <c r="D34" s="268" t="s">
        <v>71</v>
      </c>
      <c r="E34" s="324"/>
      <c r="F34" s="325" t="str">
        <f t="shared" si="0"/>
        <v>Goal</v>
      </c>
      <c r="G34" s="326"/>
    </row>
    <row r="35" ht="15" customHeight="1" spans="2:7">
      <c r="B35" s="398"/>
      <c r="C35" s="418">
        <v>0.541666666666667</v>
      </c>
      <c r="D35" s="270"/>
      <c r="E35" s="327" t="s">
        <v>378</v>
      </c>
      <c r="F35" s="328"/>
      <c r="G35" s="329"/>
    </row>
    <row r="36" ht="15" customHeight="1" spans="2:7">
      <c r="B36" s="398"/>
      <c r="C36" s="418" t="s">
        <v>69</v>
      </c>
      <c r="D36" s="270"/>
      <c r="E36" s="330" t="s">
        <v>44</v>
      </c>
      <c r="F36" s="330" t="s">
        <v>61</v>
      </c>
      <c r="G36" s="329" t="s">
        <v>62</v>
      </c>
    </row>
    <row r="37" ht="15" customHeight="1" spans="2:7">
      <c r="B37" s="398"/>
      <c r="C37" s="419" t="s">
        <v>661</v>
      </c>
      <c r="D37" s="356"/>
      <c r="E37" s="361"/>
      <c r="F37" s="334" t="str">
        <f t="shared" si="0"/>
        <v>Goal</v>
      </c>
      <c r="G37" s="331"/>
    </row>
    <row r="38" ht="15" customHeight="1" spans="2:7">
      <c r="B38" s="398"/>
      <c r="C38" s="420" t="s">
        <v>633</v>
      </c>
      <c r="D38" s="358"/>
      <c r="E38" s="362"/>
      <c r="F38" s="336" t="str">
        <f t="shared" si="0"/>
        <v>Goal</v>
      </c>
      <c r="G38" s="363"/>
    </row>
    <row r="39" ht="15" customHeight="1" spans="2:7">
      <c r="B39" s="398"/>
      <c r="C39" s="420" t="s">
        <v>662</v>
      </c>
      <c r="D39" s="358"/>
      <c r="E39" s="362">
        <v>1</v>
      </c>
      <c r="F39" s="336" t="str">
        <f t="shared" si="0"/>
        <v>Completed</v>
      </c>
      <c r="G39" s="363"/>
    </row>
    <row r="40" ht="15" customHeight="1" spans="2:7">
      <c r="B40" s="398"/>
      <c r="C40" s="420" t="s">
        <v>663</v>
      </c>
      <c r="D40" s="358"/>
      <c r="E40" s="362">
        <v>1</v>
      </c>
      <c r="F40" s="336" t="str">
        <f t="shared" si="0"/>
        <v>Completed</v>
      </c>
      <c r="G40" s="363"/>
    </row>
    <row r="41" ht="15" customHeight="1" spans="2:7">
      <c r="B41" s="398"/>
      <c r="C41" s="421" t="s">
        <v>664</v>
      </c>
      <c r="D41" s="360"/>
      <c r="E41" s="364">
        <v>1</v>
      </c>
      <c r="F41" s="340" t="str">
        <f t="shared" si="0"/>
        <v>Completed</v>
      </c>
      <c r="G41" s="365"/>
    </row>
    <row r="42" ht="15" customHeight="1" spans="2:7">
      <c r="B42" s="398"/>
      <c r="C42" s="422">
        <v>0.666666666666667</v>
      </c>
      <c r="D42" s="280" t="s">
        <v>391</v>
      </c>
      <c r="E42" s="342"/>
      <c r="F42" s="280" t="str">
        <f t="shared" si="0"/>
        <v>Goal</v>
      </c>
      <c r="G42" s="343"/>
    </row>
    <row r="43" ht="15" customHeight="1" spans="2:7">
      <c r="B43" s="423"/>
      <c r="C43" s="424">
        <v>0.75</v>
      </c>
      <c r="D43" s="283" t="s">
        <v>392</v>
      </c>
      <c r="E43" s="344"/>
      <c r="F43" s="283" t="str">
        <f t="shared" si="0"/>
        <v>Goal</v>
      </c>
      <c r="G43" s="345"/>
    </row>
    <row r="45" ht="15.15"/>
    <row r="46" ht="21.75" customHeight="1" spans="2:7">
      <c r="B46" s="242" t="s">
        <v>58</v>
      </c>
      <c r="C46" s="243" t="s">
        <v>59</v>
      </c>
      <c r="D46" s="242" t="s">
        <v>60</v>
      </c>
      <c r="E46" s="242" t="s">
        <v>44</v>
      </c>
      <c r="F46" s="243" t="s">
        <v>61</v>
      </c>
      <c r="G46" s="286" t="s">
        <v>62</v>
      </c>
    </row>
    <row r="47" spans="2:7">
      <c r="B47" s="244">
        <v>45510</v>
      </c>
      <c r="C47" s="245">
        <v>0.208333333333333</v>
      </c>
      <c r="D47" s="246" t="s">
        <v>63</v>
      </c>
      <c r="E47" s="287">
        <v>1</v>
      </c>
      <c r="F47" s="288" t="str">
        <f t="shared" si="0"/>
        <v>Completed</v>
      </c>
      <c r="G47" s="289"/>
    </row>
    <row r="48" spans="2:7">
      <c r="B48" s="244"/>
      <c r="C48" s="247">
        <v>0.215277777777778</v>
      </c>
      <c r="D48" s="248" t="s">
        <v>373</v>
      </c>
      <c r="E48" s="290">
        <v>1</v>
      </c>
      <c r="F48" s="291" t="str">
        <f t="shared" si="0"/>
        <v>Completed</v>
      </c>
      <c r="G48" s="292"/>
    </row>
    <row r="49" spans="2:7">
      <c r="B49" s="244"/>
      <c r="C49" s="247">
        <v>0.243055555555556</v>
      </c>
      <c r="D49" s="248" t="s">
        <v>374</v>
      </c>
      <c r="E49" s="293">
        <v>1</v>
      </c>
      <c r="F49" s="294" t="str">
        <f t="shared" si="0"/>
        <v>Completed</v>
      </c>
      <c r="G49" s="292"/>
    </row>
    <row r="50" spans="2:7">
      <c r="B50" s="244"/>
      <c r="C50" s="247">
        <v>0.277777777777778</v>
      </c>
      <c r="D50" s="248" t="s">
        <v>375</v>
      </c>
      <c r="E50" s="293">
        <v>1</v>
      </c>
      <c r="F50" s="294" t="str">
        <f t="shared" si="0"/>
        <v>Completed</v>
      </c>
      <c r="G50" s="292"/>
    </row>
    <row r="51" ht="15.75" customHeight="1" spans="2:7">
      <c r="B51" s="244"/>
      <c r="C51" s="249">
        <v>0.326388888888889</v>
      </c>
      <c r="D51" s="250" t="s">
        <v>376</v>
      </c>
      <c r="E51" s="295">
        <v>1</v>
      </c>
      <c r="F51" s="296" t="str">
        <f t="shared" si="0"/>
        <v>Completed</v>
      </c>
      <c r="G51" s="297"/>
    </row>
    <row r="52" ht="15.75" customHeight="1" spans="2:7">
      <c r="B52" s="244"/>
      <c r="C52" s="251">
        <v>0.354166666666667</v>
      </c>
      <c r="D52" s="252"/>
      <c r="E52" s="298" t="s">
        <v>64</v>
      </c>
      <c r="F52" s="299"/>
      <c r="G52" s="300"/>
    </row>
    <row r="53" ht="15.75" customHeight="1" spans="2:7">
      <c r="B53" s="244"/>
      <c r="C53" s="251" t="s">
        <v>69</v>
      </c>
      <c r="D53" s="252"/>
      <c r="E53" s="301" t="s">
        <v>44</v>
      </c>
      <c r="F53" s="301" t="s">
        <v>61</v>
      </c>
      <c r="G53" s="302" t="s">
        <v>62</v>
      </c>
    </row>
    <row r="54" spans="2:7">
      <c r="B54" s="244"/>
      <c r="C54" s="284"/>
      <c r="D54" s="285"/>
      <c r="E54" s="303"/>
      <c r="F54" s="304" t="str">
        <f t="shared" si="0"/>
        <v>Goal</v>
      </c>
      <c r="G54" s="305"/>
    </row>
    <row r="55" spans="2:7">
      <c r="B55" s="244"/>
      <c r="C55" s="255"/>
      <c r="D55" s="256"/>
      <c r="E55" s="306"/>
      <c r="F55" s="255" t="str">
        <f t="shared" si="0"/>
        <v>Goal</v>
      </c>
      <c r="G55" s="307"/>
    </row>
    <row r="56" spans="2:7">
      <c r="B56" s="244"/>
      <c r="C56" s="255"/>
      <c r="D56" s="256"/>
      <c r="E56" s="306"/>
      <c r="F56" s="255" t="str">
        <f t="shared" si="0"/>
        <v>Goal</v>
      </c>
      <c r="G56" s="307"/>
    </row>
    <row r="57" spans="2:7">
      <c r="B57" s="244"/>
      <c r="C57" s="255"/>
      <c r="D57" s="256"/>
      <c r="E57" s="306"/>
      <c r="F57" s="255" t="str">
        <f t="shared" si="0"/>
        <v>Goal</v>
      </c>
      <c r="G57" s="307"/>
    </row>
    <row r="58" ht="15.75" customHeight="1" spans="2:7">
      <c r="B58" s="244"/>
      <c r="C58" s="257"/>
      <c r="D58" s="258"/>
      <c r="E58" s="308"/>
      <c r="F58" s="309" t="str">
        <f t="shared" si="0"/>
        <v>Goal</v>
      </c>
      <c r="G58" s="310"/>
    </row>
    <row r="59" ht="15.75" customHeight="1" spans="2:7">
      <c r="B59" s="244"/>
      <c r="C59" s="259">
        <v>0.395833333333333</v>
      </c>
      <c r="D59" s="260"/>
      <c r="E59" s="311" t="s">
        <v>217</v>
      </c>
      <c r="F59" s="312"/>
      <c r="G59" s="313"/>
    </row>
    <row r="60" ht="15.75" customHeight="1" spans="2:7">
      <c r="B60" s="244"/>
      <c r="C60" s="259" t="s">
        <v>69</v>
      </c>
      <c r="D60" s="260"/>
      <c r="E60" s="314" t="s">
        <v>44</v>
      </c>
      <c r="F60" s="315" t="s">
        <v>61</v>
      </c>
      <c r="G60" s="314" t="s">
        <v>62</v>
      </c>
    </row>
    <row r="61" spans="2:7">
      <c r="B61" s="244"/>
      <c r="C61" s="261" t="s">
        <v>665</v>
      </c>
      <c r="D61" s="262"/>
      <c r="E61" s="316">
        <v>1</v>
      </c>
      <c r="F61" s="317" t="str">
        <f t="shared" si="0"/>
        <v>Completed</v>
      </c>
      <c r="G61" s="318"/>
    </row>
    <row r="62" spans="2:7">
      <c r="B62" s="244"/>
      <c r="C62" s="263"/>
      <c r="D62" s="264"/>
      <c r="E62" s="319"/>
      <c r="F62" s="320" t="str">
        <f t="shared" si="0"/>
        <v>Goal</v>
      </c>
      <c r="G62" s="321"/>
    </row>
    <row r="63" spans="2:7">
      <c r="B63" s="244"/>
      <c r="C63" s="263"/>
      <c r="D63" s="264"/>
      <c r="E63" s="319"/>
      <c r="F63" s="320" t="str">
        <f t="shared" si="0"/>
        <v>Goal</v>
      </c>
      <c r="G63" s="321"/>
    </row>
    <row r="64" spans="2:7">
      <c r="B64" s="244"/>
      <c r="C64" s="263"/>
      <c r="D64" s="264"/>
      <c r="E64" s="319"/>
      <c r="F64" s="320" t="str">
        <f t="shared" si="0"/>
        <v>Goal</v>
      </c>
      <c r="G64" s="321"/>
    </row>
    <row r="65" ht="15.75" customHeight="1" spans="2:7">
      <c r="B65" s="244"/>
      <c r="C65" s="265"/>
      <c r="D65" s="266"/>
      <c r="E65" s="322"/>
      <c r="F65" s="323" t="str">
        <f t="shared" si="0"/>
        <v>Goal</v>
      </c>
      <c r="G65" s="315"/>
    </row>
    <row r="66" ht="15.75" customHeight="1" spans="2:7">
      <c r="B66" s="244"/>
      <c r="C66" s="267">
        <v>0.520833333333333</v>
      </c>
      <c r="D66" s="268" t="s">
        <v>71</v>
      </c>
      <c r="E66" s="324"/>
      <c r="F66" s="325" t="str">
        <f t="shared" si="0"/>
        <v>Goal</v>
      </c>
      <c r="G66" s="326"/>
    </row>
    <row r="67" ht="15.75" customHeight="1" spans="2:7">
      <c r="B67" s="244"/>
      <c r="C67" s="269">
        <v>0.541666666666667</v>
      </c>
      <c r="D67" s="270"/>
      <c r="E67" s="327" t="s">
        <v>378</v>
      </c>
      <c r="F67" s="328"/>
      <c r="G67" s="329"/>
    </row>
    <row r="68" ht="15.75" customHeight="1" spans="2:7">
      <c r="B68" s="244"/>
      <c r="C68" s="269" t="s">
        <v>69</v>
      </c>
      <c r="D68" s="270"/>
      <c r="E68" s="330" t="s">
        <v>44</v>
      </c>
      <c r="F68" s="330" t="s">
        <v>61</v>
      </c>
      <c r="G68" s="329" t="s">
        <v>62</v>
      </c>
    </row>
    <row r="69" spans="2:7">
      <c r="B69" s="244"/>
      <c r="C69" s="355" t="s">
        <v>661</v>
      </c>
      <c r="D69" s="356"/>
      <c r="E69" s="361"/>
      <c r="F69" s="334" t="str">
        <f t="shared" si="0"/>
        <v>Goal</v>
      </c>
      <c r="G69" s="331"/>
    </row>
    <row r="70" spans="2:7">
      <c r="B70" s="244"/>
      <c r="C70" s="357" t="s">
        <v>633</v>
      </c>
      <c r="D70" s="358"/>
      <c r="E70" s="362">
        <v>1</v>
      </c>
      <c r="F70" s="336" t="str">
        <f t="shared" si="0"/>
        <v>Completed</v>
      </c>
      <c r="G70" s="363"/>
    </row>
    <row r="71" spans="2:7">
      <c r="B71" s="244"/>
      <c r="C71" s="357" t="s">
        <v>634</v>
      </c>
      <c r="D71" s="358"/>
      <c r="E71" s="362">
        <v>1</v>
      </c>
      <c r="F71" s="336" t="str">
        <f t="shared" si="0"/>
        <v>Completed</v>
      </c>
      <c r="G71" s="363"/>
    </row>
    <row r="72" spans="2:7">
      <c r="B72" s="244"/>
      <c r="C72" s="357" t="s">
        <v>610</v>
      </c>
      <c r="D72" s="358"/>
      <c r="E72" s="362">
        <v>1</v>
      </c>
      <c r="F72" s="336" t="str">
        <f t="shared" si="0"/>
        <v>Completed</v>
      </c>
      <c r="G72" s="363"/>
    </row>
    <row r="73" ht="15.75" customHeight="1" spans="2:7">
      <c r="B73" s="244"/>
      <c r="C73" s="359" t="s">
        <v>666</v>
      </c>
      <c r="D73" s="360"/>
      <c r="E73" s="364">
        <v>1</v>
      </c>
      <c r="F73" s="340" t="str">
        <f t="shared" si="0"/>
        <v>Completed</v>
      </c>
      <c r="G73" s="365"/>
    </row>
    <row r="74" spans="2:7">
      <c r="B74" s="244"/>
      <c r="C74" s="279">
        <v>0.666666666666667</v>
      </c>
      <c r="D74" s="280" t="s">
        <v>391</v>
      </c>
      <c r="E74" s="342"/>
      <c r="F74" s="280" t="str">
        <f t="shared" si="0"/>
        <v>Goal</v>
      </c>
      <c r="G74" s="343"/>
    </row>
    <row r="75" ht="15.75" customHeight="1" spans="2:7">
      <c r="B75" s="281"/>
      <c r="C75" s="282">
        <v>0.75</v>
      </c>
      <c r="D75" s="283" t="s">
        <v>392</v>
      </c>
      <c r="E75" s="344"/>
      <c r="F75" s="283" t="str">
        <f t="shared" si="0"/>
        <v>Goal</v>
      </c>
      <c r="G75" s="345"/>
    </row>
    <row r="77" ht="15.15"/>
    <row r="78" ht="21.75" customHeight="1" spans="2:7">
      <c r="B78" s="242" t="s">
        <v>58</v>
      </c>
      <c r="C78" s="243" t="s">
        <v>59</v>
      </c>
      <c r="D78" s="242" t="s">
        <v>60</v>
      </c>
      <c r="E78" s="242" t="s">
        <v>44</v>
      </c>
      <c r="F78" s="243" t="s">
        <v>61</v>
      </c>
      <c r="G78" s="286" t="s">
        <v>62</v>
      </c>
    </row>
    <row r="79" spans="2:7">
      <c r="B79" s="244">
        <v>45511</v>
      </c>
      <c r="C79" s="245">
        <v>0.208333333333333</v>
      </c>
      <c r="D79" s="246" t="s">
        <v>63</v>
      </c>
      <c r="E79" s="287">
        <v>1</v>
      </c>
      <c r="F79" s="288" t="str">
        <f t="shared" ref="F79:F98" si="1">IF(E79=100%,"Completed","Goal")</f>
        <v>Completed</v>
      </c>
      <c r="G79" s="289"/>
    </row>
    <row r="80" spans="2:7">
      <c r="B80" s="244"/>
      <c r="C80" s="247">
        <v>0.215277777777778</v>
      </c>
      <c r="D80" s="248" t="s">
        <v>373</v>
      </c>
      <c r="E80" s="290"/>
      <c r="F80" s="291" t="str">
        <f t="shared" si="1"/>
        <v>Goal</v>
      </c>
      <c r="G80" s="292"/>
    </row>
    <row r="81" spans="2:7">
      <c r="B81" s="244"/>
      <c r="C81" s="247">
        <v>0.243055555555556</v>
      </c>
      <c r="D81" s="248" t="s">
        <v>374</v>
      </c>
      <c r="E81" s="293">
        <v>1</v>
      </c>
      <c r="F81" s="294" t="str">
        <f t="shared" si="1"/>
        <v>Completed</v>
      </c>
      <c r="G81" s="292"/>
    </row>
    <row r="82" spans="2:7">
      <c r="B82" s="244"/>
      <c r="C82" s="247">
        <v>0.277777777777778</v>
      </c>
      <c r="D82" s="248" t="s">
        <v>375</v>
      </c>
      <c r="E82" s="293"/>
      <c r="F82" s="294" t="str">
        <f t="shared" si="1"/>
        <v>Goal</v>
      </c>
      <c r="G82" s="292"/>
    </row>
    <row r="83" ht="15.75" customHeight="1" spans="2:7">
      <c r="B83" s="244"/>
      <c r="C83" s="249">
        <v>0.326388888888889</v>
      </c>
      <c r="D83" s="250" t="s">
        <v>376</v>
      </c>
      <c r="E83" s="295"/>
      <c r="F83" s="296" t="str">
        <f t="shared" si="1"/>
        <v>Goal</v>
      </c>
      <c r="G83" s="297"/>
    </row>
    <row r="84" ht="15.75" customHeight="1" spans="2:7">
      <c r="B84" s="244"/>
      <c r="C84" s="251">
        <v>0.354166666666667</v>
      </c>
      <c r="D84" s="252"/>
      <c r="E84" s="298" t="s">
        <v>64</v>
      </c>
      <c r="F84" s="299"/>
      <c r="G84" s="300"/>
    </row>
    <row r="85" ht="15.75" customHeight="1" spans="2:7">
      <c r="B85" s="244"/>
      <c r="C85" s="251" t="s">
        <v>69</v>
      </c>
      <c r="D85" s="252"/>
      <c r="E85" s="301" t="s">
        <v>44</v>
      </c>
      <c r="F85" s="301" t="s">
        <v>61</v>
      </c>
      <c r="G85" s="302" t="s">
        <v>62</v>
      </c>
    </row>
    <row r="86" spans="2:7">
      <c r="B86" s="244"/>
      <c r="C86" s="284"/>
      <c r="D86" s="285"/>
      <c r="E86" s="303"/>
      <c r="F86" s="304" t="str">
        <f t="shared" si="1"/>
        <v>Goal</v>
      </c>
      <c r="G86" s="305"/>
    </row>
    <row r="87" spans="2:7">
      <c r="B87" s="244"/>
      <c r="C87" s="255"/>
      <c r="D87" s="256"/>
      <c r="E87" s="306"/>
      <c r="F87" s="255" t="str">
        <f t="shared" si="1"/>
        <v>Goal</v>
      </c>
      <c r="G87" s="307"/>
    </row>
    <row r="88" spans="2:7">
      <c r="B88" s="244"/>
      <c r="C88" s="255"/>
      <c r="D88" s="256"/>
      <c r="E88" s="306"/>
      <c r="F88" s="255" t="str">
        <f t="shared" si="1"/>
        <v>Goal</v>
      </c>
      <c r="G88" s="307"/>
    </row>
    <row r="89" spans="2:7">
      <c r="B89" s="244"/>
      <c r="C89" s="255"/>
      <c r="D89" s="256"/>
      <c r="E89" s="306"/>
      <c r="F89" s="255" t="str">
        <f t="shared" si="1"/>
        <v>Goal</v>
      </c>
      <c r="G89" s="307"/>
    </row>
    <row r="90" ht="15.75" customHeight="1" spans="2:7">
      <c r="B90" s="244"/>
      <c r="C90" s="257"/>
      <c r="D90" s="258"/>
      <c r="E90" s="308"/>
      <c r="F90" s="309" t="str">
        <f t="shared" si="1"/>
        <v>Goal</v>
      </c>
      <c r="G90" s="310"/>
    </row>
    <row r="91" ht="15.75" customHeight="1" spans="2:7">
      <c r="B91" s="244"/>
      <c r="C91" s="259">
        <v>0.395833333333333</v>
      </c>
      <c r="D91" s="260"/>
      <c r="E91" s="311" t="s">
        <v>217</v>
      </c>
      <c r="F91" s="312"/>
      <c r="G91" s="313"/>
    </row>
    <row r="92" ht="15.75" customHeight="1" spans="2:7">
      <c r="B92" s="244"/>
      <c r="C92" s="259" t="s">
        <v>69</v>
      </c>
      <c r="D92" s="260"/>
      <c r="E92" s="314" t="s">
        <v>44</v>
      </c>
      <c r="F92" s="315" t="s">
        <v>61</v>
      </c>
      <c r="G92" s="314" t="s">
        <v>62</v>
      </c>
    </row>
    <row r="93" spans="2:7">
      <c r="B93" s="244"/>
      <c r="C93" s="261" t="s">
        <v>665</v>
      </c>
      <c r="D93" s="262"/>
      <c r="E93" s="316">
        <v>1</v>
      </c>
      <c r="F93" s="317" t="str">
        <f t="shared" si="1"/>
        <v>Completed</v>
      </c>
      <c r="G93" s="318"/>
    </row>
    <row r="94" spans="2:7">
      <c r="B94" s="244"/>
      <c r="C94" s="263"/>
      <c r="D94" s="264"/>
      <c r="E94" s="319"/>
      <c r="F94" s="320" t="str">
        <f t="shared" si="1"/>
        <v>Goal</v>
      </c>
      <c r="G94" s="321"/>
    </row>
    <row r="95" spans="2:7">
      <c r="B95" s="244"/>
      <c r="C95" s="263"/>
      <c r="D95" s="264"/>
      <c r="E95" s="319"/>
      <c r="F95" s="320" t="str">
        <f t="shared" si="1"/>
        <v>Goal</v>
      </c>
      <c r="G95" s="321"/>
    </row>
    <row r="96" spans="2:7">
      <c r="B96" s="244"/>
      <c r="C96" s="263"/>
      <c r="D96" s="264"/>
      <c r="E96" s="319"/>
      <c r="F96" s="320" t="str">
        <f t="shared" si="1"/>
        <v>Goal</v>
      </c>
      <c r="G96" s="321"/>
    </row>
    <row r="97" ht="15.75" customHeight="1" spans="2:7">
      <c r="B97" s="244"/>
      <c r="C97" s="265"/>
      <c r="D97" s="266"/>
      <c r="E97" s="322"/>
      <c r="F97" s="323" t="str">
        <f t="shared" si="1"/>
        <v>Goal</v>
      </c>
      <c r="G97" s="315"/>
    </row>
    <row r="98" ht="15.75" customHeight="1" spans="2:7">
      <c r="B98" s="244"/>
      <c r="C98" s="267">
        <v>0.520833333333333</v>
      </c>
      <c r="D98" s="268" t="s">
        <v>71</v>
      </c>
      <c r="E98" s="324"/>
      <c r="F98" s="325" t="str">
        <f t="shared" si="1"/>
        <v>Goal</v>
      </c>
      <c r="G98" s="326"/>
    </row>
    <row r="99" ht="15.75" customHeight="1" spans="2:7">
      <c r="B99" s="244"/>
      <c r="C99" s="269">
        <v>0.541666666666667</v>
      </c>
      <c r="D99" s="270"/>
      <c r="E99" s="327" t="s">
        <v>378</v>
      </c>
      <c r="F99" s="328"/>
      <c r="G99" s="329"/>
    </row>
    <row r="100" ht="15.75" customHeight="1" spans="2:7">
      <c r="B100" s="244"/>
      <c r="C100" s="269" t="s">
        <v>69</v>
      </c>
      <c r="D100" s="270"/>
      <c r="E100" s="330" t="s">
        <v>44</v>
      </c>
      <c r="F100" s="330" t="s">
        <v>61</v>
      </c>
      <c r="G100" s="329" t="s">
        <v>62</v>
      </c>
    </row>
    <row r="101" spans="2:7">
      <c r="B101" s="244"/>
      <c r="C101" s="355" t="s">
        <v>661</v>
      </c>
      <c r="D101" s="356"/>
      <c r="E101" s="361"/>
      <c r="F101" s="334" t="str">
        <f t="shared" ref="F101:F164" si="2">IF(E101=100%,"Completed","Goal")</f>
        <v>Goal</v>
      </c>
      <c r="G101" s="331"/>
    </row>
    <row r="102" spans="2:7">
      <c r="B102" s="244"/>
      <c r="C102" s="357" t="s">
        <v>633</v>
      </c>
      <c r="D102" s="358"/>
      <c r="E102" s="362"/>
      <c r="F102" s="336" t="str">
        <f t="shared" si="2"/>
        <v>Goal</v>
      </c>
      <c r="G102" s="363"/>
    </row>
    <row r="103" spans="2:7">
      <c r="B103" s="244"/>
      <c r="C103" s="357" t="s">
        <v>634</v>
      </c>
      <c r="D103" s="358"/>
      <c r="E103" s="362"/>
      <c r="F103" s="336" t="str">
        <f t="shared" si="2"/>
        <v>Goal</v>
      </c>
      <c r="G103" s="363"/>
    </row>
    <row r="104" spans="2:7">
      <c r="B104" s="244"/>
      <c r="C104" s="357" t="s">
        <v>610</v>
      </c>
      <c r="D104" s="358"/>
      <c r="E104" s="362">
        <v>1</v>
      </c>
      <c r="F104" s="336" t="str">
        <f t="shared" si="2"/>
        <v>Completed</v>
      </c>
      <c r="G104" s="363"/>
    </row>
    <row r="105" ht="15.75" customHeight="1" spans="2:7">
      <c r="B105" s="244"/>
      <c r="C105" s="359"/>
      <c r="D105" s="360"/>
      <c r="E105" s="364"/>
      <c r="F105" s="340" t="str">
        <f t="shared" si="2"/>
        <v>Goal</v>
      </c>
      <c r="G105" s="365"/>
    </row>
    <row r="106" spans="2:7">
      <c r="B106" s="244"/>
      <c r="C106" s="279">
        <v>0.666666666666667</v>
      </c>
      <c r="D106" s="280" t="s">
        <v>391</v>
      </c>
      <c r="E106" s="342"/>
      <c r="F106" s="280" t="str">
        <f t="shared" si="2"/>
        <v>Goal</v>
      </c>
      <c r="G106" s="343"/>
    </row>
    <row r="107" ht="15.75" customHeight="1" spans="2:7">
      <c r="B107" s="281"/>
      <c r="C107" s="282">
        <v>0.75</v>
      </c>
      <c r="D107" s="283" t="s">
        <v>392</v>
      </c>
      <c r="E107" s="344"/>
      <c r="F107" s="283" t="str">
        <f t="shared" si="2"/>
        <v>Goal</v>
      </c>
      <c r="G107" s="345"/>
    </row>
    <row r="109" ht="15.15"/>
    <row r="110" ht="21.75" customHeight="1" spans="2:7">
      <c r="B110" s="242" t="s">
        <v>58</v>
      </c>
      <c r="C110" s="243" t="s">
        <v>59</v>
      </c>
      <c r="D110" s="242" t="s">
        <v>60</v>
      </c>
      <c r="E110" s="242" t="s">
        <v>44</v>
      </c>
      <c r="F110" s="243" t="s">
        <v>61</v>
      </c>
      <c r="G110" s="286" t="s">
        <v>62</v>
      </c>
    </row>
    <row r="111" spans="2:7">
      <c r="B111" s="244">
        <v>45512</v>
      </c>
      <c r="C111" s="245">
        <v>0.208333333333333</v>
      </c>
      <c r="D111" s="246" t="s">
        <v>63</v>
      </c>
      <c r="E111" s="287"/>
      <c r="F111" s="288" t="str">
        <f t="shared" si="2"/>
        <v>Goal</v>
      </c>
      <c r="G111" s="289"/>
    </row>
    <row r="112" spans="2:7">
      <c r="B112" s="244"/>
      <c r="C112" s="247">
        <v>0.215277777777778</v>
      </c>
      <c r="D112" s="248" t="s">
        <v>373</v>
      </c>
      <c r="E112" s="290"/>
      <c r="F112" s="291" t="str">
        <f t="shared" si="2"/>
        <v>Goal</v>
      </c>
      <c r="G112" s="292"/>
    </row>
    <row r="113" spans="2:7">
      <c r="B113" s="244"/>
      <c r="C113" s="247">
        <v>0.243055555555556</v>
      </c>
      <c r="D113" s="248" t="s">
        <v>374</v>
      </c>
      <c r="E113" s="293"/>
      <c r="F113" s="294" t="str">
        <f t="shared" si="2"/>
        <v>Goal</v>
      </c>
      <c r="G113" s="292"/>
    </row>
    <row r="114" spans="2:7">
      <c r="B114" s="244"/>
      <c r="C114" s="247">
        <v>0.277777777777778</v>
      </c>
      <c r="D114" s="248" t="s">
        <v>375</v>
      </c>
      <c r="E114" s="293"/>
      <c r="F114" s="294" t="str">
        <f t="shared" si="2"/>
        <v>Goal</v>
      </c>
      <c r="G114" s="292"/>
    </row>
    <row r="115" ht="15.75" customHeight="1" spans="2:7">
      <c r="B115" s="244"/>
      <c r="C115" s="249">
        <v>0.326388888888889</v>
      </c>
      <c r="D115" s="250" t="s">
        <v>376</v>
      </c>
      <c r="E115" s="295"/>
      <c r="F115" s="296" t="str">
        <f t="shared" si="2"/>
        <v>Goal</v>
      </c>
      <c r="G115" s="297"/>
    </row>
    <row r="116" ht="15.75" customHeight="1" spans="2:7">
      <c r="B116" s="244"/>
      <c r="C116" s="251">
        <v>0.354166666666667</v>
      </c>
      <c r="D116" s="252"/>
      <c r="E116" s="298" t="s">
        <v>64</v>
      </c>
      <c r="F116" s="299"/>
      <c r="G116" s="300"/>
    </row>
    <row r="117" ht="15.75" customHeight="1" spans="2:7">
      <c r="B117" s="244"/>
      <c r="C117" s="251" t="s">
        <v>69</v>
      </c>
      <c r="D117" s="252"/>
      <c r="E117" s="301" t="s">
        <v>44</v>
      </c>
      <c r="F117" s="301" t="s">
        <v>61</v>
      </c>
      <c r="G117" s="302" t="s">
        <v>62</v>
      </c>
    </row>
    <row r="118" spans="2:7">
      <c r="B118" s="244"/>
      <c r="C118" s="284"/>
      <c r="D118" s="285"/>
      <c r="E118" s="303"/>
      <c r="F118" s="304" t="str">
        <f t="shared" si="2"/>
        <v>Goal</v>
      </c>
      <c r="G118" s="305"/>
    </row>
    <row r="119" spans="2:7">
      <c r="B119" s="244"/>
      <c r="C119" s="255"/>
      <c r="D119" s="256"/>
      <c r="E119" s="306"/>
      <c r="F119" s="255" t="str">
        <f t="shared" si="2"/>
        <v>Goal</v>
      </c>
      <c r="G119" s="307"/>
    </row>
    <row r="120" spans="2:7">
      <c r="B120" s="244"/>
      <c r="C120" s="255"/>
      <c r="D120" s="256"/>
      <c r="E120" s="306"/>
      <c r="F120" s="255" t="str">
        <f t="shared" si="2"/>
        <v>Goal</v>
      </c>
      <c r="G120" s="307"/>
    </row>
    <row r="121" spans="2:7">
      <c r="B121" s="244"/>
      <c r="C121" s="255"/>
      <c r="D121" s="256"/>
      <c r="E121" s="306"/>
      <c r="F121" s="255" t="str">
        <f t="shared" si="2"/>
        <v>Goal</v>
      </c>
      <c r="G121" s="307"/>
    </row>
    <row r="122" ht="15.75" customHeight="1" spans="2:7">
      <c r="B122" s="244"/>
      <c r="C122" s="257"/>
      <c r="D122" s="258"/>
      <c r="E122" s="308"/>
      <c r="F122" s="309" t="str">
        <f t="shared" si="2"/>
        <v>Goal</v>
      </c>
      <c r="G122" s="310"/>
    </row>
    <row r="123" ht="15.75" customHeight="1" spans="2:7">
      <c r="B123" s="244"/>
      <c r="C123" s="259">
        <v>0.395833333333333</v>
      </c>
      <c r="D123" s="260"/>
      <c r="E123" s="311" t="s">
        <v>217</v>
      </c>
      <c r="F123" s="312"/>
      <c r="G123" s="313"/>
    </row>
    <row r="124" ht="15.75" customHeight="1" spans="2:7">
      <c r="B124" s="244"/>
      <c r="C124" s="259" t="s">
        <v>69</v>
      </c>
      <c r="D124" s="260"/>
      <c r="E124" s="314" t="s">
        <v>44</v>
      </c>
      <c r="F124" s="315" t="s">
        <v>61</v>
      </c>
      <c r="G124" s="314" t="s">
        <v>62</v>
      </c>
    </row>
    <row r="125" spans="2:7">
      <c r="B125" s="244"/>
      <c r="C125" s="261" t="s">
        <v>667</v>
      </c>
      <c r="D125" s="262"/>
      <c r="E125" s="316">
        <v>1</v>
      </c>
      <c r="F125" s="317" t="str">
        <f t="shared" si="2"/>
        <v>Completed</v>
      </c>
      <c r="G125" s="318"/>
    </row>
    <row r="126" spans="2:7">
      <c r="B126" s="244"/>
      <c r="C126" s="263"/>
      <c r="D126" s="264"/>
      <c r="E126" s="319"/>
      <c r="F126" s="320" t="str">
        <f t="shared" si="2"/>
        <v>Goal</v>
      </c>
      <c r="G126" s="321"/>
    </row>
    <row r="127" spans="2:7">
      <c r="B127" s="244"/>
      <c r="C127" s="263"/>
      <c r="D127" s="264"/>
      <c r="E127" s="319"/>
      <c r="F127" s="320" t="str">
        <f t="shared" si="2"/>
        <v>Goal</v>
      </c>
      <c r="G127" s="321"/>
    </row>
    <row r="128" spans="2:7">
      <c r="B128" s="244"/>
      <c r="C128" s="263"/>
      <c r="D128" s="264"/>
      <c r="E128" s="319"/>
      <c r="F128" s="320" t="str">
        <f t="shared" si="2"/>
        <v>Goal</v>
      </c>
      <c r="G128" s="321"/>
    </row>
    <row r="129" ht="15.75" customHeight="1" spans="2:7">
      <c r="B129" s="244"/>
      <c r="C129" s="265"/>
      <c r="D129" s="266"/>
      <c r="E129" s="322"/>
      <c r="F129" s="323" t="str">
        <f t="shared" si="2"/>
        <v>Goal</v>
      </c>
      <c r="G129" s="315"/>
    </row>
    <row r="130" ht="15.75" customHeight="1" spans="2:7">
      <c r="B130" s="244"/>
      <c r="C130" s="267">
        <v>0.520833333333333</v>
      </c>
      <c r="D130" s="268" t="s">
        <v>71</v>
      </c>
      <c r="E130" s="324"/>
      <c r="F130" s="325" t="str">
        <f t="shared" si="2"/>
        <v>Goal</v>
      </c>
      <c r="G130" s="326"/>
    </row>
    <row r="131" ht="15.75" customHeight="1" spans="2:7">
      <c r="B131" s="244"/>
      <c r="C131" s="269">
        <v>0.541666666666667</v>
      </c>
      <c r="D131" s="270"/>
      <c r="E131" s="327" t="s">
        <v>378</v>
      </c>
      <c r="F131" s="328"/>
      <c r="G131" s="329"/>
    </row>
    <row r="132" ht="15.75" customHeight="1" spans="2:7">
      <c r="B132" s="244"/>
      <c r="C132" s="269" t="s">
        <v>69</v>
      </c>
      <c r="D132" s="270"/>
      <c r="E132" s="330" t="s">
        <v>44</v>
      </c>
      <c r="F132" s="330" t="s">
        <v>61</v>
      </c>
      <c r="G132" s="329" t="s">
        <v>62</v>
      </c>
    </row>
    <row r="133" spans="2:7">
      <c r="B133" s="244"/>
      <c r="C133" s="355" t="s">
        <v>621</v>
      </c>
      <c r="D133" s="356"/>
      <c r="E133" s="361">
        <v>1</v>
      </c>
      <c r="F133" s="334" t="str">
        <f t="shared" si="2"/>
        <v>Completed</v>
      </c>
      <c r="G133" s="331"/>
    </row>
    <row r="134" spans="2:7">
      <c r="B134" s="244"/>
      <c r="C134" s="357" t="s">
        <v>633</v>
      </c>
      <c r="D134" s="358"/>
      <c r="E134" s="362"/>
      <c r="F134" s="336" t="str">
        <f t="shared" si="2"/>
        <v>Goal</v>
      </c>
      <c r="G134" s="363"/>
    </row>
    <row r="135" spans="2:7">
      <c r="B135" s="244"/>
      <c r="C135" s="357" t="s">
        <v>634</v>
      </c>
      <c r="D135" s="358"/>
      <c r="E135" s="362"/>
      <c r="F135" s="336" t="str">
        <f t="shared" si="2"/>
        <v>Goal</v>
      </c>
      <c r="G135" s="363"/>
    </row>
    <row r="136" spans="2:7">
      <c r="B136" s="244"/>
      <c r="C136" s="357" t="s">
        <v>610</v>
      </c>
      <c r="D136" s="358"/>
      <c r="E136" s="362">
        <v>1</v>
      </c>
      <c r="F136" s="336" t="str">
        <f t="shared" si="2"/>
        <v>Completed</v>
      </c>
      <c r="G136" s="363"/>
    </row>
    <row r="137" ht="15.75" customHeight="1" spans="2:7">
      <c r="B137" s="244"/>
      <c r="C137" s="359"/>
      <c r="D137" s="360"/>
      <c r="E137" s="364"/>
      <c r="F137" s="340" t="str">
        <f t="shared" si="2"/>
        <v>Goal</v>
      </c>
      <c r="G137" s="365"/>
    </row>
    <row r="138" spans="2:7">
      <c r="B138" s="244"/>
      <c r="C138" s="279">
        <v>0.666666666666667</v>
      </c>
      <c r="D138" s="280" t="s">
        <v>391</v>
      </c>
      <c r="E138" s="342"/>
      <c r="F138" s="280" t="str">
        <f t="shared" si="2"/>
        <v>Goal</v>
      </c>
      <c r="G138" s="343"/>
    </row>
    <row r="139" ht="15.75" customHeight="1" spans="2:7">
      <c r="B139" s="281"/>
      <c r="C139" s="282">
        <v>0.75</v>
      </c>
      <c r="D139" s="283" t="s">
        <v>392</v>
      </c>
      <c r="E139" s="344"/>
      <c r="F139" s="283" t="str">
        <f t="shared" si="2"/>
        <v>Goal</v>
      </c>
      <c r="G139" s="345"/>
    </row>
    <row r="141" ht="15.15"/>
    <row r="142" ht="45" customHeight="1" spans="2:9">
      <c r="B142" s="366" t="s">
        <v>462</v>
      </c>
      <c r="C142" s="367"/>
      <c r="D142" s="368" t="s">
        <v>404</v>
      </c>
      <c r="E142" s="368" t="s">
        <v>217</v>
      </c>
      <c r="F142" s="368" t="s">
        <v>405</v>
      </c>
      <c r="G142" s="368" t="s">
        <v>406</v>
      </c>
      <c r="H142" s="378" t="s">
        <v>44</v>
      </c>
      <c r="I142" s="384" t="s">
        <v>78</v>
      </c>
    </row>
    <row r="143" ht="15" customHeight="1" spans="2:9">
      <c r="B143" s="369"/>
      <c r="C143" s="370"/>
      <c r="D143" s="371"/>
      <c r="E143" s="371"/>
      <c r="F143" s="371"/>
      <c r="G143" s="379"/>
      <c r="H143" s="380"/>
      <c r="I143" s="385"/>
    </row>
    <row r="144" ht="15" customHeight="1" spans="2:9">
      <c r="B144" s="372"/>
      <c r="C144" s="373"/>
      <c r="D144" s="374"/>
      <c r="E144" s="374"/>
      <c r="F144" s="374"/>
      <c r="G144" s="221"/>
      <c r="H144" s="381"/>
      <c r="I144" s="386" t="s">
        <v>79</v>
      </c>
    </row>
    <row r="145" ht="15" customHeight="1" spans="2:9">
      <c r="B145" s="372"/>
      <c r="C145" s="373"/>
      <c r="D145" s="374"/>
      <c r="E145" s="374"/>
      <c r="F145" s="374"/>
      <c r="G145" s="221"/>
      <c r="H145" s="381"/>
      <c r="I145" s="386" t="s">
        <v>81</v>
      </c>
    </row>
    <row r="146" ht="15" customHeight="1" spans="2:9">
      <c r="B146" s="372"/>
      <c r="C146" s="373"/>
      <c r="D146" s="374"/>
      <c r="E146" s="374"/>
      <c r="F146" s="374"/>
      <c r="G146" s="221"/>
      <c r="H146" s="381"/>
      <c r="I146" s="386" t="s">
        <v>82</v>
      </c>
    </row>
    <row r="147" ht="15" customHeight="1" spans="2:9">
      <c r="B147" s="372"/>
      <c r="C147" s="373"/>
      <c r="D147" s="374"/>
      <c r="E147" s="374"/>
      <c r="F147" s="374"/>
      <c r="G147" s="221"/>
      <c r="H147" s="381"/>
      <c r="I147" s="386" t="s">
        <v>84</v>
      </c>
    </row>
    <row r="148" ht="15" customHeight="1" spans="2:9">
      <c r="B148" s="372"/>
      <c r="C148" s="373"/>
      <c r="D148" s="374"/>
      <c r="E148" s="374"/>
      <c r="F148" s="374"/>
      <c r="G148" s="221"/>
      <c r="H148" s="381"/>
      <c r="I148" s="386" t="s">
        <v>85</v>
      </c>
    </row>
    <row r="149" ht="15" customHeight="1" spans="2:9">
      <c r="B149" s="372"/>
      <c r="C149" s="373"/>
      <c r="D149" s="374"/>
      <c r="E149" s="374"/>
      <c r="F149" s="374"/>
      <c r="G149" s="221"/>
      <c r="H149" s="381"/>
      <c r="I149" s="387"/>
    </row>
    <row r="150" ht="15" customHeight="1" spans="2:9">
      <c r="B150" s="372"/>
      <c r="C150" s="373"/>
      <c r="D150" s="374"/>
      <c r="E150" s="374"/>
      <c r="F150" s="374"/>
      <c r="G150" s="221"/>
      <c r="H150" s="381"/>
      <c r="I150" s="387"/>
    </row>
    <row r="151" ht="15" customHeight="1" spans="2:9">
      <c r="B151" s="372"/>
      <c r="C151" s="373"/>
      <c r="D151" s="374"/>
      <c r="E151" s="374"/>
      <c r="F151" s="374"/>
      <c r="G151" s="221"/>
      <c r="H151" s="381"/>
      <c r="I151" s="387"/>
    </row>
    <row r="152" ht="15" customHeight="1" spans="2:9">
      <c r="B152" s="375"/>
      <c r="C152" s="376"/>
      <c r="D152" s="377"/>
      <c r="E152" s="377"/>
      <c r="F152" s="377"/>
      <c r="G152" s="382"/>
      <c r="H152" s="383"/>
      <c r="I152" s="388"/>
    </row>
    <row r="154" ht="15.15"/>
    <row r="155" ht="21.75" customHeight="1" spans="2:7">
      <c r="B155" s="242" t="s">
        <v>58</v>
      </c>
      <c r="C155" s="243" t="s">
        <v>59</v>
      </c>
      <c r="D155" s="242" t="s">
        <v>60</v>
      </c>
      <c r="E155" s="242" t="s">
        <v>44</v>
      </c>
      <c r="F155" s="243" t="s">
        <v>61</v>
      </c>
      <c r="G155" s="286" t="s">
        <v>62</v>
      </c>
    </row>
    <row r="156" spans="2:7">
      <c r="B156" s="244">
        <v>45513</v>
      </c>
      <c r="C156" s="245">
        <v>0.208333333333333</v>
      </c>
      <c r="D156" s="246" t="s">
        <v>63</v>
      </c>
      <c r="E156" s="287"/>
      <c r="F156" s="288" t="str">
        <f t="shared" si="2"/>
        <v>Goal</v>
      </c>
      <c r="G156" s="289"/>
    </row>
    <row r="157" spans="2:7">
      <c r="B157" s="244"/>
      <c r="C157" s="247">
        <v>0.215277777777778</v>
      </c>
      <c r="D157" s="248" t="s">
        <v>373</v>
      </c>
      <c r="E157" s="290"/>
      <c r="F157" s="291" t="str">
        <f t="shared" si="2"/>
        <v>Goal</v>
      </c>
      <c r="G157" s="292"/>
    </row>
    <row r="158" spans="2:7">
      <c r="B158" s="244"/>
      <c r="C158" s="247">
        <v>0.243055555555556</v>
      </c>
      <c r="D158" s="248" t="s">
        <v>374</v>
      </c>
      <c r="E158" s="293"/>
      <c r="F158" s="294" t="str">
        <f t="shared" si="2"/>
        <v>Goal</v>
      </c>
      <c r="G158" s="292"/>
    </row>
    <row r="159" spans="2:7">
      <c r="B159" s="244"/>
      <c r="C159" s="247">
        <v>0.277777777777778</v>
      </c>
      <c r="D159" s="248" t="s">
        <v>375</v>
      </c>
      <c r="E159" s="293"/>
      <c r="F159" s="294" t="str">
        <f t="shared" si="2"/>
        <v>Goal</v>
      </c>
      <c r="G159" s="292"/>
    </row>
    <row r="160" ht="15.75" customHeight="1" spans="2:7">
      <c r="B160" s="244"/>
      <c r="C160" s="249">
        <v>0.326388888888889</v>
      </c>
      <c r="D160" s="250" t="s">
        <v>376</v>
      </c>
      <c r="E160" s="295"/>
      <c r="F160" s="296" t="str">
        <f t="shared" si="2"/>
        <v>Goal</v>
      </c>
      <c r="G160" s="297"/>
    </row>
    <row r="161" ht="15.75" customHeight="1" spans="2:7">
      <c r="B161" s="244"/>
      <c r="C161" s="251">
        <v>0.354166666666667</v>
      </c>
      <c r="D161" s="252"/>
      <c r="E161" s="298" t="s">
        <v>64</v>
      </c>
      <c r="F161" s="299"/>
      <c r="G161" s="300"/>
    </row>
    <row r="162" ht="15.75" customHeight="1" spans="2:7">
      <c r="B162" s="244"/>
      <c r="C162" s="251" t="s">
        <v>69</v>
      </c>
      <c r="D162" s="252"/>
      <c r="E162" s="301" t="s">
        <v>44</v>
      </c>
      <c r="F162" s="301" t="s">
        <v>61</v>
      </c>
      <c r="G162" s="302" t="s">
        <v>62</v>
      </c>
    </row>
    <row r="163" spans="2:7">
      <c r="B163" s="244"/>
      <c r="C163" s="284"/>
      <c r="D163" s="285"/>
      <c r="E163" s="303"/>
      <c r="F163" s="304" t="str">
        <f t="shared" si="2"/>
        <v>Goal</v>
      </c>
      <c r="G163" s="305"/>
    </row>
    <row r="164" spans="2:7">
      <c r="B164" s="244"/>
      <c r="C164" s="255"/>
      <c r="D164" s="256"/>
      <c r="E164" s="306"/>
      <c r="F164" s="255" t="str">
        <f t="shared" si="2"/>
        <v>Goal</v>
      </c>
      <c r="G164" s="307"/>
    </row>
    <row r="165" spans="2:7">
      <c r="B165" s="244"/>
      <c r="C165" s="255"/>
      <c r="D165" s="256"/>
      <c r="E165" s="306"/>
      <c r="F165" s="255" t="str">
        <f t="shared" ref="F165:F216" si="3">IF(E165=100%,"Completed","Goal")</f>
        <v>Goal</v>
      </c>
      <c r="G165" s="307"/>
    </row>
    <row r="166" spans="2:7">
      <c r="B166" s="244"/>
      <c r="C166" s="255"/>
      <c r="D166" s="256"/>
      <c r="E166" s="306"/>
      <c r="F166" s="255" t="str">
        <f t="shared" si="3"/>
        <v>Goal</v>
      </c>
      <c r="G166" s="307"/>
    </row>
    <row r="167" ht="15.75" customHeight="1" spans="2:7">
      <c r="B167" s="244"/>
      <c r="C167" s="257"/>
      <c r="D167" s="258"/>
      <c r="E167" s="308"/>
      <c r="F167" s="309" t="str">
        <f t="shared" si="3"/>
        <v>Goal</v>
      </c>
      <c r="G167" s="310"/>
    </row>
    <row r="168" ht="15.75" customHeight="1" spans="2:7">
      <c r="B168" s="244"/>
      <c r="C168" s="259">
        <v>0.395833333333333</v>
      </c>
      <c r="D168" s="260"/>
      <c r="E168" s="311" t="s">
        <v>217</v>
      </c>
      <c r="F168" s="312"/>
      <c r="G168" s="313"/>
    </row>
    <row r="169" ht="15.75" customHeight="1" spans="2:7">
      <c r="B169" s="244"/>
      <c r="C169" s="259" t="s">
        <v>69</v>
      </c>
      <c r="D169" s="260"/>
      <c r="E169" s="314" t="s">
        <v>44</v>
      </c>
      <c r="F169" s="315" t="s">
        <v>61</v>
      </c>
      <c r="G169" s="314" t="s">
        <v>62</v>
      </c>
    </row>
    <row r="170" spans="2:7">
      <c r="B170" s="244"/>
      <c r="C170" s="261"/>
      <c r="D170" s="262"/>
      <c r="E170" s="316"/>
      <c r="F170" s="317" t="str">
        <f t="shared" si="3"/>
        <v>Goal</v>
      </c>
      <c r="G170" s="318"/>
    </row>
    <row r="171" spans="2:7">
      <c r="B171" s="244"/>
      <c r="C171" s="263"/>
      <c r="D171" s="264"/>
      <c r="E171" s="319"/>
      <c r="F171" s="320" t="str">
        <f t="shared" si="3"/>
        <v>Goal</v>
      </c>
      <c r="G171" s="321"/>
    </row>
    <row r="172" spans="2:7">
      <c r="B172" s="244"/>
      <c r="C172" s="263"/>
      <c r="D172" s="264"/>
      <c r="E172" s="319"/>
      <c r="F172" s="320" t="str">
        <f t="shared" si="3"/>
        <v>Goal</v>
      </c>
      <c r="G172" s="321"/>
    </row>
    <row r="173" spans="2:7">
      <c r="B173" s="244"/>
      <c r="C173" s="263"/>
      <c r="D173" s="264"/>
      <c r="E173" s="319"/>
      <c r="F173" s="320" t="str">
        <f t="shared" si="3"/>
        <v>Goal</v>
      </c>
      <c r="G173" s="321"/>
    </row>
    <row r="174" ht="15.75" customHeight="1" spans="2:7">
      <c r="B174" s="244"/>
      <c r="C174" s="265"/>
      <c r="D174" s="266"/>
      <c r="E174" s="322"/>
      <c r="F174" s="323" t="str">
        <f t="shared" si="3"/>
        <v>Goal</v>
      </c>
      <c r="G174" s="315"/>
    </row>
    <row r="175" ht="15.75" customHeight="1" spans="2:7">
      <c r="B175" s="244"/>
      <c r="C175" s="267">
        <v>0.520833333333333</v>
      </c>
      <c r="D175" s="268" t="s">
        <v>71</v>
      </c>
      <c r="E175" s="324"/>
      <c r="F175" s="325" t="str">
        <f t="shared" si="3"/>
        <v>Goal</v>
      </c>
      <c r="G175" s="326"/>
    </row>
    <row r="176" ht="15.75" customHeight="1" spans="2:7">
      <c r="B176" s="244"/>
      <c r="C176" s="269">
        <v>0.541666666666667</v>
      </c>
      <c r="D176" s="270"/>
      <c r="E176" s="327" t="s">
        <v>378</v>
      </c>
      <c r="F176" s="328"/>
      <c r="G176" s="329"/>
    </row>
    <row r="177" ht="15.75" customHeight="1" spans="2:7">
      <c r="B177" s="244"/>
      <c r="C177" s="269" t="s">
        <v>69</v>
      </c>
      <c r="D177" s="270"/>
      <c r="E177" s="330" t="s">
        <v>44</v>
      </c>
      <c r="F177" s="330" t="s">
        <v>61</v>
      </c>
      <c r="G177" s="329" t="s">
        <v>62</v>
      </c>
    </row>
    <row r="178" spans="2:7">
      <c r="B178" s="244"/>
      <c r="C178" s="355"/>
      <c r="D178" s="356"/>
      <c r="E178" s="361"/>
      <c r="F178" s="334" t="str">
        <f t="shared" si="3"/>
        <v>Goal</v>
      </c>
      <c r="G178" s="331"/>
    </row>
    <row r="179" spans="2:7">
      <c r="B179" s="244"/>
      <c r="C179" s="357" t="s">
        <v>633</v>
      </c>
      <c r="D179" s="358"/>
      <c r="E179" s="362">
        <v>1</v>
      </c>
      <c r="F179" s="336" t="str">
        <f t="shared" si="3"/>
        <v>Completed</v>
      </c>
      <c r="G179" s="363"/>
    </row>
    <row r="180" spans="2:7">
      <c r="B180" s="244"/>
      <c r="C180" s="357" t="s">
        <v>634</v>
      </c>
      <c r="D180" s="358"/>
      <c r="E180" s="362">
        <v>1</v>
      </c>
      <c r="F180" s="336" t="str">
        <f t="shared" si="3"/>
        <v>Completed</v>
      </c>
      <c r="G180" s="363"/>
    </row>
    <row r="181" spans="2:7">
      <c r="B181" s="244"/>
      <c r="C181" s="357"/>
      <c r="D181" s="358"/>
      <c r="E181" s="362"/>
      <c r="F181" s="336" t="str">
        <f t="shared" si="3"/>
        <v>Goal</v>
      </c>
      <c r="G181" s="363"/>
    </row>
    <row r="182" ht="15.75" customHeight="1" spans="2:7">
      <c r="B182" s="244"/>
      <c r="C182" s="359"/>
      <c r="D182" s="360"/>
      <c r="E182" s="364"/>
      <c r="F182" s="340" t="str">
        <f t="shared" si="3"/>
        <v>Goal</v>
      </c>
      <c r="G182" s="365"/>
    </row>
    <row r="183" spans="2:7">
      <c r="B183" s="244"/>
      <c r="C183" s="279">
        <v>0.666666666666667</v>
      </c>
      <c r="D183" s="280" t="s">
        <v>391</v>
      </c>
      <c r="E183" s="342"/>
      <c r="F183" s="280" t="str">
        <f t="shared" si="3"/>
        <v>Goal</v>
      </c>
      <c r="G183" s="343"/>
    </row>
    <row r="184" ht="15.75" customHeight="1" spans="2:7">
      <c r="B184" s="281"/>
      <c r="C184" s="282">
        <v>0.75</v>
      </c>
      <c r="D184" s="283" t="s">
        <v>392</v>
      </c>
      <c r="E184" s="344"/>
      <c r="F184" s="283" t="str">
        <f t="shared" si="3"/>
        <v>Goal</v>
      </c>
      <c r="G184" s="345"/>
    </row>
    <row r="186" ht="15.15"/>
    <row r="187" ht="21.75" customHeight="1" spans="2:7">
      <c r="B187" s="242" t="s">
        <v>58</v>
      </c>
      <c r="C187" s="243" t="s">
        <v>59</v>
      </c>
      <c r="D187" s="242" t="s">
        <v>60</v>
      </c>
      <c r="E187" s="242" t="s">
        <v>44</v>
      </c>
      <c r="F187" s="243" t="s">
        <v>61</v>
      </c>
      <c r="G187" s="286" t="s">
        <v>62</v>
      </c>
    </row>
    <row r="188" spans="2:7">
      <c r="B188" s="244"/>
      <c r="C188" s="245">
        <v>0.208333333333333</v>
      </c>
      <c r="D188" s="246" t="s">
        <v>63</v>
      </c>
      <c r="E188" s="287"/>
      <c r="F188" s="288" t="str">
        <f t="shared" si="3"/>
        <v>Goal</v>
      </c>
      <c r="G188" s="289"/>
    </row>
    <row r="189" spans="2:7">
      <c r="B189" s="244"/>
      <c r="C189" s="247">
        <v>0.215277777777778</v>
      </c>
      <c r="D189" s="248" t="s">
        <v>373</v>
      </c>
      <c r="E189" s="290"/>
      <c r="F189" s="291" t="str">
        <f t="shared" si="3"/>
        <v>Goal</v>
      </c>
      <c r="G189" s="292"/>
    </row>
    <row r="190" spans="2:7">
      <c r="B190" s="244"/>
      <c r="C190" s="247">
        <v>0.243055555555556</v>
      </c>
      <c r="D190" s="248" t="s">
        <v>374</v>
      </c>
      <c r="E190" s="293"/>
      <c r="F190" s="294" t="str">
        <f t="shared" si="3"/>
        <v>Goal</v>
      </c>
      <c r="G190" s="292"/>
    </row>
    <row r="191" spans="2:7">
      <c r="B191" s="244"/>
      <c r="C191" s="247">
        <v>0.277777777777778</v>
      </c>
      <c r="D191" s="248" t="s">
        <v>375</v>
      </c>
      <c r="E191" s="293"/>
      <c r="F191" s="294" t="str">
        <f t="shared" si="3"/>
        <v>Goal</v>
      </c>
      <c r="G191" s="292"/>
    </row>
    <row r="192" ht="15.75" customHeight="1" spans="2:7">
      <c r="B192" s="244"/>
      <c r="C192" s="249">
        <v>0.326388888888889</v>
      </c>
      <c r="D192" s="250" t="s">
        <v>376</v>
      </c>
      <c r="E192" s="295"/>
      <c r="F192" s="296" t="str">
        <f t="shared" si="3"/>
        <v>Goal</v>
      </c>
      <c r="G192" s="297"/>
    </row>
    <row r="193" ht="15.75" customHeight="1" spans="2:7">
      <c r="B193" s="244"/>
      <c r="C193" s="251">
        <v>0.354166666666667</v>
      </c>
      <c r="D193" s="252"/>
      <c r="E193" s="298" t="s">
        <v>64</v>
      </c>
      <c r="F193" s="299"/>
      <c r="G193" s="300"/>
    </row>
    <row r="194" ht="15.75" customHeight="1" spans="2:7">
      <c r="B194" s="244"/>
      <c r="C194" s="251" t="s">
        <v>69</v>
      </c>
      <c r="D194" s="252"/>
      <c r="E194" s="301" t="s">
        <v>44</v>
      </c>
      <c r="F194" s="301" t="s">
        <v>61</v>
      </c>
      <c r="G194" s="302" t="s">
        <v>62</v>
      </c>
    </row>
    <row r="195" spans="2:7">
      <c r="B195" s="244"/>
      <c r="C195" s="284"/>
      <c r="D195" s="285"/>
      <c r="E195" s="303"/>
      <c r="F195" s="304" t="str">
        <f t="shared" si="3"/>
        <v>Goal</v>
      </c>
      <c r="G195" s="305"/>
    </row>
    <row r="196" spans="2:7">
      <c r="B196" s="244"/>
      <c r="C196" s="255"/>
      <c r="D196" s="256"/>
      <c r="E196" s="306"/>
      <c r="F196" s="255" t="str">
        <f t="shared" si="3"/>
        <v>Goal</v>
      </c>
      <c r="G196" s="307"/>
    </row>
    <row r="197" spans="2:7">
      <c r="B197" s="244"/>
      <c r="C197" s="255"/>
      <c r="D197" s="256"/>
      <c r="E197" s="306"/>
      <c r="F197" s="255" t="str">
        <f t="shared" si="3"/>
        <v>Goal</v>
      </c>
      <c r="G197" s="307"/>
    </row>
    <row r="198" spans="2:7">
      <c r="B198" s="244"/>
      <c r="C198" s="255"/>
      <c r="D198" s="256"/>
      <c r="E198" s="306"/>
      <c r="F198" s="255" t="str">
        <f t="shared" si="3"/>
        <v>Goal</v>
      </c>
      <c r="G198" s="307"/>
    </row>
    <row r="199" ht="15.75" customHeight="1" spans="2:7">
      <c r="B199" s="244"/>
      <c r="C199" s="257"/>
      <c r="D199" s="258"/>
      <c r="E199" s="308"/>
      <c r="F199" s="309" t="str">
        <f t="shared" si="3"/>
        <v>Goal</v>
      </c>
      <c r="G199" s="310"/>
    </row>
    <row r="200" ht="15.75" customHeight="1" spans="2:7">
      <c r="B200" s="244"/>
      <c r="C200" s="259">
        <v>0.395833333333333</v>
      </c>
      <c r="D200" s="260"/>
      <c r="E200" s="311" t="s">
        <v>217</v>
      </c>
      <c r="F200" s="312"/>
      <c r="G200" s="313"/>
    </row>
    <row r="201" ht="15.75" customHeight="1" spans="2:7">
      <c r="B201" s="244"/>
      <c r="C201" s="259" t="s">
        <v>69</v>
      </c>
      <c r="D201" s="260"/>
      <c r="E201" s="314" t="s">
        <v>44</v>
      </c>
      <c r="F201" s="315" t="s">
        <v>61</v>
      </c>
      <c r="G201" s="314" t="s">
        <v>62</v>
      </c>
    </row>
    <row r="202" spans="2:7">
      <c r="B202" s="244"/>
      <c r="C202" s="261"/>
      <c r="D202" s="262"/>
      <c r="E202" s="316"/>
      <c r="F202" s="317" t="str">
        <f t="shared" si="3"/>
        <v>Goal</v>
      </c>
      <c r="G202" s="318"/>
    </row>
    <row r="203" spans="2:7">
      <c r="B203" s="244"/>
      <c r="C203" s="263"/>
      <c r="D203" s="264"/>
      <c r="E203" s="319"/>
      <c r="F203" s="320" t="str">
        <f t="shared" si="3"/>
        <v>Goal</v>
      </c>
      <c r="G203" s="321"/>
    </row>
    <row r="204" spans="2:7">
      <c r="B204" s="244"/>
      <c r="C204" s="263"/>
      <c r="D204" s="264"/>
      <c r="E204" s="319"/>
      <c r="F204" s="320" t="str">
        <f t="shared" si="3"/>
        <v>Goal</v>
      </c>
      <c r="G204" s="321"/>
    </row>
    <row r="205" spans="2:7">
      <c r="B205" s="244"/>
      <c r="C205" s="263"/>
      <c r="D205" s="264"/>
      <c r="E205" s="319"/>
      <c r="F205" s="320" t="str">
        <f t="shared" si="3"/>
        <v>Goal</v>
      </c>
      <c r="G205" s="321"/>
    </row>
    <row r="206" ht="15.75" customHeight="1" spans="2:7">
      <c r="B206" s="244"/>
      <c r="C206" s="265"/>
      <c r="D206" s="266"/>
      <c r="E206" s="322"/>
      <c r="F206" s="323" t="str">
        <f t="shared" si="3"/>
        <v>Goal</v>
      </c>
      <c r="G206" s="315"/>
    </row>
    <row r="207" ht="15.75" customHeight="1" spans="2:7">
      <c r="B207" s="244"/>
      <c r="C207" s="267">
        <v>0.520833333333333</v>
      </c>
      <c r="D207" s="268" t="s">
        <v>71</v>
      </c>
      <c r="E207" s="324"/>
      <c r="F207" s="325" t="str">
        <f t="shared" si="3"/>
        <v>Goal</v>
      </c>
      <c r="G207" s="326"/>
    </row>
    <row r="208" ht="15.75" customHeight="1" spans="2:7">
      <c r="B208" s="244"/>
      <c r="C208" s="269">
        <v>0.541666666666667</v>
      </c>
      <c r="D208" s="270"/>
      <c r="E208" s="327" t="s">
        <v>378</v>
      </c>
      <c r="F208" s="328"/>
      <c r="G208" s="329"/>
    </row>
    <row r="209" ht="15.75" customHeight="1" spans="2:7">
      <c r="B209" s="244"/>
      <c r="C209" s="269" t="s">
        <v>69</v>
      </c>
      <c r="D209" s="270"/>
      <c r="E209" s="330" t="s">
        <v>44</v>
      </c>
      <c r="F209" s="330" t="s">
        <v>61</v>
      </c>
      <c r="G209" s="329" t="s">
        <v>62</v>
      </c>
    </row>
    <row r="210" spans="2:7">
      <c r="B210" s="244"/>
      <c r="C210" s="355"/>
      <c r="D210" s="356"/>
      <c r="E210" s="361"/>
      <c r="F210" s="334" t="str">
        <f t="shared" si="3"/>
        <v>Goal</v>
      </c>
      <c r="G210" s="331"/>
    </row>
    <row r="211" spans="2:7">
      <c r="B211" s="244"/>
      <c r="C211" s="357"/>
      <c r="D211" s="358"/>
      <c r="E211" s="362"/>
      <c r="F211" s="336" t="str">
        <f t="shared" si="3"/>
        <v>Goal</v>
      </c>
      <c r="G211" s="363"/>
    </row>
    <row r="212" spans="2:7">
      <c r="B212" s="244"/>
      <c r="C212" s="357"/>
      <c r="D212" s="358"/>
      <c r="E212" s="362"/>
      <c r="F212" s="336" t="str">
        <f t="shared" si="3"/>
        <v>Goal</v>
      </c>
      <c r="G212" s="363"/>
    </row>
    <row r="213" spans="2:7">
      <c r="B213" s="244"/>
      <c r="C213" s="357"/>
      <c r="D213" s="358"/>
      <c r="E213" s="362"/>
      <c r="F213" s="336" t="str">
        <f t="shared" si="3"/>
        <v>Goal</v>
      </c>
      <c r="G213" s="363"/>
    </row>
    <row r="214" ht="15.75" customHeight="1" spans="2:7">
      <c r="B214" s="244"/>
      <c r="C214" s="359"/>
      <c r="D214" s="360"/>
      <c r="E214" s="364"/>
      <c r="F214" s="340" t="str">
        <f t="shared" si="3"/>
        <v>Goal</v>
      </c>
      <c r="G214" s="365"/>
    </row>
    <row r="215" spans="2:7">
      <c r="B215" s="244"/>
      <c r="C215" s="279">
        <v>0.666666666666667</v>
      </c>
      <c r="D215" s="280" t="s">
        <v>391</v>
      </c>
      <c r="E215" s="342"/>
      <c r="F215" s="280" t="str">
        <f t="shared" si="3"/>
        <v>Goal</v>
      </c>
      <c r="G215" s="343"/>
    </row>
    <row r="216" ht="15.75" customHeight="1" spans="2:7">
      <c r="B216" s="281"/>
      <c r="C216" s="282">
        <v>0.75</v>
      </c>
      <c r="D216" s="283" t="s">
        <v>392</v>
      </c>
      <c r="E216" s="344"/>
      <c r="F216" s="283" t="str">
        <f t="shared" si="3"/>
        <v>Goal</v>
      </c>
      <c r="G216" s="345"/>
    </row>
  </sheetData>
  <mergeCells count="187"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C20:D20"/>
    <mergeCell ref="E20:G20"/>
    <mergeCell ref="C21:D21"/>
    <mergeCell ref="C22:D22"/>
    <mergeCell ref="C23:D23"/>
    <mergeCell ref="C24:D24"/>
    <mergeCell ref="C25:D25"/>
    <mergeCell ref="C26:D26"/>
    <mergeCell ref="C27:D27"/>
    <mergeCell ref="E27:G27"/>
    <mergeCell ref="C28:D28"/>
    <mergeCell ref="C29:D29"/>
    <mergeCell ref="C30:D30"/>
    <mergeCell ref="C31:D31"/>
    <mergeCell ref="C32:D32"/>
    <mergeCell ref="C33:D33"/>
    <mergeCell ref="C35:D35"/>
    <mergeCell ref="E35:G35"/>
    <mergeCell ref="C36:D36"/>
    <mergeCell ref="C37:D37"/>
    <mergeCell ref="C38:D38"/>
    <mergeCell ref="C39:D39"/>
    <mergeCell ref="C40:D40"/>
    <mergeCell ref="C41:D41"/>
    <mergeCell ref="C52:D52"/>
    <mergeCell ref="E52:G52"/>
    <mergeCell ref="C53:D53"/>
    <mergeCell ref="C54:D54"/>
    <mergeCell ref="C55:D55"/>
    <mergeCell ref="C56:D56"/>
    <mergeCell ref="C57:D57"/>
    <mergeCell ref="C58:D58"/>
    <mergeCell ref="C59:D59"/>
    <mergeCell ref="E59:G59"/>
    <mergeCell ref="C60:D60"/>
    <mergeCell ref="C61:D61"/>
    <mergeCell ref="C62:D62"/>
    <mergeCell ref="C63:D63"/>
    <mergeCell ref="C64:D64"/>
    <mergeCell ref="C65:D65"/>
    <mergeCell ref="C67:D67"/>
    <mergeCell ref="E67:G67"/>
    <mergeCell ref="C68:D68"/>
    <mergeCell ref="C69:D69"/>
    <mergeCell ref="C70:D70"/>
    <mergeCell ref="C71:D71"/>
    <mergeCell ref="C72:D72"/>
    <mergeCell ref="C73:D73"/>
    <mergeCell ref="C84:D84"/>
    <mergeCell ref="E84:G84"/>
    <mergeCell ref="C85:D85"/>
    <mergeCell ref="C86:D86"/>
    <mergeCell ref="C87:D87"/>
    <mergeCell ref="C88:D88"/>
    <mergeCell ref="C89:D89"/>
    <mergeCell ref="C90:D90"/>
    <mergeCell ref="C91:D91"/>
    <mergeCell ref="E91:G91"/>
    <mergeCell ref="C92:D92"/>
    <mergeCell ref="C93:D93"/>
    <mergeCell ref="C94:D94"/>
    <mergeCell ref="C95:D95"/>
    <mergeCell ref="C96:D96"/>
    <mergeCell ref="C97:D97"/>
    <mergeCell ref="C99:D99"/>
    <mergeCell ref="E99:G99"/>
    <mergeCell ref="C100:D100"/>
    <mergeCell ref="C101:D101"/>
    <mergeCell ref="C102:D102"/>
    <mergeCell ref="C103:D103"/>
    <mergeCell ref="C104:D104"/>
    <mergeCell ref="C105:D105"/>
    <mergeCell ref="C116:D116"/>
    <mergeCell ref="E116:G116"/>
    <mergeCell ref="C117:D117"/>
    <mergeCell ref="C118:D118"/>
    <mergeCell ref="C119:D119"/>
    <mergeCell ref="C120:D120"/>
    <mergeCell ref="C121:D121"/>
    <mergeCell ref="C122:D122"/>
    <mergeCell ref="C123:D123"/>
    <mergeCell ref="E123:G123"/>
    <mergeCell ref="C124:D124"/>
    <mergeCell ref="C125:D125"/>
    <mergeCell ref="C126:D126"/>
    <mergeCell ref="C127:D127"/>
    <mergeCell ref="C128:D128"/>
    <mergeCell ref="C129:D129"/>
    <mergeCell ref="C131:D131"/>
    <mergeCell ref="E131:G131"/>
    <mergeCell ref="C132:D132"/>
    <mergeCell ref="C133:D133"/>
    <mergeCell ref="C134:D134"/>
    <mergeCell ref="C135:D135"/>
    <mergeCell ref="C136:D136"/>
    <mergeCell ref="C137:D137"/>
    <mergeCell ref="B142:C142"/>
    <mergeCell ref="C161:D161"/>
    <mergeCell ref="E161:G161"/>
    <mergeCell ref="C162:D162"/>
    <mergeCell ref="C163:D163"/>
    <mergeCell ref="C164:D164"/>
    <mergeCell ref="C165:D165"/>
    <mergeCell ref="C166:D166"/>
    <mergeCell ref="C167:D167"/>
    <mergeCell ref="C168:D168"/>
    <mergeCell ref="E168:G168"/>
    <mergeCell ref="C169:D169"/>
    <mergeCell ref="C170:D170"/>
    <mergeCell ref="C171:D171"/>
    <mergeCell ref="C172:D172"/>
    <mergeCell ref="C173:D173"/>
    <mergeCell ref="C174:D174"/>
    <mergeCell ref="C176:D176"/>
    <mergeCell ref="E176:G176"/>
    <mergeCell ref="C177:D177"/>
    <mergeCell ref="C178:D178"/>
    <mergeCell ref="C179:D179"/>
    <mergeCell ref="C180:D180"/>
    <mergeCell ref="C181:D181"/>
    <mergeCell ref="C182:D182"/>
    <mergeCell ref="C193:D193"/>
    <mergeCell ref="E193:G193"/>
    <mergeCell ref="C194:D194"/>
    <mergeCell ref="C195:D195"/>
    <mergeCell ref="C196:D196"/>
    <mergeCell ref="C197:D197"/>
    <mergeCell ref="C198:D198"/>
    <mergeCell ref="C199:D199"/>
    <mergeCell ref="C200:D200"/>
    <mergeCell ref="E200:G200"/>
    <mergeCell ref="C201:D201"/>
    <mergeCell ref="C202:D202"/>
    <mergeCell ref="C203:D203"/>
    <mergeCell ref="C204:D204"/>
    <mergeCell ref="C205:D205"/>
    <mergeCell ref="C206:D206"/>
    <mergeCell ref="C208:D208"/>
    <mergeCell ref="E208:G208"/>
    <mergeCell ref="C209:D209"/>
    <mergeCell ref="C210:D210"/>
    <mergeCell ref="C211:D211"/>
    <mergeCell ref="C212:D212"/>
    <mergeCell ref="C213:D213"/>
    <mergeCell ref="C214:D214"/>
    <mergeCell ref="B15:B43"/>
    <mergeCell ref="B47:B75"/>
    <mergeCell ref="B79:B107"/>
    <mergeCell ref="B111:B139"/>
    <mergeCell ref="B143:B152"/>
    <mergeCell ref="B156:B184"/>
    <mergeCell ref="B188:B216"/>
    <mergeCell ref="C143:C152"/>
    <mergeCell ref="G15:G18"/>
    <mergeCell ref="G22:G26"/>
    <mergeCell ref="G29:G33"/>
    <mergeCell ref="G37:G41"/>
    <mergeCell ref="G47:G50"/>
    <mergeCell ref="G54:G58"/>
    <mergeCell ref="G61:G65"/>
    <mergeCell ref="G69:G73"/>
    <mergeCell ref="G79:G82"/>
    <mergeCell ref="G86:G90"/>
    <mergeCell ref="G93:G97"/>
    <mergeCell ref="G101:G105"/>
    <mergeCell ref="G111:G114"/>
    <mergeCell ref="G118:G122"/>
    <mergeCell ref="G125:G129"/>
    <mergeCell ref="G133:G137"/>
    <mergeCell ref="G156:G159"/>
    <mergeCell ref="G163:G167"/>
    <mergeCell ref="G170:G174"/>
    <mergeCell ref="G178:G182"/>
    <mergeCell ref="G188:G191"/>
    <mergeCell ref="G195:G199"/>
    <mergeCell ref="G202:G206"/>
    <mergeCell ref="G210:G214"/>
  </mergeCells>
  <conditionalFormatting sqref="D3">
    <cfRule type="dataBar" priority="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{27f4aabe-b491-4648-99cd-494156489343}</x14:id>
        </ext>
      </extLst>
    </cfRule>
    <cfRule type="dataBar" priority="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{c5fc64a8-8946-4814-9f2e-737fed83afd3}</x14:id>
        </ext>
      </extLst>
    </cfRule>
    <cfRule type="dataBar" priority="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{bdf96892-4006-42f0-a0c1-4a693a836a24}</x14:id>
        </ext>
      </extLst>
    </cfRule>
  </conditionalFormatting>
  <conditionalFormatting sqref="D4">
    <cfRule type="dataBar" priority="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{f7631006-dc09-4810-ba70-a69db82930c0}</x14:id>
        </ext>
      </extLst>
    </cfRule>
    <cfRule type="dataBar" priority="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{cc01c355-5a98-484b-905b-87b137ea79d8}</x14:id>
        </ext>
      </extLst>
    </cfRule>
    <cfRule type="dataBar" priority="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{a4e4ff90-00e2-434d-9ef8-acca7585ad78}</x14:id>
        </ext>
      </extLst>
    </cfRule>
  </conditionalFormatting>
  <conditionalFormatting sqref="E15">
    <cfRule type="dataBar" priority="5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{c9ed0f54-85d6-4e8b-a841-6c2848a5d7f2}</x14:id>
        </ext>
      </extLst>
    </cfRule>
    <cfRule type="dataBar" priority="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{f1561f35-a6db-4a82-928f-1af51d2ad163}</x14:id>
        </ext>
      </extLst>
    </cfRule>
    <cfRule type="dataBar" priority="5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{390e3648-41f5-4691-a2e3-d4dffe0a24c1}</x14:id>
        </ext>
      </extLst>
    </cfRule>
  </conditionalFormatting>
  <conditionalFormatting sqref="E16">
    <cfRule type="dataBar" priority="5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{2a68116c-96f2-4a46-a5bc-f9a3bd2cfc80}</x14:id>
        </ext>
      </extLst>
    </cfRule>
    <cfRule type="dataBar" priority="5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{72e49786-4f86-408f-98ad-54ad122aaa31}</x14:id>
        </ext>
      </extLst>
    </cfRule>
    <cfRule type="dataBar" priority="5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{926e6192-e154-4060-ad1c-8bbe92e68490}</x14:id>
        </ext>
      </extLst>
    </cfRule>
  </conditionalFormatting>
  <conditionalFormatting sqref="E47">
    <cfRule type="dataBar" priority="4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{c3507443-8e9d-4b5e-8203-0a057fa2d849}</x14:id>
        </ext>
      </extLst>
    </cfRule>
    <cfRule type="dataBar" priority="4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{678a60bd-6bff-4269-a34c-a1c725d78891}</x14:id>
        </ext>
      </extLst>
    </cfRule>
    <cfRule type="dataBar" priority="5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{5a376767-c4fb-4587-880d-ce1b4daae595}</x14:id>
        </ext>
      </extLst>
    </cfRule>
  </conditionalFormatting>
  <conditionalFormatting sqref="E48">
    <cfRule type="dataBar" priority="4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{89dbdd4b-6a8f-439f-a1aa-8fd4d5986203}</x14:id>
        </ext>
      </extLst>
    </cfRule>
    <cfRule type="dataBar" priority="4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{09649cfb-2577-4864-b0ac-5b6afe7e630f}</x14:id>
        </ext>
      </extLst>
    </cfRule>
    <cfRule type="dataBar" priority="4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{19315af2-b8c4-49ef-9cc2-78c062067b95}</x14:id>
        </ext>
      </extLst>
    </cfRule>
  </conditionalFormatting>
  <conditionalFormatting sqref="E79">
    <cfRule type="dataBar" priority="4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{5814c9ed-27f1-46a3-a310-89984732d168}</x14:id>
        </ext>
      </extLst>
    </cfRule>
    <cfRule type="dataBar" priority="4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{f1121684-1289-4b9a-9638-106c1f53d5a5}</x14:id>
        </ext>
      </extLst>
    </cfRule>
    <cfRule type="dataBar" priority="4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{038011c6-fda8-41c2-b1e7-d1ed32fe93ef}</x14:id>
        </ext>
      </extLst>
    </cfRule>
  </conditionalFormatting>
  <conditionalFormatting sqref="E80">
    <cfRule type="dataBar" priority="40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{ca4c41aa-52d1-4bbf-a7b0-feed965f43b3}</x14:id>
        </ext>
      </extLst>
    </cfRule>
    <cfRule type="dataBar" priority="38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{e7f3961b-6a50-4544-b5a2-c23567c0d324}</x14:id>
        </ext>
      </extLst>
    </cfRule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{7cca1521-5407-4560-8a03-76d8746dd2de}</x14:id>
        </ext>
      </extLst>
    </cfRule>
  </conditionalFormatting>
  <conditionalFormatting sqref="E111">
    <cfRule type="dataBar" priority="3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{eeba2f12-1095-43b8-a87b-b9c18920ca46}</x14:id>
        </ext>
      </extLst>
    </cfRule>
    <cfRule type="dataBar" priority="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{62e1b2dc-fb68-494b-ad36-caa32985a8fa}</x14:id>
        </ext>
      </extLst>
    </cfRule>
    <cfRule type="dataBar" priority="3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{0aa767a7-4e87-441d-807d-964263e98ce0}</x14:id>
        </ext>
      </extLst>
    </cfRule>
  </conditionalFormatting>
  <conditionalFormatting sqref="E112">
    <cfRule type="dataBar" priority="31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{641c5db1-bb24-4d74-a5ef-b87bc06bd839}</x14:id>
        </ext>
      </extLst>
    </cfRule>
    <cfRule type="dataBar" priority="3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{26ed0143-61b0-445e-b796-fa3153302538}</x14:id>
        </ext>
      </extLst>
    </cfRule>
    <cfRule type="dataBar" priority="33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{990edf1d-9b71-44b6-a5b0-0423c84b47ce}</x14:id>
        </ext>
      </extLst>
    </cfRule>
  </conditionalFormatting>
  <conditionalFormatting sqref="E156">
    <cfRule type="dataBar" priority="2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{ddfb9a22-9cce-445a-a2e5-6b0fdc866166}</x14:id>
        </ext>
      </extLst>
    </cfRule>
    <cfRule type="dataBar" priority="2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{ef46215c-4e74-46d0-a0c8-72256848399b}</x14:id>
        </ext>
      </extLst>
    </cfRule>
    <cfRule type="dataBar" priority="2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{68e26e2e-3a84-44a2-bc4a-aff7a1135e13}</x14:id>
        </ext>
      </extLst>
    </cfRule>
  </conditionalFormatting>
  <conditionalFormatting sqref="E157">
    <cfRule type="dataBar" priority="2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{d44eb86e-99ae-4095-8071-08ebbf9e687a}</x14:id>
        </ext>
      </extLst>
    </cfRule>
    <cfRule type="dataBar" priority="2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{14105fd9-f77b-4bce-8508-250e7cca8bab}</x14:id>
        </ext>
      </extLst>
    </cfRule>
    <cfRule type="dataBar" priority="2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{d05b0603-46a5-4539-a4da-549192ee0c16}</x14:id>
        </ext>
      </extLst>
    </cfRule>
  </conditionalFormatting>
  <conditionalFormatting sqref="E188">
    <cfRule type="dataBar" priority="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{1d1e9184-2b65-4ff9-8d28-424d08ee23ae}</x14:id>
        </ext>
      </extLst>
    </cfRule>
    <cfRule type="dataBar" priority="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{c3de42cf-90fc-41f5-906b-78fd96b0bf7c}</x14:id>
        </ext>
      </extLst>
    </cfRule>
    <cfRule type="dataBar" priority="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{8187c5f5-be0b-47f6-a762-a6f01f80ec0c}</x14:id>
        </ext>
      </extLst>
    </cfRule>
  </conditionalFormatting>
  <conditionalFormatting sqref="E189">
    <cfRule type="dataBar" priority="1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{8d101e85-339f-4f76-90cc-2d3d091534bd}</x14:id>
        </ext>
      </extLst>
    </cfRule>
    <cfRule type="dataBar" priority="1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{e9560839-5e24-4071-b592-f5fb863c73d5}</x14:id>
        </ext>
      </extLst>
    </cfRule>
    <cfRule type="dataBar" priority="1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{3a4d0e45-3f04-4133-a9c1-5de483a01f3d}</x14:id>
        </ext>
      </extLst>
    </cfRule>
  </conditionalFormatting>
  <conditionalFormatting sqref="D3:D13">
    <cfRule type="dataBar" priority="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{87f6e02b-1af1-412a-ad41-5c7a9b277a60}</x14:id>
        </ext>
      </extLst>
    </cfRule>
  </conditionalFormatting>
  <conditionalFormatting sqref="E178:E180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{3f02d86f-f474-41fe-a504-43b55dd24dee}</x14:id>
        </ext>
      </extLst>
    </cfRule>
  </conditionalFormatting>
  <conditionalFormatting sqref="H143:H152">
    <cfRule type="dataBar" priority="58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{872f3a7b-e4f9-43ec-ba65-ba7afde262bf}</x14:id>
        </ext>
      </extLst>
    </cfRule>
  </conditionalFormatting>
  <conditionalFormatting sqref="E15:E19;E22:E26;E29:E34;E37:E43">
    <cfRule type="dataBar" priority="5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{a403dea1-cdf5-4d75-adb2-8aff72e9a422}</x14:id>
        </ext>
      </extLst>
    </cfRule>
  </conditionalFormatting>
  <conditionalFormatting sqref="E47:E51;E54:E58;E61:E66;E69:E75">
    <cfRule type="dataBar" priority="4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{ff60d546-c278-42a9-8231-9d215e9680d8}</x14:id>
        </ext>
      </extLst>
    </cfRule>
  </conditionalFormatting>
  <conditionalFormatting sqref="E79:E83;E86:E90;E93:E98;E101:E107">
    <cfRule type="dataBar" priority="37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{3a26e72a-0d00-4f18-ae72-f6630f304743}</x14:id>
        </ext>
      </extLst>
    </cfRule>
  </conditionalFormatting>
  <conditionalFormatting sqref="E111:E115;E118:E122;E125:E130;E133:E139">
    <cfRule type="dataBar" priority="3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{e4639ca9-ab8f-443b-8cd6-bdd6bf9cc4b8}</x14:id>
        </ext>
      </extLst>
    </cfRule>
  </conditionalFormatting>
  <conditionalFormatting sqref="E156:E160;E163:E167;E170:E175;E181:E184">
    <cfRule type="dataBar" priority="2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{f4eca033-1c37-4bf9-8a8b-e6cc11354e04}</x14:id>
        </ext>
      </extLst>
    </cfRule>
  </conditionalFormatting>
  <conditionalFormatting sqref="E188:E192;E195:E199;E202:E207;E210:E216">
    <cfRule type="dataBar" priority="1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{5f790083-3982-4bd1-873f-f531145f206a}</x14:id>
        </ext>
      </extLst>
    </cfRule>
  </conditionalFormatting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7f4aabe-b491-4648-99cd-49415648934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5fc64a8-8946-4814-9f2e-737fed83afd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df96892-4006-42f0-a0c1-4a693a836a2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f7631006-dc09-4810-ba70-a69db82930c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c01c355-5a98-484b-905b-87b137ea79d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4e4ff90-00e2-434d-9ef8-acca7585ad7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c9ed0f54-85d6-4e8b-a841-6c2848a5d7f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1561f35-a6db-4a82-928f-1af51d2ad16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90e3648-41f5-4691-a2e3-d4dffe0a24c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E15</xm:sqref>
        </x14:conditionalFormatting>
        <x14:conditionalFormatting xmlns:xm="http://schemas.microsoft.com/office/excel/2006/main">
          <x14:cfRule type="dataBar" id="{2a68116c-96f2-4a46-a5bc-f9a3bd2cfc8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2e49786-4f86-408f-98ad-54ad122aaa3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26e6192-e154-4060-ad1c-8bbe92e6849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E16</xm:sqref>
        </x14:conditionalFormatting>
        <x14:conditionalFormatting xmlns:xm="http://schemas.microsoft.com/office/excel/2006/main">
          <x14:cfRule type="dataBar" id="{c3507443-8e9d-4b5e-8203-0a057fa2d84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78a60bd-6bff-4269-a34c-a1c725d7889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a376767-c4fb-4587-880d-ce1b4daae59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E47</xm:sqref>
        </x14:conditionalFormatting>
        <x14:conditionalFormatting xmlns:xm="http://schemas.microsoft.com/office/excel/2006/main">
          <x14:cfRule type="dataBar" id="{89dbdd4b-6a8f-439f-a1aa-8fd4d598620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9649cfb-2577-4864-b0ac-5b6afe7e630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9315af2-b8c4-49ef-9cc2-78c062067b9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E48</xm:sqref>
        </x14:conditionalFormatting>
        <x14:conditionalFormatting xmlns:xm="http://schemas.microsoft.com/office/excel/2006/main">
          <x14:cfRule type="dataBar" id="{5814c9ed-27f1-46a3-a310-89984732d16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f1121684-1289-4b9a-9638-106c1f53d5a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38011c6-fda8-41c2-b1e7-d1ed32fe93e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E79</xm:sqref>
        </x14:conditionalFormatting>
        <x14:conditionalFormatting xmlns:xm="http://schemas.microsoft.com/office/excel/2006/main">
          <x14:cfRule type="dataBar" id="{ca4c41aa-52d1-4bbf-a7b0-feed965f43b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7f3961b-6a50-4544-b5a2-c23567c0d32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7cca1521-5407-4560-8a03-76d8746dd2d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E80</xm:sqref>
        </x14:conditionalFormatting>
        <x14:conditionalFormatting xmlns:xm="http://schemas.microsoft.com/office/excel/2006/main">
          <x14:cfRule type="dataBar" id="{eeba2f12-1095-43b8-a87b-b9c18920ca4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2e1b2dc-fb68-494b-ad36-caa32985a8f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aa767a7-4e87-441d-807d-964263e98ce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E111</xm:sqref>
        </x14:conditionalFormatting>
        <x14:conditionalFormatting xmlns:xm="http://schemas.microsoft.com/office/excel/2006/main">
          <x14:cfRule type="dataBar" id="{641c5db1-bb24-4d74-a5ef-b87bc06bd83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6ed0143-61b0-445e-b796-fa315330253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90edf1d-9b71-44b6-a5b0-0423c84b47c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E112</xm:sqref>
        </x14:conditionalFormatting>
        <x14:conditionalFormatting xmlns:xm="http://schemas.microsoft.com/office/excel/2006/main">
          <x14:cfRule type="dataBar" id="{ddfb9a22-9cce-445a-a2e5-6b0fdc86616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f46215c-4e74-46d0-a0c8-72256848399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8e26e2e-3a84-44a2-bc4a-aff7a1135e1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E156</xm:sqref>
        </x14:conditionalFormatting>
        <x14:conditionalFormatting xmlns:xm="http://schemas.microsoft.com/office/excel/2006/main">
          <x14:cfRule type="dataBar" id="{d44eb86e-99ae-4095-8071-08ebbf9e687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4105fd9-f77b-4bce-8508-250e7cca8ba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05b0603-46a5-4539-a4da-549192ee0c1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E157</xm:sqref>
        </x14:conditionalFormatting>
        <x14:conditionalFormatting xmlns:xm="http://schemas.microsoft.com/office/excel/2006/main">
          <x14:cfRule type="dataBar" id="{1d1e9184-2b65-4ff9-8d28-424d08ee23a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3de42cf-90fc-41f5-906b-78fd96b0bf7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187c5f5-be0b-47f6-a762-a6f01f80ec0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E188</xm:sqref>
        </x14:conditionalFormatting>
        <x14:conditionalFormatting xmlns:xm="http://schemas.microsoft.com/office/excel/2006/main">
          <x14:cfRule type="dataBar" id="{8d101e85-339f-4f76-90cc-2d3d091534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9560839-5e24-4071-b592-f5fb863c73d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a4d0e45-3f04-4133-a9c1-5de483a01f3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E189</xm:sqref>
        </x14:conditionalFormatting>
        <x14:conditionalFormatting xmlns:xm="http://schemas.microsoft.com/office/excel/2006/main">
          <x14:cfRule type="dataBar" id="{87f6e02b-1af1-412a-ad41-5c7a9b277a6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D3:D13</xm:sqref>
        </x14:conditionalFormatting>
        <x14:conditionalFormatting xmlns:xm="http://schemas.microsoft.com/office/excel/2006/main">
          <x14:cfRule type="dataBar" id="{3f02d86f-f474-41fe-a504-43b55dd24de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E178:E180</xm:sqref>
        </x14:conditionalFormatting>
        <x14:conditionalFormatting xmlns:xm="http://schemas.microsoft.com/office/excel/2006/main">
          <x14:cfRule type="dataBar" id="{872f3a7b-e4f9-43ec-ba65-ba7afde262b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H143:H152</xm:sqref>
        </x14:conditionalFormatting>
        <x14:conditionalFormatting xmlns:xm="http://schemas.microsoft.com/office/excel/2006/main">
          <x14:cfRule type="dataBar" id="{a403dea1-cdf5-4d75-adb2-8aff72e9a42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E15:E19;E22:E26;E29:E34;E37:E43</xm:sqref>
        </x14:conditionalFormatting>
        <x14:conditionalFormatting xmlns:xm="http://schemas.microsoft.com/office/excel/2006/main">
          <x14:cfRule type="dataBar" id="{ff60d546-c278-42a9-8231-9d215e9680d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E47:E51;E54:E58;E61:E66;E69:E75</xm:sqref>
        </x14:conditionalFormatting>
        <x14:conditionalFormatting xmlns:xm="http://schemas.microsoft.com/office/excel/2006/main">
          <x14:cfRule type="dataBar" id="{3a26e72a-0d00-4f18-ae72-f6630f30474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E79:E83;E86:E90;E93:E98;E101:E107</xm:sqref>
        </x14:conditionalFormatting>
        <x14:conditionalFormatting xmlns:xm="http://schemas.microsoft.com/office/excel/2006/main">
          <x14:cfRule type="dataBar" id="{e4639ca9-ab8f-443b-8cd6-bdd6bf9cc4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E111:E115;E118:E122;E125:E130;E133:E139</xm:sqref>
        </x14:conditionalFormatting>
        <x14:conditionalFormatting xmlns:xm="http://schemas.microsoft.com/office/excel/2006/main">
          <x14:cfRule type="dataBar" id="{f4eca033-1c37-4bf9-8a8b-e6cc11354e0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E156:E160;E163:E167;E170:E175;E181:E184</xm:sqref>
        </x14:conditionalFormatting>
        <x14:conditionalFormatting xmlns:xm="http://schemas.microsoft.com/office/excel/2006/main">
          <x14:cfRule type="dataBar" id="{5f790083-3982-4bd1-873f-f531145f206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E188:E192;E195:E199;E202:E207;E210:E216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19"/>
  <sheetViews>
    <sheetView zoomScale="60" zoomScaleNormal="60" workbookViewId="0">
      <selection activeCell="D2" sqref="D2"/>
    </sheetView>
  </sheetViews>
  <sheetFormatPr defaultColWidth="9.144" defaultRowHeight="14.4"/>
  <cols>
    <col min="2" max="8" width="30.712" customWidth="1"/>
    <col min="9" max="9" width="70.568" customWidth="1"/>
    <col min="10" max="14" width="30.568" customWidth="1"/>
  </cols>
  <sheetData>
    <row r="1" ht="15.15"/>
    <row r="2" ht="15" customHeight="1" spans="2:4">
      <c r="B2" s="16" t="s">
        <v>42</v>
      </c>
      <c r="C2" s="17"/>
      <c r="D2" s="229" t="s">
        <v>44</v>
      </c>
    </row>
    <row r="3" spans="2:4">
      <c r="B3" s="230" t="s">
        <v>595</v>
      </c>
      <c r="C3" s="231"/>
      <c r="D3" s="232"/>
    </row>
    <row r="4" spans="2:4">
      <c r="B4" s="13" t="s">
        <v>668</v>
      </c>
      <c r="C4" s="14"/>
      <c r="D4" s="233">
        <v>1</v>
      </c>
    </row>
    <row r="5" spans="2:4">
      <c r="B5" s="13" t="s">
        <v>669</v>
      </c>
      <c r="C5" s="14"/>
      <c r="D5" s="72">
        <v>1</v>
      </c>
    </row>
    <row r="6" ht="13.5" customHeight="1" spans="2:4">
      <c r="B6" s="13" t="s">
        <v>670</v>
      </c>
      <c r="C6" s="14"/>
      <c r="D6" s="72">
        <v>1</v>
      </c>
    </row>
    <row r="7" ht="13.5" customHeight="1" spans="2:4">
      <c r="B7" s="13" t="s">
        <v>596</v>
      </c>
      <c r="C7" s="14"/>
      <c r="D7" s="72"/>
    </row>
    <row r="8" ht="13.5" customHeight="1" spans="2:4">
      <c r="B8" s="13" t="s">
        <v>560</v>
      </c>
      <c r="C8" s="14"/>
      <c r="D8" s="72"/>
    </row>
    <row r="9" ht="13.5" customHeight="1" spans="2:4">
      <c r="B9" s="234" t="s">
        <v>597</v>
      </c>
      <c r="C9" s="235"/>
      <c r="D9" s="72"/>
    </row>
    <row r="10" spans="2:4">
      <c r="B10" s="13" t="s">
        <v>598</v>
      </c>
      <c r="C10" s="14"/>
      <c r="D10" s="72"/>
    </row>
    <row r="11" spans="2:4">
      <c r="B11" s="11" t="s">
        <v>599</v>
      </c>
      <c r="C11" s="236"/>
      <c r="D11" s="72"/>
    </row>
    <row r="12" ht="13.5" customHeight="1" spans="2:4">
      <c r="B12" s="237" t="s">
        <v>600</v>
      </c>
      <c r="C12" s="238"/>
      <c r="D12" s="72"/>
    </row>
    <row r="13" ht="15.15" spans="2:4">
      <c r="B13" s="239"/>
      <c r="C13" s="240"/>
      <c r="D13" s="241"/>
    </row>
    <row r="15" ht="15.15"/>
    <row r="16" ht="21.75" customHeight="1" spans="2:14">
      <c r="B16" s="242" t="s">
        <v>58</v>
      </c>
      <c r="C16" s="243" t="s">
        <v>59</v>
      </c>
      <c r="D16" s="242" t="s">
        <v>60</v>
      </c>
      <c r="E16" s="242" t="s">
        <v>44</v>
      </c>
      <c r="F16" s="243" t="s">
        <v>61</v>
      </c>
      <c r="G16" s="286" t="s">
        <v>62</v>
      </c>
      <c r="I16" s="346"/>
      <c r="J16" s="346"/>
      <c r="K16" s="346"/>
      <c r="L16" s="346"/>
      <c r="M16" s="346"/>
      <c r="N16" s="346"/>
    </row>
    <row r="17" spans="2:14">
      <c r="B17" s="244">
        <v>45502</v>
      </c>
      <c r="C17" s="245">
        <v>0.208333333333333</v>
      </c>
      <c r="D17" s="246" t="s">
        <v>63</v>
      </c>
      <c r="E17" s="287">
        <v>1</v>
      </c>
      <c r="F17" s="288" t="str">
        <f t="shared" ref="F17:F80" si="0">IF(E17=100%,"Completed","Goal")</f>
        <v>Completed</v>
      </c>
      <c r="G17" s="289"/>
      <c r="I17" s="347"/>
      <c r="J17" s="348"/>
      <c r="K17" s="349"/>
      <c r="L17" s="350"/>
      <c r="M17" s="354"/>
      <c r="N17" s="346"/>
    </row>
    <row r="18" spans="2:14">
      <c r="B18" s="244"/>
      <c r="C18" s="247">
        <v>0.215277777777778</v>
      </c>
      <c r="D18" s="248" t="s">
        <v>373</v>
      </c>
      <c r="E18" s="290">
        <v>1</v>
      </c>
      <c r="F18" s="291" t="str">
        <f t="shared" si="0"/>
        <v>Completed</v>
      </c>
      <c r="G18" s="292"/>
      <c r="I18" s="347"/>
      <c r="J18" s="348"/>
      <c r="K18" s="349"/>
      <c r="L18" s="350"/>
      <c r="M18" s="354"/>
      <c r="N18" s="346"/>
    </row>
    <row r="19" spans="2:14">
      <c r="B19" s="244"/>
      <c r="C19" s="247">
        <v>0.243055555555556</v>
      </c>
      <c r="D19" s="248" t="s">
        <v>374</v>
      </c>
      <c r="E19" s="293">
        <v>1</v>
      </c>
      <c r="F19" s="294" t="str">
        <f t="shared" si="0"/>
        <v>Completed</v>
      </c>
      <c r="G19" s="292"/>
      <c r="I19" s="347"/>
      <c r="J19" s="351"/>
      <c r="K19" s="349"/>
      <c r="L19" s="350"/>
      <c r="M19" s="354"/>
      <c r="N19" s="346"/>
    </row>
    <row r="20" spans="2:14">
      <c r="B20" s="244"/>
      <c r="C20" s="247">
        <v>0.277777777777778</v>
      </c>
      <c r="D20" s="248" t="s">
        <v>375</v>
      </c>
      <c r="E20" s="293">
        <v>1</v>
      </c>
      <c r="F20" s="294" t="str">
        <f t="shared" si="0"/>
        <v>Completed</v>
      </c>
      <c r="G20" s="292"/>
      <c r="I20" s="347"/>
      <c r="J20" s="348"/>
      <c r="K20" s="349"/>
      <c r="L20" s="350"/>
      <c r="M20" s="354"/>
      <c r="N20" s="346"/>
    </row>
    <row r="21" ht="15.15" spans="2:14">
      <c r="B21" s="244"/>
      <c r="C21" s="249">
        <v>0.326388888888889</v>
      </c>
      <c r="D21" s="250" t="s">
        <v>376</v>
      </c>
      <c r="E21" s="295">
        <v>1</v>
      </c>
      <c r="F21" s="296" t="str">
        <f t="shared" si="0"/>
        <v>Completed</v>
      </c>
      <c r="G21" s="297"/>
      <c r="I21" s="347"/>
      <c r="J21" s="348"/>
      <c r="K21" s="349"/>
      <c r="L21" s="350"/>
      <c r="M21" s="354"/>
      <c r="N21" s="346"/>
    </row>
    <row r="22" ht="13.5" customHeight="1" spans="2:14">
      <c r="B22" s="244"/>
      <c r="C22" s="251">
        <v>0.354166666666667</v>
      </c>
      <c r="D22" s="252"/>
      <c r="E22" s="298" t="s">
        <v>64</v>
      </c>
      <c r="F22" s="299"/>
      <c r="G22" s="300"/>
      <c r="I22" s="347"/>
      <c r="J22" s="348"/>
      <c r="K22" s="349"/>
      <c r="L22" s="350"/>
      <c r="M22" s="354"/>
      <c r="N22" s="346"/>
    </row>
    <row r="23" ht="15.15" spans="2:14">
      <c r="B23" s="244"/>
      <c r="C23" s="251" t="s">
        <v>69</v>
      </c>
      <c r="D23" s="252"/>
      <c r="E23" s="301" t="s">
        <v>44</v>
      </c>
      <c r="F23" s="301" t="s">
        <v>61</v>
      </c>
      <c r="G23" s="302" t="s">
        <v>62</v>
      </c>
      <c r="I23" s="347"/>
      <c r="J23" s="348"/>
      <c r="K23" s="349"/>
      <c r="L23" s="350"/>
      <c r="M23" s="354"/>
      <c r="N23" s="346"/>
    </row>
    <row r="24" spans="2:14">
      <c r="B24" s="244"/>
      <c r="C24" s="253" t="s">
        <v>671</v>
      </c>
      <c r="D24" s="254"/>
      <c r="E24" s="303">
        <v>1</v>
      </c>
      <c r="F24" s="304" t="str">
        <f t="shared" si="0"/>
        <v>Completed</v>
      </c>
      <c r="G24" s="305"/>
      <c r="I24" s="347"/>
      <c r="J24" s="348"/>
      <c r="K24" s="349"/>
      <c r="L24" s="350"/>
      <c r="M24" s="354"/>
      <c r="N24" s="346"/>
    </row>
    <row r="25" spans="2:14">
      <c r="B25" s="244"/>
      <c r="C25" s="255"/>
      <c r="D25" s="256"/>
      <c r="E25" s="306"/>
      <c r="F25" s="255" t="str">
        <f t="shared" si="0"/>
        <v>Goal</v>
      </c>
      <c r="G25" s="307"/>
      <c r="I25" s="347"/>
      <c r="J25" s="348"/>
      <c r="K25" s="349"/>
      <c r="L25" s="350"/>
      <c r="M25" s="354"/>
      <c r="N25" s="346"/>
    </row>
    <row r="26" spans="2:14">
      <c r="B26" s="244"/>
      <c r="C26" s="255"/>
      <c r="D26" s="256"/>
      <c r="E26" s="306"/>
      <c r="F26" s="255" t="str">
        <f t="shared" si="0"/>
        <v>Goal</v>
      </c>
      <c r="G26" s="307"/>
      <c r="I26" s="347"/>
      <c r="J26" s="352"/>
      <c r="K26" s="349"/>
      <c r="L26" s="353"/>
      <c r="M26" s="354"/>
      <c r="N26" s="346"/>
    </row>
    <row r="27" spans="2:14">
      <c r="B27" s="244"/>
      <c r="C27" s="255"/>
      <c r="D27" s="256"/>
      <c r="E27" s="306"/>
      <c r="F27" s="255" t="str">
        <f t="shared" si="0"/>
        <v>Goal</v>
      </c>
      <c r="G27" s="307"/>
      <c r="I27" s="347"/>
      <c r="J27" s="348"/>
      <c r="K27" s="349"/>
      <c r="L27" s="350"/>
      <c r="M27" s="354"/>
      <c r="N27" s="346"/>
    </row>
    <row r="28" ht="15" customHeight="1" spans="2:7">
      <c r="B28" s="244"/>
      <c r="C28" s="257"/>
      <c r="D28" s="258"/>
      <c r="E28" s="308"/>
      <c r="F28" s="309" t="str">
        <f t="shared" si="0"/>
        <v>Goal</v>
      </c>
      <c r="G28" s="310"/>
    </row>
    <row r="29" ht="15" customHeight="1" spans="2:7">
      <c r="B29" s="244"/>
      <c r="C29" s="259">
        <v>0.395833333333333</v>
      </c>
      <c r="D29" s="260"/>
      <c r="E29" s="311" t="s">
        <v>217</v>
      </c>
      <c r="F29" s="312"/>
      <c r="G29" s="313"/>
    </row>
    <row r="30" ht="15" customHeight="1" spans="2:7">
      <c r="B30" s="244"/>
      <c r="C30" s="259" t="s">
        <v>69</v>
      </c>
      <c r="D30" s="260"/>
      <c r="E30" s="314" t="s">
        <v>44</v>
      </c>
      <c r="F30" s="315" t="s">
        <v>61</v>
      </c>
      <c r="G30" s="314" t="s">
        <v>62</v>
      </c>
    </row>
    <row r="31" ht="15" customHeight="1" spans="2:7">
      <c r="B31" s="244"/>
      <c r="C31" s="261" t="s">
        <v>672</v>
      </c>
      <c r="D31" s="262"/>
      <c r="E31" s="316">
        <v>1</v>
      </c>
      <c r="F31" s="317" t="str">
        <f t="shared" si="0"/>
        <v>Completed</v>
      </c>
      <c r="G31" s="318"/>
    </row>
    <row r="32" ht="15" customHeight="1" spans="2:7">
      <c r="B32" s="244"/>
      <c r="C32" s="263" t="s">
        <v>673</v>
      </c>
      <c r="D32" s="264"/>
      <c r="E32" s="319">
        <v>1</v>
      </c>
      <c r="F32" s="320" t="str">
        <f t="shared" si="0"/>
        <v>Completed</v>
      </c>
      <c r="G32" s="321"/>
    </row>
    <row r="33" ht="15" customHeight="1" spans="2:7">
      <c r="B33" s="244"/>
      <c r="C33" s="263" t="s">
        <v>674</v>
      </c>
      <c r="D33" s="264"/>
      <c r="E33" s="319">
        <v>1</v>
      </c>
      <c r="F33" s="320" t="str">
        <f t="shared" si="0"/>
        <v>Completed</v>
      </c>
      <c r="G33" s="321"/>
    </row>
    <row r="34" ht="15" customHeight="1" spans="2:7">
      <c r="B34" s="244"/>
      <c r="C34" s="263"/>
      <c r="D34" s="264"/>
      <c r="E34" s="319"/>
      <c r="F34" s="320" t="str">
        <f t="shared" si="0"/>
        <v>Goal</v>
      </c>
      <c r="G34" s="321"/>
    </row>
    <row r="35" ht="15" customHeight="1" spans="2:7">
      <c r="B35" s="244"/>
      <c r="C35" s="265"/>
      <c r="D35" s="266"/>
      <c r="E35" s="322"/>
      <c r="F35" s="323" t="str">
        <f t="shared" si="0"/>
        <v>Goal</v>
      </c>
      <c r="G35" s="315"/>
    </row>
    <row r="36" ht="15" customHeight="1" spans="2:7">
      <c r="B36" s="244"/>
      <c r="C36" s="267">
        <v>0.520833333333333</v>
      </c>
      <c r="D36" s="268" t="s">
        <v>71</v>
      </c>
      <c r="E36" s="324"/>
      <c r="F36" s="325" t="str">
        <f t="shared" si="0"/>
        <v>Goal</v>
      </c>
      <c r="G36" s="326"/>
    </row>
    <row r="37" ht="15" customHeight="1" spans="2:7">
      <c r="B37" s="244"/>
      <c r="C37" s="269">
        <v>0.541666666666667</v>
      </c>
      <c r="D37" s="270"/>
      <c r="E37" s="327" t="s">
        <v>378</v>
      </c>
      <c r="F37" s="328"/>
      <c r="G37" s="329"/>
    </row>
    <row r="38" ht="15" customHeight="1" spans="2:7">
      <c r="B38" s="244"/>
      <c r="C38" s="271" t="s">
        <v>69</v>
      </c>
      <c r="D38" s="272"/>
      <c r="E38" s="330" t="s">
        <v>44</v>
      </c>
      <c r="F38" s="331" t="s">
        <v>61</v>
      </c>
      <c r="G38" s="332" t="s">
        <v>62</v>
      </c>
    </row>
    <row r="39" ht="15" customHeight="1" spans="2:7">
      <c r="B39" s="244"/>
      <c r="C39" s="273" t="s">
        <v>675</v>
      </c>
      <c r="D39" s="274"/>
      <c r="E39" s="333">
        <v>1</v>
      </c>
      <c r="F39" s="334" t="str">
        <f t="shared" si="0"/>
        <v>Completed</v>
      </c>
      <c r="G39" s="332"/>
    </row>
    <row r="40" ht="15" customHeight="1" spans="2:7">
      <c r="B40" s="244"/>
      <c r="C40" s="275" t="s">
        <v>676</v>
      </c>
      <c r="D40" s="276"/>
      <c r="E40" s="335"/>
      <c r="F40" s="336" t="str">
        <f t="shared" si="0"/>
        <v>Goal</v>
      </c>
      <c r="G40" s="337"/>
    </row>
    <row r="41" ht="15" customHeight="1" spans="2:7">
      <c r="B41" s="244"/>
      <c r="C41" s="275" t="s">
        <v>677</v>
      </c>
      <c r="D41" s="276"/>
      <c r="E41" s="335"/>
      <c r="F41" s="336" t="str">
        <f t="shared" si="0"/>
        <v>Goal</v>
      </c>
      <c r="G41" s="337"/>
    </row>
    <row r="42" ht="15" customHeight="1" spans="2:7">
      <c r="B42" s="244"/>
      <c r="C42" s="275" t="s">
        <v>634</v>
      </c>
      <c r="D42" s="276"/>
      <c r="E42" s="335"/>
      <c r="F42" s="336" t="str">
        <f t="shared" si="0"/>
        <v>Goal</v>
      </c>
      <c r="G42" s="337"/>
    </row>
    <row r="43" ht="15" customHeight="1" spans="2:7">
      <c r="B43" s="244"/>
      <c r="C43" s="275" t="s">
        <v>678</v>
      </c>
      <c r="D43" s="276"/>
      <c r="E43" s="338">
        <v>1</v>
      </c>
      <c r="F43" s="336" t="str">
        <f t="shared" si="0"/>
        <v>Completed</v>
      </c>
      <c r="G43" s="337"/>
    </row>
    <row r="44" ht="15" customHeight="1" spans="2:7">
      <c r="B44" s="244"/>
      <c r="C44" s="277" t="s">
        <v>679</v>
      </c>
      <c r="D44" s="278"/>
      <c r="E44" s="339">
        <v>1</v>
      </c>
      <c r="F44" s="340" t="str">
        <f t="shared" si="0"/>
        <v>Completed</v>
      </c>
      <c r="G44" s="341"/>
    </row>
    <row r="45" ht="15" customHeight="1" spans="2:7">
      <c r="B45" s="244"/>
      <c r="C45" s="279">
        <v>0.666666666666667</v>
      </c>
      <c r="D45" s="280" t="s">
        <v>391</v>
      </c>
      <c r="E45" s="342"/>
      <c r="F45" s="280" t="str">
        <f t="shared" si="0"/>
        <v>Goal</v>
      </c>
      <c r="G45" s="343"/>
    </row>
    <row r="46" ht="15" customHeight="1" spans="2:7">
      <c r="B46" s="281"/>
      <c r="C46" s="282">
        <v>0.75</v>
      </c>
      <c r="D46" s="283" t="s">
        <v>392</v>
      </c>
      <c r="E46" s="344"/>
      <c r="F46" s="283" t="str">
        <f t="shared" si="0"/>
        <v>Goal</v>
      </c>
      <c r="G46" s="345"/>
    </row>
    <row r="48" ht="15.15"/>
    <row r="49" ht="21.75" customHeight="1" spans="2:7">
      <c r="B49" s="242" t="s">
        <v>58</v>
      </c>
      <c r="C49" s="243" t="s">
        <v>59</v>
      </c>
      <c r="D49" s="242" t="s">
        <v>60</v>
      </c>
      <c r="E49" s="242" t="s">
        <v>44</v>
      </c>
      <c r="F49" s="243" t="s">
        <v>61</v>
      </c>
      <c r="G49" s="286" t="s">
        <v>62</v>
      </c>
    </row>
    <row r="50" spans="2:7">
      <c r="B50" s="244">
        <v>45503</v>
      </c>
      <c r="C50" s="245">
        <v>0.208333333333333</v>
      </c>
      <c r="D50" s="246" t="s">
        <v>63</v>
      </c>
      <c r="E50" s="287">
        <v>1</v>
      </c>
      <c r="F50" s="288" t="str">
        <f t="shared" si="0"/>
        <v>Completed</v>
      </c>
      <c r="G50" s="289"/>
    </row>
    <row r="51" spans="2:7">
      <c r="B51" s="244"/>
      <c r="C51" s="247">
        <v>0.215277777777778</v>
      </c>
      <c r="D51" s="248" t="s">
        <v>373</v>
      </c>
      <c r="E51" s="290">
        <v>1</v>
      </c>
      <c r="F51" s="291" t="str">
        <f t="shared" si="0"/>
        <v>Completed</v>
      </c>
      <c r="G51" s="292"/>
    </row>
    <row r="52" spans="2:7">
      <c r="B52" s="244"/>
      <c r="C52" s="247">
        <v>0.243055555555556</v>
      </c>
      <c r="D52" s="248" t="s">
        <v>374</v>
      </c>
      <c r="E52" s="293">
        <v>1</v>
      </c>
      <c r="F52" s="294" t="str">
        <f t="shared" si="0"/>
        <v>Completed</v>
      </c>
      <c r="G52" s="292"/>
    </row>
    <row r="53" spans="2:7">
      <c r="B53" s="244"/>
      <c r="C53" s="247">
        <v>0.277777777777778</v>
      </c>
      <c r="D53" s="248" t="s">
        <v>375</v>
      </c>
      <c r="E53" s="293">
        <v>1</v>
      </c>
      <c r="F53" s="294" t="str">
        <f t="shared" si="0"/>
        <v>Completed</v>
      </c>
      <c r="G53" s="292"/>
    </row>
    <row r="54" ht="15.15" spans="2:7">
      <c r="B54" s="244"/>
      <c r="C54" s="249">
        <v>0.326388888888889</v>
      </c>
      <c r="D54" s="250" t="s">
        <v>376</v>
      </c>
      <c r="E54" s="295">
        <v>1</v>
      </c>
      <c r="F54" s="296" t="str">
        <f t="shared" si="0"/>
        <v>Completed</v>
      </c>
      <c r="G54" s="297"/>
    </row>
    <row r="55" ht="13.5" customHeight="1" spans="2:7">
      <c r="B55" s="244"/>
      <c r="C55" s="251">
        <v>0.354166666666667</v>
      </c>
      <c r="D55" s="252"/>
      <c r="E55" s="298" t="s">
        <v>64</v>
      </c>
      <c r="F55" s="299"/>
      <c r="G55" s="300"/>
    </row>
    <row r="56" ht="15.15" spans="2:7">
      <c r="B56" s="244"/>
      <c r="C56" s="251" t="s">
        <v>69</v>
      </c>
      <c r="D56" s="252"/>
      <c r="E56" s="301" t="s">
        <v>44</v>
      </c>
      <c r="F56" s="301" t="s">
        <v>61</v>
      </c>
      <c r="G56" s="302" t="s">
        <v>62</v>
      </c>
    </row>
    <row r="57" spans="2:7">
      <c r="B57" s="244"/>
      <c r="C57" s="284"/>
      <c r="D57" s="285"/>
      <c r="E57" s="303"/>
      <c r="F57" s="304" t="str">
        <f t="shared" si="0"/>
        <v>Goal</v>
      </c>
      <c r="G57" s="305"/>
    </row>
    <row r="58" spans="2:7">
      <c r="B58" s="244"/>
      <c r="C58" s="255"/>
      <c r="D58" s="256"/>
      <c r="E58" s="306"/>
      <c r="F58" s="255" t="str">
        <f t="shared" si="0"/>
        <v>Goal</v>
      </c>
      <c r="G58" s="307"/>
    </row>
    <row r="59" spans="2:7">
      <c r="B59" s="244"/>
      <c r="C59" s="255"/>
      <c r="D59" s="256"/>
      <c r="E59" s="306"/>
      <c r="F59" s="255" t="str">
        <f t="shared" si="0"/>
        <v>Goal</v>
      </c>
      <c r="G59" s="307"/>
    </row>
    <row r="60" spans="2:7">
      <c r="B60" s="244"/>
      <c r="C60" s="255"/>
      <c r="D60" s="256"/>
      <c r="E60" s="306"/>
      <c r="F60" s="255" t="str">
        <f t="shared" si="0"/>
        <v>Goal</v>
      </c>
      <c r="G60" s="307"/>
    </row>
    <row r="61" ht="15.15" spans="2:7">
      <c r="B61" s="244"/>
      <c r="C61" s="257"/>
      <c r="D61" s="258"/>
      <c r="E61" s="308"/>
      <c r="F61" s="309" t="str">
        <f t="shared" si="0"/>
        <v>Goal</v>
      </c>
      <c r="G61" s="310"/>
    </row>
    <row r="62" ht="13.5" customHeight="1" spans="2:7">
      <c r="B62" s="244"/>
      <c r="C62" s="259">
        <v>0.395833333333333</v>
      </c>
      <c r="D62" s="260"/>
      <c r="E62" s="311" t="s">
        <v>217</v>
      </c>
      <c r="F62" s="312"/>
      <c r="G62" s="313"/>
    </row>
    <row r="63" ht="15.15" spans="2:7">
      <c r="B63" s="244"/>
      <c r="C63" s="259" t="s">
        <v>69</v>
      </c>
      <c r="D63" s="260"/>
      <c r="E63" s="314" t="s">
        <v>44</v>
      </c>
      <c r="F63" s="315" t="s">
        <v>61</v>
      </c>
      <c r="G63" s="314" t="s">
        <v>62</v>
      </c>
    </row>
    <row r="64" spans="2:7">
      <c r="B64" s="244"/>
      <c r="C64" s="261" t="s">
        <v>680</v>
      </c>
      <c r="D64" s="262"/>
      <c r="E64" s="316" t="s">
        <v>681</v>
      </c>
      <c r="F64" s="317" t="str">
        <f t="shared" si="0"/>
        <v>Goal</v>
      </c>
      <c r="G64" s="318"/>
    </row>
    <row r="65" spans="2:7">
      <c r="B65" s="244"/>
      <c r="C65" s="263" t="s">
        <v>682</v>
      </c>
      <c r="D65" s="264"/>
      <c r="E65" s="319" t="s">
        <v>681</v>
      </c>
      <c r="F65" s="320" t="str">
        <f t="shared" si="0"/>
        <v>Goal</v>
      </c>
      <c r="G65" s="321"/>
    </row>
    <row r="66" spans="2:7">
      <c r="B66" s="244"/>
      <c r="C66" s="263" t="s">
        <v>683</v>
      </c>
      <c r="D66" s="264"/>
      <c r="E66" s="319">
        <v>1</v>
      </c>
      <c r="F66" s="320" t="str">
        <f t="shared" si="0"/>
        <v>Completed</v>
      </c>
      <c r="G66" s="321"/>
    </row>
    <row r="67" spans="2:7">
      <c r="B67" s="244"/>
      <c r="C67" s="263"/>
      <c r="D67" s="264"/>
      <c r="E67" s="319"/>
      <c r="F67" s="320" t="str">
        <f t="shared" si="0"/>
        <v>Goal</v>
      </c>
      <c r="G67" s="321"/>
    </row>
    <row r="68" ht="15.75" customHeight="1" spans="2:7">
      <c r="B68" s="244"/>
      <c r="C68" s="265"/>
      <c r="D68" s="266"/>
      <c r="E68" s="322"/>
      <c r="F68" s="323" t="str">
        <f t="shared" si="0"/>
        <v>Goal</v>
      </c>
      <c r="G68" s="315"/>
    </row>
    <row r="69" ht="15.75" customHeight="1" spans="2:7">
      <c r="B69" s="244"/>
      <c r="C69" s="267">
        <v>0.520833333333333</v>
      </c>
      <c r="D69" s="268" t="s">
        <v>71</v>
      </c>
      <c r="E69" s="324"/>
      <c r="F69" s="325" t="str">
        <f t="shared" si="0"/>
        <v>Goal</v>
      </c>
      <c r="G69" s="326"/>
    </row>
    <row r="70" ht="15.75" customHeight="1" spans="2:7">
      <c r="B70" s="244"/>
      <c r="C70" s="269">
        <v>0.541666666666667</v>
      </c>
      <c r="D70" s="270"/>
      <c r="E70" s="327" t="s">
        <v>378</v>
      </c>
      <c r="F70" s="328"/>
      <c r="G70" s="329"/>
    </row>
    <row r="71" ht="15.75" customHeight="1" spans="2:7">
      <c r="B71" s="244"/>
      <c r="C71" s="269" t="s">
        <v>69</v>
      </c>
      <c r="D71" s="270"/>
      <c r="E71" s="330" t="s">
        <v>44</v>
      </c>
      <c r="F71" s="330" t="s">
        <v>61</v>
      </c>
      <c r="G71" s="329" t="s">
        <v>62</v>
      </c>
    </row>
    <row r="72" ht="30" customHeight="1" spans="2:7">
      <c r="B72" s="244"/>
      <c r="C72" s="355" t="s">
        <v>684</v>
      </c>
      <c r="D72" s="356"/>
      <c r="E72" s="361">
        <v>1</v>
      </c>
      <c r="F72" s="334" t="str">
        <f t="shared" si="0"/>
        <v>Completed</v>
      </c>
      <c r="G72" s="331"/>
    </row>
    <row r="73" spans="2:7">
      <c r="B73" s="244"/>
      <c r="C73" s="357" t="s">
        <v>676</v>
      </c>
      <c r="D73" s="358"/>
      <c r="E73" s="362" t="s">
        <v>685</v>
      </c>
      <c r="F73" s="336" t="str">
        <f t="shared" si="0"/>
        <v>Goal</v>
      </c>
      <c r="G73" s="363"/>
    </row>
    <row r="74" spans="2:7">
      <c r="B74" s="244"/>
      <c r="C74" s="357" t="s">
        <v>675</v>
      </c>
      <c r="D74" s="358"/>
      <c r="E74" s="362">
        <v>1</v>
      </c>
      <c r="F74" s="336" t="str">
        <f t="shared" si="0"/>
        <v>Completed</v>
      </c>
      <c r="G74" s="363"/>
    </row>
    <row r="75" spans="2:7">
      <c r="B75" s="244"/>
      <c r="C75" s="357" t="s">
        <v>686</v>
      </c>
      <c r="D75" s="358"/>
      <c r="E75" s="362">
        <v>1</v>
      </c>
      <c r="F75" s="336" t="str">
        <f t="shared" si="0"/>
        <v>Completed</v>
      </c>
      <c r="G75" s="363"/>
    </row>
    <row r="76" ht="15.75" customHeight="1" spans="2:7">
      <c r="B76" s="244"/>
      <c r="C76" s="359"/>
      <c r="D76" s="360"/>
      <c r="E76" s="364"/>
      <c r="F76" s="340" t="str">
        <f t="shared" si="0"/>
        <v>Goal</v>
      </c>
      <c r="G76" s="365"/>
    </row>
    <row r="77" spans="2:7">
      <c r="B77" s="244"/>
      <c r="C77" s="279">
        <v>0.666666666666667</v>
      </c>
      <c r="D77" s="280" t="s">
        <v>391</v>
      </c>
      <c r="E77" s="342"/>
      <c r="F77" s="280" t="str">
        <f t="shared" si="0"/>
        <v>Goal</v>
      </c>
      <c r="G77" s="343"/>
    </row>
    <row r="78" ht="15.75" customHeight="1" spans="2:7">
      <c r="B78" s="281"/>
      <c r="C78" s="282">
        <v>0.75</v>
      </c>
      <c r="D78" s="283" t="s">
        <v>392</v>
      </c>
      <c r="E78" s="344"/>
      <c r="F78" s="283" t="str">
        <f t="shared" si="0"/>
        <v>Goal</v>
      </c>
      <c r="G78" s="345"/>
    </row>
    <row r="80" ht="15.15"/>
    <row r="81" ht="21.75" customHeight="1" spans="2:7">
      <c r="B81" s="242" t="s">
        <v>58</v>
      </c>
      <c r="C81" s="243" t="s">
        <v>59</v>
      </c>
      <c r="D81" s="242" t="s">
        <v>60</v>
      </c>
      <c r="E81" s="242" t="s">
        <v>44</v>
      </c>
      <c r="F81" s="243" t="s">
        <v>61</v>
      </c>
      <c r="G81" s="286" t="s">
        <v>62</v>
      </c>
    </row>
    <row r="82" spans="2:7">
      <c r="B82" s="244">
        <v>45504</v>
      </c>
      <c r="C82" s="245">
        <v>0.208333333333333</v>
      </c>
      <c r="D82" s="246" t="s">
        <v>63</v>
      </c>
      <c r="E82" s="287">
        <v>1</v>
      </c>
      <c r="F82" s="288" t="str">
        <f t="shared" ref="F81:F101" si="1">IF(E82=100%,"Completed","Goal")</f>
        <v>Completed</v>
      </c>
      <c r="G82" s="289"/>
    </row>
    <row r="83" spans="2:7">
      <c r="B83" s="244"/>
      <c r="C83" s="247">
        <v>0.215277777777778</v>
      </c>
      <c r="D83" s="248" t="s">
        <v>373</v>
      </c>
      <c r="E83" s="290">
        <v>1</v>
      </c>
      <c r="F83" s="291" t="str">
        <f t="shared" si="1"/>
        <v>Completed</v>
      </c>
      <c r="G83" s="292"/>
    </row>
    <row r="84" spans="2:7">
      <c r="B84" s="244"/>
      <c r="C84" s="247">
        <v>0.243055555555556</v>
      </c>
      <c r="D84" s="248" t="s">
        <v>374</v>
      </c>
      <c r="E84" s="293">
        <v>1</v>
      </c>
      <c r="F84" s="294" t="str">
        <f t="shared" si="1"/>
        <v>Completed</v>
      </c>
      <c r="G84" s="292"/>
    </row>
    <row r="85" spans="2:7">
      <c r="B85" s="244"/>
      <c r="C85" s="247">
        <v>0.277777777777778</v>
      </c>
      <c r="D85" s="248" t="s">
        <v>375</v>
      </c>
      <c r="E85" s="293" t="s">
        <v>687</v>
      </c>
      <c r="F85" s="294" t="str">
        <f t="shared" si="1"/>
        <v>Goal</v>
      </c>
      <c r="G85" s="292"/>
    </row>
    <row r="86" ht="15.15" spans="2:7">
      <c r="B86" s="244"/>
      <c r="C86" s="249">
        <v>0.326388888888889</v>
      </c>
      <c r="D86" s="250" t="s">
        <v>376</v>
      </c>
      <c r="E86" s="295">
        <v>1</v>
      </c>
      <c r="F86" s="296" t="str">
        <f t="shared" si="1"/>
        <v>Completed</v>
      </c>
      <c r="G86" s="297"/>
    </row>
    <row r="87" ht="13.5" customHeight="1" spans="2:7">
      <c r="B87" s="244"/>
      <c r="C87" s="251">
        <v>0.354166666666667</v>
      </c>
      <c r="D87" s="252"/>
      <c r="E87" s="298" t="s">
        <v>64</v>
      </c>
      <c r="F87" s="299"/>
      <c r="G87" s="300"/>
    </row>
    <row r="88" ht="15.15" spans="2:7">
      <c r="B88" s="244"/>
      <c r="C88" s="251" t="s">
        <v>69</v>
      </c>
      <c r="D88" s="252"/>
      <c r="E88" s="301" t="s">
        <v>44</v>
      </c>
      <c r="F88" s="301" t="s">
        <v>61</v>
      </c>
      <c r="G88" s="302" t="s">
        <v>62</v>
      </c>
    </row>
    <row r="89" spans="2:7">
      <c r="B89" s="244"/>
      <c r="C89" s="284"/>
      <c r="D89" s="285"/>
      <c r="E89" s="303"/>
      <c r="F89" s="304" t="str">
        <f t="shared" si="1"/>
        <v>Goal</v>
      </c>
      <c r="G89" s="305"/>
    </row>
    <row r="90" spans="2:7">
      <c r="B90" s="244"/>
      <c r="C90" s="255"/>
      <c r="D90" s="256"/>
      <c r="E90" s="306"/>
      <c r="F90" s="255" t="str">
        <f t="shared" si="1"/>
        <v>Goal</v>
      </c>
      <c r="G90" s="307"/>
    </row>
    <row r="91" spans="2:7">
      <c r="B91" s="244"/>
      <c r="C91" s="255"/>
      <c r="D91" s="256"/>
      <c r="E91" s="306"/>
      <c r="F91" s="255" t="str">
        <f t="shared" si="1"/>
        <v>Goal</v>
      </c>
      <c r="G91" s="307"/>
    </row>
    <row r="92" spans="2:7">
      <c r="B92" s="244"/>
      <c r="C92" s="255"/>
      <c r="D92" s="256"/>
      <c r="E92" s="306"/>
      <c r="F92" s="255" t="str">
        <f t="shared" si="1"/>
        <v>Goal</v>
      </c>
      <c r="G92" s="307"/>
    </row>
    <row r="93" ht="15.15" spans="2:7">
      <c r="B93" s="244"/>
      <c r="C93" s="257"/>
      <c r="D93" s="258"/>
      <c r="E93" s="308"/>
      <c r="F93" s="309" t="str">
        <f t="shared" si="1"/>
        <v>Goal</v>
      </c>
      <c r="G93" s="310"/>
    </row>
    <row r="94" ht="13.5" customHeight="1" spans="2:7">
      <c r="B94" s="244"/>
      <c r="C94" s="259">
        <v>0.395833333333333</v>
      </c>
      <c r="D94" s="260"/>
      <c r="E94" s="311" t="s">
        <v>217</v>
      </c>
      <c r="F94" s="312"/>
      <c r="G94" s="313"/>
    </row>
    <row r="95" ht="15.15" spans="2:7">
      <c r="B95" s="244"/>
      <c r="C95" s="259" t="s">
        <v>69</v>
      </c>
      <c r="D95" s="260"/>
      <c r="E95" s="314" t="s">
        <v>44</v>
      </c>
      <c r="F95" s="315" t="s">
        <v>61</v>
      </c>
      <c r="G95" s="314" t="s">
        <v>62</v>
      </c>
    </row>
    <row r="96" spans="2:7">
      <c r="B96" s="244"/>
      <c r="C96" s="261" t="s">
        <v>682</v>
      </c>
      <c r="D96" s="262"/>
      <c r="E96" s="316">
        <v>1</v>
      </c>
      <c r="F96" s="317" t="str">
        <f t="shared" si="1"/>
        <v>Completed</v>
      </c>
      <c r="G96" s="318"/>
    </row>
    <row r="97" spans="2:7">
      <c r="B97" s="244"/>
      <c r="C97" s="263" t="s">
        <v>688</v>
      </c>
      <c r="D97" s="264"/>
      <c r="E97" s="319" t="s">
        <v>681</v>
      </c>
      <c r="F97" s="320" t="str">
        <f t="shared" si="1"/>
        <v>Goal</v>
      </c>
      <c r="G97" s="321"/>
    </row>
    <row r="98" spans="2:7">
      <c r="B98" s="244"/>
      <c r="C98" s="263" t="s">
        <v>689</v>
      </c>
      <c r="D98" s="264"/>
      <c r="E98" s="319">
        <v>1</v>
      </c>
      <c r="F98" s="320" t="str">
        <f t="shared" si="1"/>
        <v>Completed</v>
      </c>
      <c r="G98" s="321"/>
    </row>
    <row r="99" spans="2:7">
      <c r="B99" s="244"/>
      <c r="C99" s="263" t="s">
        <v>585</v>
      </c>
      <c r="D99" s="264"/>
      <c r="E99" s="319">
        <v>1</v>
      </c>
      <c r="F99" s="320" t="str">
        <f t="shared" si="1"/>
        <v>Completed</v>
      </c>
      <c r="G99" s="321"/>
    </row>
    <row r="100" ht="15.75" customHeight="1" spans="2:7">
      <c r="B100" s="244"/>
      <c r="C100" s="265"/>
      <c r="D100" s="266"/>
      <c r="E100" s="322"/>
      <c r="F100" s="323" t="str">
        <f t="shared" si="1"/>
        <v>Goal</v>
      </c>
      <c r="G100" s="315"/>
    </row>
    <row r="101" ht="15.75" customHeight="1" spans="2:7">
      <c r="B101" s="244"/>
      <c r="C101" s="267">
        <v>0.520833333333333</v>
      </c>
      <c r="D101" s="268" t="s">
        <v>71</v>
      </c>
      <c r="E101" s="324">
        <v>1</v>
      </c>
      <c r="F101" s="325" t="str">
        <f t="shared" si="1"/>
        <v>Completed</v>
      </c>
      <c r="G101" s="326"/>
    </row>
    <row r="102" ht="15.75" customHeight="1" spans="2:7">
      <c r="B102" s="244"/>
      <c r="C102" s="269">
        <v>0.541666666666667</v>
      </c>
      <c r="D102" s="270"/>
      <c r="E102" s="327" t="s">
        <v>378</v>
      </c>
      <c r="F102" s="328"/>
      <c r="G102" s="329"/>
    </row>
    <row r="103" ht="15.75" customHeight="1" spans="2:7">
      <c r="B103" s="244"/>
      <c r="C103" s="269" t="s">
        <v>69</v>
      </c>
      <c r="D103" s="270"/>
      <c r="E103" s="330" t="s">
        <v>44</v>
      </c>
      <c r="F103" s="330" t="s">
        <v>61</v>
      </c>
      <c r="G103" s="329" t="s">
        <v>62</v>
      </c>
    </row>
    <row r="104" spans="2:7">
      <c r="B104" s="244"/>
      <c r="C104" s="355" t="s">
        <v>676</v>
      </c>
      <c r="D104" s="356"/>
      <c r="E104" s="361">
        <v>1</v>
      </c>
      <c r="F104" s="334" t="str">
        <f t="shared" ref="F104:F167" si="2">IF(E104=100%,"Completed","Goal")</f>
        <v>Completed</v>
      </c>
      <c r="G104" s="331"/>
    </row>
    <row r="105" ht="30" customHeight="1" spans="2:7">
      <c r="B105" s="244"/>
      <c r="C105" s="357" t="s">
        <v>690</v>
      </c>
      <c r="D105" s="358"/>
      <c r="E105" s="362">
        <v>1</v>
      </c>
      <c r="F105" s="336" t="str">
        <f t="shared" si="2"/>
        <v>Completed</v>
      </c>
      <c r="G105" s="363"/>
    </row>
    <row r="106" spans="2:7">
      <c r="B106" s="244"/>
      <c r="C106" s="357" t="s">
        <v>691</v>
      </c>
      <c r="D106" s="358"/>
      <c r="E106" s="362">
        <v>1</v>
      </c>
      <c r="F106" s="336" t="str">
        <f t="shared" si="2"/>
        <v>Completed</v>
      </c>
      <c r="G106" s="363"/>
    </row>
    <row r="107" spans="2:7">
      <c r="B107" s="244"/>
      <c r="C107" s="357" t="s">
        <v>692</v>
      </c>
      <c r="D107" s="358"/>
      <c r="E107" s="362">
        <v>1</v>
      </c>
      <c r="F107" s="336" t="str">
        <f t="shared" si="2"/>
        <v>Completed</v>
      </c>
      <c r="G107" s="363"/>
    </row>
    <row r="108" ht="15.75" customHeight="1" spans="2:7">
      <c r="B108" s="244"/>
      <c r="C108" s="359"/>
      <c r="D108" s="360"/>
      <c r="E108" s="364"/>
      <c r="F108" s="340" t="str">
        <f t="shared" si="2"/>
        <v>Goal</v>
      </c>
      <c r="G108" s="365"/>
    </row>
    <row r="109" spans="2:7">
      <c r="B109" s="244"/>
      <c r="C109" s="279">
        <v>0.666666666666667</v>
      </c>
      <c r="D109" s="280" t="s">
        <v>391</v>
      </c>
      <c r="E109" s="342"/>
      <c r="F109" s="280" t="str">
        <f t="shared" si="2"/>
        <v>Goal</v>
      </c>
      <c r="G109" s="343"/>
    </row>
    <row r="110" ht="15.75" customHeight="1" spans="2:7">
      <c r="B110" s="281"/>
      <c r="C110" s="282">
        <v>0.75</v>
      </c>
      <c r="D110" s="283" t="s">
        <v>392</v>
      </c>
      <c r="E110" s="344"/>
      <c r="F110" s="283" t="str">
        <f t="shared" si="2"/>
        <v>Goal</v>
      </c>
      <c r="G110" s="345"/>
    </row>
    <row r="112" ht="15.15"/>
    <row r="113" ht="21.75" customHeight="1" spans="2:7">
      <c r="B113" s="242" t="s">
        <v>58</v>
      </c>
      <c r="C113" s="243" t="s">
        <v>59</v>
      </c>
      <c r="D113" s="242" t="s">
        <v>60</v>
      </c>
      <c r="E113" s="242" t="s">
        <v>44</v>
      </c>
      <c r="F113" s="243" t="s">
        <v>61</v>
      </c>
      <c r="G113" s="286" t="s">
        <v>62</v>
      </c>
    </row>
    <row r="114" spans="2:7">
      <c r="B114" s="244">
        <v>45505</v>
      </c>
      <c r="C114" s="245">
        <v>0.208333333333333</v>
      </c>
      <c r="D114" s="246" t="s">
        <v>63</v>
      </c>
      <c r="E114" s="287">
        <v>1</v>
      </c>
      <c r="F114" s="288" t="str">
        <f t="shared" si="2"/>
        <v>Completed</v>
      </c>
      <c r="G114" s="289"/>
    </row>
    <row r="115" spans="2:7">
      <c r="B115" s="244"/>
      <c r="C115" s="247">
        <v>0.215277777777778</v>
      </c>
      <c r="D115" s="248" t="s">
        <v>373</v>
      </c>
      <c r="E115" s="290">
        <v>1</v>
      </c>
      <c r="F115" s="291" t="str">
        <f t="shared" si="2"/>
        <v>Completed</v>
      </c>
      <c r="G115" s="292"/>
    </row>
    <row r="116" spans="2:7">
      <c r="B116" s="244"/>
      <c r="C116" s="247">
        <v>0.243055555555556</v>
      </c>
      <c r="D116" s="248" t="s">
        <v>374</v>
      </c>
      <c r="E116" s="293">
        <v>1</v>
      </c>
      <c r="F116" s="294" t="str">
        <f t="shared" si="2"/>
        <v>Completed</v>
      </c>
      <c r="G116" s="292"/>
    </row>
    <row r="117" spans="2:7">
      <c r="B117" s="244"/>
      <c r="C117" s="247">
        <v>0.277777777777778</v>
      </c>
      <c r="D117" s="248" t="s">
        <v>375</v>
      </c>
      <c r="E117" s="293"/>
      <c r="F117" s="294" t="str">
        <f t="shared" si="2"/>
        <v>Goal</v>
      </c>
      <c r="G117" s="292"/>
    </row>
    <row r="118" ht="15.15" spans="2:7">
      <c r="B118" s="244"/>
      <c r="C118" s="249">
        <v>0.326388888888889</v>
      </c>
      <c r="D118" s="250" t="s">
        <v>376</v>
      </c>
      <c r="E118" s="295">
        <v>1</v>
      </c>
      <c r="F118" s="296" t="str">
        <f t="shared" si="2"/>
        <v>Completed</v>
      </c>
      <c r="G118" s="297"/>
    </row>
    <row r="119" ht="13.5" customHeight="1" spans="2:7">
      <c r="B119" s="244"/>
      <c r="C119" s="251">
        <v>0.354166666666667</v>
      </c>
      <c r="D119" s="252"/>
      <c r="E119" s="298" t="s">
        <v>64</v>
      </c>
      <c r="F119" s="299"/>
      <c r="G119" s="300"/>
    </row>
    <row r="120" ht="15.15" spans="2:7">
      <c r="B120" s="244"/>
      <c r="C120" s="251" t="s">
        <v>69</v>
      </c>
      <c r="D120" s="252"/>
      <c r="E120" s="301" t="s">
        <v>44</v>
      </c>
      <c r="F120" s="301" t="s">
        <v>61</v>
      </c>
      <c r="G120" s="302" t="s">
        <v>62</v>
      </c>
    </row>
    <row r="121" spans="2:7">
      <c r="B121" s="244"/>
      <c r="C121" s="253" t="s">
        <v>693</v>
      </c>
      <c r="D121" s="254"/>
      <c r="E121" s="303">
        <v>1</v>
      </c>
      <c r="F121" s="304" t="str">
        <f t="shared" si="2"/>
        <v>Completed</v>
      </c>
      <c r="G121" s="305"/>
    </row>
    <row r="122" spans="2:7">
      <c r="B122" s="244"/>
      <c r="C122" s="255"/>
      <c r="D122" s="256"/>
      <c r="E122" s="306"/>
      <c r="F122" s="255" t="str">
        <f t="shared" si="2"/>
        <v>Goal</v>
      </c>
      <c r="G122" s="307"/>
    </row>
    <row r="123" spans="2:7">
      <c r="B123" s="244"/>
      <c r="C123" s="255"/>
      <c r="D123" s="256"/>
      <c r="E123" s="306"/>
      <c r="F123" s="255" t="str">
        <f t="shared" si="2"/>
        <v>Goal</v>
      </c>
      <c r="G123" s="307"/>
    </row>
    <row r="124" spans="2:7">
      <c r="B124" s="244"/>
      <c r="C124" s="255"/>
      <c r="D124" s="256"/>
      <c r="E124" s="306"/>
      <c r="F124" s="255" t="str">
        <f t="shared" si="2"/>
        <v>Goal</v>
      </c>
      <c r="G124" s="307"/>
    </row>
    <row r="125" ht="15.15" spans="2:7">
      <c r="B125" s="244"/>
      <c r="C125" s="257"/>
      <c r="D125" s="258"/>
      <c r="E125" s="308"/>
      <c r="F125" s="309" t="str">
        <f t="shared" si="2"/>
        <v>Goal</v>
      </c>
      <c r="G125" s="310"/>
    </row>
    <row r="126" ht="13.5" customHeight="1" spans="2:7">
      <c r="B126" s="244"/>
      <c r="C126" s="259">
        <v>0.395833333333333</v>
      </c>
      <c r="D126" s="260"/>
      <c r="E126" s="311" t="s">
        <v>217</v>
      </c>
      <c r="F126" s="312"/>
      <c r="G126" s="313"/>
    </row>
    <row r="127" ht="15.15" spans="2:7">
      <c r="B127" s="244"/>
      <c r="C127" s="259" t="s">
        <v>69</v>
      </c>
      <c r="D127" s="260"/>
      <c r="E127" s="314" t="s">
        <v>44</v>
      </c>
      <c r="F127" s="315" t="s">
        <v>61</v>
      </c>
      <c r="G127" s="314" t="s">
        <v>62</v>
      </c>
    </row>
    <row r="128" spans="2:7">
      <c r="B128" s="244"/>
      <c r="C128" s="261" t="s">
        <v>694</v>
      </c>
      <c r="D128" s="262"/>
      <c r="E128" s="316">
        <v>1</v>
      </c>
      <c r="F128" s="317" t="str">
        <f t="shared" si="2"/>
        <v>Completed</v>
      </c>
      <c r="G128" s="318" t="s">
        <v>695</v>
      </c>
    </row>
    <row r="129" spans="2:7">
      <c r="B129" s="244"/>
      <c r="C129" s="263" t="s">
        <v>696</v>
      </c>
      <c r="D129" s="264"/>
      <c r="E129" s="319"/>
      <c r="F129" s="320" t="str">
        <f t="shared" si="2"/>
        <v>Goal</v>
      </c>
      <c r="G129" s="321"/>
    </row>
    <row r="130" spans="2:7">
      <c r="B130" s="244"/>
      <c r="C130" s="263" t="s">
        <v>697</v>
      </c>
      <c r="D130" s="264"/>
      <c r="E130" s="319"/>
      <c r="F130" s="320" t="str">
        <f t="shared" si="2"/>
        <v>Goal</v>
      </c>
      <c r="G130" s="321"/>
    </row>
    <row r="131" spans="2:7">
      <c r="B131" s="244"/>
      <c r="C131" s="263" t="s">
        <v>688</v>
      </c>
      <c r="D131" s="264"/>
      <c r="E131" s="319">
        <v>1</v>
      </c>
      <c r="F131" s="320" t="str">
        <f t="shared" si="2"/>
        <v>Completed</v>
      </c>
      <c r="G131" s="321"/>
    </row>
    <row r="132" ht="15.75" customHeight="1" spans="2:7">
      <c r="B132" s="244"/>
      <c r="C132" s="265"/>
      <c r="D132" s="266"/>
      <c r="E132" s="322"/>
      <c r="F132" s="323" t="str">
        <f t="shared" si="2"/>
        <v>Goal</v>
      </c>
      <c r="G132" s="315"/>
    </row>
    <row r="133" ht="15.75" customHeight="1" spans="2:7">
      <c r="B133" s="244"/>
      <c r="C133" s="267">
        <v>0.520833333333333</v>
      </c>
      <c r="D133" s="268" t="s">
        <v>71</v>
      </c>
      <c r="E133" s="324"/>
      <c r="F133" s="325" t="str">
        <f t="shared" si="2"/>
        <v>Goal</v>
      </c>
      <c r="G133" s="326"/>
    </row>
    <row r="134" ht="15.75" customHeight="1" spans="2:7">
      <c r="B134" s="244"/>
      <c r="C134" s="269">
        <v>0.541666666666667</v>
      </c>
      <c r="D134" s="270"/>
      <c r="E134" s="327" t="s">
        <v>378</v>
      </c>
      <c r="F134" s="328"/>
      <c r="G134" s="329"/>
    </row>
    <row r="135" ht="15.75" customHeight="1" spans="2:7">
      <c r="B135" s="244"/>
      <c r="C135" s="269" t="s">
        <v>69</v>
      </c>
      <c r="D135" s="270"/>
      <c r="E135" s="330" t="s">
        <v>44</v>
      </c>
      <c r="F135" s="330" t="s">
        <v>61</v>
      </c>
      <c r="G135" s="329" t="s">
        <v>62</v>
      </c>
    </row>
    <row r="136" spans="2:7">
      <c r="B136" s="244"/>
      <c r="C136" s="355" t="s">
        <v>698</v>
      </c>
      <c r="D136" s="356"/>
      <c r="E136" s="361">
        <v>1</v>
      </c>
      <c r="F136" s="334" t="str">
        <f t="shared" si="2"/>
        <v>Completed</v>
      </c>
      <c r="G136" s="331"/>
    </row>
    <row r="137" ht="30" customHeight="1" spans="2:7">
      <c r="B137" s="244"/>
      <c r="C137" s="357" t="s">
        <v>690</v>
      </c>
      <c r="D137" s="358"/>
      <c r="E137" s="362"/>
      <c r="F137" s="336" t="str">
        <f t="shared" si="2"/>
        <v>Goal</v>
      </c>
      <c r="G137" s="363"/>
    </row>
    <row r="138" ht="30" customHeight="1" spans="2:7">
      <c r="B138" s="244"/>
      <c r="C138" s="357" t="s">
        <v>699</v>
      </c>
      <c r="D138" s="358"/>
      <c r="E138" s="362"/>
      <c r="F138" s="336" t="str">
        <f t="shared" si="2"/>
        <v>Goal</v>
      </c>
      <c r="G138" s="363"/>
    </row>
    <row r="139" spans="2:7">
      <c r="B139" s="244"/>
      <c r="C139" s="357" t="s">
        <v>692</v>
      </c>
      <c r="D139" s="358"/>
      <c r="E139" s="362">
        <v>1</v>
      </c>
      <c r="F139" s="336" t="str">
        <f t="shared" si="2"/>
        <v>Completed</v>
      </c>
      <c r="G139" s="363"/>
    </row>
    <row r="140" ht="15.75" customHeight="1" spans="2:7">
      <c r="B140" s="244"/>
      <c r="C140" s="359"/>
      <c r="D140" s="360"/>
      <c r="E140" s="364"/>
      <c r="F140" s="340" t="str">
        <f t="shared" si="2"/>
        <v>Goal</v>
      </c>
      <c r="G140" s="365"/>
    </row>
    <row r="141" spans="2:7">
      <c r="B141" s="244"/>
      <c r="C141" s="279">
        <v>0.666666666666667</v>
      </c>
      <c r="D141" s="280" t="s">
        <v>391</v>
      </c>
      <c r="E141" s="342"/>
      <c r="F141" s="280" t="str">
        <f t="shared" si="2"/>
        <v>Goal</v>
      </c>
      <c r="G141" s="343"/>
    </row>
    <row r="142" ht="15.75" customHeight="1" spans="2:7">
      <c r="B142" s="281"/>
      <c r="C142" s="282">
        <v>0.75</v>
      </c>
      <c r="D142" s="283" t="s">
        <v>392</v>
      </c>
      <c r="E142" s="344"/>
      <c r="F142" s="283" t="str">
        <f t="shared" si="2"/>
        <v>Goal</v>
      </c>
      <c r="G142" s="345"/>
    </row>
    <row r="144" ht="15.15"/>
    <row r="145" ht="45" customHeight="1" spans="2:9">
      <c r="B145" s="366" t="s">
        <v>462</v>
      </c>
      <c r="C145" s="367"/>
      <c r="D145" s="368" t="s">
        <v>404</v>
      </c>
      <c r="E145" s="368" t="s">
        <v>217</v>
      </c>
      <c r="F145" s="368" t="s">
        <v>405</v>
      </c>
      <c r="G145" s="368" t="s">
        <v>406</v>
      </c>
      <c r="H145" s="378" t="s">
        <v>44</v>
      </c>
      <c r="I145" s="384" t="s">
        <v>78</v>
      </c>
    </row>
    <row r="146" ht="30" customHeight="1" spans="2:9">
      <c r="B146" s="369">
        <v>45502</v>
      </c>
      <c r="C146" s="370">
        <v>45506</v>
      </c>
      <c r="D146" s="371" t="s">
        <v>426</v>
      </c>
      <c r="E146" s="371" t="s">
        <v>672</v>
      </c>
      <c r="F146" s="371" t="s">
        <v>426</v>
      </c>
      <c r="G146" s="379" t="s">
        <v>700</v>
      </c>
      <c r="H146" s="380"/>
      <c r="I146" s="385"/>
    </row>
    <row r="147" ht="30" customHeight="1" spans="2:9">
      <c r="B147" s="372"/>
      <c r="C147" s="373"/>
      <c r="D147" s="374"/>
      <c r="E147" s="374" t="s">
        <v>701</v>
      </c>
      <c r="F147" s="374"/>
      <c r="G147" s="221" t="s">
        <v>702</v>
      </c>
      <c r="H147" s="381"/>
      <c r="I147" s="386" t="s">
        <v>79</v>
      </c>
    </row>
    <row r="148" ht="30" customHeight="1" spans="2:9">
      <c r="B148" s="372"/>
      <c r="C148" s="373"/>
      <c r="D148" s="374"/>
      <c r="E148" s="374" t="s">
        <v>703</v>
      </c>
      <c r="F148" s="374"/>
      <c r="G148" s="221" t="s">
        <v>704</v>
      </c>
      <c r="H148" s="381"/>
      <c r="I148" s="386" t="s">
        <v>81</v>
      </c>
    </row>
    <row r="149" ht="30" customHeight="1" spans="2:9">
      <c r="B149" s="372"/>
      <c r="C149" s="373"/>
      <c r="D149" s="374"/>
      <c r="E149" s="374" t="s">
        <v>705</v>
      </c>
      <c r="F149" s="374"/>
      <c r="G149" s="221" t="s">
        <v>568</v>
      </c>
      <c r="H149" s="381"/>
      <c r="I149" s="386" t="s">
        <v>82</v>
      </c>
    </row>
    <row r="150" ht="30" customHeight="1" spans="2:9">
      <c r="B150" s="372"/>
      <c r="C150" s="373"/>
      <c r="D150" s="374"/>
      <c r="E150" s="374" t="s">
        <v>706</v>
      </c>
      <c r="F150" s="374"/>
      <c r="G150" s="221" t="s">
        <v>707</v>
      </c>
      <c r="H150" s="381"/>
      <c r="I150" s="386" t="s">
        <v>84</v>
      </c>
    </row>
    <row r="151" ht="15" customHeight="1" spans="2:9">
      <c r="B151" s="372"/>
      <c r="C151" s="373"/>
      <c r="D151" s="374"/>
      <c r="E151" s="374"/>
      <c r="F151" s="374"/>
      <c r="G151" s="221" t="s">
        <v>708</v>
      </c>
      <c r="H151" s="381"/>
      <c r="I151" s="386" t="s">
        <v>85</v>
      </c>
    </row>
    <row r="152" ht="15" customHeight="1" spans="2:9">
      <c r="B152" s="372"/>
      <c r="C152" s="373"/>
      <c r="D152" s="374"/>
      <c r="E152" s="374"/>
      <c r="F152" s="374"/>
      <c r="G152" s="221"/>
      <c r="H152" s="381"/>
      <c r="I152" s="387"/>
    </row>
    <row r="153" ht="15" customHeight="1" spans="2:9">
      <c r="B153" s="372"/>
      <c r="C153" s="373"/>
      <c r="D153" s="374"/>
      <c r="E153" s="374"/>
      <c r="F153" s="374"/>
      <c r="G153" s="221"/>
      <c r="H153" s="381"/>
      <c r="I153" s="387"/>
    </row>
    <row r="154" ht="15" customHeight="1" spans="2:9">
      <c r="B154" s="372"/>
      <c r="C154" s="373"/>
      <c r="D154" s="374"/>
      <c r="E154" s="374"/>
      <c r="F154" s="374"/>
      <c r="G154" s="221"/>
      <c r="H154" s="381"/>
      <c r="I154" s="387"/>
    </row>
    <row r="155" ht="15" customHeight="1" spans="2:9">
      <c r="B155" s="375"/>
      <c r="C155" s="376"/>
      <c r="D155" s="377"/>
      <c r="E155" s="377"/>
      <c r="F155" s="377"/>
      <c r="G155" s="382"/>
      <c r="H155" s="383"/>
      <c r="I155" s="388"/>
    </row>
    <row r="157" ht="15.15"/>
    <row r="158" ht="21.75" customHeight="1" spans="2:7">
      <c r="B158" s="242" t="s">
        <v>58</v>
      </c>
      <c r="C158" s="243" t="s">
        <v>59</v>
      </c>
      <c r="D158" s="242" t="s">
        <v>60</v>
      </c>
      <c r="E158" s="242" t="s">
        <v>44</v>
      </c>
      <c r="F158" s="243" t="s">
        <v>61</v>
      </c>
      <c r="G158" s="286" t="s">
        <v>62</v>
      </c>
    </row>
    <row r="159" spans="2:7">
      <c r="B159" s="244">
        <v>45506</v>
      </c>
      <c r="C159" s="245">
        <v>0.208333333333333</v>
      </c>
      <c r="D159" s="246" t="s">
        <v>63</v>
      </c>
      <c r="E159" s="287">
        <v>1</v>
      </c>
      <c r="F159" s="288" t="str">
        <f t="shared" si="2"/>
        <v>Completed</v>
      </c>
      <c r="G159" s="289"/>
    </row>
    <row r="160" spans="2:7">
      <c r="B160" s="244"/>
      <c r="C160" s="247">
        <v>0.215277777777778</v>
      </c>
      <c r="D160" s="248" t="s">
        <v>373</v>
      </c>
      <c r="E160" s="290">
        <v>1</v>
      </c>
      <c r="F160" s="291" t="str">
        <f t="shared" si="2"/>
        <v>Completed</v>
      </c>
      <c r="G160" s="292"/>
    </row>
    <row r="161" spans="2:7">
      <c r="B161" s="244"/>
      <c r="C161" s="247">
        <v>0.243055555555556</v>
      </c>
      <c r="D161" s="248" t="s">
        <v>374</v>
      </c>
      <c r="E161" s="293">
        <v>1</v>
      </c>
      <c r="F161" s="294" t="str">
        <f t="shared" si="2"/>
        <v>Completed</v>
      </c>
      <c r="G161" s="292"/>
    </row>
    <row r="162" spans="2:7">
      <c r="B162" s="244"/>
      <c r="C162" s="247">
        <v>0.277777777777778</v>
      </c>
      <c r="D162" s="248" t="s">
        <v>375</v>
      </c>
      <c r="E162" s="293">
        <v>1</v>
      </c>
      <c r="F162" s="294" t="str">
        <f t="shared" si="2"/>
        <v>Completed</v>
      </c>
      <c r="G162" s="292"/>
    </row>
    <row r="163" ht="15.15" spans="2:7">
      <c r="B163" s="244"/>
      <c r="C163" s="249">
        <v>0.326388888888889</v>
      </c>
      <c r="D163" s="250" t="s">
        <v>376</v>
      </c>
      <c r="E163" s="295">
        <v>1</v>
      </c>
      <c r="F163" s="296" t="str">
        <f t="shared" si="2"/>
        <v>Completed</v>
      </c>
      <c r="G163" s="297"/>
    </row>
    <row r="164" ht="13.5" customHeight="1" spans="2:7">
      <c r="B164" s="244"/>
      <c r="C164" s="251">
        <v>0.354166666666667</v>
      </c>
      <c r="D164" s="252"/>
      <c r="E164" s="298" t="s">
        <v>64</v>
      </c>
      <c r="F164" s="299"/>
      <c r="G164" s="300"/>
    </row>
    <row r="165" ht="15.15" spans="2:7">
      <c r="B165" s="244"/>
      <c r="C165" s="251" t="s">
        <v>69</v>
      </c>
      <c r="D165" s="252"/>
      <c r="E165" s="301" t="s">
        <v>44</v>
      </c>
      <c r="F165" s="301" t="s">
        <v>61</v>
      </c>
      <c r="G165" s="302" t="s">
        <v>62</v>
      </c>
    </row>
    <row r="166" spans="2:7">
      <c r="B166" s="244"/>
      <c r="C166" s="284"/>
      <c r="D166" s="285"/>
      <c r="E166" s="303"/>
      <c r="F166" s="304" t="str">
        <f t="shared" si="2"/>
        <v>Goal</v>
      </c>
      <c r="G166" s="305"/>
    </row>
    <row r="167" spans="2:7">
      <c r="B167" s="244"/>
      <c r="C167" s="255"/>
      <c r="D167" s="256"/>
      <c r="E167" s="306"/>
      <c r="F167" s="255" t="str">
        <f t="shared" si="2"/>
        <v>Goal</v>
      </c>
      <c r="G167" s="307"/>
    </row>
    <row r="168" spans="2:7">
      <c r="B168" s="244"/>
      <c r="C168" s="255"/>
      <c r="D168" s="256"/>
      <c r="E168" s="306"/>
      <c r="F168" s="255" t="str">
        <f t="shared" ref="F168:F219" si="3">IF(E168=100%,"Completed","Goal")</f>
        <v>Goal</v>
      </c>
      <c r="G168" s="307"/>
    </row>
    <row r="169" spans="2:7">
      <c r="B169" s="244"/>
      <c r="C169" s="255"/>
      <c r="D169" s="256"/>
      <c r="E169" s="306"/>
      <c r="F169" s="255" t="str">
        <f t="shared" si="3"/>
        <v>Goal</v>
      </c>
      <c r="G169" s="307"/>
    </row>
    <row r="170" ht="15.15" spans="2:7">
      <c r="B170" s="244"/>
      <c r="C170" s="257"/>
      <c r="D170" s="258"/>
      <c r="E170" s="308"/>
      <c r="F170" s="309" t="str">
        <f t="shared" si="3"/>
        <v>Goal</v>
      </c>
      <c r="G170" s="310"/>
    </row>
    <row r="171" ht="13.5" customHeight="1" spans="2:7">
      <c r="B171" s="244"/>
      <c r="C171" s="259">
        <v>0.395833333333333</v>
      </c>
      <c r="D171" s="260"/>
      <c r="E171" s="311" t="s">
        <v>217</v>
      </c>
      <c r="F171" s="312"/>
      <c r="G171" s="313"/>
    </row>
    <row r="172" ht="15.15" spans="2:7">
      <c r="B172" s="244"/>
      <c r="C172" s="259" t="s">
        <v>69</v>
      </c>
      <c r="D172" s="260"/>
      <c r="E172" s="314" t="s">
        <v>44</v>
      </c>
      <c r="F172" s="315" t="s">
        <v>61</v>
      </c>
      <c r="G172" s="314" t="s">
        <v>62</v>
      </c>
    </row>
    <row r="173" spans="2:7">
      <c r="B173" s="244"/>
      <c r="C173" s="261" t="s">
        <v>657</v>
      </c>
      <c r="D173" s="262"/>
      <c r="E173" s="316">
        <v>1</v>
      </c>
      <c r="F173" s="317" t="str">
        <f t="shared" si="3"/>
        <v>Completed</v>
      </c>
      <c r="G173" s="318"/>
    </row>
    <row r="174" spans="2:7">
      <c r="B174" s="244"/>
      <c r="C174" s="263" t="s">
        <v>696</v>
      </c>
      <c r="D174" s="264"/>
      <c r="E174" s="319">
        <v>1</v>
      </c>
      <c r="F174" s="320" t="str">
        <f t="shared" si="3"/>
        <v>Completed</v>
      </c>
      <c r="G174" s="321"/>
    </row>
    <row r="175" spans="2:7">
      <c r="B175" s="244"/>
      <c r="C175" s="263" t="s">
        <v>697</v>
      </c>
      <c r="D175" s="264"/>
      <c r="E175" s="319">
        <v>1</v>
      </c>
      <c r="F175" s="320" t="str">
        <f t="shared" si="3"/>
        <v>Completed</v>
      </c>
      <c r="G175" s="321"/>
    </row>
    <row r="176" spans="2:7">
      <c r="B176" s="244"/>
      <c r="C176" s="263" t="s">
        <v>688</v>
      </c>
      <c r="D176" s="264"/>
      <c r="E176" s="319">
        <v>1</v>
      </c>
      <c r="F176" s="320" t="str">
        <f t="shared" si="3"/>
        <v>Completed</v>
      </c>
      <c r="G176" s="321"/>
    </row>
    <row r="177" ht="15.75" customHeight="1" spans="2:7">
      <c r="B177" s="244"/>
      <c r="C177" s="265"/>
      <c r="D177" s="266"/>
      <c r="E177" s="322"/>
      <c r="F177" s="323" t="str">
        <f t="shared" si="3"/>
        <v>Goal</v>
      </c>
      <c r="G177" s="315"/>
    </row>
    <row r="178" ht="15.75" customHeight="1" spans="2:7">
      <c r="B178" s="244"/>
      <c r="C178" s="267">
        <v>0.520833333333333</v>
      </c>
      <c r="D178" s="268" t="s">
        <v>71</v>
      </c>
      <c r="E178" s="324"/>
      <c r="F178" s="325" t="str">
        <f t="shared" si="3"/>
        <v>Goal</v>
      </c>
      <c r="G178" s="326"/>
    </row>
    <row r="179" ht="15.75" customHeight="1" spans="2:7">
      <c r="B179" s="244"/>
      <c r="C179" s="269">
        <v>0.541666666666667</v>
      </c>
      <c r="D179" s="270"/>
      <c r="E179" s="327" t="s">
        <v>378</v>
      </c>
      <c r="F179" s="328"/>
      <c r="G179" s="329"/>
    </row>
    <row r="180" ht="15.75" customHeight="1" spans="2:7">
      <c r="B180" s="244"/>
      <c r="C180" s="269" t="s">
        <v>69</v>
      </c>
      <c r="D180" s="270"/>
      <c r="E180" s="330" t="s">
        <v>44</v>
      </c>
      <c r="F180" s="330" t="s">
        <v>61</v>
      </c>
      <c r="G180" s="329" t="s">
        <v>62</v>
      </c>
    </row>
    <row r="181" spans="2:7">
      <c r="B181" s="244"/>
      <c r="C181" s="355" t="s">
        <v>709</v>
      </c>
      <c r="D181" s="356"/>
      <c r="E181" s="361"/>
      <c r="F181" s="334" t="str">
        <f t="shared" si="3"/>
        <v>Goal</v>
      </c>
      <c r="G181" s="331"/>
    </row>
    <row r="182" spans="2:7">
      <c r="B182" s="244"/>
      <c r="C182" s="357" t="s">
        <v>710</v>
      </c>
      <c r="D182" s="358"/>
      <c r="E182" s="362"/>
      <c r="F182" s="336" t="str">
        <f t="shared" si="3"/>
        <v>Goal</v>
      </c>
      <c r="G182" s="363"/>
    </row>
    <row r="183" ht="30" customHeight="1" spans="2:7">
      <c r="B183" s="244"/>
      <c r="C183" s="357" t="s">
        <v>711</v>
      </c>
      <c r="D183" s="358"/>
      <c r="E183" s="362"/>
      <c r="F183" s="336" t="str">
        <f t="shared" si="3"/>
        <v>Goal</v>
      </c>
      <c r="G183" s="363"/>
    </row>
    <row r="184" spans="2:7">
      <c r="B184" s="244"/>
      <c r="C184" s="357" t="s">
        <v>712</v>
      </c>
      <c r="D184" s="358"/>
      <c r="E184" s="362">
        <v>1</v>
      </c>
      <c r="F184" s="336" t="str">
        <f t="shared" si="3"/>
        <v>Completed</v>
      </c>
      <c r="G184" s="363"/>
    </row>
    <row r="185" ht="15.75" customHeight="1" spans="2:7">
      <c r="B185" s="244"/>
      <c r="C185" s="359"/>
      <c r="D185" s="360"/>
      <c r="E185" s="364"/>
      <c r="F185" s="340" t="str">
        <f t="shared" si="3"/>
        <v>Goal</v>
      </c>
      <c r="G185" s="365"/>
    </row>
    <row r="186" spans="2:7">
      <c r="B186" s="244"/>
      <c r="C186" s="279">
        <v>0.666666666666667</v>
      </c>
      <c r="D186" s="280" t="s">
        <v>391</v>
      </c>
      <c r="E186" s="342"/>
      <c r="F186" s="280" t="str">
        <f t="shared" si="3"/>
        <v>Goal</v>
      </c>
      <c r="G186" s="343"/>
    </row>
    <row r="187" ht="15.75" customHeight="1" spans="2:7">
      <c r="B187" s="281"/>
      <c r="C187" s="282">
        <v>0.75</v>
      </c>
      <c r="D187" s="283" t="s">
        <v>392</v>
      </c>
      <c r="E187" s="344"/>
      <c r="F187" s="283" t="str">
        <f t="shared" si="3"/>
        <v>Goal</v>
      </c>
      <c r="G187" s="345"/>
    </row>
    <row r="189" ht="15.15"/>
    <row r="190" ht="21.75" customHeight="1" spans="2:7">
      <c r="B190" s="242" t="s">
        <v>58</v>
      </c>
      <c r="C190" s="243" t="s">
        <v>59</v>
      </c>
      <c r="D190" s="242" t="s">
        <v>60</v>
      </c>
      <c r="E190" s="242" t="s">
        <v>44</v>
      </c>
      <c r="F190" s="243" t="s">
        <v>61</v>
      </c>
      <c r="G190" s="286" t="s">
        <v>62</v>
      </c>
    </row>
    <row r="191" spans="2:7">
      <c r="B191" s="244">
        <v>45507</v>
      </c>
      <c r="C191" s="245">
        <v>0.208333333333333</v>
      </c>
      <c r="D191" s="246" t="s">
        <v>63</v>
      </c>
      <c r="E191" s="287"/>
      <c r="F191" s="288" t="str">
        <f t="shared" si="3"/>
        <v>Goal</v>
      </c>
      <c r="G191" s="289"/>
    </row>
    <row r="192" spans="2:7">
      <c r="B192" s="244"/>
      <c r="C192" s="247">
        <v>0.215277777777778</v>
      </c>
      <c r="D192" s="248" t="s">
        <v>373</v>
      </c>
      <c r="E192" s="290"/>
      <c r="F192" s="291" t="str">
        <f t="shared" si="3"/>
        <v>Goal</v>
      </c>
      <c r="G192" s="292"/>
    </row>
    <row r="193" spans="2:7">
      <c r="B193" s="244"/>
      <c r="C193" s="247">
        <v>0.243055555555556</v>
      </c>
      <c r="D193" s="248" t="s">
        <v>374</v>
      </c>
      <c r="E193" s="293"/>
      <c r="F193" s="294" t="str">
        <f t="shared" si="3"/>
        <v>Goal</v>
      </c>
      <c r="G193" s="292"/>
    </row>
    <row r="194" spans="2:7">
      <c r="B194" s="244"/>
      <c r="C194" s="247">
        <v>0.277777777777778</v>
      </c>
      <c r="D194" s="248" t="s">
        <v>375</v>
      </c>
      <c r="E194" s="293"/>
      <c r="F194" s="294" t="str">
        <f t="shared" si="3"/>
        <v>Goal</v>
      </c>
      <c r="G194" s="292"/>
    </row>
    <row r="195" ht="15.15" spans="2:7">
      <c r="B195" s="244"/>
      <c r="C195" s="249">
        <v>0.326388888888889</v>
      </c>
      <c r="D195" s="250" t="s">
        <v>376</v>
      </c>
      <c r="E195" s="295"/>
      <c r="F195" s="296" t="str">
        <f t="shared" si="3"/>
        <v>Goal</v>
      </c>
      <c r="G195" s="297"/>
    </row>
    <row r="196" ht="13.5" customHeight="1" spans="2:7">
      <c r="B196" s="244"/>
      <c r="C196" s="251">
        <v>0.354166666666667</v>
      </c>
      <c r="D196" s="252"/>
      <c r="E196" s="298" t="s">
        <v>64</v>
      </c>
      <c r="F196" s="299"/>
      <c r="G196" s="300"/>
    </row>
    <row r="197" ht="15.15" spans="2:7">
      <c r="B197" s="244"/>
      <c r="C197" s="251" t="s">
        <v>69</v>
      </c>
      <c r="D197" s="252"/>
      <c r="E197" s="301" t="s">
        <v>44</v>
      </c>
      <c r="F197" s="301" t="s">
        <v>61</v>
      </c>
      <c r="G197" s="302" t="s">
        <v>62</v>
      </c>
    </row>
    <row r="198" spans="2:7">
      <c r="B198" s="244"/>
      <c r="C198" s="284"/>
      <c r="D198" s="285"/>
      <c r="E198" s="303"/>
      <c r="F198" s="304" t="str">
        <f t="shared" si="3"/>
        <v>Goal</v>
      </c>
      <c r="G198" s="305"/>
    </row>
    <row r="199" spans="2:7">
      <c r="B199" s="244"/>
      <c r="C199" s="255"/>
      <c r="D199" s="256"/>
      <c r="E199" s="306"/>
      <c r="F199" s="255" t="str">
        <f t="shared" si="3"/>
        <v>Goal</v>
      </c>
      <c r="G199" s="307"/>
    </row>
    <row r="200" spans="2:7">
      <c r="B200" s="244"/>
      <c r="C200" s="255"/>
      <c r="D200" s="256"/>
      <c r="E200" s="306"/>
      <c r="F200" s="255" t="str">
        <f t="shared" si="3"/>
        <v>Goal</v>
      </c>
      <c r="G200" s="307"/>
    </row>
    <row r="201" spans="2:7">
      <c r="B201" s="244"/>
      <c r="C201" s="255"/>
      <c r="D201" s="256"/>
      <c r="E201" s="306"/>
      <c r="F201" s="255" t="str">
        <f t="shared" si="3"/>
        <v>Goal</v>
      </c>
      <c r="G201" s="307"/>
    </row>
    <row r="202" ht="15.15" spans="2:7">
      <c r="B202" s="244"/>
      <c r="C202" s="257"/>
      <c r="D202" s="258"/>
      <c r="E202" s="308"/>
      <c r="F202" s="309" t="str">
        <f t="shared" si="3"/>
        <v>Goal</v>
      </c>
      <c r="G202" s="310"/>
    </row>
    <row r="203" ht="13.5" customHeight="1" spans="2:7">
      <c r="B203" s="244"/>
      <c r="C203" s="259">
        <v>0.395833333333333</v>
      </c>
      <c r="D203" s="260"/>
      <c r="E203" s="311" t="s">
        <v>217</v>
      </c>
      <c r="F203" s="312"/>
      <c r="G203" s="313"/>
    </row>
    <row r="204" ht="15.15" spans="2:7">
      <c r="B204" s="244"/>
      <c r="C204" s="259" t="s">
        <v>69</v>
      </c>
      <c r="D204" s="260"/>
      <c r="E204" s="314" t="s">
        <v>44</v>
      </c>
      <c r="F204" s="315" t="s">
        <v>61</v>
      </c>
      <c r="G204" s="314" t="s">
        <v>62</v>
      </c>
    </row>
    <row r="205" spans="2:7">
      <c r="B205" s="244"/>
      <c r="C205" s="261" t="s">
        <v>657</v>
      </c>
      <c r="D205" s="262"/>
      <c r="E205" s="316">
        <v>1</v>
      </c>
      <c r="F205" s="317" t="str">
        <f t="shared" si="3"/>
        <v>Completed</v>
      </c>
      <c r="G205" s="318"/>
    </row>
    <row r="206" spans="2:7">
      <c r="B206" s="244"/>
      <c r="C206" s="263" t="s">
        <v>688</v>
      </c>
      <c r="D206" s="264"/>
      <c r="E206" s="319"/>
      <c r="F206" s="320" t="str">
        <f t="shared" si="3"/>
        <v>Goal</v>
      </c>
      <c r="G206" s="321"/>
    </row>
    <row r="207" spans="2:7">
      <c r="B207" s="244"/>
      <c r="C207" s="263"/>
      <c r="D207" s="264"/>
      <c r="E207" s="319"/>
      <c r="F207" s="320" t="str">
        <f t="shared" si="3"/>
        <v>Goal</v>
      </c>
      <c r="G207" s="321"/>
    </row>
    <row r="208" spans="2:7">
      <c r="B208" s="244"/>
      <c r="C208" s="263"/>
      <c r="D208" s="264"/>
      <c r="E208" s="319"/>
      <c r="F208" s="320" t="str">
        <f t="shared" si="3"/>
        <v>Goal</v>
      </c>
      <c r="G208" s="321"/>
    </row>
    <row r="209" ht="15.75" customHeight="1" spans="2:7">
      <c r="B209" s="244"/>
      <c r="C209" s="265"/>
      <c r="D209" s="266"/>
      <c r="E209" s="322"/>
      <c r="F209" s="323" t="str">
        <f t="shared" si="3"/>
        <v>Goal</v>
      </c>
      <c r="G209" s="315"/>
    </row>
    <row r="210" ht="15.75" customHeight="1" spans="2:7">
      <c r="B210" s="244"/>
      <c r="C210" s="267">
        <v>0.520833333333333</v>
      </c>
      <c r="D210" s="268" t="s">
        <v>71</v>
      </c>
      <c r="E210" s="324"/>
      <c r="F210" s="325" t="str">
        <f t="shared" si="3"/>
        <v>Goal</v>
      </c>
      <c r="G210" s="326"/>
    </row>
    <row r="211" ht="15.75" customHeight="1" spans="2:7">
      <c r="B211" s="244"/>
      <c r="C211" s="269">
        <v>0.541666666666667</v>
      </c>
      <c r="D211" s="270"/>
      <c r="E211" s="327" t="s">
        <v>378</v>
      </c>
      <c r="F211" s="328"/>
      <c r="G211" s="329"/>
    </row>
    <row r="212" ht="15.75" customHeight="1" spans="2:7">
      <c r="B212" s="244"/>
      <c r="C212" s="269" t="s">
        <v>69</v>
      </c>
      <c r="D212" s="270"/>
      <c r="E212" s="330" t="s">
        <v>44</v>
      </c>
      <c r="F212" s="330" t="s">
        <v>61</v>
      </c>
      <c r="G212" s="329" t="s">
        <v>62</v>
      </c>
    </row>
    <row r="213" spans="2:7">
      <c r="B213" s="244"/>
      <c r="C213" s="355"/>
      <c r="D213" s="356"/>
      <c r="E213" s="361"/>
      <c r="F213" s="334" t="str">
        <f t="shared" si="3"/>
        <v>Goal</v>
      </c>
      <c r="G213" s="331"/>
    </row>
    <row r="214" spans="2:7">
      <c r="B214" s="244"/>
      <c r="C214" s="357"/>
      <c r="D214" s="358"/>
      <c r="E214" s="362"/>
      <c r="F214" s="336" t="str">
        <f t="shared" si="3"/>
        <v>Goal</v>
      </c>
      <c r="G214" s="363"/>
    </row>
    <row r="215" spans="2:7">
      <c r="B215" s="244"/>
      <c r="C215" s="357"/>
      <c r="D215" s="358"/>
      <c r="E215" s="362"/>
      <c r="F215" s="336" t="str">
        <f t="shared" si="3"/>
        <v>Goal</v>
      </c>
      <c r="G215" s="363"/>
    </row>
    <row r="216" spans="2:7">
      <c r="B216" s="244"/>
      <c r="C216" s="357"/>
      <c r="D216" s="358"/>
      <c r="E216" s="362"/>
      <c r="F216" s="336" t="str">
        <f t="shared" si="3"/>
        <v>Goal</v>
      </c>
      <c r="G216" s="363"/>
    </row>
    <row r="217" ht="15.75" customHeight="1" spans="2:7">
      <c r="B217" s="244"/>
      <c r="C217" s="359"/>
      <c r="D217" s="360"/>
      <c r="E217" s="364"/>
      <c r="F217" s="340" t="str">
        <f t="shared" si="3"/>
        <v>Goal</v>
      </c>
      <c r="G217" s="365"/>
    </row>
    <row r="218" spans="2:7">
      <c r="B218" s="244"/>
      <c r="C218" s="279">
        <v>0.666666666666667</v>
      </c>
      <c r="D218" s="280" t="s">
        <v>391</v>
      </c>
      <c r="E218" s="342"/>
      <c r="F218" s="280" t="str">
        <f t="shared" si="3"/>
        <v>Goal</v>
      </c>
      <c r="G218" s="343"/>
    </row>
    <row r="219" ht="15.75" customHeight="1" spans="2:7">
      <c r="B219" s="281"/>
      <c r="C219" s="282">
        <v>0.75</v>
      </c>
      <c r="D219" s="283" t="s">
        <v>392</v>
      </c>
      <c r="E219" s="344"/>
      <c r="F219" s="283" t="str">
        <f t="shared" si="3"/>
        <v>Goal</v>
      </c>
      <c r="G219" s="345"/>
    </row>
  </sheetData>
  <mergeCells count="190"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C22:D22"/>
    <mergeCell ref="E22:G22"/>
    <mergeCell ref="C23:D23"/>
    <mergeCell ref="C24:D24"/>
    <mergeCell ref="C25:D25"/>
    <mergeCell ref="C26:D26"/>
    <mergeCell ref="C27:D27"/>
    <mergeCell ref="C28:D28"/>
    <mergeCell ref="C29:D29"/>
    <mergeCell ref="E29:G29"/>
    <mergeCell ref="C30:D30"/>
    <mergeCell ref="C31:D31"/>
    <mergeCell ref="C32:D32"/>
    <mergeCell ref="C33:D33"/>
    <mergeCell ref="C34:D34"/>
    <mergeCell ref="C35:D35"/>
    <mergeCell ref="C37:D37"/>
    <mergeCell ref="E37:G37"/>
    <mergeCell ref="C38:D38"/>
    <mergeCell ref="C39:D39"/>
    <mergeCell ref="C40:D40"/>
    <mergeCell ref="C41:D41"/>
    <mergeCell ref="C42:D42"/>
    <mergeCell ref="C43:D43"/>
    <mergeCell ref="C44:D44"/>
    <mergeCell ref="C55:D55"/>
    <mergeCell ref="E55:G55"/>
    <mergeCell ref="C56:D56"/>
    <mergeCell ref="C57:D57"/>
    <mergeCell ref="C58:D58"/>
    <mergeCell ref="C59:D59"/>
    <mergeCell ref="C60:D60"/>
    <mergeCell ref="C61:D61"/>
    <mergeCell ref="C62:D62"/>
    <mergeCell ref="E62:G62"/>
    <mergeCell ref="C63:D63"/>
    <mergeCell ref="C64:D64"/>
    <mergeCell ref="C65:D65"/>
    <mergeCell ref="C66:D66"/>
    <mergeCell ref="C67:D67"/>
    <mergeCell ref="C68:D68"/>
    <mergeCell ref="C70:D70"/>
    <mergeCell ref="E70:G70"/>
    <mergeCell ref="C71:D71"/>
    <mergeCell ref="C72:D72"/>
    <mergeCell ref="C73:D73"/>
    <mergeCell ref="C74:D74"/>
    <mergeCell ref="C75:D75"/>
    <mergeCell ref="C76:D76"/>
    <mergeCell ref="C87:D87"/>
    <mergeCell ref="E87:G87"/>
    <mergeCell ref="C88:D88"/>
    <mergeCell ref="C89:D89"/>
    <mergeCell ref="C90:D90"/>
    <mergeCell ref="C91:D91"/>
    <mergeCell ref="C92:D92"/>
    <mergeCell ref="C93:D93"/>
    <mergeCell ref="C94:D94"/>
    <mergeCell ref="E94:G94"/>
    <mergeCell ref="C95:D95"/>
    <mergeCell ref="C96:D96"/>
    <mergeCell ref="C97:D97"/>
    <mergeCell ref="C98:D98"/>
    <mergeCell ref="C99:D99"/>
    <mergeCell ref="C100:D100"/>
    <mergeCell ref="C102:D102"/>
    <mergeCell ref="E102:G102"/>
    <mergeCell ref="C103:D103"/>
    <mergeCell ref="C104:D104"/>
    <mergeCell ref="C105:D105"/>
    <mergeCell ref="C106:D106"/>
    <mergeCell ref="C107:D107"/>
    <mergeCell ref="C108:D108"/>
    <mergeCell ref="C119:D119"/>
    <mergeCell ref="E119:G119"/>
    <mergeCell ref="C120:D120"/>
    <mergeCell ref="C121:D121"/>
    <mergeCell ref="C122:D122"/>
    <mergeCell ref="C123:D123"/>
    <mergeCell ref="C124:D124"/>
    <mergeCell ref="C125:D125"/>
    <mergeCell ref="C126:D126"/>
    <mergeCell ref="E126:G126"/>
    <mergeCell ref="C127:D127"/>
    <mergeCell ref="C128:D128"/>
    <mergeCell ref="C129:D129"/>
    <mergeCell ref="C130:D130"/>
    <mergeCell ref="C131:D131"/>
    <mergeCell ref="C132:D132"/>
    <mergeCell ref="C134:D134"/>
    <mergeCell ref="E134:G134"/>
    <mergeCell ref="C135:D135"/>
    <mergeCell ref="C136:D136"/>
    <mergeCell ref="C137:D137"/>
    <mergeCell ref="C138:D138"/>
    <mergeCell ref="C139:D139"/>
    <mergeCell ref="C140:D140"/>
    <mergeCell ref="B145:C145"/>
    <mergeCell ref="C164:D164"/>
    <mergeCell ref="E164:G164"/>
    <mergeCell ref="C165:D165"/>
    <mergeCell ref="C166:D166"/>
    <mergeCell ref="C167:D167"/>
    <mergeCell ref="C168:D168"/>
    <mergeCell ref="C169:D169"/>
    <mergeCell ref="C170:D170"/>
    <mergeCell ref="C171:D171"/>
    <mergeCell ref="E171:G171"/>
    <mergeCell ref="C172:D172"/>
    <mergeCell ref="C173:D173"/>
    <mergeCell ref="C174:D174"/>
    <mergeCell ref="C175:D175"/>
    <mergeCell ref="C176:D176"/>
    <mergeCell ref="C177:D177"/>
    <mergeCell ref="C179:D179"/>
    <mergeCell ref="E179:G179"/>
    <mergeCell ref="C180:D180"/>
    <mergeCell ref="C181:D181"/>
    <mergeCell ref="C182:D182"/>
    <mergeCell ref="C183:D183"/>
    <mergeCell ref="C184:D184"/>
    <mergeCell ref="C185:D185"/>
    <mergeCell ref="C196:D196"/>
    <mergeCell ref="E196:G196"/>
    <mergeCell ref="C197:D197"/>
    <mergeCell ref="C198:D198"/>
    <mergeCell ref="C199:D199"/>
    <mergeCell ref="C200:D200"/>
    <mergeCell ref="C201:D201"/>
    <mergeCell ref="C202:D202"/>
    <mergeCell ref="C203:D203"/>
    <mergeCell ref="E203:G203"/>
    <mergeCell ref="C204:D204"/>
    <mergeCell ref="C205:D205"/>
    <mergeCell ref="C206:D206"/>
    <mergeCell ref="C207:D207"/>
    <mergeCell ref="C208:D208"/>
    <mergeCell ref="C209:D209"/>
    <mergeCell ref="C211:D211"/>
    <mergeCell ref="E211:G211"/>
    <mergeCell ref="C212:D212"/>
    <mergeCell ref="C213:D213"/>
    <mergeCell ref="C214:D214"/>
    <mergeCell ref="C215:D215"/>
    <mergeCell ref="C216:D216"/>
    <mergeCell ref="C217:D217"/>
    <mergeCell ref="B17:B46"/>
    <mergeCell ref="B50:B78"/>
    <mergeCell ref="B82:B110"/>
    <mergeCell ref="B114:B142"/>
    <mergeCell ref="B146:B155"/>
    <mergeCell ref="B159:B187"/>
    <mergeCell ref="B191:B219"/>
    <mergeCell ref="C146:C155"/>
    <mergeCell ref="G17:G20"/>
    <mergeCell ref="G24:G28"/>
    <mergeCell ref="G31:G35"/>
    <mergeCell ref="G39:G44"/>
    <mergeCell ref="G50:G53"/>
    <mergeCell ref="G57:G61"/>
    <mergeCell ref="G64:G68"/>
    <mergeCell ref="G72:G76"/>
    <mergeCell ref="G82:G85"/>
    <mergeCell ref="G89:G93"/>
    <mergeCell ref="G96:G100"/>
    <mergeCell ref="G104:G108"/>
    <mergeCell ref="G114:G117"/>
    <mergeCell ref="G121:G125"/>
    <mergeCell ref="G128:G132"/>
    <mergeCell ref="G136:G140"/>
    <mergeCell ref="G159:G162"/>
    <mergeCell ref="G166:G170"/>
    <mergeCell ref="G173:G177"/>
    <mergeCell ref="G181:G185"/>
    <mergeCell ref="G191:G194"/>
    <mergeCell ref="G198:G202"/>
    <mergeCell ref="G205:G209"/>
    <mergeCell ref="G213:G217"/>
  </mergeCells>
  <conditionalFormatting sqref="D3">
    <cfRule type="dataBar" priority="7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{21d5b7b5-13fd-4048-bbb8-eee126745b56}</x14:id>
        </ext>
      </extLst>
    </cfRule>
    <cfRule type="dataBar" priority="5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{2ded3f48-8122-4f38-b468-18ebf9af58e9}</x14:id>
        </ext>
      </extLst>
    </cfRule>
    <cfRule type="dataBar" priority="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{cb5c49a1-e5b9-4370-a774-3687d13fb42b}</x14:id>
        </ext>
      </extLst>
    </cfRule>
  </conditionalFormatting>
  <conditionalFormatting sqref="D4">
    <cfRule type="dataBar" priority="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{3dd58c46-93e0-4b47-9562-91b8a3c8dfc2}</x14:id>
        </ext>
      </extLst>
    </cfRule>
    <cfRule type="dataBar" priority="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{e8cd3f4b-fe11-485e-b932-ae3f3141a6ed}</x14:id>
        </ext>
      </extLst>
    </cfRule>
    <cfRule type="dataBar" priority="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{29f42d1a-8ecd-43ff-bd75-02c6be8bbf1e}</x14:id>
        </ext>
      </extLst>
    </cfRule>
  </conditionalFormatting>
  <conditionalFormatting sqref="E17">
    <cfRule type="dataBar" priority="4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{13431bfc-e6bd-40ce-92a0-2eef82145ace}</x14:id>
        </ext>
      </extLst>
    </cfRule>
    <cfRule type="dataBar" priority="4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{ba09667e-db9e-4a97-bea9-ad3fed8c87e1}</x14:id>
        </ext>
      </extLst>
    </cfRule>
    <cfRule type="dataBar" priority="4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{37b5a6a6-8a72-4fff-a390-c175e7ef8e63}</x14:id>
        </ext>
      </extLst>
    </cfRule>
  </conditionalFormatting>
  <conditionalFormatting sqref="E18">
    <cfRule type="dataBar" priority="4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{a0e2a44d-d7f6-4500-893f-7f4d6770318b}</x14:id>
        </ext>
      </extLst>
    </cfRule>
    <cfRule type="dataBar" priority="44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{c7c975db-414c-4cb0-9a9b-35b956e8f5fc}</x14:id>
        </ext>
      </extLst>
    </cfRule>
    <cfRule type="dataBar" priority="46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{9133cc3b-d35f-49b6-9582-04fe64d30507}</x14:id>
        </ext>
      </extLst>
    </cfRule>
  </conditionalFormatting>
  <conditionalFormatting sqref="E50">
    <cfRule type="dataBar" priority="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{59ee3b95-7b6a-4b38-9879-b1dc02eaf08a}</x14:id>
        </ext>
      </extLst>
    </cfRule>
    <cfRule type="dataBar" priority="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{2ae04248-9171-4ccd-8da0-20c39d23c5fc}</x14:id>
        </ext>
      </extLst>
    </cfRule>
    <cfRule type="dataBar" priority="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{cc5316b0-1537-4dcb-9291-ff11196060e9}</x14:id>
        </ext>
      </extLst>
    </cfRule>
  </conditionalFormatting>
  <conditionalFormatting sqref="E51">
    <cfRule type="dataBar" priority="3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{99b101e7-24c3-46d7-95bd-54dd09dd269b}</x14:id>
        </ext>
      </extLst>
    </cfRule>
    <cfRule type="dataBar" priority="3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{0b63a129-51f0-4ef2-b9a5-6d8d82c61c78}</x14:id>
        </ext>
      </extLst>
    </cfRule>
    <cfRule type="dataBar" priority="3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{b8a90e75-0de5-429a-80dc-0eac1e26d6fb}</x14:id>
        </ext>
      </extLst>
    </cfRule>
  </conditionalFormatting>
  <conditionalFormatting sqref="E82">
    <cfRule type="dataBar" priority="3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{73dd7c7a-0855-4217-99b5-a2ccaa777ab4}</x14:id>
        </ext>
      </extLst>
    </cfRule>
    <cfRule type="dataBar" priority="3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{821f063e-c3bb-41d2-95d0-5ee7e02cdb5e}</x14:id>
        </ext>
      </extLst>
    </cfRule>
    <cfRule type="dataBar" priority="3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{2938e93f-4c7f-4418-83df-0e6614b40e31}</x14:id>
        </ext>
      </extLst>
    </cfRule>
  </conditionalFormatting>
  <conditionalFormatting sqref="E83">
    <cfRule type="dataBar" priority="3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{123d92fc-1cc2-493b-84c4-e1689e991483}</x14:id>
        </ext>
      </extLst>
    </cfRule>
    <cfRule type="dataBar" priority="3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{a46629d3-1520-4272-874b-445f605e409d}</x14:id>
        </ext>
      </extLst>
    </cfRule>
    <cfRule type="dataBar" priority="3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{b15072c4-ed0a-4cc3-ba5c-0c9c62238e8a}</x14:id>
        </ext>
      </extLst>
    </cfRule>
  </conditionalFormatting>
  <conditionalFormatting sqref="E114">
    <cfRule type="dataBar" priority="2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{08a02c3a-1b25-457f-bdca-67166c9d0cb8}</x14:id>
        </ext>
      </extLst>
    </cfRule>
    <cfRule type="dataBar" priority="2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{3bb4a1f7-da85-49f4-8dcc-4c70e47e188f}</x14:id>
        </ext>
      </extLst>
    </cfRule>
    <cfRule type="dataBar" priority="2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{4352062e-d3de-4b95-a0d8-204933fcc1c0}</x14:id>
        </ext>
      </extLst>
    </cfRule>
  </conditionalFormatting>
  <conditionalFormatting sqref="E115">
    <cfRule type="dataBar" priority="25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{0e007e39-6bb8-4eb3-adb8-3e9e99557f27}</x14:id>
        </ext>
      </extLst>
    </cfRule>
    <cfRule type="dataBar" priority="2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{1e6887ec-05a1-4fba-b379-67440c94182c}</x14:id>
        </ext>
      </extLst>
    </cfRule>
    <cfRule type="dataBar" priority="23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{b8572b8e-41bf-470e-9deb-ede7010dcf46}</x14:id>
        </ext>
      </extLst>
    </cfRule>
  </conditionalFormatting>
  <conditionalFormatting sqref="E159">
    <cfRule type="dataBar" priority="1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{8c461beb-e660-4bb4-b198-6fc450c67810}</x14:id>
        </ext>
      </extLst>
    </cfRule>
    <cfRule type="dataBar" priority="2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{2a997461-b4f5-4835-b063-d1989d5fd59c}</x14:id>
        </ext>
      </extLst>
    </cfRule>
    <cfRule type="dataBar" priority="2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{e3add023-5590-489b-b0ba-2f774c00a943}</x14:id>
        </ext>
      </extLst>
    </cfRule>
  </conditionalFormatting>
  <conditionalFormatting sqref="E160">
    <cfRule type="dataBar" priority="16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{dc37eee2-500c-44bf-90e9-58faac659ff8}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{ac3fb76d-45ba-4a98-a0ab-651c7061e9ce}</x14:id>
        </ext>
      </extLst>
    </cfRule>
    <cfRule type="dataBar" priority="18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{f84a9e8e-bc0d-4964-9d6b-0200ee7c1380}</x14:id>
        </ext>
      </extLst>
    </cfRule>
  </conditionalFormatting>
  <conditionalFormatting sqref="E191">
    <cfRule type="dataBar" priority="12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{8fa8b26b-078d-48b5-a72f-63484972890c}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{a852fd06-fbe3-4eb9-9e7d-23c2f5b8c401}</x14:id>
        </ext>
      </extLst>
    </cfRule>
    <cfRule type="dataBar" priority="14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{b3db63a9-6389-465c-914d-ffc17f88936a}</x14:id>
        </ext>
      </extLst>
    </cfRule>
  </conditionalFormatting>
  <conditionalFormatting sqref="E192">
    <cfRule type="dataBar" priority="9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{ee26162b-cc64-4f46-9b0f-d55d90ea74d9}</x14:id>
        </ext>
      </extLst>
    </cfRule>
    <cfRule type="dataBar" priority="11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{637c115e-cf9a-4199-9637-63577398d022}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{268b2f43-c8cf-4fa1-9b89-eebca6e7dfdb}</x14:id>
        </ext>
      </extLst>
    </cfRule>
  </conditionalFormatting>
  <conditionalFormatting sqref="D3:D13">
    <cfRule type="dataBar" priority="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{07810f13-d755-4e73-9b5d-ac0218500f8d}</x14:id>
        </ext>
      </extLst>
    </cfRule>
  </conditionalFormatting>
  <conditionalFormatting sqref="H146:H155">
    <cfRule type="dataBar" priority="150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{eca8e4c6-7321-4115-9595-cda5bbba845f}</x14:id>
        </ext>
      </extLst>
    </cfRule>
  </conditionalFormatting>
  <conditionalFormatting sqref="K17:K27">
    <cfRule type="dataBar" priority="113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{8876ec8a-6468-4bf7-a9b7-95a66817827a}</x14:id>
        </ext>
      </extLst>
    </cfRule>
  </conditionalFormatting>
  <conditionalFormatting sqref="E17:E21;E24:E28;E31:E36;E39:E46">
    <cfRule type="dataBar" priority="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{02745522-74c5-4ed0-886d-b8e54a73ef00}</x14:id>
        </ext>
      </extLst>
    </cfRule>
  </conditionalFormatting>
  <conditionalFormatting sqref="E50:E54;E57:E61;E64:E69;E72:E78">
    <cfRule type="dataBar" priority="3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{940d6094-d802-4eb8-985c-b8d943ac0ab8}</x14:id>
        </ext>
      </extLst>
    </cfRule>
  </conditionalFormatting>
  <conditionalFormatting sqref="E82:E86;E89:E93;E96:E101;E104:E110">
    <cfRule type="dataBar" priority="2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{6f437ce0-370c-4b91-a749-f3ebdc47b0f4}</x14:id>
        </ext>
      </extLst>
    </cfRule>
  </conditionalFormatting>
  <conditionalFormatting sqref="E114:E118;E121:E125;E128:E133;E136:E142">
    <cfRule type="dataBar" priority="2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{8789d501-abba-4600-91d2-4d75d2e326aa}</x14:id>
        </ext>
      </extLst>
    </cfRule>
  </conditionalFormatting>
  <conditionalFormatting sqref="E159:E163;E166:E170;E173:E178;E181:E187">
    <cfRule type="dataBar" priority="1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{892ae318-6608-40bf-a632-abf5b9a94465}</x14:id>
        </ext>
      </extLst>
    </cfRule>
  </conditionalFormatting>
  <conditionalFormatting sqref="E191:E195;E198:E202;E205:E210;E213:E219">
    <cfRule type="dataBar" priority="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{0327dec5-b119-47f8-93b9-9ddc37ebf0f0}</x14:id>
        </ext>
      </extLst>
    </cfRule>
  </conditionalFormatting>
  <dataValidations count="1">
    <dataValidation type="list" allowBlank="1" showInputMessage="1" showErrorMessage="1" sqref="L17:L27">
      <formula1>"1,0,-1"</formula1>
    </dataValidation>
  </dataValidations>
  <hyperlinks>
    <hyperlink ref="C24:D24" r:id="rId1" display="selloshadrack@gmail.com - project: Level 2 coding challenges"/>
    <hyperlink ref="C121:D121" r:id="rId2" display="mmeli.thokozani77209@gmail.com - project: simple-calculator part 1 - review PR"/>
  </hyperlinks>
  <pageMargins left="0.75" right="0.75" top="1" bottom="1" header="0.5" footer="0.5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1d5b7b5-13fd-4048-bbb8-eee126745b5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ded3f48-8122-4f38-b468-18ebf9af58e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b5c49a1-e5b9-4370-a774-3687d13fb42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D3</xm:sqref>
        </x14:conditionalFormatting>
        <x14:conditionalFormatting xmlns:xm="http://schemas.microsoft.com/office/excel/2006/main">
          <x14:cfRule type="dataBar" id="{3dd58c46-93e0-4b47-9562-91b8a3c8dfc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8cd3f4b-fe11-485e-b932-ae3f3141a6e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f42d1a-8ecd-43ff-bd75-02c6be8bbf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D4</xm:sqref>
        </x14:conditionalFormatting>
        <x14:conditionalFormatting xmlns:xm="http://schemas.microsoft.com/office/excel/2006/main">
          <x14:cfRule type="dataBar" id="{13431bfc-e6bd-40ce-92a0-2eef82145ac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a09667e-db9e-4a97-bea9-ad3fed8c87e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7b5a6a6-8a72-4fff-a390-c175e7ef8e6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E17</xm:sqref>
        </x14:conditionalFormatting>
        <x14:conditionalFormatting xmlns:xm="http://schemas.microsoft.com/office/excel/2006/main">
          <x14:cfRule type="dataBar" id="{a0e2a44d-d7f6-4500-893f-7f4d6770318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7c975db-414c-4cb0-9a9b-35b956e8f5f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133cc3b-d35f-49b6-9582-04fe64d3050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E18</xm:sqref>
        </x14:conditionalFormatting>
        <x14:conditionalFormatting xmlns:xm="http://schemas.microsoft.com/office/excel/2006/main">
          <x14:cfRule type="dataBar" id="{59ee3b95-7b6a-4b38-9879-b1dc02eaf08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ae04248-9171-4ccd-8da0-20c39d23c5f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c5316b0-1537-4dcb-9291-ff11196060e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E50</xm:sqref>
        </x14:conditionalFormatting>
        <x14:conditionalFormatting xmlns:xm="http://schemas.microsoft.com/office/excel/2006/main">
          <x14:cfRule type="dataBar" id="{99b101e7-24c3-46d7-95bd-54dd09dd269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b63a129-51f0-4ef2-b9a5-6d8d82c61c7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b8a90e75-0de5-429a-80dc-0eac1e26d6f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E51</xm:sqref>
        </x14:conditionalFormatting>
        <x14:conditionalFormatting xmlns:xm="http://schemas.microsoft.com/office/excel/2006/main">
          <x14:cfRule type="dataBar" id="{73dd7c7a-0855-4217-99b5-a2ccaa777ab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21f063e-c3bb-41d2-95d0-5ee7e02cdb5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938e93f-4c7f-4418-83df-0e6614b40e3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E82</xm:sqref>
        </x14:conditionalFormatting>
        <x14:conditionalFormatting xmlns:xm="http://schemas.microsoft.com/office/excel/2006/main">
          <x14:cfRule type="dataBar" id="{123d92fc-1cc2-493b-84c4-e1689e99148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46629d3-1520-4272-874b-445f605e409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15072c4-ed0a-4cc3-ba5c-0c9c62238e8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E83</xm:sqref>
        </x14:conditionalFormatting>
        <x14:conditionalFormatting xmlns:xm="http://schemas.microsoft.com/office/excel/2006/main">
          <x14:cfRule type="dataBar" id="{08a02c3a-1b25-457f-bdca-67166c9d0c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3bb4a1f7-da85-49f4-8dcc-4c70e47e188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352062e-d3de-4b95-a0d8-204933fcc1c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E114</xm:sqref>
        </x14:conditionalFormatting>
        <x14:conditionalFormatting xmlns:xm="http://schemas.microsoft.com/office/excel/2006/main">
          <x14:cfRule type="dataBar" id="{0e007e39-6bb8-4eb3-adb8-3e9e99557f2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e6887ec-05a1-4fba-b379-67440c94182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8572b8e-41bf-470e-9deb-ede7010dcf4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E115</xm:sqref>
        </x14:conditionalFormatting>
        <x14:conditionalFormatting xmlns:xm="http://schemas.microsoft.com/office/excel/2006/main">
          <x14:cfRule type="dataBar" id="{8c461beb-e660-4bb4-b198-6fc450c6781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a997461-b4f5-4835-b063-d1989d5fd59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e3add023-5590-489b-b0ba-2f774c00a94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E159</xm:sqref>
        </x14:conditionalFormatting>
        <x14:conditionalFormatting xmlns:xm="http://schemas.microsoft.com/office/excel/2006/main">
          <x14:cfRule type="dataBar" id="{dc37eee2-500c-44bf-90e9-58faac659ff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c3fb76d-45ba-4a98-a0ab-651c7061e9c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84a9e8e-bc0d-4964-9d6b-0200ee7c138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E160</xm:sqref>
        </x14:conditionalFormatting>
        <x14:conditionalFormatting xmlns:xm="http://schemas.microsoft.com/office/excel/2006/main">
          <x14:cfRule type="dataBar" id="{8fa8b26b-078d-48b5-a72f-63484972890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a852fd06-fbe3-4eb9-9e7d-23c2f5b8c40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3db63a9-6389-465c-914d-ffc17f88936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E191</xm:sqref>
        </x14:conditionalFormatting>
        <x14:conditionalFormatting xmlns:xm="http://schemas.microsoft.com/office/excel/2006/main">
          <x14:cfRule type="dataBar" id="{ee26162b-cc64-4f46-9b0f-d55d90ea74d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637c115e-cf9a-4199-9637-63577398d02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68b2f43-c8cf-4fa1-9b89-eebca6e7dfd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E192</xm:sqref>
        </x14:conditionalFormatting>
        <x14:conditionalFormatting xmlns:xm="http://schemas.microsoft.com/office/excel/2006/main">
          <x14:cfRule type="dataBar" id="{07810f13-d755-4e73-9b5d-ac0218500f8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D3:D13</xm:sqref>
        </x14:conditionalFormatting>
        <x14:conditionalFormatting xmlns:xm="http://schemas.microsoft.com/office/excel/2006/main">
          <x14:cfRule type="dataBar" id="{eca8e4c6-7321-4115-9595-cda5bbba845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H146:H155</xm:sqref>
        </x14:conditionalFormatting>
        <x14:conditionalFormatting xmlns:xm="http://schemas.microsoft.com/office/excel/2006/main">
          <x14:cfRule type="dataBar" id="{8876ec8a-6468-4bf7-a9b7-95a66817827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K17:K27</xm:sqref>
        </x14:conditionalFormatting>
        <x14:conditionalFormatting xmlns:xm="http://schemas.microsoft.com/office/excel/2006/main">
          <x14:cfRule type="iconSet" priority="114" id="{7b84fa18-4e27-411d-b851-c64f29017606}">
            <x14:iconSet iconSet="3Symbols2" custom="1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5Quarters" iconId="0"/>
              <x14:cfIcon iconSet="3Symbols" iconId="2"/>
            </x14:iconSet>
          </x14:cfRule>
          <xm:sqref>L17:L27</xm:sqref>
        </x14:conditionalFormatting>
        <x14:conditionalFormatting xmlns:xm="http://schemas.microsoft.com/office/excel/2006/main">
          <x14:cfRule type="dataBar" id="{02745522-74c5-4ed0-886d-b8e54a73ef0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E17:E21;E24:E28;E31:E36;E39:E46</xm:sqref>
        </x14:conditionalFormatting>
        <x14:conditionalFormatting xmlns:xm="http://schemas.microsoft.com/office/excel/2006/main">
          <x14:cfRule type="dataBar" id="{940d6094-d802-4eb8-985c-b8d943ac0ab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E50:E54;E57:E61;E64:E69;E72:E78</xm:sqref>
        </x14:conditionalFormatting>
        <x14:conditionalFormatting xmlns:xm="http://schemas.microsoft.com/office/excel/2006/main">
          <x14:cfRule type="dataBar" id="{6f437ce0-370c-4b91-a749-f3ebdc47b0f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E82:E86;E89:E93;E96:E101;E104:E110</xm:sqref>
        </x14:conditionalFormatting>
        <x14:conditionalFormatting xmlns:xm="http://schemas.microsoft.com/office/excel/2006/main">
          <x14:cfRule type="dataBar" id="{8789d501-abba-4600-91d2-4d75d2e326a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E114:E118;E121:E125;E128:E133;E136:E142</xm:sqref>
        </x14:conditionalFormatting>
        <x14:conditionalFormatting xmlns:xm="http://schemas.microsoft.com/office/excel/2006/main">
          <x14:cfRule type="dataBar" id="{892ae318-6608-40bf-a632-abf5b9a9446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E159:E163;E166:E170;E173:E178;E181:E187</xm:sqref>
        </x14:conditionalFormatting>
        <x14:conditionalFormatting xmlns:xm="http://schemas.microsoft.com/office/excel/2006/main">
          <x14:cfRule type="dataBar" id="{0327dec5-b119-47f8-93b9-9ddc37ebf0f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E191:E195;E198:E202;E205:E210;E213:E219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76"/>
  <sheetViews>
    <sheetView zoomScale="50" zoomScaleNormal="50" workbookViewId="0">
      <selection activeCell="D3" sqref="D3:D14"/>
    </sheetView>
  </sheetViews>
  <sheetFormatPr defaultColWidth="9.144" defaultRowHeight="14.4"/>
  <cols>
    <col min="1" max="1" width="9.144" style="1"/>
    <col min="2" max="2" width="45.568" style="1" customWidth="1"/>
    <col min="3" max="9" width="30.712" style="1" customWidth="1"/>
    <col min="10" max="11" width="50.712" style="1" customWidth="1"/>
    <col min="12" max="15" width="30.568" style="1" customWidth="1"/>
    <col min="16" max="16384" width="9.144" style="1"/>
  </cols>
  <sheetData>
    <row r="1" ht="15.15"/>
    <row r="2" ht="30" customHeight="1" spans="2:5">
      <c r="B2" s="2" t="s">
        <v>42</v>
      </c>
      <c r="C2" s="3"/>
      <c r="D2" s="4" t="s">
        <v>43</v>
      </c>
      <c r="E2" s="4" t="s">
        <v>44</v>
      </c>
    </row>
    <row r="3" ht="30" customHeight="1" spans="2:5">
      <c r="B3" s="5" t="s">
        <v>45</v>
      </c>
      <c r="C3" s="6"/>
      <c r="D3" s="7"/>
      <c r="E3" s="72">
        <v>1</v>
      </c>
    </row>
    <row r="4" ht="30" customHeight="1" spans="2:11">
      <c r="B4" s="8" t="s">
        <v>46</v>
      </c>
      <c r="C4" s="9"/>
      <c r="D4" s="10"/>
      <c r="E4" s="72">
        <v>1</v>
      </c>
      <c r="G4" s="73" t="s">
        <v>20</v>
      </c>
      <c r="H4" s="74"/>
      <c r="J4" s="135" t="s">
        <v>47</v>
      </c>
      <c r="K4" s="136">
        <f>B20</f>
        <v>45750</v>
      </c>
    </row>
    <row r="5" ht="30" customHeight="1" spans="2:11">
      <c r="B5" s="8" t="s">
        <v>48</v>
      </c>
      <c r="C5" s="9"/>
      <c r="D5" s="10"/>
      <c r="E5" s="72">
        <v>1</v>
      </c>
      <c r="G5" s="75">
        <f>'PROGRESS REPORT '!AA3</f>
        <v>2</v>
      </c>
      <c r="H5" s="76"/>
      <c r="J5" s="137"/>
      <c r="K5" s="138"/>
    </row>
    <row r="6" ht="30" customHeight="1" spans="2:11">
      <c r="B6" s="8" t="s">
        <v>49</v>
      </c>
      <c r="C6" s="9"/>
      <c r="D6" s="10"/>
      <c r="E6" s="72"/>
      <c r="J6" s="137">
        <f t="shared" ref="J6:K10" si="0">C34</f>
        <v>0</v>
      </c>
      <c r="K6" s="139">
        <f t="shared" si="0"/>
        <v>0</v>
      </c>
    </row>
    <row r="7" ht="30" customHeight="1" spans="2:11">
      <c r="B7" s="11" t="s">
        <v>50</v>
      </c>
      <c r="C7" s="12"/>
      <c r="D7" s="10"/>
      <c r="E7" s="72"/>
      <c r="J7" s="140">
        <f t="shared" si="0"/>
        <v>0</v>
      </c>
      <c r="K7" s="141">
        <f t="shared" si="0"/>
        <v>0</v>
      </c>
    </row>
    <row r="8" ht="30" customHeight="1" spans="2:11">
      <c r="B8" s="11" t="s">
        <v>51</v>
      </c>
      <c r="C8" s="12"/>
      <c r="D8" s="10"/>
      <c r="E8" s="72"/>
      <c r="J8" s="140">
        <f t="shared" si="0"/>
        <v>0</v>
      </c>
      <c r="K8" s="141">
        <f t="shared" si="0"/>
        <v>0</v>
      </c>
    </row>
    <row r="9" ht="30" customHeight="1" spans="2:11">
      <c r="B9" s="11" t="s">
        <v>52</v>
      </c>
      <c r="C9" s="12"/>
      <c r="D9" s="10"/>
      <c r="E9" s="72"/>
      <c r="J9" s="140">
        <f t="shared" si="0"/>
        <v>0</v>
      </c>
      <c r="K9" s="141">
        <f t="shared" si="0"/>
        <v>0</v>
      </c>
    </row>
    <row r="10" ht="30" customHeight="1" spans="2:11">
      <c r="B10" s="11" t="s">
        <v>53</v>
      </c>
      <c r="C10" s="12"/>
      <c r="D10" s="10"/>
      <c r="E10" s="72"/>
      <c r="J10" s="142">
        <f t="shared" si="0"/>
        <v>0</v>
      </c>
      <c r="K10" s="143">
        <f t="shared" si="0"/>
        <v>0</v>
      </c>
    </row>
    <row r="11" ht="30" customHeight="1" spans="2:11">
      <c r="B11" s="13" t="s">
        <v>54</v>
      </c>
      <c r="C11" s="14"/>
      <c r="D11" s="10"/>
      <c r="E11" s="72">
        <v>0.99</v>
      </c>
      <c r="J11" s="137" t="str">
        <f t="shared" ref="J11:J20" si="1">C42</f>
        <v>coderbyte assessment</v>
      </c>
      <c r="K11" s="138"/>
    </row>
    <row r="12" ht="30" customHeight="1" spans="2:11">
      <c r="B12" s="13" t="s">
        <v>55</v>
      </c>
      <c r="C12" s="14"/>
      <c r="D12" s="10"/>
      <c r="E12" s="72">
        <v>0.99</v>
      </c>
      <c r="J12" s="140" t="str">
        <f t="shared" si="1"/>
        <v>Fix Portfolio</v>
      </c>
      <c r="K12" s="144"/>
    </row>
    <row r="13" ht="30" customHeight="1" spans="2:11">
      <c r="B13" s="13" t="s">
        <v>56</v>
      </c>
      <c r="C13" s="14"/>
      <c r="D13" s="10"/>
      <c r="E13" s="72">
        <v>0.1</v>
      </c>
      <c r="J13" s="140" t="str">
        <f t="shared" si="1"/>
        <v>Duplicate portfolio for fiver</v>
      </c>
      <c r="K13" s="144"/>
    </row>
    <row r="14" ht="30" customHeight="1" spans="2:11">
      <c r="B14" s="8" t="s">
        <v>57</v>
      </c>
      <c r="C14" s="9"/>
      <c r="D14" s="15"/>
      <c r="E14" s="77"/>
      <c r="J14" s="140" t="str">
        <f t="shared" si="1"/>
        <v>Create Fiver Account</v>
      </c>
      <c r="K14" s="144"/>
    </row>
    <row r="15" ht="30" customHeight="1" spans="2:11">
      <c r="B15" s="16" t="s">
        <v>21</v>
      </c>
      <c r="C15" s="17"/>
      <c r="D15" s="17"/>
      <c r="E15" s="78"/>
      <c r="J15" s="140" t="str">
        <f t="shared" si="1"/>
        <v>Fix CV</v>
      </c>
      <c r="K15" s="144"/>
    </row>
    <row r="16" ht="30" customHeight="1" spans="2:11">
      <c r="B16" s="18">
        <f ca="1">'PROGRESS REPORT '!AB3</f>
        <v>9.03445413034456</v>
      </c>
      <c r="C16" s="19"/>
      <c r="D16" s="19"/>
      <c r="E16" s="79"/>
      <c r="J16" s="140" t="str">
        <f t="shared" si="1"/>
        <v>Create OfferZen Account</v>
      </c>
      <c r="K16" s="144"/>
    </row>
    <row r="17" spans="10:11">
      <c r="J17" s="140" t="str">
        <f t="shared" si="1"/>
        <v>Complete Rabbitmq</v>
      </c>
      <c r="K17" s="144"/>
    </row>
    <row r="18" ht="15.15" spans="10:11">
      <c r="J18" s="140" t="str">
        <f t="shared" si="1"/>
        <v>Complete DAG with Airflow</v>
      </c>
      <c r="K18" s="144"/>
    </row>
    <row r="19" ht="21.75" customHeight="1" spans="2:14">
      <c r="B19" s="20" t="s">
        <v>58</v>
      </c>
      <c r="C19" s="21" t="s">
        <v>59</v>
      </c>
      <c r="D19" s="20" t="s">
        <v>60</v>
      </c>
      <c r="E19" s="80"/>
      <c r="F19" s="81" t="s">
        <v>44</v>
      </c>
      <c r="G19" s="21" t="s">
        <v>61</v>
      </c>
      <c r="H19" s="80" t="s">
        <v>62</v>
      </c>
      <c r="J19" s="140" t="str">
        <f t="shared" si="1"/>
        <v>Update portfolio</v>
      </c>
      <c r="K19" s="144"/>
      <c r="M19" s="169"/>
      <c r="N19" s="170"/>
    </row>
    <row r="20" ht="15.95" customHeight="1" spans="2:14">
      <c r="B20" s="22">
        <v>45750</v>
      </c>
      <c r="C20" s="23">
        <v>0.208333333333333</v>
      </c>
      <c r="D20" s="24" t="s">
        <v>63</v>
      </c>
      <c r="E20" s="82"/>
      <c r="F20" s="83"/>
      <c r="G20" s="84" t="str">
        <f>IF(F20=100%,"Complete",IF(AND(F20&lt;100%,F20&gt;0%),"In Progress","Not Started"))</f>
        <v>Not Started</v>
      </c>
      <c r="H20" s="82"/>
      <c r="J20" s="140" t="str">
        <f t="shared" si="1"/>
        <v>Apply for jobs</v>
      </c>
      <c r="K20" s="144"/>
      <c r="M20" s="171"/>
      <c r="N20" s="171"/>
    </row>
    <row r="21" ht="15.95" customHeight="1" spans="2:14">
      <c r="B21" s="22"/>
      <c r="C21" s="25">
        <v>0.25</v>
      </c>
      <c r="D21" s="26"/>
      <c r="E21" s="85"/>
      <c r="F21" s="86"/>
      <c r="G21" s="87"/>
      <c r="H21" s="85"/>
      <c r="J21" s="145"/>
      <c r="K21" s="146"/>
      <c r="M21" s="159"/>
      <c r="N21" s="159"/>
    </row>
    <row r="22" ht="15.95" customHeight="1" spans="2:14">
      <c r="B22" s="22"/>
      <c r="C22" s="25">
        <v>0.291666666666666</v>
      </c>
      <c r="D22" s="26"/>
      <c r="E22" s="85"/>
      <c r="F22" s="86"/>
      <c r="G22" s="87"/>
      <c r="H22" s="85"/>
      <c r="J22" s="147" t="s">
        <v>64</v>
      </c>
      <c r="K22" s="148"/>
      <c r="M22" s="159"/>
      <c r="N22" s="159"/>
    </row>
    <row r="23" ht="15.95" customHeight="1" spans="2:14">
      <c r="B23" s="22"/>
      <c r="C23" s="25">
        <v>0.333333333333333</v>
      </c>
      <c r="D23" s="26"/>
      <c r="E23" s="85"/>
      <c r="F23" s="86"/>
      <c r="G23" s="87"/>
      <c r="H23" s="85"/>
      <c r="J23" s="149">
        <f t="shared" ref="J23:J27" si="2">C27</f>
        <v>0</v>
      </c>
      <c r="K23" s="139"/>
      <c r="M23" s="159"/>
      <c r="N23" s="159"/>
    </row>
    <row r="24" ht="15.95" customHeight="1" spans="2:14">
      <c r="B24" s="22"/>
      <c r="C24" s="27">
        <v>0.375</v>
      </c>
      <c r="D24" s="28"/>
      <c r="E24" s="88"/>
      <c r="F24" s="89"/>
      <c r="G24" s="90"/>
      <c r="H24" s="88"/>
      <c r="J24" s="150">
        <f t="shared" si="2"/>
        <v>0</v>
      </c>
      <c r="K24" s="141"/>
      <c r="M24" s="159"/>
      <c r="N24" s="159"/>
    </row>
    <row r="25" ht="15.95" customHeight="1" spans="2:14">
      <c r="B25" s="22"/>
      <c r="C25" s="29" t="s">
        <v>64</v>
      </c>
      <c r="D25" s="30"/>
      <c r="E25" s="30"/>
      <c r="F25" s="30"/>
      <c r="G25" s="30"/>
      <c r="H25" s="91"/>
      <c r="J25" s="150">
        <f t="shared" si="2"/>
        <v>0</v>
      </c>
      <c r="K25" s="141"/>
      <c r="M25" s="159"/>
      <c r="N25" s="159"/>
    </row>
    <row r="26" ht="15.95" customHeight="1" spans="2:14">
      <c r="B26" s="22"/>
      <c r="C26" s="31" t="s">
        <v>65</v>
      </c>
      <c r="D26" s="32" t="s">
        <v>66</v>
      </c>
      <c r="E26" s="32" t="s">
        <v>43</v>
      </c>
      <c r="F26" s="92" t="s">
        <v>44</v>
      </c>
      <c r="G26" s="93" t="s">
        <v>61</v>
      </c>
      <c r="H26" s="92" t="s">
        <v>62</v>
      </c>
      <c r="J26" s="150">
        <f t="shared" si="2"/>
        <v>0</v>
      </c>
      <c r="K26" s="141"/>
      <c r="M26" s="159"/>
      <c r="N26" s="159"/>
    </row>
    <row r="27" ht="15.95" customHeight="1" spans="2:14">
      <c r="B27" s="22"/>
      <c r="C27" s="33"/>
      <c r="D27" s="34"/>
      <c r="E27" s="34"/>
      <c r="F27" s="94"/>
      <c r="G27" s="95" t="str">
        <f t="shared" ref="G27:G31" si="3">IF(F27=100%,"Complete",IF(AND(F27&lt;100%,F27&gt;0%),"In Progress","Not Started"))</f>
        <v>Not Started</v>
      </c>
      <c r="H27" s="96"/>
      <c r="J27" s="150">
        <f t="shared" si="2"/>
        <v>0</v>
      </c>
      <c r="K27" s="141"/>
      <c r="M27" s="159"/>
      <c r="N27" s="159"/>
    </row>
    <row r="28" ht="15.95" customHeight="1" spans="2:14">
      <c r="B28" s="22"/>
      <c r="C28" s="35"/>
      <c r="D28" s="36"/>
      <c r="E28" s="36"/>
      <c r="F28" s="97"/>
      <c r="G28" s="95" t="str">
        <f t="shared" si="3"/>
        <v>Not Started</v>
      </c>
      <c r="H28" s="98"/>
      <c r="J28" s="151"/>
      <c r="K28" s="152"/>
      <c r="M28" s="159"/>
      <c r="N28" s="159"/>
    </row>
    <row r="29" ht="15.95" customHeight="1" spans="2:14">
      <c r="B29" s="22"/>
      <c r="C29" s="35"/>
      <c r="D29" s="36"/>
      <c r="E29" s="36"/>
      <c r="F29" s="97"/>
      <c r="G29" s="95" t="str">
        <f t="shared" si="3"/>
        <v>Not Started</v>
      </c>
      <c r="H29" s="98"/>
      <c r="J29" s="153" t="s">
        <v>67</v>
      </c>
      <c r="K29" s="154">
        <f>B57</f>
        <v>0</v>
      </c>
      <c r="M29" s="159"/>
      <c r="N29" s="159"/>
    </row>
    <row r="30" ht="15.95" customHeight="1" spans="2:14">
      <c r="B30" s="22"/>
      <c r="C30" s="35"/>
      <c r="D30" s="36"/>
      <c r="E30" s="36"/>
      <c r="F30" s="97"/>
      <c r="G30" s="95" t="str">
        <f t="shared" si="3"/>
        <v>Not Started</v>
      </c>
      <c r="H30" s="98"/>
      <c r="J30" s="137"/>
      <c r="K30" s="138"/>
      <c r="M30" s="159"/>
      <c r="N30" s="159"/>
    </row>
    <row r="31" ht="15.95" customHeight="1" spans="2:14">
      <c r="B31" s="22"/>
      <c r="C31" s="37"/>
      <c r="D31" s="38"/>
      <c r="E31" s="38"/>
      <c r="F31" s="97"/>
      <c r="G31" s="99" t="str">
        <f t="shared" si="3"/>
        <v>Not Started</v>
      </c>
      <c r="H31" s="98"/>
      <c r="J31" s="137">
        <f t="shared" ref="J31:K35" si="4">C71</f>
        <v>0</v>
      </c>
      <c r="K31" s="139">
        <f t="shared" si="4"/>
        <v>0</v>
      </c>
      <c r="M31" s="159"/>
      <c r="N31" s="159"/>
    </row>
    <row r="32" ht="15.95" customHeight="1" spans="2:14">
      <c r="B32" s="22"/>
      <c r="C32" s="39" t="s">
        <v>68</v>
      </c>
      <c r="D32" s="40"/>
      <c r="E32" s="40"/>
      <c r="F32" s="40"/>
      <c r="G32" s="40"/>
      <c r="H32" s="100"/>
      <c r="J32" s="140">
        <f t="shared" si="4"/>
        <v>0</v>
      </c>
      <c r="K32" s="141">
        <f t="shared" si="4"/>
        <v>0</v>
      </c>
      <c r="M32" s="159"/>
      <c r="N32" s="159"/>
    </row>
    <row r="33" ht="15.95" customHeight="1" spans="2:14">
      <c r="B33" s="22"/>
      <c r="C33" s="41" t="s">
        <v>69</v>
      </c>
      <c r="D33" s="41" t="s">
        <v>70</v>
      </c>
      <c r="E33" s="101"/>
      <c r="F33" s="102" t="s">
        <v>44</v>
      </c>
      <c r="G33" s="103" t="s">
        <v>61</v>
      </c>
      <c r="H33" s="104" t="s">
        <v>62</v>
      </c>
      <c r="J33" s="140">
        <f t="shared" si="4"/>
        <v>0</v>
      </c>
      <c r="K33" s="141">
        <f t="shared" si="4"/>
        <v>0</v>
      </c>
      <c r="M33" s="159"/>
      <c r="N33" s="159"/>
    </row>
    <row r="34" ht="15.95" customHeight="1" spans="2:14">
      <c r="B34" s="22"/>
      <c r="C34" s="42"/>
      <c r="D34" s="43"/>
      <c r="E34" s="105"/>
      <c r="F34" s="106"/>
      <c r="G34" s="107" t="str">
        <f t="shared" ref="G34:G57" si="5">IF(F34=100%,"Complete",IF(AND(F34&lt;100%,F34&gt;0%),"In Progress","Not Started"))</f>
        <v>Not Started</v>
      </c>
      <c r="H34" s="108"/>
      <c r="J34" s="140">
        <f t="shared" si="4"/>
        <v>0</v>
      </c>
      <c r="K34" s="141">
        <f t="shared" si="4"/>
        <v>0</v>
      </c>
      <c r="M34" s="159"/>
      <c r="N34" s="159"/>
    </row>
    <row r="35" ht="15.95" customHeight="1" spans="2:14">
      <c r="B35" s="22"/>
      <c r="C35" s="44"/>
      <c r="D35" s="45"/>
      <c r="E35" s="109"/>
      <c r="F35" s="110"/>
      <c r="G35" s="107" t="str">
        <f t="shared" si="5"/>
        <v>Not Started</v>
      </c>
      <c r="H35" s="111"/>
      <c r="J35" s="142">
        <f t="shared" si="4"/>
        <v>0</v>
      </c>
      <c r="K35" s="143">
        <f t="shared" si="4"/>
        <v>0</v>
      </c>
      <c r="M35" s="159"/>
      <c r="N35" s="159"/>
    </row>
    <row r="36" ht="15.95" customHeight="1" spans="2:14">
      <c r="B36" s="22"/>
      <c r="C36" s="44"/>
      <c r="D36" s="45"/>
      <c r="E36" s="109"/>
      <c r="F36" s="110"/>
      <c r="G36" s="107" t="str">
        <f t="shared" si="5"/>
        <v>Not Started</v>
      </c>
      <c r="H36" s="111"/>
      <c r="J36" s="149">
        <f t="shared" ref="J36:J45" si="6">C79</f>
        <v>0</v>
      </c>
      <c r="K36" s="139"/>
      <c r="M36" s="172"/>
      <c r="N36" s="172"/>
    </row>
    <row r="37" ht="15.95" customHeight="1" spans="2:14">
      <c r="B37" s="22"/>
      <c r="C37" s="44"/>
      <c r="D37" s="45"/>
      <c r="E37" s="109"/>
      <c r="F37" s="110"/>
      <c r="G37" s="107" t="str">
        <f t="shared" si="5"/>
        <v>Not Started</v>
      </c>
      <c r="H37" s="111"/>
      <c r="J37" s="150">
        <f t="shared" si="6"/>
        <v>0</v>
      </c>
      <c r="K37" s="141"/>
      <c r="M37" s="171"/>
      <c r="N37" s="171"/>
    </row>
    <row r="38" ht="15.95" customHeight="1" spans="2:14">
      <c r="B38" s="22"/>
      <c r="C38" s="46"/>
      <c r="D38" s="47"/>
      <c r="E38" s="112"/>
      <c r="F38" s="113"/>
      <c r="G38" s="107" t="str">
        <f t="shared" si="5"/>
        <v>Not Started</v>
      </c>
      <c r="H38" s="103"/>
      <c r="J38" s="150">
        <f t="shared" si="6"/>
        <v>0</v>
      </c>
      <c r="K38" s="141"/>
      <c r="M38" s="171"/>
      <c r="N38" s="171"/>
    </row>
    <row r="39" ht="15.95" customHeight="1" spans="2:14">
      <c r="B39" s="22"/>
      <c r="C39" s="48">
        <v>0.541666666666667</v>
      </c>
      <c r="D39" s="49"/>
      <c r="E39" s="114"/>
      <c r="F39" s="115" t="s">
        <v>71</v>
      </c>
      <c r="G39" s="116"/>
      <c r="H39" s="117"/>
      <c r="J39" s="150">
        <f t="shared" si="6"/>
        <v>0</v>
      </c>
      <c r="K39" s="141"/>
      <c r="M39" s="171"/>
      <c r="N39" s="171"/>
    </row>
    <row r="40" ht="15.95" customHeight="1" spans="2:14">
      <c r="B40" s="22"/>
      <c r="C40" s="50" t="s">
        <v>72</v>
      </c>
      <c r="D40" s="51"/>
      <c r="E40" s="51"/>
      <c r="F40" s="51"/>
      <c r="G40" s="51"/>
      <c r="H40" s="118"/>
      <c r="J40" s="150">
        <f t="shared" si="6"/>
        <v>0</v>
      </c>
      <c r="K40" s="141"/>
      <c r="M40" s="171"/>
      <c r="N40" s="171"/>
    </row>
    <row r="41" ht="15.95" customHeight="1" spans="2:14">
      <c r="B41" s="22"/>
      <c r="C41" s="52" t="s">
        <v>69</v>
      </c>
      <c r="D41" s="53"/>
      <c r="E41" s="119"/>
      <c r="F41" s="120" t="s">
        <v>44</v>
      </c>
      <c r="G41" s="120" t="s">
        <v>61</v>
      </c>
      <c r="H41" s="118" t="s">
        <v>62</v>
      </c>
      <c r="J41" s="150">
        <f t="shared" si="6"/>
        <v>0</v>
      </c>
      <c r="K41" s="141"/>
      <c r="M41" s="171"/>
      <c r="N41" s="171"/>
    </row>
    <row r="42" ht="15.95" customHeight="1" spans="2:14">
      <c r="B42" s="22"/>
      <c r="C42" s="54" t="s">
        <v>86</v>
      </c>
      <c r="D42" s="55"/>
      <c r="E42" s="121" t="s">
        <v>73</v>
      </c>
      <c r="F42" s="122">
        <v>1</v>
      </c>
      <c r="G42" s="123" t="str">
        <f t="shared" si="5"/>
        <v>Complete</v>
      </c>
      <c r="H42" s="124"/>
      <c r="J42" s="150">
        <f t="shared" si="6"/>
        <v>0</v>
      </c>
      <c r="K42" s="141"/>
      <c r="M42" s="171"/>
      <c r="N42" s="171"/>
    </row>
    <row r="43" ht="15.95" customHeight="1" spans="2:14">
      <c r="B43" s="22"/>
      <c r="C43" s="56" t="s">
        <v>713</v>
      </c>
      <c r="D43" s="57"/>
      <c r="E43" s="125"/>
      <c r="F43" s="126">
        <v>1</v>
      </c>
      <c r="G43" s="123" t="str">
        <f t="shared" si="5"/>
        <v>Complete</v>
      </c>
      <c r="H43" s="127"/>
      <c r="J43" s="150">
        <f t="shared" si="6"/>
        <v>0</v>
      </c>
      <c r="K43" s="141"/>
      <c r="M43" s="173"/>
      <c r="N43" s="173"/>
    </row>
    <row r="44" ht="15.95" customHeight="1" spans="2:14">
      <c r="B44" s="22"/>
      <c r="C44" s="58" t="s">
        <v>714</v>
      </c>
      <c r="D44" s="59"/>
      <c r="E44" s="125"/>
      <c r="F44" s="126"/>
      <c r="G44" s="123" t="str">
        <f t="shared" si="5"/>
        <v>Not Started</v>
      </c>
      <c r="H44" s="127"/>
      <c r="J44" s="150">
        <f t="shared" si="6"/>
        <v>0</v>
      </c>
      <c r="K44" s="141"/>
      <c r="M44" s="169"/>
      <c r="N44" s="170"/>
    </row>
    <row r="45" ht="15.95" customHeight="1" spans="2:14">
      <c r="B45" s="22"/>
      <c r="C45" s="60" t="s">
        <v>715</v>
      </c>
      <c r="D45" s="61"/>
      <c r="E45" s="128" t="s">
        <v>74</v>
      </c>
      <c r="F45" s="126">
        <v>0.1</v>
      </c>
      <c r="G45" s="123" t="str">
        <f t="shared" si="5"/>
        <v>In Progress</v>
      </c>
      <c r="H45" s="127"/>
      <c r="J45" s="150">
        <f t="shared" si="6"/>
        <v>0</v>
      </c>
      <c r="K45" s="141"/>
      <c r="M45" s="171"/>
      <c r="N45" s="171"/>
    </row>
    <row r="46" ht="15.95" customHeight="1" spans="2:14">
      <c r="B46" s="22"/>
      <c r="C46" s="62" t="s">
        <v>716</v>
      </c>
      <c r="D46" s="63"/>
      <c r="E46" s="129" t="s">
        <v>75</v>
      </c>
      <c r="F46" s="126"/>
      <c r="G46" s="123" t="str">
        <f t="shared" si="5"/>
        <v>Not Started</v>
      </c>
      <c r="H46" s="127"/>
      <c r="J46" s="145"/>
      <c r="K46" s="146"/>
      <c r="M46" s="159"/>
      <c r="N46" s="159"/>
    </row>
    <row r="47" ht="15.95" customHeight="1" spans="2:14">
      <c r="B47" s="22"/>
      <c r="C47" s="64" t="s">
        <v>717</v>
      </c>
      <c r="D47" s="65"/>
      <c r="E47" s="130"/>
      <c r="F47" s="126"/>
      <c r="G47" s="123" t="str">
        <f t="shared" si="5"/>
        <v>Not Started</v>
      </c>
      <c r="H47" s="127"/>
      <c r="J47" s="155" t="s">
        <v>64</v>
      </c>
      <c r="K47" s="156"/>
      <c r="M47" s="159"/>
      <c r="N47" s="159"/>
    </row>
    <row r="48" ht="15.95" customHeight="1" spans="2:14">
      <c r="B48" s="22"/>
      <c r="C48" s="64" t="s">
        <v>718</v>
      </c>
      <c r="D48" s="65"/>
      <c r="E48" s="130"/>
      <c r="F48" s="126"/>
      <c r="G48" s="123" t="str">
        <f t="shared" si="5"/>
        <v>Not Started</v>
      </c>
      <c r="H48" s="127"/>
      <c r="J48" s="149">
        <f t="shared" ref="J48:J52" si="7">C64</f>
        <v>0</v>
      </c>
      <c r="K48" s="139"/>
      <c r="M48" s="159"/>
      <c r="N48" s="159"/>
    </row>
    <row r="49" ht="15.95" customHeight="1" spans="2:14">
      <c r="B49" s="22"/>
      <c r="C49" s="64" t="s">
        <v>719</v>
      </c>
      <c r="D49" s="65"/>
      <c r="E49" s="130"/>
      <c r="F49" s="126"/>
      <c r="G49" s="123" t="str">
        <f t="shared" si="5"/>
        <v>Not Started</v>
      </c>
      <c r="H49" s="127"/>
      <c r="J49" s="150">
        <f t="shared" si="7"/>
        <v>0</v>
      </c>
      <c r="K49" s="141"/>
      <c r="M49" s="159"/>
      <c r="N49" s="159"/>
    </row>
    <row r="50" ht="15.95" customHeight="1" spans="2:14">
      <c r="B50" s="22"/>
      <c r="C50" s="64" t="s">
        <v>720</v>
      </c>
      <c r="D50" s="65"/>
      <c r="E50" s="130"/>
      <c r="F50" s="126"/>
      <c r="G50" s="123" t="str">
        <f t="shared" si="5"/>
        <v>Not Started</v>
      </c>
      <c r="H50" s="127"/>
      <c r="J50" s="150">
        <f t="shared" si="7"/>
        <v>0</v>
      </c>
      <c r="K50" s="141"/>
      <c r="M50" s="159"/>
      <c r="N50" s="159"/>
    </row>
    <row r="51" ht="15.95" customHeight="1" spans="2:14">
      <c r="B51" s="66"/>
      <c r="C51" s="67" t="s">
        <v>721</v>
      </c>
      <c r="D51" s="68"/>
      <c r="E51" s="131"/>
      <c r="F51" s="132"/>
      <c r="G51" s="123" t="str">
        <f t="shared" si="5"/>
        <v>Not Started</v>
      </c>
      <c r="H51" s="133"/>
      <c r="J51" s="150">
        <f t="shared" si="7"/>
        <v>0</v>
      </c>
      <c r="K51" s="141"/>
      <c r="M51" s="159"/>
      <c r="N51" s="159"/>
    </row>
    <row r="52" ht="15" customHeight="1" spans="2:14">
      <c r="B52" s="69"/>
      <c r="C52" s="70"/>
      <c r="D52" s="71"/>
      <c r="E52" s="71"/>
      <c r="F52" s="134"/>
      <c r="G52" s="71"/>
      <c r="H52" s="71"/>
      <c r="J52" s="150">
        <f t="shared" si="7"/>
        <v>0</v>
      </c>
      <c r="K52" s="141"/>
      <c r="M52" s="159"/>
      <c r="N52" s="159"/>
    </row>
    <row r="53" ht="15" customHeight="1" spans="2:14">
      <c r="B53" s="69"/>
      <c r="C53" s="70"/>
      <c r="D53" s="71"/>
      <c r="E53" s="71"/>
      <c r="F53" s="134"/>
      <c r="G53" s="71"/>
      <c r="H53" s="71"/>
      <c r="J53" s="140" t="s">
        <v>76</v>
      </c>
      <c r="K53" s="144"/>
      <c r="M53" s="159"/>
      <c r="N53" s="159"/>
    </row>
    <row r="54" spans="10:14">
      <c r="J54" s="157" t="s">
        <v>77</v>
      </c>
      <c r="K54" s="158"/>
      <c r="M54" s="159"/>
      <c r="N54" s="159"/>
    </row>
    <row r="55" ht="15.15" spans="10:14">
      <c r="J55" s="145"/>
      <c r="K55" s="146"/>
      <c r="M55" s="159"/>
      <c r="N55" s="159"/>
    </row>
    <row r="56" ht="21.75" customHeight="1" spans="2:14">
      <c r="B56" s="20" t="s">
        <v>58</v>
      </c>
      <c r="C56" s="21" t="s">
        <v>59</v>
      </c>
      <c r="D56" s="20" t="s">
        <v>60</v>
      </c>
      <c r="E56" s="80"/>
      <c r="F56" s="81" t="s">
        <v>44</v>
      </c>
      <c r="G56" s="21" t="s">
        <v>61</v>
      </c>
      <c r="H56" s="80" t="s">
        <v>62</v>
      </c>
      <c r="J56" s="159"/>
      <c r="K56" s="159"/>
      <c r="M56" s="159"/>
      <c r="N56" s="159"/>
    </row>
    <row r="57" ht="15.15" spans="2:14">
      <c r="B57" s="22"/>
      <c r="C57" s="23">
        <v>0.208333333333333</v>
      </c>
      <c r="D57" s="24" t="s">
        <v>63</v>
      </c>
      <c r="E57" s="82"/>
      <c r="F57" s="83"/>
      <c r="G57" s="84" t="str">
        <f t="shared" si="5"/>
        <v>Not Started</v>
      </c>
      <c r="H57" s="82"/>
      <c r="J57" s="159"/>
      <c r="K57" s="159"/>
      <c r="M57" s="159"/>
      <c r="N57" s="159"/>
    </row>
    <row r="58" ht="15.15" spans="2:14">
      <c r="B58" s="22"/>
      <c r="C58" s="25">
        <v>0.25</v>
      </c>
      <c r="D58" s="26"/>
      <c r="E58" s="85"/>
      <c r="F58" s="86"/>
      <c r="G58" s="87"/>
      <c r="H58" s="85"/>
      <c r="J58" s="160" t="s">
        <v>47</v>
      </c>
      <c r="K58" s="161">
        <f>K29</f>
        <v>0</v>
      </c>
      <c r="M58" s="159"/>
      <c r="N58" s="159"/>
    </row>
    <row r="59" ht="15.15" spans="2:14">
      <c r="B59" s="22"/>
      <c r="C59" s="25">
        <v>0.291666666666666</v>
      </c>
      <c r="D59" s="26"/>
      <c r="E59" s="85"/>
      <c r="F59" s="86"/>
      <c r="G59" s="87"/>
      <c r="H59" s="85"/>
      <c r="J59" s="162"/>
      <c r="K59" s="163"/>
      <c r="M59" s="159"/>
      <c r="N59" s="159"/>
    </row>
    <row r="60" spans="2:14">
      <c r="B60" s="22"/>
      <c r="C60" s="25">
        <v>0.333333333333333</v>
      </c>
      <c r="D60" s="26"/>
      <c r="E60" s="85"/>
      <c r="F60" s="86"/>
      <c r="G60" s="87"/>
      <c r="H60" s="85"/>
      <c r="J60" s="162">
        <f t="shared" ref="J60:K74" si="8">J31</f>
        <v>0</v>
      </c>
      <c r="K60" s="164">
        <f t="shared" si="8"/>
        <v>0</v>
      </c>
      <c r="M60" s="159"/>
      <c r="N60" s="159"/>
    </row>
    <row r="61" ht="15.15" spans="2:14">
      <c r="B61" s="22"/>
      <c r="C61" s="27">
        <v>0.375</v>
      </c>
      <c r="D61" s="28"/>
      <c r="E61" s="88"/>
      <c r="F61" s="89"/>
      <c r="G61" s="90"/>
      <c r="H61" s="88"/>
      <c r="J61" s="165">
        <f t="shared" si="8"/>
        <v>0</v>
      </c>
      <c r="K61" s="166">
        <f t="shared" si="8"/>
        <v>0</v>
      </c>
      <c r="M61" s="172"/>
      <c r="N61" s="172"/>
    </row>
    <row r="62" ht="15.15" spans="2:14">
      <c r="B62" s="22"/>
      <c r="C62" s="29" t="s">
        <v>64</v>
      </c>
      <c r="D62" s="30"/>
      <c r="E62" s="30"/>
      <c r="F62" s="30"/>
      <c r="G62" s="30"/>
      <c r="H62" s="91"/>
      <c r="J62" s="165">
        <f t="shared" si="8"/>
        <v>0</v>
      </c>
      <c r="K62" s="166">
        <f t="shared" si="8"/>
        <v>0</v>
      </c>
      <c r="M62" s="171"/>
      <c r="N62" s="171"/>
    </row>
    <row r="63" ht="15.15" spans="2:14">
      <c r="B63" s="22"/>
      <c r="C63" s="31" t="s">
        <v>65</v>
      </c>
      <c r="D63" s="32" t="s">
        <v>66</v>
      </c>
      <c r="E63" s="32" t="s">
        <v>43</v>
      </c>
      <c r="F63" s="92" t="s">
        <v>44</v>
      </c>
      <c r="G63" s="93" t="s">
        <v>61</v>
      </c>
      <c r="H63" s="92" t="s">
        <v>62</v>
      </c>
      <c r="J63" s="165">
        <f t="shared" si="8"/>
        <v>0</v>
      </c>
      <c r="K63" s="166">
        <f t="shared" si="8"/>
        <v>0</v>
      </c>
      <c r="M63" s="171"/>
      <c r="N63" s="171"/>
    </row>
    <row r="64" ht="15.15" spans="2:14">
      <c r="B64" s="22"/>
      <c r="C64" s="33"/>
      <c r="D64" s="34"/>
      <c r="E64" s="34"/>
      <c r="F64" s="94"/>
      <c r="G64" s="95" t="str">
        <f t="shared" ref="G64:G68" si="9">IF(F64=100%,"Complete",IF(AND(F64&lt;100%,F64&gt;0%),"In Progress","Not Started"))</f>
        <v>Not Started</v>
      </c>
      <c r="H64" s="96"/>
      <c r="J64" s="167">
        <f t="shared" si="8"/>
        <v>0</v>
      </c>
      <c r="K64" s="168">
        <f t="shared" si="8"/>
        <v>0</v>
      </c>
      <c r="M64" s="171"/>
      <c r="N64" s="171"/>
    </row>
    <row r="65" spans="2:14">
      <c r="B65" s="22"/>
      <c r="C65" s="35"/>
      <c r="D65" s="36"/>
      <c r="E65" s="36"/>
      <c r="F65" s="97"/>
      <c r="G65" s="95" t="str">
        <f t="shared" si="9"/>
        <v>Not Started</v>
      </c>
      <c r="H65" s="98"/>
      <c r="J65" s="174">
        <f t="shared" si="8"/>
        <v>0</v>
      </c>
      <c r="K65" s="164"/>
      <c r="M65" s="171"/>
      <c r="N65" s="171"/>
    </row>
    <row r="66" spans="2:14">
      <c r="B66" s="22"/>
      <c r="C66" s="35"/>
      <c r="D66" s="36"/>
      <c r="E66" s="36"/>
      <c r="F66" s="97"/>
      <c r="G66" s="95" t="str">
        <f t="shared" si="9"/>
        <v>Not Started</v>
      </c>
      <c r="H66" s="98"/>
      <c r="J66" s="175">
        <f t="shared" si="8"/>
        <v>0</v>
      </c>
      <c r="K66" s="166"/>
      <c r="M66" s="171"/>
      <c r="N66" s="171"/>
    </row>
    <row r="67" spans="2:14">
      <c r="B67" s="22"/>
      <c r="C67" s="35"/>
      <c r="D67" s="36"/>
      <c r="E67" s="36"/>
      <c r="F67" s="97"/>
      <c r="G67" s="95" t="str">
        <f t="shared" si="9"/>
        <v>Not Started</v>
      </c>
      <c r="H67" s="98"/>
      <c r="J67" s="175">
        <f t="shared" si="8"/>
        <v>0</v>
      </c>
      <c r="K67" s="166"/>
      <c r="M67" s="171"/>
      <c r="N67" s="171"/>
    </row>
    <row r="68" ht="15.15" spans="2:14">
      <c r="B68" s="22"/>
      <c r="C68" s="37"/>
      <c r="D68" s="38"/>
      <c r="E68" s="38"/>
      <c r="F68" s="97"/>
      <c r="G68" s="99" t="str">
        <f t="shared" si="9"/>
        <v>Not Started</v>
      </c>
      <c r="H68" s="98"/>
      <c r="J68" s="175">
        <f t="shared" si="8"/>
        <v>0</v>
      </c>
      <c r="K68" s="166"/>
      <c r="M68" s="171"/>
      <c r="N68" s="171"/>
    </row>
    <row r="69" ht="15.15" spans="2:14">
      <c r="B69" s="22"/>
      <c r="C69" s="39" t="s">
        <v>68</v>
      </c>
      <c r="D69" s="40"/>
      <c r="E69" s="40"/>
      <c r="F69" s="40"/>
      <c r="G69" s="40"/>
      <c r="H69" s="100"/>
      <c r="J69" s="175">
        <f t="shared" si="8"/>
        <v>0</v>
      </c>
      <c r="K69" s="166"/>
      <c r="M69" s="171"/>
      <c r="N69" s="171"/>
    </row>
    <row r="70" ht="15.15" spans="2:14">
      <c r="B70" s="22"/>
      <c r="C70" s="41" t="s">
        <v>69</v>
      </c>
      <c r="D70" s="41" t="s">
        <v>70</v>
      </c>
      <c r="E70" s="101"/>
      <c r="F70" s="102" t="s">
        <v>44</v>
      </c>
      <c r="G70" s="103" t="s">
        <v>61</v>
      </c>
      <c r="H70" s="104" t="s">
        <v>62</v>
      </c>
      <c r="J70" s="175">
        <f t="shared" si="8"/>
        <v>0</v>
      </c>
      <c r="K70" s="166"/>
      <c r="M70" s="173"/>
      <c r="N70" s="173"/>
    </row>
    <row r="71" spans="2:11">
      <c r="B71" s="22"/>
      <c r="C71" s="42"/>
      <c r="D71" s="43"/>
      <c r="E71" s="105"/>
      <c r="F71" s="106"/>
      <c r="G71" s="107" t="str">
        <f t="shared" ref="G71:G94" si="10">IF(F71=100%,"Complete",IF(AND(F71&lt;100%,F71&gt;0%),"In Progress","Not Started"))</f>
        <v>Not Started</v>
      </c>
      <c r="H71" s="108"/>
      <c r="J71" s="175">
        <f t="shared" si="8"/>
        <v>0</v>
      </c>
      <c r="K71" s="166"/>
    </row>
    <row r="72" spans="2:11">
      <c r="B72" s="22"/>
      <c r="C72" s="44"/>
      <c r="D72" s="45"/>
      <c r="E72" s="109"/>
      <c r="F72" s="110"/>
      <c r="G72" s="107" t="str">
        <f t="shared" si="10"/>
        <v>Not Started</v>
      </c>
      <c r="H72" s="111"/>
      <c r="J72" s="175">
        <f t="shared" si="8"/>
        <v>0</v>
      </c>
      <c r="K72" s="166"/>
    </row>
    <row r="73" spans="2:11">
      <c r="B73" s="22"/>
      <c r="C73" s="44"/>
      <c r="D73" s="45"/>
      <c r="E73" s="109"/>
      <c r="F73" s="110"/>
      <c r="G73" s="107" t="str">
        <f t="shared" si="10"/>
        <v>Not Started</v>
      </c>
      <c r="H73" s="111"/>
      <c r="J73" s="175">
        <f t="shared" si="8"/>
        <v>0</v>
      </c>
      <c r="K73" s="166"/>
    </row>
    <row r="74" spans="2:11">
      <c r="B74" s="22"/>
      <c r="C74" s="44"/>
      <c r="D74" s="45"/>
      <c r="E74" s="109"/>
      <c r="F74" s="110"/>
      <c r="G74" s="107" t="str">
        <f t="shared" si="10"/>
        <v>Not Started</v>
      </c>
      <c r="H74" s="111"/>
      <c r="J74" s="175">
        <f t="shared" si="8"/>
        <v>0</v>
      </c>
      <c r="K74" s="166"/>
    </row>
    <row r="75" ht="15.15" spans="2:11">
      <c r="B75" s="22"/>
      <c r="C75" s="46"/>
      <c r="D75" s="47"/>
      <c r="E75" s="112"/>
      <c r="F75" s="113"/>
      <c r="G75" s="107" t="str">
        <f t="shared" si="10"/>
        <v>Not Started</v>
      </c>
      <c r="H75" s="103"/>
      <c r="J75" s="176"/>
      <c r="K75" s="177"/>
    </row>
    <row r="76" ht="15.15" spans="2:11">
      <c r="B76" s="22"/>
      <c r="C76" s="48">
        <v>0.541666666666667</v>
      </c>
      <c r="D76" s="49"/>
      <c r="E76" s="114"/>
      <c r="F76" s="115" t="s">
        <v>71</v>
      </c>
      <c r="G76" s="116"/>
      <c r="H76" s="117"/>
      <c r="J76" s="178" t="s">
        <v>64</v>
      </c>
      <c r="K76" s="179"/>
    </row>
    <row r="77" ht="15.15" spans="2:11">
      <c r="B77" s="22"/>
      <c r="C77" s="50" t="s">
        <v>72</v>
      </c>
      <c r="D77" s="51"/>
      <c r="E77" s="51"/>
      <c r="F77" s="51"/>
      <c r="G77" s="51"/>
      <c r="H77" s="118"/>
      <c r="J77" s="175">
        <f t="shared" ref="J77:K81" si="11">J48</f>
        <v>0</v>
      </c>
      <c r="K77" s="166"/>
    </row>
    <row r="78" ht="15.15" spans="2:11">
      <c r="B78" s="22"/>
      <c r="C78" s="52" t="s">
        <v>69</v>
      </c>
      <c r="D78" s="53"/>
      <c r="E78" s="119"/>
      <c r="F78" s="120" t="s">
        <v>44</v>
      </c>
      <c r="G78" s="120" t="s">
        <v>61</v>
      </c>
      <c r="H78" s="118" t="s">
        <v>62</v>
      </c>
      <c r="J78" s="175">
        <f t="shared" si="11"/>
        <v>0</v>
      </c>
      <c r="K78" s="166"/>
    </row>
    <row r="79" ht="15" customHeight="1" spans="2:11">
      <c r="B79" s="22"/>
      <c r="C79" s="54"/>
      <c r="D79" s="55"/>
      <c r="E79" s="121" t="s">
        <v>73</v>
      </c>
      <c r="F79" s="122"/>
      <c r="G79" s="123" t="str">
        <f t="shared" si="10"/>
        <v>Not Started</v>
      </c>
      <c r="H79" s="124"/>
      <c r="J79" s="175">
        <f t="shared" si="11"/>
        <v>0</v>
      </c>
      <c r="K79" s="166"/>
    </row>
    <row r="80" spans="2:11">
      <c r="B80" s="22"/>
      <c r="C80" s="56"/>
      <c r="D80" s="57"/>
      <c r="E80" s="125"/>
      <c r="F80" s="126"/>
      <c r="G80" s="123" t="str">
        <f t="shared" si="10"/>
        <v>Not Started</v>
      </c>
      <c r="H80" s="127"/>
      <c r="J80" s="175">
        <f t="shared" si="11"/>
        <v>0</v>
      </c>
      <c r="K80" s="166"/>
    </row>
    <row r="81" ht="15.75" customHeight="1" spans="2:11">
      <c r="B81" s="22"/>
      <c r="C81" s="58"/>
      <c r="D81" s="59"/>
      <c r="E81" s="125"/>
      <c r="F81" s="126"/>
      <c r="G81" s="123" t="str">
        <f t="shared" si="10"/>
        <v>Not Started</v>
      </c>
      <c r="H81" s="127"/>
      <c r="J81" s="175">
        <f t="shared" si="11"/>
        <v>0</v>
      </c>
      <c r="K81" s="166"/>
    </row>
    <row r="82" ht="15.15" spans="2:11">
      <c r="B82" s="22"/>
      <c r="C82" s="60"/>
      <c r="D82" s="61"/>
      <c r="E82" s="128" t="s">
        <v>74</v>
      </c>
      <c r="F82" s="126"/>
      <c r="G82" s="123" t="str">
        <f t="shared" si="10"/>
        <v>Not Started</v>
      </c>
      <c r="H82" s="127"/>
      <c r="J82" s="180"/>
      <c r="K82" s="181"/>
    </row>
    <row r="83" ht="15" customHeight="1" spans="2:11">
      <c r="B83" s="22"/>
      <c r="C83" s="62"/>
      <c r="D83" s="63"/>
      <c r="E83" s="129" t="s">
        <v>75</v>
      </c>
      <c r="F83" s="126"/>
      <c r="G83" s="123" t="str">
        <f t="shared" si="10"/>
        <v>Not Started</v>
      </c>
      <c r="H83" s="127"/>
      <c r="J83" s="182" t="s">
        <v>67</v>
      </c>
      <c r="K83" s="183">
        <f>B94</f>
        <v>0</v>
      </c>
    </row>
    <row r="84" ht="15.15" spans="2:11">
      <c r="B84" s="22"/>
      <c r="C84" s="64"/>
      <c r="D84" s="65"/>
      <c r="E84" s="130"/>
      <c r="F84" s="126"/>
      <c r="G84" s="123" t="str">
        <f t="shared" si="10"/>
        <v>Not Started</v>
      </c>
      <c r="H84" s="127"/>
      <c r="J84" s="178"/>
      <c r="K84" s="179"/>
    </row>
    <row r="85" spans="2:11">
      <c r="B85" s="22"/>
      <c r="C85" s="64"/>
      <c r="D85" s="65"/>
      <c r="E85" s="130"/>
      <c r="F85" s="126"/>
      <c r="G85" s="123" t="str">
        <f t="shared" si="10"/>
        <v>Not Started</v>
      </c>
      <c r="H85" s="127"/>
      <c r="J85" s="162">
        <f t="shared" ref="J85:K89" si="12">C108</f>
        <v>0</v>
      </c>
      <c r="K85" s="164">
        <f t="shared" si="12"/>
        <v>0</v>
      </c>
    </row>
    <row r="86" spans="2:11">
      <c r="B86" s="22"/>
      <c r="C86" s="64"/>
      <c r="D86" s="65"/>
      <c r="E86" s="130"/>
      <c r="F86" s="126"/>
      <c r="G86" s="123" t="str">
        <f t="shared" si="10"/>
        <v>Not Started</v>
      </c>
      <c r="H86" s="127"/>
      <c r="J86" s="165">
        <f t="shared" si="12"/>
        <v>0</v>
      </c>
      <c r="K86" s="166">
        <f t="shared" si="12"/>
        <v>0</v>
      </c>
    </row>
    <row r="87" spans="2:11">
      <c r="B87" s="22"/>
      <c r="C87" s="64"/>
      <c r="D87" s="65"/>
      <c r="E87" s="130"/>
      <c r="F87" s="126"/>
      <c r="G87" s="123" t="str">
        <f t="shared" si="10"/>
        <v>Not Started</v>
      </c>
      <c r="H87" s="127"/>
      <c r="J87" s="165">
        <f t="shared" si="12"/>
        <v>0</v>
      </c>
      <c r="K87" s="166">
        <f t="shared" si="12"/>
        <v>0</v>
      </c>
    </row>
    <row r="88" ht="15.15" spans="2:11">
      <c r="B88" s="66"/>
      <c r="C88" s="67"/>
      <c r="D88" s="68"/>
      <c r="E88" s="131"/>
      <c r="F88" s="132"/>
      <c r="G88" s="123" t="str">
        <f t="shared" si="10"/>
        <v>Not Started</v>
      </c>
      <c r="H88" s="133"/>
      <c r="J88" s="165">
        <f t="shared" si="12"/>
        <v>0</v>
      </c>
      <c r="K88" s="166">
        <f t="shared" si="12"/>
        <v>0</v>
      </c>
    </row>
    <row r="89" ht="25.75" spans="2:11">
      <c r="B89" s="69"/>
      <c r="C89" s="70"/>
      <c r="D89" s="71"/>
      <c r="E89" s="71"/>
      <c r="F89" s="134"/>
      <c r="G89" s="71"/>
      <c r="H89" s="71"/>
      <c r="J89" s="167">
        <f t="shared" si="12"/>
        <v>0</v>
      </c>
      <c r="K89" s="168">
        <f t="shared" si="12"/>
        <v>0</v>
      </c>
    </row>
    <row r="90" ht="15.75" customHeight="1" spans="2:11">
      <c r="B90" s="69"/>
      <c r="C90" s="70"/>
      <c r="D90" s="71"/>
      <c r="E90" s="71"/>
      <c r="F90" s="134"/>
      <c r="G90" s="71"/>
      <c r="H90" s="71"/>
      <c r="J90" s="174">
        <f t="shared" ref="J90:J99" si="13">C116</f>
        <v>0</v>
      </c>
      <c r="K90" s="164"/>
    </row>
    <row r="91" spans="10:11">
      <c r="J91" s="175">
        <f t="shared" si="13"/>
        <v>0</v>
      </c>
      <c r="K91" s="166"/>
    </row>
    <row r="92" ht="15.15" spans="10:11">
      <c r="J92" s="175">
        <f t="shared" si="13"/>
        <v>0</v>
      </c>
      <c r="K92" s="166"/>
    </row>
    <row r="93" ht="21.75" customHeight="1" spans="2:11">
      <c r="B93" s="20" t="s">
        <v>58</v>
      </c>
      <c r="C93" s="21" t="s">
        <v>59</v>
      </c>
      <c r="D93" s="20" t="s">
        <v>60</v>
      </c>
      <c r="E93" s="80"/>
      <c r="F93" s="81" t="s">
        <v>44</v>
      </c>
      <c r="G93" s="21" t="s">
        <v>61</v>
      </c>
      <c r="H93" s="80" t="s">
        <v>62</v>
      </c>
      <c r="J93" s="175">
        <f t="shared" si="13"/>
        <v>0</v>
      </c>
      <c r="K93" s="166"/>
    </row>
    <row r="94" spans="2:11">
      <c r="B94" s="22"/>
      <c r="C94" s="23">
        <v>0.208333333333333</v>
      </c>
      <c r="D94" s="24" t="s">
        <v>63</v>
      </c>
      <c r="E94" s="82"/>
      <c r="F94" s="83"/>
      <c r="G94" s="84" t="str">
        <f t="shared" si="10"/>
        <v>Not Started</v>
      </c>
      <c r="H94" s="82"/>
      <c r="J94" s="175">
        <f t="shared" si="13"/>
        <v>0</v>
      </c>
      <c r="K94" s="166"/>
    </row>
    <row r="95" spans="2:11">
      <c r="B95" s="22"/>
      <c r="C95" s="25">
        <v>0.25</v>
      </c>
      <c r="D95" s="26"/>
      <c r="E95" s="85"/>
      <c r="F95" s="86"/>
      <c r="G95" s="87"/>
      <c r="H95" s="85"/>
      <c r="J95" s="175">
        <f t="shared" si="13"/>
        <v>0</v>
      </c>
      <c r="K95" s="166"/>
    </row>
    <row r="96" spans="2:11">
      <c r="B96" s="22"/>
      <c r="C96" s="25">
        <v>0.291666666666666</v>
      </c>
      <c r="D96" s="26"/>
      <c r="E96" s="85"/>
      <c r="F96" s="86"/>
      <c r="G96" s="87"/>
      <c r="H96" s="85"/>
      <c r="J96" s="175">
        <f t="shared" si="13"/>
        <v>0</v>
      </c>
      <c r="K96" s="166"/>
    </row>
    <row r="97" spans="2:11">
      <c r="B97" s="22"/>
      <c r="C97" s="25">
        <v>0.333333333333333</v>
      </c>
      <c r="D97" s="26"/>
      <c r="E97" s="85"/>
      <c r="F97" s="86"/>
      <c r="G97" s="87"/>
      <c r="H97" s="85"/>
      <c r="J97" s="175">
        <f t="shared" si="13"/>
        <v>0</v>
      </c>
      <c r="K97" s="166"/>
    </row>
    <row r="98" ht="15.15" spans="2:11">
      <c r="B98" s="22"/>
      <c r="C98" s="27">
        <v>0.375</v>
      </c>
      <c r="D98" s="28"/>
      <c r="E98" s="88"/>
      <c r="F98" s="89"/>
      <c r="G98" s="90"/>
      <c r="H98" s="88"/>
      <c r="J98" s="175">
        <f t="shared" si="13"/>
        <v>0</v>
      </c>
      <c r="K98" s="166"/>
    </row>
    <row r="99" ht="15.15" spans="2:11">
      <c r="B99" s="22"/>
      <c r="C99" s="29" t="s">
        <v>64</v>
      </c>
      <c r="D99" s="30"/>
      <c r="E99" s="30"/>
      <c r="F99" s="30"/>
      <c r="G99" s="30"/>
      <c r="H99" s="91"/>
      <c r="J99" s="175">
        <f t="shared" si="13"/>
        <v>0</v>
      </c>
      <c r="K99" s="166"/>
    </row>
    <row r="100" ht="15.15" spans="2:11">
      <c r="B100" s="22"/>
      <c r="C100" s="31" t="s">
        <v>65</v>
      </c>
      <c r="D100" s="32" t="s">
        <v>66</v>
      </c>
      <c r="E100" s="32" t="s">
        <v>43</v>
      </c>
      <c r="F100" s="92" t="s">
        <v>44</v>
      </c>
      <c r="G100" s="93" t="s">
        <v>61</v>
      </c>
      <c r="H100" s="92" t="s">
        <v>62</v>
      </c>
      <c r="J100" s="184"/>
      <c r="K100" s="185"/>
    </row>
    <row r="101" ht="15.15" spans="2:11">
      <c r="B101" s="22"/>
      <c r="C101" s="33"/>
      <c r="D101" s="34"/>
      <c r="E101" s="34"/>
      <c r="F101" s="94"/>
      <c r="G101" s="95" t="str">
        <f t="shared" ref="G101:G105" si="14">IF(F101=100%,"Complete",IF(AND(F101&lt;100%,F101&gt;0%),"In Progress","Not Started"))</f>
        <v>Not Started</v>
      </c>
      <c r="H101" s="96"/>
      <c r="J101" s="178" t="s">
        <v>64</v>
      </c>
      <c r="K101" s="179"/>
    </row>
    <row r="102" spans="2:11">
      <c r="B102" s="22"/>
      <c r="C102" s="35"/>
      <c r="D102" s="36"/>
      <c r="E102" s="36"/>
      <c r="F102" s="97"/>
      <c r="G102" s="95" t="str">
        <f t="shared" si="14"/>
        <v>Not Started</v>
      </c>
      <c r="H102" s="98"/>
      <c r="J102" s="174">
        <f t="shared" ref="J102:J106" si="15">C101</f>
        <v>0</v>
      </c>
      <c r="K102" s="164"/>
    </row>
    <row r="103" spans="2:11">
      <c r="B103" s="22"/>
      <c r="C103" s="35"/>
      <c r="D103" s="36"/>
      <c r="E103" s="36"/>
      <c r="F103" s="97"/>
      <c r="G103" s="95" t="str">
        <f t="shared" si="14"/>
        <v>Not Started</v>
      </c>
      <c r="H103" s="98"/>
      <c r="J103" s="175">
        <f t="shared" si="15"/>
        <v>0</v>
      </c>
      <c r="K103" s="166"/>
    </row>
    <row r="104" spans="2:11">
      <c r="B104" s="22"/>
      <c r="C104" s="35"/>
      <c r="D104" s="36"/>
      <c r="E104" s="36"/>
      <c r="F104" s="97"/>
      <c r="G104" s="95" t="str">
        <f t="shared" si="14"/>
        <v>Not Started</v>
      </c>
      <c r="H104" s="98"/>
      <c r="J104" s="175">
        <f t="shared" si="15"/>
        <v>0</v>
      </c>
      <c r="K104" s="166"/>
    </row>
    <row r="105" ht="15.15" spans="2:11">
      <c r="B105" s="22"/>
      <c r="C105" s="37"/>
      <c r="D105" s="38"/>
      <c r="E105" s="38"/>
      <c r="F105" s="97"/>
      <c r="G105" s="99" t="str">
        <f t="shared" si="14"/>
        <v>Not Started</v>
      </c>
      <c r="H105" s="98"/>
      <c r="J105" s="175">
        <f t="shared" si="15"/>
        <v>0</v>
      </c>
      <c r="K105" s="166"/>
    </row>
    <row r="106" ht="15.15" spans="2:11">
      <c r="B106" s="22"/>
      <c r="C106" s="39" t="s">
        <v>68</v>
      </c>
      <c r="D106" s="40"/>
      <c r="E106" s="40"/>
      <c r="F106" s="40"/>
      <c r="G106" s="40"/>
      <c r="H106" s="100"/>
      <c r="J106" s="175">
        <f t="shared" si="15"/>
        <v>0</v>
      </c>
      <c r="K106" s="166"/>
    </row>
    <row r="107" ht="15.15" spans="2:11">
      <c r="B107" s="22"/>
      <c r="C107" s="41" t="s">
        <v>69</v>
      </c>
      <c r="D107" s="41" t="s">
        <v>70</v>
      </c>
      <c r="E107" s="101"/>
      <c r="F107" s="102" t="s">
        <v>44</v>
      </c>
      <c r="G107" s="103" t="s">
        <v>61</v>
      </c>
      <c r="H107" s="104" t="s">
        <v>62</v>
      </c>
      <c r="J107" s="165" t="s">
        <v>76</v>
      </c>
      <c r="K107" s="186"/>
    </row>
    <row r="108" spans="2:11">
      <c r="B108" s="22"/>
      <c r="C108" s="42"/>
      <c r="D108" s="43"/>
      <c r="E108" s="105"/>
      <c r="F108" s="106"/>
      <c r="G108" s="107" t="str">
        <f t="shared" ref="G108:G131" si="16">IF(F108=100%,"Complete",IF(AND(F108&lt;100%,F108&gt;0%),"In Progress","Not Started"))</f>
        <v>Not Started</v>
      </c>
      <c r="H108" s="108"/>
      <c r="J108" s="187" t="s">
        <v>77</v>
      </c>
      <c r="K108" s="188"/>
    </row>
    <row r="109" ht="15.15" spans="2:11">
      <c r="B109" s="22"/>
      <c r="C109" s="44"/>
      <c r="D109" s="45"/>
      <c r="E109" s="109"/>
      <c r="F109" s="110"/>
      <c r="G109" s="107" t="str">
        <f t="shared" si="16"/>
        <v>Not Started</v>
      </c>
      <c r="H109" s="111"/>
      <c r="J109" s="176"/>
      <c r="K109" s="177"/>
    </row>
    <row r="110" spans="2:8">
      <c r="B110" s="22"/>
      <c r="C110" s="44"/>
      <c r="D110" s="45"/>
      <c r="E110" s="109"/>
      <c r="F110" s="110"/>
      <c r="G110" s="107" t="str">
        <f t="shared" si="16"/>
        <v>Not Started</v>
      </c>
      <c r="H110" s="111"/>
    </row>
    <row r="111" ht="15.15" spans="2:8">
      <c r="B111" s="22"/>
      <c r="C111" s="44"/>
      <c r="D111" s="45"/>
      <c r="E111" s="109"/>
      <c r="F111" s="110"/>
      <c r="G111" s="107" t="str">
        <f t="shared" si="16"/>
        <v>Not Started</v>
      </c>
      <c r="H111" s="111"/>
    </row>
    <row r="112" ht="15.75" customHeight="1" spans="2:11">
      <c r="B112" s="22"/>
      <c r="C112" s="46"/>
      <c r="D112" s="47"/>
      <c r="E112" s="112"/>
      <c r="F112" s="113"/>
      <c r="G112" s="107" t="str">
        <f t="shared" si="16"/>
        <v>Not Started</v>
      </c>
      <c r="H112" s="103"/>
      <c r="J112" s="135" t="s">
        <v>47</v>
      </c>
      <c r="K112" s="136">
        <f>K83</f>
        <v>0</v>
      </c>
    </row>
    <row r="113" ht="15.75" customHeight="1" spans="2:11">
      <c r="B113" s="22"/>
      <c r="C113" s="48">
        <v>0.541666666666667</v>
      </c>
      <c r="D113" s="49"/>
      <c r="E113" s="114"/>
      <c r="F113" s="115" t="s">
        <v>71</v>
      </c>
      <c r="G113" s="116"/>
      <c r="H113" s="117"/>
      <c r="J113" s="137"/>
      <c r="K113" s="138"/>
    </row>
    <row r="114" ht="15.75" customHeight="1" spans="2:11">
      <c r="B114" s="22"/>
      <c r="C114" s="50" t="s">
        <v>72</v>
      </c>
      <c r="D114" s="51"/>
      <c r="E114" s="51"/>
      <c r="F114" s="51"/>
      <c r="G114" s="51"/>
      <c r="H114" s="118"/>
      <c r="J114" s="137">
        <f t="shared" ref="J114:K128" si="17">J85</f>
        <v>0</v>
      </c>
      <c r="K114" s="139">
        <f t="shared" si="17"/>
        <v>0</v>
      </c>
    </row>
    <row r="115" ht="15.75" customHeight="1" spans="2:11">
      <c r="B115" s="22"/>
      <c r="C115" s="52" t="s">
        <v>69</v>
      </c>
      <c r="D115" s="53"/>
      <c r="E115" s="119"/>
      <c r="F115" s="120" t="s">
        <v>44</v>
      </c>
      <c r="G115" s="120" t="s">
        <v>61</v>
      </c>
      <c r="H115" s="118" t="s">
        <v>62</v>
      </c>
      <c r="J115" s="140">
        <f t="shared" si="17"/>
        <v>0</v>
      </c>
      <c r="K115" s="141">
        <f t="shared" si="17"/>
        <v>0</v>
      </c>
    </row>
    <row r="116" ht="15" customHeight="1" spans="2:11">
      <c r="B116" s="22"/>
      <c r="C116" s="54"/>
      <c r="D116" s="55"/>
      <c r="E116" s="121" t="s">
        <v>73</v>
      </c>
      <c r="F116" s="122"/>
      <c r="G116" s="123" t="str">
        <f t="shared" si="16"/>
        <v>Not Started</v>
      </c>
      <c r="H116" s="124"/>
      <c r="J116" s="140">
        <f t="shared" si="17"/>
        <v>0</v>
      </c>
      <c r="K116" s="141">
        <f t="shared" si="17"/>
        <v>0</v>
      </c>
    </row>
    <row r="117" spans="2:11">
      <c r="B117" s="22"/>
      <c r="C117" s="56"/>
      <c r="D117" s="57"/>
      <c r="E117" s="125"/>
      <c r="F117" s="126"/>
      <c r="G117" s="123" t="str">
        <f t="shared" si="16"/>
        <v>Not Started</v>
      </c>
      <c r="H117" s="127"/>
      <c r="J117" s="140">
        <f t="shared" si="17"/>
        <v>0</v>
      </c>
      <c r="K117" s="141">
        <f t="shared" si="17"/>
        <v>0</v>
      </c>
    </row>
    <row r="118" ht="15.75" customHeight="1" spans="2:11">
      <c r="B118" s="22"/>
      <c r="C118" s="58"/>
      <c r="D118" s="59"/>
      <c r="E118" s="125"/>
      <c r="F118" s="126"/>
      <c r="G118" s="123" t="str">
        <f t="shared" si="16"/>
        <v>Not Started</v>
      </c>
      <c r="H118" s="127"/>
      <c r="J118" s="142">
        <f t="shared" si="17"/>
        <v>0</v>
      </c>
      <c r="K118" s="143">
        <f t="shared" si="17"/>
        <v>0</v>
      </c>
    </row>
    <row r="119" ht="15.15" spans="2:11">
      <c r="B119" s="22"/>
      <c r="C119" s="60"/>
      <c r="D119" s="61"/>
      <c r="E119" s="128" t="s">
        <v>74</v>
      </c>
      <c r="F119" s="126"/>
      <c r="G119" s="123" t="str">
        <f t="shared" si="16"/>
        <v>Not Started</v>
      </c>
      <c r="H119" s="127"/>
      <c r="J119" s="149">
        <f t="shared" si="17"/>
        <v>0</v>
      </c>
      <c r="K119" s="139"/>
    </row>
    <row r="120" ht="15" customHeight="1" spans="2:11">
      <c r="B120" s="22"/>
      <c r="C120" s="62"/>
      <c r="D120" s="63"/>
      <c r="E120" s="129" t="s">
        <v>75</v>
      </c>
      <c r="F120" s="126"/>
      <c r="G120" s="123" t="str">
        <f t="shared" si="16"/>
        <v>Not Started</v>
      </c>
      <c r="H120" s="127"/>
      <c r="J120" s="150">
        <f t="shared" si="17"/>
        <v>0</v>
      </c>
      <c r="K120" s="141"/>
    </row>
    <row r="121" ht="15" customHeight="1" spans="2:11">
      <c r="B121" s="22"/>
      <c r="C121" s="64"/>
      <c r="D121" s="65"/>
      <c r="E121" s="130"/>
      <c r="F121" s="126"/>
      <c r="G121" s="123" t="str">
        <f t="shared" si="16"/>
        <v>Not Started</v>
      </c>
      <c r="H121" s="127"/>
      <c r="J121" s="150">
        <f t="shared" si="17"/>
        <v>0</v>
      </c>
      <c r="K121" s="141"/>
    </row>
    <row r="122" ht="15" customHeight="1" spans="2:11">
      <c r="B122" s="22"/>
      <c r="C122" s="64"/>
      <c r="D122" s="65"/>
      <c r="E122" s="130"/>
      <c r="F122" s="126"/>
      <c r="G122" s="123" t="str">
        <f t="shared" si="16"/>
        <v>Not Started</v>
      </c>
      <c r="H122" s="127"/>
      <c r="J122" s="150">
        <f t="shared" si="17"/>
        <v>0</v>
      </c>
      <c r="K122" s="141"/>
    </row>
    <row r="123" ht="15" customHeight="1" spans="2:11">
      <c r="B123" s="22"/>
      <c r="C123" s="64"/>
      <c r="D123" s="65"/>
      <c r="E123" s="130"/>
      <c r="F123" s="126"/>
      <c r="G123" s="123" t="str">
        <f t="shared" si="16"/>
        <v>Not Started</v>
      </c>
      <c r="H123" s="127"/>
      <c r="J123" s="150">
        <f t="shared" si="17"/>
        <v>0</v>
      </c>
      <c r="K123" s="141"/>
    </row>
    <row r="124" ht="15" customHeight="1" spans="2:11">
      <c r="B124" s="22"/>
      <c r="C124" s="64"/>
      <c r="D124" s="65"/>
      <c r="E124" s="130"/>
      <c r="F124" s="126"/>
      <c r="G124" s="123" t="str">
        <f t="shared" si="16"/>
        <v>Not Started</v>
      </c>
      <c r="H124" s="127"/>
      <c r="J124" s="150">
        <f t="shared" si="17"/>
        <v>0</v>
      </c>
      <c r="K124" s="141"/>
    </row>
    <row r="125" ht="15.75" customHeight="1" spans="2:11">
      <c r="B125" s="66"/>
      <c r="C125" s="67"/>
      <c r="D125" s="68"/>
      <c r="E125" s="131"/>
      <c r="F125" s="132"/>
      <c r="G125" s="123" t="str">
        <f t="shared" si="16"/>
        <v>Not Started</v>
      </c>
      <c r="H125" s="133"/>
      <c r="J125" s="150">
        <f t="shared" si="17"/>
        <v>0</v>
      </c>
      <c r="K125" s="141"/>
    </row>
    <row r="126" ht="25" spans="2:11">
      <c r="B126" s="69"/>
      <c r="C126" s="70"/>
      <c r="D126" s="71"/>
      <c r="E126" s="71"/>
      <c r="F126" s="134"/>
      <c r="G126" s="71"/>
      <c r="H126" s="71"/>
      <c r="J126" s="150">
        <f t="shared" si="17"/>
        <v>0</v>
      </c>
      <c r="K126" s="141"/>
    </row>
    <row r="127" ht="15.75" customHeight="1" spans="2:11">
      <c r="B127" s="69"/>
      <c r="C127" s="70"/>
      <c r="D127" s="71"/>
      <c r="E127" s="71"/>
      <c r="F127" s="134"/>
      <c r="G127" s="71"/>
      <c r="H127" s="71"/>
      <c r="J127" s="150">
        <f t="shared" si="17"/>
        <v>0</v>
      </c>
      <c r="K127" s="141"/>
    </row>
    <row r="128" spans="10:11">
      <c r="J128" s="150">
        <f t="shared" si="17"/>
        <v>0</v>
      </c>
      <c r="K128" s="141"/>
    </row>
    <row r="129" ht="15.15" spans="10:11">
      <c r="J129" s="145"/>
      <c r="K129" s="146"/>
    </row>
    <row r="130" ht="21.75" customHeight="1" spans="2:11">
      <c r="B130" s="20" t="s">
        <v>58</v>
      </c>
      <c r="C130" s="21" t="s">
        <v>59</v>
      </c>
      <c r="D130" s="20" t="s">
        <v>60</v>
      </c>
      <c r="E130" s="80"/>
      <c r="F130" s="81" t="s">
        <v>44</v>
      </c>
      <c r="G130" s="21" t="s">
        <v>61</v>
      </c>
      <c r="H130" s="80" t="s">
        <v>62</v>
      </c>
      <c r="J130" s="155" t="s">
        <v>64</v>
      </c>
      <c r="K130" s="156"/>
    </row>
    <row r="131" spans="2:11">
      <c r="B131" s="22"/>
      <c r="C131" s="23">
        <v>0.208333333333333</v>
      </c>
      <c r="D131" s="24" t="s">
        <v>63</v>
      </c>
      <c r="E131" s="82"/>
      <c r="F131" s="83"/>
      <c r="G131" s="84" t="str">
        <f t="shared" si="16"/>
        <v>Not Started</v>
      </c>
      <c r="H131" s="82"/>
      <c r="J131" s="150">
        <f t="shared" ref="J131:J135" si="18">J102</f>
        <v>0</v>
      </c>
      <c r="K131" s="141"/>
    </row>
    <row r="132" spans="2:11">
      <c r="B132" s="22"/>
      <c r="C132" s="25">
        <v>0.25</v>
      </c>
      <c r="D132" s="26"/>
      <c r="E132" s="85"/>
      <c r="F132" s="86"/>
      <c r="G132" s="87"/>
      <c r="H132" s="85"/>
      <c r="J132" s="150">
        <f t="shared" si="18"/>
        <v>0</v>
      </c>
      <c r="K132" s="141"/>
    </row>
    <row r="133" spans="2:11">
      <c r="B133" s="22"/>
      <c r="C133" s="25">
        <v>0.291666666666666</v>
      </c>
      <c r="D133" s="26"/>
      <c r="E133" s="85"/>
      <c r="F133" s="86"/>
      <c r="G133" s="87"/>
      <c r="H133" s="85"/>
      <c r="J133" s="150">
        <f t="shared" si="18"/>
        <v>0</v>
      </c>
      <c r="K133" s="141"/>
    </row>
    <row r="134" spans="2:11">
      <c r="B134" s="22"/>
      <c r="C134" s="25">
        <v>0.333333333333333</v>
      </c>
      <c r="D134" s="26"/>
      <c r="E134" s="85"/>
      <c r="F134" s="86"/>
      <c r="G134" s="87"/>
      <c r="H134" s="85"/>
      <c r="J134" s="150">
        <f t="shared" si="18"/>
        <v>0</v>
      </c>
      <c r="K134" s="141"/>
    </row>
    <row r="135" ht="15.75" customHeight="1" spans="2:11">
      <c r="B135" s="22"/>
      <c r="C135" s="27">
        <v>0.375</v>
      </c>
      <c r="D135" s="28"/>
      <c r="E135" s="88"/>
      <c r="F135" s="89"/>
      <c r="G135" s="90"/>
      <c r="H135" s="88"/>
      <c r="J135" s="150">
        <f t="shared" si="18"/>
        <v>0</v>
      </c>
      <c r="K135" s="141"/>
    </row>
    <row r="136" ht="15.75" customHeight="1" spans="2:11">
      <c r="B136" s="22"/>
      <c r="C136" s="29" t="s">
        <v>64</v>
      </c>
      <c r="D136" s="30"/>
      <c r="E136" s="30"/>
      <c r="F136" s="30"/>
      <c r="G136" s="30"/>
      <c r="H136" s="91"/>
      <c r="J136" s="151"/>
      <c r="K136" s="152"/>
    </row>
    <row r="137" ht="15.75" customHeight="1" spans="2:11">
      <c r="B137" s="22"/>
      <c r="C137" s="31" t="s">
        <v>65</v>
      </c>
      <c r="D137" s="32" t="s">
        <v>66</v>
      </c>
      <c r="E137" s="32" t="s">
        <v>43</v>
      </c>
      <c r="F137" s="92" t="s">
        <v>44</v>
      </c>
      <c r="G137" s="93" t="s">
        <v>61</v>
      </c>
      <c r="H137" s="92" t="s">
        <v>62</v>
      </c>
      <c r="J137" s="153" t="s">
        <v>67</v>
      </c>
      <c r="K137" s="154">
        <f>B131</f>
        <v>0</v>
      </c>
    </row>
    <row r="138" ht="15.15" spans="2:11">
      <c r="B138" s="22"/>
      <c r="C138" s="33"/>
      <c r="D138" s="34"/>
      <c r="E138" s="34"/>
      <c r="F138" s="94"/>
      <c r="G138" s="95" t="str">
        <f t="shared" ref="G138:G142" si="19">IF(F138=100%,"Complete",IF(AND(F138&lt;100%,F138&gt;0%),"In Progress","Not Started"))</f>
        <v>Not Started</v>
      </c>
      <c r="H138" s="96"/>
      <c r="J138" s="155"/>
      <c r="K138" s="156"/>
    </row>
    <row r="139" spans="2:11">
      <c r="B139" s="22"/>
      <c r="C139" s="35"/>
      <c r="D139" s="36"/>
      <c r="E139" s="36"/>
      <c r="F139" s="97"/>
      <c r="G139" s="95" t="str">
        <f t="shared" si="19"/>
        <v>Not Started</v>
      </c>
      <c r="H139" s="98"/>
      <c r="J139" s="137">
        <f t="shared" ref="J139:K143" si="20">C145</f>
        <v>0</v>
      </c>
      <c r="K139" s="139">
        <f t="shared" si="20"/>
        <v>0</v>
      </c>
    </row>
    <row r="140" spans="2:11">
      <c r="B140" s="22"/>
      <c r="C140" s="35"/>
      <c r="D140" s="36"/>
      <c r="E140" s="36"/>
      <c r="F140" s="97"/>
      <c r="G140" s="95" t="str">
        <f t="shared" si="19"/>
        <v>Not Started</v>
      </c>
      <c r="H140" s="98"/>
      <c r="J140" s="140">
        <f t="shared" si="20"/>
        <v>0</v>
      </c>
      <c r="K140" s="141">
        <f t="shared" si="20"/>
        <v>0</v>
      </c>
    </row>
    <row r="141" spans="2:11">
      <c r="B141" s="22"/>
      <c r="C141" s="35"/>
      <c r="D141" s="36"/>
      <c r="E141" s="36"/>
      <c r="F141" s="97"/>
      <c r="G141" s="95" t="str">
        <f t="shared" si="19"/>
        <v>Not Started</v>
      </c>
      <c r="H141" s="98"/>
      <c r="J141" s="140">
        <f t="shared" si="20"/>
        <v>0</v>
      </c>
      <c r="K141" s="141">
        <f t="shared" si="20"/>
        <v>0</v>
      </c>
    </row>
    <row r="142" ht="15.75" customHeight="1" spans="2:11">
      <c r="B142" s="22"/>
      <c r="C142" s="37"/>
      <c r="D142" s="38"/>
      <c r="E142" s="38"/>
      <c r="F142" s="97"/>
      <c r="G142" s="99" t="str">
        <f t="shared" si="19"/>
        <v>Not Started</v>
      </c>
      <c r="H142" s="98"/>
      <c r="J142" s="140">
        <f t="shared" si="20"/>
        <v>0</v>
      </c>
      <c r="K142" s="141">
        <f t="shared" si="20"/>
        <v>0</v>
      </c>
    </row>
    <row r="143" ht="15.75" customHeight="1" spans="2:11">
      <c r="B143" s="22"/>
      <c r="C143" s="39" t="s">
        <v>68</v>
      </c>
      <c r="D143" s="40"/>
      <c r="E143" s="40"/>
      <c r="F143" s="40"/>
      <c r="G143" s="40"/>
      <c r="H143" s="100"/>
      <c r="J143" s="142">
        <f t="shared" si="20"/>
        <v>0</v>
      </c>
      <c r="K143" s="143">
        <f t="shared" si="20"/>
        <v>0</v>
      </c>
    </row>
    <row r="144" ht="15.75" customHeight="1" spans="2:11">
      <c r="B144" s="22"/>
      <c r="C144" s="41" t="s">
        <v>69</v>
      </c>
      <c r="D144" s="41" t="s">
        <v>70</v>
      </c>
      <c r="E144" s="101"/>
      <c r="F144" s="102" t="s">
        <v>44</v>
      </c>
      <c r="G144" s="103" t="s">
        <v>61</v>
      </c>
      <c r="H144" s="104" t="s">
        <v>62</v>
      </c>
      <c r="J144" s="149">
        <f t="shared" ref="J144:J153" si="21">C153</f>
        <v>0</v>
      </c>
      <c r="K144" s="139"/>
    </row>
    <row r="145" spans="2:11">
      <c r="B145" s="22"/>
      <c r="C145" s="42"/>
      <c r="D145" s="43"/>
      <c r="E145" s="105"/>
      <c r="F145" s="106"/>
      <c r="G145" s="107" t="str">
        <f t="shared" ref="G145:G168" si="22">IF(F145=100%,"Complete",IF(AND(F145&lt;100%,F145&gt;0%),"In Progress","Not Started"))</f>
        <v>Not Started</v>
      </c>
      <c r="H145" s="108"/>
      <c r="J145" s="150">
        <f t="shared" si="21"/>
        <v>0</v>
      </c>
      <c r="K145" s="141"/>
    </row>
    <row r="146" spans="2:11">
      <c r="B146" s="22"/>
      <c r="C146" s="44"/>
      <c r="D146" s="45"/>
      <c r="E146" s="109"/>
      <c r="F146" s="110"/>
      <c r="G146" s="107" t="str">
        <f t="shared" si="22"/>
        <v>Not Started</v>
      </c>
      <c r="H146" s="111"/>
      <c r="J146" s="150">
        <f t="shared" si="21"/>
        <v>0</v>
      </c>
      <c r="K146" s="141"/>
    </row>
    <row r="147" spans="2:11">
      <c r="B147" s="22"/>
      <c r="C147" s="44"/>
      <c r="D147" s="45"/>
      <c r="E147" s="109"/>
      <c r="F147" s="110"/>
      <c r="G147" s="107" t="str">
        <f t="shared" si="22"/>
        <v>Not Started</v>
      </c>
      <c r="H147" s="111"/>
      <c r="J147" s="150">
        <f t="shared" si="21"/>
        <v>0</v>
      </c>
      <c r="K147" s="141"/>
    </row>
    <row r="148" spans="2:11">
      <c r="B148" s="22"/>
      <c r="C148" s="44"/>
      <c r="D148" s="45"/>
      <c r="E148" s="109"/>
      <c r="F148" s="110"/>
      <c r="G148" s="107" t="str">
        <f t="shared" si="22"/>
        <v>Not Started</v>
      </c>
      <c r="H148" s="111"/>
      <c r="J148" s="150">
        <f t="shared" si="21"/>
        <v>0</v>
      </c>
      <c r="K148" s="141"/>
    </row>
    <row r="149" ht="15.75" customHeight="1" spans="2:11">
      <c r="B149" s="22"/>
      <c r="C149" s="46"/>
      <c r="D149" s="47"/>
      <c r="E149" s="112"/>
      <c r="F149" s="113"/>
      <c r="G149" s="107" t="str">
        <f t="shared" si="22"/>
        <v>Not Started</v>
      </c>
      <c r="H149" s="103"/>
      <c r="J149" s="150">
        <f t="shared" si="21"/>
        <v>0</v>
      </c>
      <c r="K149" s="141"/>
    </row>
    <row r="150" ht="15.75" customHeight="1" spans="2:11">
      <c r="B150" s="22"/>
      <c r="C150" s="48">
        <v>0.541666666666667</v>
      </c>
      <c r="D150" s="49"/>
      <c r="E150" s="114"/>
      <c r="F150" s="115" t="s">
        <v>71</v>
      </c>
      <c r="G150" s="116"/>
      <c r="H150" s="117"/>
      <c r="J150" s="150">
        <f t="shared" si="21"/>
        <v>0</v>
      </c>
      <c r="K150" s="141"/>
    </row>
    <row r="151" ht="15.75" customHeight="1" spans="2:11">
      <c r="B151" s="22"/>
      <c r="C151" s="50" t="s">
        <v>72</v>
      </c>
      <c r="D151" s="51"/>
      <c r="E151" s="51"/>
      <c r="F151" s="51"/>
      <c r="G151" s="51"/>
      <c r="H151" s="118"/>
      <c r="J151" s="150">
        <f t="shared" si="21"/>
        <v>0</v>
      </c>
      <c r="K151" s="141"/>
    </row>
    <row r="152" ht="15.75" customHeight="1" spans="2:11">
      <c r="B152" s="22"/>
      <c r="C152" s="52" t="s">
        <v>69</v>
      </c>
      <c r="D152" s="53"/>
      <c r="E152" s="119"/>
      <c r="F152" s="120" t="s">
        <v>44</v>
      </c>
      <c r="G152" s="120" t="s">
        <v>61</v>
      </c>
      <c r="H152" s="118" t="s">
        <v>62</v>
      </c>
      <c r="J152" s="150">
        <f t="shared" si="21"/>
        <v>0</v>
      </c>
      <c r="K152" s="141"/>
    </row>
    <row r="153" ht="15" customHeight="1" spans="2:11">
      <c r="B153" s="22"/>
      <c r="C153" s="54"/>
      <c r="D153" s="55"/>
      <c r="E153" s="121" t="s">
        <v>73</v>
      </c>
      <c r="F153" s="122"/>
      <c r="G153" s="123" t="str">
        <f t="shared" si="22"/>
        <v>Not Started</v>
      </c>
      <c r="H153" s="124"/>
      <c r="J153" s="150">
        <f t="shared" si="21"/>
        <v>0</v>
      </c>
      <c r="K153" s="141"/>
    </row>
    <row r="154" ht="15.75" customHeight="1" spans="2:11">
      <c r="B154" s="22"/>
      <c r="C154" s="56"/>
      <c r="D154" s="57"/>
      <c r="E154" s="125"/>
      <c r="F154" s="126"/>
      <c r="G154" s="123" t="str">
        <f t="shared" si="22"/>
        <v>Not Started</v>
      </c>
      <c r="H154" s="127"/>
      <c r="J154" s="189"/>
      <c r="K154" s="190"/>
    </row>
    <row r="155" ht="15.75" customHeight="1" spans="2:11">
      <c r="B155" s="22"/>
      <c r="C155" s="58"/>
      <c r="D155" s="59"/>
      <c r="E155" s="125"/>
      <c r="F155" s="126"/>
      <c r="G155" s="123" t="str">
        <f t="shared" si="22"/>
        <v>Not Started</v>
      </c>
      <c r="H155" s="127"/>
      <c r="J155" s="155" t="s">
        <v>64</v>
      </c>
      <c r="K155" s="156"/>
    </row>
    <row r="156" ht="15.15" spans="2:11">
      <c r="B156" s="22"/>
      <c r="C156" s="60"/>
      <c r="D156" s="61"/>
      <c r="E156" s="128" t="s">
        <v>74</v>
      </c>
      <c r="F156" s="126"/>
      <c r="G156" s="123" t="str">
        <f t="shared" si="22"/>
        <v>Not Started</v>
      </c>
      <c r="H156" s="127"/>
      <c r="J156" s="149">
        <f t="shared" ref="J156:J160" si="23">C138</f>
        <v>0</v>
      </c>
      <c r="K156" s="139"/>
    </row>
    <row r="157" ht="15" customHeight="1" spans="2:11">
      <c r="B157" s="22"/>
      <c r="C157" s="62"/>
      <c r="D157" s="63"/>
      <c r="E157" s="129" t="s">
        <v>75</v>
      </c>
      <c r="F157" s="126"/>
      <c r="G157" s="123" t="str">
        <f t="shared" si="22"/>
        <v>Not Started</v>
      </c>
      <c r="H157" s="127"/>
      <c r="J157" s="150">
        <f t="shared" si="23"/>
        <v>0</v>
      </c>
      <c r="K157" s="141"/>
    </row>
    <row r="158" spans="2:11">
      <c r="B158" s="22"/>
      <c r="C158" s="64"/>
      <c r="D158" s="65"/>
      <c r="E158" s="130"/>
      <c r="F158" s="126"/>
      <c r="G158" s="123" t="str">
        <f t="shared" si="22"/>
        <v>Not Started</v>
      </c>
      <c r="H158" s="127"/>
      <c r="J158" s="150">
        <f t="shared" si="23"/>
        <v>0</v>
      </c>
      <c r="K158" s="141"/>
    </row>
    <row r="159" spans="2:11">
      <c r="B159" s="22"/>
      <c r="C159" s="64"/>
      <c r="D159" s="65"/>
      <c r="E159" s="130"/>
      <c r="F159" s="126"/>
      <c r="G159" s="123" t="str">
        <f t="shared" si="22"/>
        <v>Not Started</v>
      </c>
      <c r="H159" s="127"/>
      <c r="J159" s="150">
        <f t="shared" si="23"/>
        <v>0</v>
      </c>
      <c r="K159" s="141"/>
    </row>
    <row r="160" ht="15.75" customHeight="1" spans="2:11">
      <c r="B160" s="22"/>
      <c r="C160" s="64"/>
      <c r="D160" s="65"/>
      <c r="E160" s="130"/>
      <c r="F160" s="126"/>
      <c r="G160" s="123" t="str">
        <f t="shared" si="22"/>
        <v>Not Started</v>
      </c>
      <c r="H160" s="127"/>
      <c r="J160" s="150">
        <f t="shared" si="23"/>
        <v>0</v>
      </c>
      <c r="K160" s="141"/>
    </row>
    <row r="161" ht="15.75" customHeight="1" spans="2:11">
      <c r="B161" s="22"/>
      <c r="C161" s="64"/>
      <c r="D161" s="65"/>
      <c r="E161" s="130"/>
      <c r="F161" s="126"/>
      <c r="G161" s="123" t="str">
        <f t="shared" si="22"/>
        <v>Not Started</v>
      </c>
      <c r="H161" s="127"/>
      <c r="J161" s="140" t="s">
        <v>76</v>
      </c>
      <c r="K161" s="144"/>
    </row>
    <row r="162" ht="15.75" customHeight="1" spans="2:11">
      <c r="B162" s="66"/>
      <c r="C162" s="67"/>
      <c r="D162" s="68"/>
      <c r="E162" s="131"/>
      <c r="F162" s="132"/>
      <c r="G162" s="123" t="str">
        <f t="shared" si="22"/>
        <v>Not Started</v>
      </c>
      <c r="H162" s="133"/>
      <c r="J162" s="157" t="s">
        <v>77</v>
      </c>
      <c r="K162" s="158"/>
    </row>
    <row r="163" ht="25.75" spans="2:11">
      <c r="B163" s="69"/>
      <c r="C163" s="70"/>
      <c r="D163" s="71"/>
      <c r="E163" s="71"/>
      <c r="F163" s="134"/>
      <c r="G163" s="71"/>
      <c r="H163" s="71"/>
      <c r="J163" s="145"/>
      <c r="K163" s="146"/>
    </row>
    <row r="164" ht="15.75" customHeight="1" spans="2:8">
      <c r="B164" s="69"/>
      <c r="C164" s="70"/>
      <c r="D164" s="71"/>
      <c r="E164" s="71"/>
      <c r="F164" s="134"/>
      <c r="G164" s="71"/>
      <c r="H164" s="71"/>
    </row>
    <row r="165" ht="15.15"/>
    <row r="166" ht="15.15" spans="10:11">
      <c r="J166" s="160" t="s">
        <v>47</v>
      </c>
      <c r="K166" s="161">
        <f>K137</f>
        <v>0</v>
      </c>
    </row>
    <row r="167" ht="21.75" customHeight="1" spans="2:11">
      <c r="B167" s="20" t="s">
        <v>58</v>
      </c>
      <c r="C167" s="21" t="s">
        <v>59</v>
      </c>
      <c r="D167" s="20" t="s">
        <v>60</v>
      </c>
      <c r="E167" s="80"/>
      <c r="F167" s="81" t="s">
        <v>44</v>
      </c>
      <c r="G167" s="21" t="s">
        <v>61</v>
      </c>
      <c r="H167" s="80" t="s">
        <v>62</v>
      </c>
      <c r="J167" s="162"/>
      <c r="K167" s="163"/>
    </row>
    <row r="168" spans="2:11">
      <c r="B168" s="22"/>
      <c r="C168" s="23">
        <v>0.208333333333333</v>
      </c>
      <c r="D168" s="24" t="s">
        <v>63</v>
      </c>
      <c r="E168" s="82"/>
      <c r="F168" s="83"/>
      <c r="G168" s="84" t="str">
        <f t="shared" si="22"/>
        <v>Not Started</v>
      </c>
      <c r="H168" s="82"/>
      <c r="J168" s="162">
        <f t="shared" ref="J168:K182" si="24">J139</f>
        <v>0</v>
      </c>
      <c r="K168" s="164">
        <f t="shared" si="24"/>
        <v>0</v>
      </c>
    </row>
    <row r="169" spans="2:11">
      <c r="B169" s="22"/>
      <c r="C169" s="25">
        <v>0.25</v>
      </c>
      <c r="D169" s="26"/>
      <c r="E169" s="85"/>
      <c r="F169" s="86"/>
      <c r="G169" s="87"/>
      <c r="H169" s="85"/>
      <c r="J169" s="165">
        <f t="shared" si="24"/>
        <v>0</v>
      </c>
      <c r="K169" s="166">
        <f t="shared" si="24"/>
        <v>0</v>
      </c>
    </row>
    <row r="170" spans="2:11">
      <c r="B170" s="22"/>
      <c r="C170" s="25">
        <v>0.291666666666666</v>
      </c>
      <c r="D170" s="26"/>
      <c r="E170" s="85"/>
      <c r="F170" s="86"/>
      <c r="G170" s="87"/>
      <c r="H170" s="85"/>
      <c r="J170" s="165">
        <f t="shared" si="24"/>
        <v>0</v>
      </c>
      <c r="K170" s="166">
        <f t="shared" si="24"/>
        <v>0</v>
      </c>
    </row>
    <row r="171" spans="2:11">
      <c r="B171" s="22"/>
      <c r="C171" s="25">
        <v>0.333333333333333</v>
      </c>
      <c r="D171" s="26"/>
      <c r="E171" s="85"/>
      <c r="F171" s="86"/>
      <c r="G171" s="87"/>
      <c r="H171" s="85"/>
      <c r="J171" s="165">
        <f t="shared" si="24"/>
        <v>0</v>
      </c>
      <c r="K171" s="166">
        <f t="shared" si="24"/>
        <v>0</v>
      </c>
    </row>
    <row r="172" ht="15.75" customHeight="1" spans="2:11">
      <c r="B172" s="22"/>
      <c r="C172" s="27">
        <v>0.375</v>
      </c>
      <c r="D172" s="28"/>
      <c r="E172" s="88"/>
      <c r="F172" s="89"/>
      <c r="G172" s="90"/>
      <c r="H172" s="88"/>
      <c r="J172" s="167">
        <f t="shared" si="24"/>
        <v>0</v>
      </c>
      <c r="K172" s="168">
        <f t="shared" si="24"/>
        <v>0</v>
      </c>
    </row>
    <row r="173" ht="15.75" customHeight="1" spans="2:11">
      <c r="B173" s="22"/>
      <c r="C173" s="29" t="s">
        <v>64</v>
      </c>
      <c r="D173" s="30"/>
      <c r="E173" s="30"/>
      <c r="F173" s="30"/>
      <c r="G173" s="30"/>
      <c r="H173" s="91"/>
      <c r="J173" s="174">
        <f t="shared" si="24"/>
        <v>0</v>
      </c>
      <c r="K173" s="164"/>
    </row>
    <row r="174" ht="15.75" customHeight="1" spans="2:11">
      <c r="B174" s="22"/>
      <c r="C174" s="31" t="s">
        <v>65</v>
      </c>
      <c r="D174" s="32" t="s">
        <v>66</v>
      </c>
      <c r="E174" s="32" t="s">
        <v>43</v>
      </c>
      <c r="F174" s="92" t="s">
        <v>44</v>
      </c>
      <c r="G174" s="93" t="s">
        <v>61</v>
      </c>
      <c r="H174" s="92" t="s">
        <v>62</v>
      </c>
      <c r="J174" s="175">
        <f t="shared" si="24"/>
        <v>0</v>
      </c>
      <c r="K174" s="166"/>
    </row>
    <row r="175" spans="2:11">
      <c r="B175" s="22"/>
      <c r="C175" s="33"/>
      <c r="D175" s="34"/>
      <c r="E175" s="34"/>
      <c r="F175" s="94"/>
      <c r="G175" s="95" t="str">
        <f t="shared" ref="G175:G179" si="25">IF(F175=100%,"Complete",IF(AND(F175&lt;100%,F175&gt;0%),"In Progress","Not Started"))</f>
        <v>Not Started</v>
      </c>
      <c r="H175" s="96"/>
      <c r="J175" s="175">
        <f t="shared" si="24"/>
        <v>0</v>
      </c>
      <c r="K175" s="166"/>
    </row>
    <row r="176" spans="2:11">
      <c r="B176" s="22"/>
      <c r="C176" s="35"/>
      <c r="D176" s="36"/>
      <c r="E176" s="36"/>
      <c r="F176" s="97"/>
      <c r="G176" s="95" t="str">
        <f t="shared" si="25"/>
        <v>Not Started</v>
      </c>
      <c r="H176" s="98"/>
      <c r="J176" s="175">
        <f t="shared" si="24"/>
        <v>0</v>
      </c>
      <c r="K176" s="166"/>
    </row>
    <row r="177" spans="2:11">
      <c r="B177" s="22"/>
      <c r="C177" s="35"/>
      <c r="D177" s="36"/>
      <c r="E177" s="36"/>
      <c r="F177" s="97"/>
      <c r="G177" s="95" t="str">
        <f t="shared" si="25"/>
        <v>Not Started</v>
      </c>
      <c r="H177" s="98"/>
      <c r="J177" s="175">
        <f t="shared" si="24"/>
        <v>0</v>
      </c>
      <c r="K177" s="166"/>
    </row>
    <row r="178" spans="2:11">
      <c r="B178" s="22"/>
      <c r="C178" s="35"/>
      <c r="D178" s="36"/>
      <c r="E178" s="36"/>
      <c r="F178" s="97"/>
      <c r="G178" s="95" t="str">
        <f t="shared" si="25"/>
        <v>Not Started</v>
      </c>
      <c r="H178" s="98"/>
      <c r="J178" s="175">
        <f t="shared" si="24"/>
        <v>0</v>
      </c>
      <c r="K178" s="166"/>
    </row>
    <row r="179" ht="15.75" customHeight="1" spans="2:11">
      <c r="B179" s="22"/>
      <c r="C179" s="37"/>
      <c r="D179" s="38"/>
      <c r="E179" s="38"/>
      <c r="F179" s="97"/>
      <c r="G179" s="99" t="str">
        <f t="shared" si="25"/>
        <v>Not Started</v>
      </c>
      <c r="H179" s="98"/>
      <c r="J179" s="175">
        <f t="shared" si="24"/>
        <v>0</v>
      </c>
      <c r="K179" s="166"/>
    </row>
    <row r="180" ht="15.75" customHeight="1" spans="2:11">
      <c r="B180" s="22"/>
      <c r="C180" s="39" t="s">
        <v>68</v>
      </c>
      <c r="D180" s="40"/>
      <c r="E180" s="40"/>
      <c r="F180" s="40"/>
      <c r="G180" s="40"/>
      <c r="H180" s="100"/>
      <c r="J180" s="175">
        <f t="shared" si="24"/>
        <v>0</v>
      </c>
      <c r="K180" s="166"/>
    </row>
    <row r="181" ht="15.75" customHeight="1" spans="2:11">
      <c r="B181" s="22"/>
      <c r="C181" s="41" t="s">
        <v>69</v>
      </c>
      <c r="D181" s="41" t="s">
        <v>70</v>
      </c>
      <c r="E181" s="101"/>
      <c r="F181" s="102" t="s">
        <v>44</v>
      </c>
      <c r="G181" s="103" t="s">
        <v>61</v>
      </c>
      <c r="H181" s="104" t="s">
        <v>62</v>
      </c>
      <c r="J181" s="175">
        <f t="shared" si="24"/>
        <v>0</v>
      </c>
      <c r="K181" s="166"/>
    </row>
    <row r="182" spans="2:11">
      <c r="B182" s="22"/>
      <c r="C182" s="42"/>
      <c r="D182" s="43"/>
      <c r="E182" s="105"/>
      <c r="F182" s="106"/>
      <c r="G182" s="107" t="str">
        <f t="shared" ref="G182:G205" si="26">IF(F182=100%,"Complete",IF(AND(F182&lt;100%,F182&gt;0%),"In Progress","Not Started"))</f>
        <v>Not Started</v>
      </c>
      <c r="H182" s="108"/>
      <c r="J182" s="175">
        <f t="shared" si="24"/>
        <v>0</v>
      </c>
      <c r="K182" s="166"/>
    </row>
    <row r="183" ht="15.15" spans="2:11">
      <c r="B183" s="22"/>
      <c r="C183" s="44"/>
      <c r="D183" s="45"/>
      <c r="E183" s="109"/>
      <c r="F183" s="110"/>
      <c r="G183" s="107" t="str">
        <f t="shared" si="26"/>
        <v>Not Started</v>
      </c>
      <c r="H183" s="111"/>
      <c r="J183" s="176"/>
      <c r="K183" s="177"/>
    </row>
    <row r="184" ht="15.15" spans="2:11">
      <c r="B184" s="22"/>
      <c r="C184" s="44"/>
      <c r="D184" s="45"/>
      <c r="E184" s="109"/>
      <c r="F184" s="110"/>
      <c r="G184" s="107" t="str">
        <f t="shared" si="26"/>
        <v>Not Started</v>
      </c>
      <c r="H184" s="111"/>
      <c r="J184" s="178" t="s">
        <v>64</v>
      </c>
      <c r="K184" s="179"/>
    </row>
    <row r="185" spans="2:11">
      <c r="B185" s="22"/>
      <c r="C185" s="44"/>
      <c r="D185" s="45"/>
      <c r="E185" s="109"/>
      <c r="F185" s="110"/>
      <c r="G185" s="107" t="str">
        <f t="shared" si="26"/>
        <v>Not Started</v>
      </c>
      <c r="H185" s="111"/>
      <c r="J185" s="175">
        <f t="shared" ref="J185:K189" si="27">J156</f>
        <v>0</v>
      </c>
      <c r="K185" s="166"/>
    </row>
    <row r="186" ht="15.75" customHeight="1" spans="2:11">
      <c r="B186" s="22"/>
      <c r="C186" s="46"/>
      <c r="D186" s="47"/>
      <c r="E186" s="112"/>
      <c r="F186" s="113"/>
      <c r="G186" s="107" t="str">
        <f t="shared" si="26"/>
        <v>Not Started</v>
      </c>
      <c r="H186" s="103"/>
      <c r="J186" s="175">
        <f t="shared" si="27"/>
        <v>0</v>
      </c>
      <c r="K186" s="166"/>
    </row>
    <row r="187" ht="15.75" customHeight="1" spans="2:11">
      <c r="B187" s="22"/>
      <c r="C187" s="48">
        <v>0.541666666666667</v>
      </c>
      <c r="D187" s="49"/>
      <c r="E187" s="114"/>
      <c r="F187" s="115" t="s">
        <v>71</v>
      </c>
      <c r="G187" s="116"/>
      <c r="H187" s="117"/>
      <c r="J187" s="175">
        <f t="shared" si="27"/>
        <v>0</v>
      </c>
      <c r="K187" s="166"/>
    </row>
    <row r="188" ht="15.75" customHeight="1" spans="2:11">
      <c r="B188" s="22"/>
      <c r="C188" s="50" t="s">
        <v>72</v>
      </c>
      <c r="D188" s="51"/>
      <c r="E188" s="51"/>
      <c r="F188" s="51"/>
      <c r="G188" s="51"/>
      <c r="H188" s="118"/>
      <c r="J188" s="175">
        <f t="shared" si="27"/>
        <v>0</v>
      </c>
      <c r="K188" s="166"/>
    </row>
    <row r="189" ht="15.75" customHeight="1" spans="2:11">
      <c r="B189" s="22"/>
      <c r="C189" s="52" t="s">
        <v>69</v>
      </c>
      <c r="D189" s="53"/>
      <c r="E189" s="119"/>
      <c r="F189" s="120" t="s">
        <v>44</v>
      </c>
      <c r="G189" s="120" t="s">
        <v>61</v>
      </c>
      <c r="H189" s="118" t="s">
        <v>62</v>
      </c>
      <c r="J189" s="175">
        <f t="shared" si="27"/>
        <v>0</v>
      </c>
      <c r="K189" s="166"/>
    </row>
    <row r="190" ht="15.75" customHeight="1" spans="2:11">
      <c r="B190" s="22"/>
      <c r="C190" s="54"/>
      <c r="D190" s="55"/>
      <c r="E190" s="121" t="s">
        <v>73</v>
      </c>
      <c r="F190" s="122"/>
      <c r="G190" s="123" t="str">
        <f t="shared" si="26"/>
        <v>Not Started</v>
      </c>
      <c r="H190" s="124"/>
      <c r="J190" s="180"/>
      <c r="K190" s="181"/>
    </row>
    <row r="191" ht="15.75" customHeight="1" spans="2:11">
      <c r="B191" s="22"/>
      <c r="C191" s="56"/>
      <c r="D191" s="57"/>
      <c r="E191" s="125"/>
      <c r="F191" s="126"/>
      <c r="G191" s="123" t="str">
        <f t="shared" si="26"/>
        <v>Not Started</v>
      </c>
      <c r="H191" s="127"/>
      <c r="J191" s="182" t="s">
        <v>67</v>
      </c>
      <c r="K191" s="183">
        <f>B168</f>
        <v>0</v>
      </c>
    </row>
    <row r="192" ht="15.75" customHeight="1" spans="2:11">
      <c r="B192" s="22"/>
      <c r="C192" s="58"/>
      <c r="D192" s="59"/>
      <c r="E192" s="125"/>
      <c r="F192" s="126"/>
      <c r="G192" s="123" t="str">
        <f t="shared" si="26"/>
        <v>Not Started</v>
      </c>
      <c r="H192" s="127"/>
      <c r="J192" s="178"/>
      <c r="K192" s="179"/>
    </row>
    <row r="193" ht="15.15" spans="2:11">
      <c r="B193" s="22"/>
      <c r="C193" s="60"/>
      <c r="D193" s="61"/>
      <c r="E193" s="128" t="s">
        <v>74</v>
      </c>
      <c r="F193" s="126"/>
      <c r="G193" s="123" t="str">
        <f t="shared" si="26"/>
        <v>Not Started</v>
      </c>
      <c r="H193" s="127"/>
      <c r="J193" s="162">
        <f t="shared" ref="J193:K197" si="28">C182</f>
        <v>0</v>
      </c>
      <c r="K193" s="164">
        <f t="shared" si="28"/>
        <v>0</v>
      </c>
    </row>
    <row r="194" ht="15" customHeight="1" spans="2:11">
      <c r="B194" s="22"/>
      <c r="C194" s="62"/>
      <c r="D194" s="63"/>
      <c r="E194" s="129" t="s">
        <v>75</v>
      </c>
      <c r="F194" s="126"/>
      <c r="G194" s="123" t="str">
        <f t="shared" si="26"/>
        <v>Not Started</v>
      </c>
      <c r="H194" s="127"/>
      <c r="J194" s="165">
        <f t="shared" si="28"/>
        <v>0</v>
      </c>
      <c r="K194" s="166">
        <f t="shared" si="28"/>
        <v>0</v>
      </c>
    </row>
    <row r="195" ht="15" customHeight="1" spans="2:11">
      <c r="B195" s="22"/>
      <c r="C195" s="64"/>
      <c r="D195" s="65"/>
      <c r="E195" s="130"/>
      <c r="F195" s="126"/>
      <c r="G195" s="123" t="str">
        <f t="shared" si="26"/>
        <v>Not Started</v>
      </c>
      <c r="H195" s="127"/>
      <c r="J195" s="165">
        <f t="shared" si="28"/>
        <v>0</v>
      </c>
      <c r="K195" s="166">
        <f t="shared" si="28"/>
        <v>0</v>
      </c>
    </row>
    <row r="196" ht="15" customHeight="1" spans="2:11">
      <c r="B196" s="22"/>
      <c r="C196" s="64"/>
      <c r="D196" s="65"/>
      <c r="E196" s="130"/>
      <c r="F196" s="126"/>
      <c r="G196" s="123" t="str">
        <f t="shared" si="26"/>
        <v>Not Started</v>
      </c>
      <c r="H196" s="127"/>
      <c r="J196" s="165">
        <f t="shared" si="28"/>
        <v>0</v>
      </c>
      <c r="K196" s="166">
        <f t="shared" si="28"/>
        <v>0</v>
      </c>
    </row>
    <row r="197" ht="15" customHeight="1" spans="2:11">
      <c r="B197" s="22"/>
      <c r="C197" s="64"/>
      <c r="D197" s="65"/>
      <c r="E197" s="130"/>
      <c r="F197" s="126"/>
      <c r="G197" s="123" t="str">
        <f t="shared" si="26"/>
        <v>Not Started</v>
      </c>
      <c r="H197" s="127"/>
      <c r="J197" s="167">
        <f t="shared" si="28"/>
        <v>0</v>
      </c>
      <c r="K197" s="168">
        <f t="shared" si="28"/>
        <v>0</v>
      </c>
    </row>
    <row r="198" ht="15" customHeight="1" spans="2:11">
      <c r="B198" s="22"/>
      <c r="C198" s="64"/>
      <c r="D198" s="65"/>
      <c r="E198" s="130"/>
      <c r="F198" s="126"/>
      <c r="G198" s="123" t="str">
        <f t="shared" si="26"/>
        <v>Not Started</v>
      </c>
      <c r="H198" s="127"/>
      <c r="J198" s="174">
        <f t="shared" ref="J198:J207" si="29">C190</f>
        <v>0</v>
      </c>
      <c r="K198" s="164"/>
    </row>
    <row r="199" ht="15.75" customHeight="1" spans="2:11">
      <c r="B199" s="66"/>
      <c r="C199" s="67"/>
      <c r="D199" s="68"/>
      <c r="E199" s="131"/>
      <c r="F199" s="132"/>
      <c r="G199" s="123" t="str">
        <f t="shared" si="26"/>
        <v>Not Started</v>
      </c>
      <c r="H199" s="133"/>
      <c r="J199" s="175">
        <f t="shared" si="29"/>
        <v>0</v>
      </c>
      <c r="K199" s="166"/>
    </row>
    <row r="200" ht="25" spans="2:11">
      <c r="B200" s="69"/>
      <c r="C200" s="70"/>
      <c r="D200" s="71"/>
      <c r="E200" s="71"/>
      <c r="F200" s="134"/>
      <c r="G200" s="71"/>
      <c r="H200" s="71"/>
      <c r="J200" s="175">
        <f t="shared" si="29"/>
        <v>0</v>
      </c>
      <c r="K200" s="166"/>
    </row>
    <row r="201" ht="15.75" customHeight="1" spans="2:11">
      <c r="B201" s="69"/>
      <c r="C201" s="70"/>
      <c r="D201" s="71"/>
      <c r="E201" s="71"/>
      <c r="F201" s="134"/>
      <c r="G201" s="71"/>
      <c r="H201" s="71"/>
      <c r="J201" s="175">
        <f t="shared" si="29"/>
        <v>0</v>
      </c>
      <c r="K201" s="166"/>
    </row>
    <row r="202" spans="10:11">
      <c r="J202" s="175">
        <f t="shared" si="29"/>
        <v>0</v>
      </c>
      <c r="K202" s="166"/>
    </row>
    <row r="203" ht="15.15" spans="10:11">
      <c r="J203" s="175">
        <f t="shared" si="29"/>
        <v>0</v>
      </c>
      <c r="K203" s="166"/>
    </row>
    <row r="204" ht="21.75" customHeight="1" spans="2:11">
      <c r="B204" s="20" t="s">
        <v>58</v>
      </c>
      <c r="C204" s="21" t="s">
        <v>59</v>
      </c>
      <c r="D204" s="20" t="s">
        <v>60</v>
      </c>
      <c r="E204" s="80"/>
      <c r="F204" s="81" t="s">
        <v>44</v>
      </c>
      <c r="G204" s="21" t="s">
        <v>61</v>
      </c>
      <c r="H204" s="80" t="s">
        <v>62</v>
      </c>
      <c r="J204" s="175">
        <f t="shared" si="29"/>
        <v>0</v>
      </c>
      <c r="K204" s="166"/>
    </row>
    <row r="205" ht="23.25" customHeight="1" spans="2:11">
      <c r="B205" s="22"/>
      <c r="C205" s="23">
        <v>0.208333333333333</v>
      </c>
      <c r="D205" s="24" t="s">
        <v>63</v>
      </c>
      <c r="E205" s="82"/>
      <c r="F205" s="83"/>
      <c r="G205" s="84" t="str">
        <f t="shared" si="26"/>
        <v>Not Started</v>
      </c>
      <c r="H205" s="82"/>
      <c r="J205" s="175">
        <f t="shared" si="29"/>
        <v>0</v>
      </c>
      <c r="K205" s="166"/>
    </row>
    <row r="206" spans="2:11">
      <c r="B206" s="22"/>
      <c r="C206" s="25">
        <v>0.25</v>
      </c>
      <c r="D206" s="26"/>
      <c r="E206" s="85"/>
      <c r="F206" s="86"/>
      <c r="G206" s="87"/>
      <c r="H206" s="85"/>
      <c r="J206" s="175">
        <f t="shared" si="29"/>
        <v>0</v>
      </c>
      <c r="K206" s="166"/>
    </row>
    <row r="207" spans="2:11">
      <c r="B207" s="22"/>
      <c r="C207" s="25">
        <v>0.291666666666666</v>
      </c>
      <c r="D207" s="26"/>
      <c r="E207" s="85"/>
      <c r="F207" s="86"/>
      <c r="G207" s="87"/>
      <c r="H207" s="85"/>
      <c r="J207" s="175">
        <f t="shared" si="29"/>
        <v>0</v>
      </c>
      <c r="K207" s="166"/>
    </row>
    <row r="208" ht="15.15" spans="2:11">
      <c r="B208" s="22"/>
      <c r="C208" s="25">
        <v>0.333333333333333</v>
      </c>
      <c r="D208" s="26"/>
      <c r="E208" s="85"/>
      <c r="F208" s="86"/>
      <c r="G208" s="87"/>
      <c r="H208" s="85"/>
      <c r="J208" s="184"/>
      <c r="K208" s="185"/>
    </row>
    <row r="209" ht="15.75" customHeight="1" spans="2:11">
      <c r="B209" s="22"/>
      <c r="C209" s="27">
        <v>0.375</v>
      </c>
      <c r="D209" s="28"/>
      <c r="E209" s="88"/>
      <c r="F209" s="89"/>
      <c r="G209" s="90"/>
      <c r="H209" s="88"/>
      <c r="J209" s="178" t="s">
        <v>64</v>
      </c>
      <c r="K209" s="179"/>
    </row>
    <row r="210" ht="15.75" customHeight="1" spans="2:11">
      <c r="B210" s="22"/>
      <c r="C210" s="29" t="s">
        <v>64</v>
      </c>
      <c r="D210" s="30"/>
      <c r="E210" s="30"/>
      <c r="F210" s="30"/>
      <c r="G210" s="30"/>
      <c r="H210" s="91"/>
      <c r="J210" s="174">
        <f t="shared" ref="J210:J214" si="30">C175</f>
        <v>0</v>
      </c>
      <c r="K210" s="164"/>
    </row>
    <row r="211" ht="15.75" customHeight="1" spans="2:11">
      <c r="B211" s="22"/>
      <c r="C211" s="31" t="s">
        <v>65</v>
      </c>
      <c r="D211" s="32" t="s">
        <v>66</v>
      </c>
      <c r="E211" s="32" t="s">
        <v>43</v>
      </c>
      <c r="F211" s="92" t="s">
        <v>44</v>
      </c>
      <c r="G211" s="93" t="s">
        <v>61</v>
      </c>
      <c r="H211" s="92" t="s">
        <v>62</v>
      </c>
      <c r="J211" s="175">
        <f t="shared" si="30"/>
        <v>0</v>
      </c>
      <c r="K211" s="166"/>
    </row>
    <row r="212" spans="2:11">
      <c r="B212" s="22"/>
      <c r="C212" s="33"/>
      <c r="D212" s="34"/>
      <c r="E212" s="34"/>
      <c r="F212" s="94"/>
      <c r="G212" s="95" t="str">
        <f t="shared" ref="G212:G216" si="31">IF(F212=100%,"Complete",IF(AND(F212&lt;100%,F212&gt;0%),"In Progress","Not Started"))</f>
        <v>Not Started</v>
      </c>
      <c r="H212" s="96"/>
      <c r="J212" s="175">
        <f t="shared" si="30"/>
        <v>0</v>
      </c>
      <c r="K212" s="166"/>
    </row>
    <row r="213" spans="2:11">
      <c r="B213" s="22"/>
      <c r="C213" s="35"/>
      <c r="D213" s="36"/>
      <c r="E213" s="36"/>
      <c r="F213" s="97"/>
      <c r="G213" s="95" t="str">
        <f t="shared" si="31"/>
        <v>Not Started</v>
      </c>
      <c r="H213" s="98"/>
      <c r="J213" s="175">
        <f t="shared" si="30"/>
        <v>0</v>
      </c>
      <c r="K213" s="166"/>
    </row>
    <row r="214" spans="2:11">
      <c r="B214" s="22"/>
      <c r="C214" s="35"/>
      <c r="D214" s="36"/>
      <c r="E214" s="36"/>
      <c r="F214" s="97"/>
      <c r="G214" s="95" t="str">
        <f t="shared" si="31"/>
        <v>Not Started</v>
      </c>
      <c r="H214" s="98"/>
      <c r="J214" s="175">
        <f t="shared" si="30"/>
        <v>0</v>
      </c>
      <c r="K214" s="166"/>
    </row>
    <row r="215" spans="2:11">
      <c r="B215" s="22"/>
      <c r="C215" s="35"/>
      <c r="D215" s="36"/>
      <c r="E215" s="36"/>
      <c r="F215" s="97"/>
      <c r="G215" s="95" t="str">
        <f t="shared" si="31"/>
        <v>Not Started</v>
      </c>
      <c r="H215" s="98"/>
      <c r="J215" s="165" t="s">
        <v>76</v>
      </c>
      <c r="K215" s="186"/>
    </row>
    <row r="216" ht="15.75" customHeight="1" spans="2:11">
      <c r="B216" s="22"/>
      <c r="C216" s="37"/>
      <c r="D216" s="38"/>
      <c r="E216" s="38"/>
      <c r="F216" s="97"/>
      <c r="G216" s="99" t="str">
        <f t="shared" si="31"/>
        <v>Not Started</v>
      </c>
      <c r="H216" s="98"/>
      <c r="J216" s="187" t="s">
        <v>77</v>
      </c>
      <c r="K216" s="188"/>
    </row>
    <row r="217" ht="15.75" customHeight="1" spans="2:11">
      <c r="B217" s="22"/>
      <c r="C217" s="39" t="s">
        <v>68</v>
      </c>
      <c r="D217" s="40"/>
      <c r="E217" s="40"/>
      <c r="F217" s="40"/>
      <c r="G217" s="40"/>
      <c r="H217" s="100"/>
      <c r="J217" s="176"/>
      <c r="K217" s="177"/>
    </row>
    <row r="218" ht="15.75" customHeight="1" spans="2:8">
      <c r="B218" s="22"/>
      <c r="C218" s="41" t="s">
        <v>69</v>
      </c>
      <c r="D218" s="41" t="s">
        <v>70</v>
      </c>
      <c r="E218" s="101"/>
      <c r="F218" s="102" t="s">
        <v>44</v>
      </c>
      <c r="G218" s="103" t="s">
        <v>61</v>
      </c>
      <c r="H218" s="104" t="s">
        <v>62</v>
      </c>
    </row>
    <row r="219" ht="15.15" spans="2:8">
      <c r="B219" s="22"/>
      <c r="C219" s="42"/>
      <c r="D219" s="43"/>
      <c r="E219" s="105"/>
      <c r="F219" s="106"/>
      <c r="G219" s="107" t="str">
        <f t="shared" ref="G219:G236" si="32">IF(F219=100%,"Complete",IF(AND(F219&lt;100%,F219&gt;0%),"In Progress","Not Started"))</f>
        <v>Not Started</v>
      </c>
      <c r="H219" s="108"/>
    </row>
    <row r="220" ht="15.15" spans="2:11">
      <c r="B220" s="22"/>
      <c r="C220" s="44"/>
      <c r="D220" s="45"/>
      <c r="E220" s="109"/>
      <c r="F220" s="110"/>
      <c r="G220" s="107" t="str">
        <f t="shared" si="32"/>
        <v>Not Started</v>
      </c>
      <c r="H220" s="111"/>
      <c r="J220" s="135" t="s">
        <v>47</v>
      </c>
      <c r="K220" s="136">
        <f>K191</f>
        <v>0</v>
      </c>
    </row>
    <row r="221" ht="15.15" spans="2:11">
      <c r="B221" s="22"/>
      <c r="C221" s="44"/>
      <c r="D221" s="45"/>
      <c r="E221" s="109"/>
      <c r="F221" s="110"/>
      <c r="G221" s="107" t="str">
        <f t="shared" si="32"/>
        <v>Not Started</v>
      </c>
      <c r="H221" s="111"/>
      <c r="J221" s="137"/>
      <c r="K221" s="138"/>
    </row>
    <row r="222" spans="2:11">
      <c r="B222" s="22"/>
      <c r="C222" s="44"/>
      <c r="D222" s="45"/>
      <c r="E222" s="109"/>
      <c r="F222" s="110"/>
      <c r="G222" s="107" t="str">
        <f t="shared" si="32"/>
        <v>Not Started</v>
      </c>
      <c r="H222" s="111"/>
      <c r="J222" s="137">
        <f t="shared" ref="J222:K236" si="33">J193</f>
        <v>0</v>
      </c>
      <c r="K222" s="139">
        <f t="shared" si="33"/>
        <v>0</v>
      </c>
    </row>
    <row r="223" ht="15.75" customHeight="1" spans="2:11">
      <c r="B223" s="22"/>
      <c r="C223" s="46"/>
      <c r="D223" s="47"/>
      <c r="E223" s="112"/>
      <c r="F223" s="113"/>
      <c r="G223" s="107" t="str">
        <f t="shared" si="32"/>
        <v>Not Started</v>
      </c>
      <c r="H223" s="103"/>
      <c r="J223" s="140">
        <f t="shared" si="33"/>
        <v>0</v>
      </c>
      <c r="K223" s="141">
        <f t="shared" si="33"/>
        <v>0</v>
      </c>
    </row>
    <row r="224" ht="15.75" customHeight="1" spans="2:11">
      <c r="B224" s="22"/>
      <c r="C224" s="48">
        <v>0.541666666666667</v>
      </c>
      <c r="D224" s="49"/>
      <c r="E224" s="114"/>
      <c r="F224" s="115" t="s">
        <v>71</v>
      </c>
      <c r="G224" s="116"/>
      <c r="H224" s="117"/>
      <c r="J224" s="140">
        <f t="shared" si="33"/>
        <v>0</v>
      </c>
      <c r="K224" s="141">
        <f t="shared" si="33"/>
        <v>0</v>
      </c>
    </row>
    <row r="225" ht="15.75" customHeight="1" spans="2:11">
      <c r="B225" s="22"/>
      <c r="C225" s="50" t="s">
        <v>72</v>
      </c>
      <c r="D225" s="51"/>
      <c r="E225" s="51"/>
      <c r="F225" s="51"/>
      <c r="G225" s="51"/>
      <c r="H225" s="118"/>
      <c r="J225" s="140">
        <f t="shared" si="33"/>
        <v>0</v>
      </c>
      <c r="K225" s="141">
        <f t="shared" si="33"/>
        <v>0</v>
      </c>
    </row>
    <row r="226" ht="15.75" customHeight="1" spans="2:11">
      <c r="B226" s="22"/>
      <c r="C226" s="52" t="s">
        <v>69</v>
      </c>
      <c r="D226" s="53"/>
      <c r="E226" s="119"/>
      <c r="F226" s="120" t="s">
        <v>44</v>
      </c>
      <c r="G226" s="120" t="s">
        <v>61</v>
      </c>
      <c r="H226" s="118" t="s">
        <v>62</v>
      </c>
      <c r="J226" s="140">
        <f t="shared" si="33"/>
        <v>0</v>
      </c>
      <c r="K226" s="141">
        <f t="shared" si="33"/>
        <v>0</v>
      </c>
    </row>
    <row r="227" ht="15" customHeight="1" spans="2:11">
      <c r="B227" s="22"/>
      <c r="C227" s="54"/>
      <c r="D227" s="55"/>
      <c r="E227" s="121" t="s">
        <v>73</v>
      </c>
      <c r="F227" s="122"/>
      <c r="G227" s="123" t="str">
        <f t="shared" si="32"/>
        <v>Not Started</v>
      </c>
      <c r="H227" s="124"/>
      <c r="J227" s="149">
        <f t="shared" si="33"/>
        <v>0</v>
      </c>
      <c r="K227" s="139"/>
    </row>
    <row r="228" spans="2:11">
      <c r="B228" s="22"/>
      <c r="C228" s="56"/>
      <c r="D228" s="57"/>
      <c r="E228" s="125"/>
      <c r="F228" s="126"/>
      <c r="G228" s="123" t="str">
        <f t="shared" si="32"/>
        <v>Not Started</v>
      </c>
      <c r="H228" s="127"/>
      <c r="J228" s="150">
        <f t="shared" si="33"/>
        <v>0</v>
      </c>
      <c r="K228" s="141"/>
    </row>
    <row r="229" ht="15.75" customHeight="1" spans="2:11">
      <c r="B229" s="22"/>
      <c r="C229" s="58"/>
      <c r="D229" s="59"/>
      <c r="E229" s="125"/>
      <c r="F229" s="126"/>
      <c r="G229" s="123" t="str">
        <f t="shared" si="32"/>
        <v>Not Started</v>
      </c>
      <c r="H229" s="127"/>
      <c r="J229" s="150">
        <f t="shared" si="33"/>
        <v>0</v>
      </c>
      <c r="K229" s="141"/>
    </row>
    <row r="230" ht="15.15" spans="2:11">
      <c r="B230" s="22"/>
      <c r="C230" s="60"/>
      <c r="D230" s="61"/>
      <c r="E230" s="128" t="s">
        <v>74</v>
      </c>
      <c r="F230" s="126"/>
      <c r="G230" s="123" t="str">
        <f t="shared" si="32"/>
        <v>Not Started</v>
      </c>
      <c r="H230" s="127"/>
      <c r="J230" s="150">
        <f t="shared" si="33"/>
        <v>0</v>
      </c>
      <c r="K230" s="141"/>
    </row>
    <row r="231" ht="15.75" customHeight="1" spans="2:11">
      <c r="B231" s="22"/>
      <c r="C231" s="62"/>
      <c r="D231" s="63"/>
      <c r="E231" s="129" t="s">
        <v>75</v>
      </c>
      <c r="F231" s="126"/>
      <c r="G231" s="123" t="str">
        <f t="shared" si="32"/>
        <v>Not Started</v>
      </c>
      <c r="H231" s="127"/>
      <c r="J231" s="150">
        <f t="shared" si="33"/>
        <v>0</v>
      </c>
      <c r="K231" s="141"/>
    </row>
    <row r="232" spans="2:11">
      <c r="B232" s="22"/>
      <c r="C232" s="64"/>
      <c r="D232" s="65"/>
      <c r="E232" s="130"/>
      <c r="F232" s="126"/>
      <c r="G232" s="123" t="str">
        <f t="shared" si="32"/>
        <v>Not Started</v>
      </c>
      <c r="H232" s="127"/>
      <c r="J232" s="150">
        <f t="shared" si="33"/>
        <v>0</v>
      </c>
      <c r="K232" s="141"/>
    </row>
    <row r="233" ht="15.75" customHeight="1" spans="2:11">
      <c r="B233" s="22"/>
      <c r="C233" s="64"/>
      <c r="D233" s="65"/>
      <c r="E233" s="130"/>
      <c r="F233" s="126"/>
      <c r="G233" s="123" t="str">
        <f t="shared" si="32"/>
        <v>Not Started</v>
      </c>
      <c r="H233" s="127"/>
      <c r="J233" s="150">
        <f t="shared" si="33"/>
        <v>0</v>
      </c>
      <c r="K233" s="141"/>
    </row>
    <row r="234" spans="2:11">
      <c r="B234" s="22"/>
      <c r="C234" s="64"/>
      <c r="D234" s="65"/>
      <c r="E234" s="130"/>
      <c r="F234" s="126"/>
      <c r="G234" s="123" t="str">
        <f t="shared" si="32"/>
        <v>Not Started</v>
      </c>
      <c r="H234" s="127"/>
      <c r="J234" s="150">
        <f t="shared" si="33"/>
        <v>0</v>
      </c>
      <c r="K234" s="141"/>
    </row>
    <row r="235" spans="2:11">
      <c r="B235" s="22"/>
      <c r="C235" s="64"/>
      <c r="D235" s="65"/>
      <c r="E235" s="130"/>
      <c r="F235" s="126"/>
      <c r="G235" s="123" t="str">
        <f t="shared" si="32"/>
        <v>Not Started</v>
      </c>
      <c r="H235" s="127"/>
      <c r="J235" s="150">
        <f t="shared" si="33"/>
        <v>0</v>
      </c>
      <c r="K235" s="141"/>
    </row>
    <row r="236" ht="15.15" spans="2:11">
      <c r="B236" s="66"/>
      <c r="C236" s="67"/>
      <c r="D236" s="68"/>
      <c r="E236" s="131"/>
      <c r="F236" s="132"/>
      <c r="G236" s="123" t="str">
        <f t="shared" si="32"/>
        <v>Not Started</v>
      </c>
      <c r="H236" s="133"/>
      <c r="J236" s="150">
        <f t="shared" si="33"/>
        <v>0</v>
      </c>
      <c r="K236" s="141"/>
    </row>
    <row r="237" ht="25.75" spans="2:11">
      <c r="B237" s="69"/>
      <c r="C237" s="70"/>
      <c r="D237" s="71"/>
      <c r="E237" s="71"/>
      <c r="F237" s="134"/>
      <c r="G237" s="71"/>
      <c r="H237" s="71"/>
      <c r="J237" s="145"/>
      <c r="K237" s="146"/>
    </row>
    <row r="238" ht="25.75" spans="2:11">
      <c r="B238" s="69"/>
      <c r="C238" s="70"/>
      <c r="D238" s="71"/>
      <c r="E238" s="71"/>
      <c r="F238" s="134"/>
      <c r="G238" s="71"/>
      <c r="H238" s="71"/>
      <c r="J238" s="155" t="s">
        <v>64</v>
      </c>
      <c r="K238" s="156"/>
    </row>
    <row r="239" ht="15.15" spans="2:11">
      <c r="B239" s="191" t="s">
        <v>78</v>
      </c>
      <c r="C239" s="192">
        <f ca="1">TODAY()</f>
        <v>45827</v>
      </c>
      <c r="J239" s="150">
        <f t="shared" ref="J239:K243" si="34">J210</f>
        <v>0</v>
      </c>
      <c r="K239" s="141"/>
    </row>
    <row r="240" spans="2:11">
      <c r="B240" s="193"/>
      <c r="C240" s="194"/>
      <c r="J240" s="150">
        <f t="shared" si="34"/>
        <v>0</v>
      </c>
      <c r="K240" s="141"/>
    </row>
    <row r="241" ht="15.15" spans="2:11">
      <c r="B241" s="195" t="s">
        <v>79</v>
      </c>
      <c r="C241" s="196"/>
      <c r="D241" s="197"/>
      <c r="E241" s="197"/>
      <c r="F241" s="197"/>
      <c r="G241" s="197"/>
      <c r="H241" s="197"/>
      <c r="J241" s="150">
        <f t="shared" si="34"/>
        <v>0</v>
      </c>
      <c r="K241" s="141"/>
    </row>
    <row r="242" spans="2:11">
      <c r="B242" s="198"/>
      <c r="C242" s="199"/>
      <c r="D242" s="197"/>
      <c r="E242" s="197"/>
      <c r="F242" s="197"/>
      <c r="G242" s="197"/>
      <c r="H242" s="210"/>
      <c r="J242" s="150">
        <f t="shared" si="34"/>
        <v>0</v>
      </c>
      <c r="K242" s="141"/>
    </row>
    <row r="243" ht="15.15" spans="2:11">
      <c r="B243" s="200" t="s">
        <v>80</v>
      </c>
      <c r="C243" s="201"/>
      <c r="D243" s="197"/>
      <c r="E243" s="197"/>
      <c r="F243" s="197"/>
      <c r="G243" s="197"/>
      <c r="H243" s="210"/>
      <c r="J243" s="150">
        <f t="shared" si="34"/>
        <v>0</v>
      </c>
      <c r="K243" s="141"/>
    </row>
    <row r="244" ht="15.15" spans="2:11">
      <c r="B244" s="200"/>
      <c r="C244" s="201"/>
      <c r="D244" s="197"/>
      <c r="E244" s="197"/>
      <c r="F244" s="197"/>
      <c r="G244" s="197"/>
      <c r="H244" s="210"/>
      <c r="J244" s="151"/>
      <c r="K244" s="152"/>
    </row>
    <row r="245" ht="15.15" spans="2:11">
      <c r="B245" s="202"/>
      <c r="C245" s="203"/>
      <c r="D245" s="197"/>
      <c r="E245" s="197"/>
      <c r="F245" s="197"/>
      <c r="G245" s="197"/>
      <c r="H245" s="210"/>
      <c r="J245" s="153" t="s">
        <v>67</v>
      </c>
      <c r="K245" s="154">
        <f>B205</f>
        <v>0</v>
      </c>
    </row>
    <row r="246" ht="15.15" spans="2:11">
      <c r="B246" s="204"/>
      <c r="C246" s="205"/>
      <c r="D246" s="197"/>
      <c r="E246" s="197"/>
      <c r="F246" s="197"/>
      <c r="G246" s="197"/>
      <c r="H246" s="210"/>
      <c r="J246" s="155"/>
      <c r="K246" s="156"/>
    </row>
    <row r="247" ht="15.15" spans="2:11">
      <c r="B247" s="206" t="s">
        <v>81</v>
      </c>
      <c r="C247" s="207"/>
      <c r="D247" s="197"/>
      <c r="E247" s="197"/>
      <c r="F247" s="197"/>
      <c r="G247" s="197"/>
      <c r="H247" s="210"/>
      <c r="J247" s="137">
        <f t="shared" ref="J247:K251" si="35">C219</f>
        <v>0</v>
      </c>
      <c r="K247" s="139">
        <f t="shared" si="35"/>
        <v>0</v>
      </c>
    </row>
    <row r="248" spans="2:11">
      <c r="B248" s="43">
        <f t="shared" ref="B248:C249" si="36">C71</f>
        <v>0</v>
      </c>
      <c r="C248" s="208">
        <f t="shared" si="36"/>
        <v>0</v>
      </c>
      <c r="D248" s="197"/>
      <c r="E248" s="197"/>
      <c r="F248" s="197"/>
      <c r="G248" s="197"/>
      <c r="H248" s="210"/>
      <c r="J248" s="140">
        <f t="shared" si="35"/>
        <v>0</v>
      </c>
      <c r="K248" s="141">
        <f t="shared" si="35"/>
        <v>0</v>
      </c>
    </row>
    <row r="249" spans="2:11">
      <c r="B249" s="45">
        <f t="shared" si="36"/>
        <v>0</v>
      </c>
      <c r="C249" s="209">
        <f t="shared" si="36"/>
        <v>0</v>
      </c>
      <c r="D249" s="197"/>
      <c r="E249" s="197"/>
      <c r="F249" s="197"/>
      <c r="G249" s="197"/>
      <c r="H249" s="210"/>
      <c r="J249" s="140">
        <f t="shared" si="35"/>
        <v>0</v>
      </c>
      <c r="K249" s="141">
        <f t="shared" si="35"/>
        <v>0</v>
      </c>
    </row>
    <row r="250" spans="2:11">
      <c r="B250" s="45">
        <f t="shared" ref="B250:C251" si="37">C108</f>
        <v>0</v>
      </c>
      <c r="C250" s="209">
        <f t="shared" si="37"/>
        <v>0</v>
      </c>
      <c r="D250" s="197"/>
      <c r="E250" s="197"/>
      <c r="F250" s="197"/>
      <c r="G250" s="197"/>
      <c r="H250" s="210"/>
      <c r="J250" s="140">
        <f t="shared" si="35"/>
        <v>0</v>
      </c>
      <c r="K250" s="141">
        <f t="shared" si="35"/>
        <v>0</v>
      </c>
    </row>
    <row r="251" ht="15.15" spans="2:11">
      <c r="B251" s="45">
        <f t="shared" si="37"/>
        <v>0</v>
      </c>
      <c r="C251" s="209">
        <f t="shared" si="37"/>
        <v>0</v>
      </c>
      <c r="D251" s="197"/>
      <c r="E251" s="197"/>
      <c r="F251" s="197"/>
      <c r="G251" s="197"/>
      <c r="H251" s="210"/>
      <c r="J251" s="142">
        <f t="shared" si="35"/>
        <v>0</v>
      </c>
      <c r="K251" s="143">
        <f t="shared" si="35"/>
        <v>0</v>
      </c>
    </row>
    <row r="252" spans="2:11">
      <c r="B252" s="45">
        <f t="shared" ref="B252:C253" si="38">C145</f>
        <v>0</v>
      </c>
      <c r="C252" s="209">
        <f t="shared" si="38"/>
        <v>0</v>
      </c>
      <c r="J252" s="149">
        <f t="shared" ref="J252:J261" si="39">C227</f>
        <v>0</v>
      </c>
      <c r="K252" s="139"/>
    </row>
    <row r="253" spans="2:11">
      <c r="B253" s="45">
        <f t="shared" si="38"/>
        <v>0</v>
      </c>
      <c r="C253" s="209">
        <f t="shared" si="38"/>
        <v>0</v>
      </c>
      <c r="J253" s="150">
        <f t="shared" si="39"/>
        <v>0</v>
      </c>
      <c r="K253" s="141"/>
    </row>
    <row r="254" spans="2:11">
      <c r="B254" s="45">
        <f t="shared" ref="B254:C255" si="40">C182</f>
        <v>0</v>
      </c>
      <c r="C254" s="209">
        <f t="shared" si="40"/>
        <v>0</v>
      </c>
      <c r="J254" s="150">
        <f t="shared" si="39"/>
        <v>0</v>
      </c>
      <c r="K254" s="141"/>
    </row>
    <row r="255" spans="2:11">
      <c r="B255" s="45">
        <f t="shared" si="40"/>
        <v>0</v>
      </c>
      <c r="C255" s="209">
        <f t="shared" si="40"/>
        <v>0</v>
      </c>
      <c r="J255" s="150">
        <f t="shared" si="39"/>
        <v>0</v>
      </c>
      <c r="K255" s="141"/>
    </row>
    <row r="256" spans="2:11">
      <c r="B256" s="45">
        <f t="shared" ref="B256:C257" si="41">C219</f>
        <v>0</v>
      </c>
      <c r="C256" s="209">
        <f t="shared" si="41"/>
        <v>0</v>
      </c>
      <c r="J256" s="150">
        <f t="shared" si="39"/>
        <v>0</v>
      </c>
      <c r="K256" s="141"/>
    </row>
    <row r="257" ht="15.15" spans="2:11">
      <c r="B257" s="211">
        <f t="shared" si="41"/>
        <v>0</v>
      </c>
      <c r="C257" s="212">
        <f t="shared" si="41"/>
        <v>0</v>
      </c>
      <c r="J257" s="150">
        <f t="shared" si="39"/>
        <v>0</v>
      </c>
      <c r="K257" s="141"/>
    </row>
    <row r="258" ht="15.15" spans="2:11">
      <c r="B258" s="213" t="s">
        <v>82</v>
      </c>
      <c r="C258" s="214"/>
      <c r="J258" s="150">
        <f t="shared" si="39"/>
        <v>0</v>
      </c>
      <c r="K258" s="141"/>
    </row>
    <row r="259" spans="2:11">
      <c r="B259" s="215"/>
      <c r="C259" s="216"/>
      <c r="J259" s="150">
        <f t="shared" si="39"/>
        <v>0</v>
      </c>
      <c r="K259" s="141"/>
    </row>
    <row r="260" spans="2:11">
      <c r="B260" s="215" t="s">
        <v>83</v>
      </c>
      <c r="C260" s="216"/>
      <c r="J260" s="150">
        <f t="shared" si="39"/>
        <v>0</v>
      </c>
      <c r="K260" s="141"/>
    </row>
    <row r="261" ht="15.15" spans="2:11">
      <c r="B261" s="204"/>
      <c r="C261" s="205"/>
      <c r="J261" s="150">
        <f t="shared" si="39"/>
        <v>0</v>
      </c>
      <c r="K261" s="141"/>
    </row>
    <row r="262" ht="15.15" spans="2:11">
      <c r="B262" s="217" t="s">
        <v>84</v>
      </c>
      <c r="C262" s="218"/>
      <c r="J262" s="189"/>
      <c r="K262" s="190"/>
    </row>
    <row r="263" ht="15.15" spans="2:11">
      <c r="B263" s="219"/>
      <c r="C263" s="220"/>
      <c r="J263" s="155" t="s">
        <v>64</v>
      </c>
      <c r="K263" s="156"/>
    </row>
    <row r="264" spans="2:11">
      <c r="B264" s="221"/>
      <c r="C264" s="222"/>
      <c r="J264" s="149">
        <f t="shared" ref="J264:J268" si="42">C212</f>
        <v>0</v>
      </c>
      <c r="K264" s="139"/>
    </row>
    <row r="265" spans="2:11">
      <c r="B265" s="221"/>
      <c r="C265" s="222"/>
      <c r="J265" s="150">
        <f t="shared" si="42"/>
        <v>0</v>
      </c>
      <c r="K265" s="141"/>
    </row>
    <row r="266" spans="2:11">
      <c r="B266" s="221">
        <f t="shared" ref="B266:B272" si="43">C230</f>
        <v>0</v>
      </c>
      <c r="C266" s="222"/>
      <c r="J266" s="150">
        <f t="shared" si="42"/>
        <v>0</v>
      </c>
      <c r="K266" s="141"/>
    </row>
    <row r="267" spans="2:11">
      <c r="B267" s="221">
        <f t="shared" si="43"/>
        <v>0</v>
      </c>
      <c r="C267" s="222"/>
      <c r="J267" s="150">
        <f t="shared" si="42"/>
        <v>0</v>
      </c>
      <c r="K267" s="141"/>
    </row>
    <row r="268" spans="2:11">
      <c r="B268" s="221">
        <f t="shared" si="43"/>
        <v>0</v>
      </c>
      <c r="C268" s="222"/>
      <c r="J268" s="150">
        <f t="shared" si="42"/>
        <v>0</v>
      </c>
      <c r="K268" s="141"/>
    </row>
    <row r="269" spans="2:11">
      <c r="B269" s="221">
        <f t="shared" si="43"/>
        <v>0</v>
      </c>
      <c r="C269" s="222"/>
      <c r="J269" s="140" t="s">
        <v>76</v>
      </c>
      <c r="K269" s="144"/>
    </row>
    <row r="270" spans="2:11">
      <c r="B270" s="221">
        <f t="shared" si="43"/>
        <v>0</v>
      </c>
      <c r="C270" s="222"/>
      <c r="J270" s="157" t="s">
        <v>77</v>
      </c>
      <c r="K270" s="158"/>
    </row>
    <row r="271" ht="15.15" spans="2:11">
      <c r="B271" s="221">
        <f t="shared" si="43"/>
        <v>0</v>
      </c>
      <c r="C271" s="222"/>
      <c r="J271" s="145"/>
      <c r="K271" s="146"/>
    </row>
    <row r="272" spans="2:3">
      <c r="B272" s="221">
        <f t="shared" si="43"/>
        <v>0</v>
      </c>
      <c r="C272" s="222"/>
    </row>
    <row r="273" ht="15.15" spans="2:3">
      <c r="B273" s="223" t="s">
        <v>85</v>
      </c>
      <c r="C273" s="224"/>
    </row>
    <row r="274" spans="2:3">
      <c r="B274" s="225">
        <v>1</v>
      </c>
      <c r="C274" s="220"/>
    </row>
    <row r="275" spans="2:3">
      <c r="B275" s="226"/>
      <c r="C275" s="216"/>
    </row>
    <row r="276" ht="15.15" spans="2:3">
      <c r="B276" s="227"/>
      <c r="C276" s="228"/>
    </row>
  </sheetData>
  <mergeCells count="438">
    <mergeCell ref="B2:C2"/>
    <mergeCell ref="B3:C3"/>
    <mergeCell ref="B4:C4"/>
    <mergeCell ref="G4:H4"/>
    <mergeCell ref="B5:C5"/>
    <mergeCell ref="G5:H5"/>
    <mergeCell ref="J5:K5"/>
    <mergeCell ref="B6:C6"/>
    <mergeCell ref="B7:C7"/>
    <mergeCell ref="B8:C8"/>
    <mergeCell ref="B9:C9"/>
    <mergeCell ref="B10:C10"/>
    <mergeCell ref="B11:C11"/>
    <mergeCell ref="J11:K11"/>
    <mergeCell ref="B12:C12"/>
    <mergeCell ref="J12:K12"/>
    <mergeCell ref="B13:C13"/>
    <mergeCell ref="J13:K13"/>
    <mergeCell ref="B14:C14"/>
    <mergeCell ref="J14:K14"/>
    <mergeCell ref="B15:E15"/>
    <mergeCell ref="J15:K15"/>
    <mergeCell ref="B16:E16"/>
    <mergeCell ref="J16:K16"/>
    <mergeCell ref="J17:K17"/>
    <mergeCell ref="J18:K18"/>
    <mergeCell ref="D19:E19"/>
    <mergeCell ref="J19:K19"/>
    <mergeCell ref="J20:K20"/>
    <mergeCell ref="J21:K21"/>
    <mergeCell ref="J22:K22"/>
    <mergeCell ref="J23:K23"/>
    <mergeCell ref="J24:K24"/>
    <mergeCell ref="C25:H25"/>
    <mergeCell ref="J25:K25"/>
    <mergeCell ref="J26:K26"/>
    <mergeCell ref="J27:K27"/>
    <mergeCell ref="J28:K28"/>
    <mergeCell ref="J30:K30"/>
    <mergeCell ref="C32:H32"/>
    <mergeCell ref="D33:E33"/>
    <mergeCell ref="D34:E34"/>
    <mergeCell ref="D35:E35"/>
    <mergeCell ref="D36:E36"/>
    <mergeCell ref="J36:K36"/>
    <mergeCell ref="D37:E37"/>
    <mergeCell ref="J37:K37"/>
    <mergeCell ref="D38:E38"/>
    <mergeCell ref="J38:K38"/>
    <mergeCell ref="C39:E39"/>
    <mergeCell ref="F39:H39"/>
    <mergeCell ref="J39:K39"/>
    <mergeCell ref="C40:H40"/>
    <mergeCell ref="J40:K40"/>
    <mergeCell ref="C41:E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J52:K52"/>
    <mergeCell ref="J53:K53"/>
    <mergeCell ref="J54:K54"/>
    <mergeCell ref="J55:K55"/>
    <mergeCell ref="D56:E56"/>
    <mergeCell ref="J56:K56"/>
    <mergeCell ref="J57:K57"/>
    <mergeCell ref="J59:K59"/>
    <mergeCell ref="C62:H62"/>
    <mergeCell ref="J65:K65"/>
    <mergeCell ref="J66:K66"/>
    <mergeCell ref="J67:K67"/>
    <mergeCell ref="J68:K68"/>
    <mergeCell ref="C69:H69"/>
    <mergeCell ref="J69:K69"/>
    <mergeCell ref="D70:E70"/>
    <mergeCell ref="J70:K70"/>
    <mergeCell ref="D71:E71"/>
    <mergeCell ref="J71:K71"/>
    <mergeCell ref="D72:E72"/>
    <mergeCell ref="J72:K72"/>
    <mergeCell ref="D73:E73"/>
    <mergeCell ref="J73:K73"/>
    <mergeCell ref="D74:E74"/>
    <mergeCell ref="J74:K74"/>
    <mergeCell ref="D75:E75"/>
    <mergeCell ref="J75:K75"/>
    <mergeCell ref="C76:E76"/>
    <mergeCell ref="F76:H76"/>
    <mergeCell ref="J76:K76"/>
    <mergeCell ref="C77:H77"/>
    <mergeCell ref="J77:K77"/>
    <mergeCell ref="C78:E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C84:D84"/>
    <mergeCell ref="J84:K84"/>
    <mergeCell ref="C85:D85"/>
    <mergeCell ref="C86:D86"/>
    <mergeCell ref="C87:D87"/>
    <mergeCell ref="C88:D88"/>
    <mergeCell ref="J90:K90"/>
    <mergeCell ref="J91:K91"/>
    <mergeCell ref="J92:K92"/>
    <mergeCell ref="D93:E93"/>
    <mergeCell ref="J93:K93"/>
    <mergeCell ref="J94:K94"/>
    <mergeCell ref="J95:K95"/>
    <mergeCell ref="J96:K96"/>
    <mergeCell ref="J97:K97"/>
    <mergeCell ref="J98:K98"/>
    <mergeCell ref="C99:H99"/>
    <mergeCell ref="J99:K99"/>
    <mergeCell ref="J100:K100"/>
    <mergeCell ref="J101:K101"/>
    <mergeCell ref="J102:K102"/>
    <mergeCell ref="J103:K103"/>
    <mergeCell ref="J104:K104"/>
    <mergeCell ref="J105:K105"/>
    <mergeCell ref="C106:H106"/>
    <mergeCell ref="J106:K106"/>
    <mergeCell ref="D107:E107"/>
    <mergeCell ref="J107:K107"/>
    <mergeCell ref="D108:E108"/>
    <mergeCell ref="J108:K108"/>
    <mergeCell ref="D109:E109"/>
    <mergeCell ref="J109:K109"/>
    <mergeCell ref="D110:E110"/>
    <mergeCell ref="D111:E111"/>
    <mergeCell ref="D112:E112"/>
    <mergeCell ref="C113:E113"/>
    <mergeCell ref="F113:H113"/>
    <mergeCell ref="J113:K113"/>
    <mergeCell ref="C114:H114"/>
    <mergeCell ref="C115:E115"/>
    <mergeCell ref="C116:D116"/>
    <mergeCell ref="C117:D117"/>
    <mergeCell ref="C118:D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J126:K126"/>
    <mergeCell ref="J127:K127"/>
    <mergeCell ref="J128:K128"/>
    <mergeCell ref="J129:K129"/>
    <mergeCell ref="D130:E130"/>
    <mergeCell ref="J130:K130"/>
    <mergeCell ref="J131:K131"/>
    <mergeCell ref="J132:K132"/>
    <mergeCell ref="J133:K133"/>
    <mergeCell ref="J134:K134"/>
    <mergeCell ref="J135:K135"/>
    <mergeCell ref="C136:H136"/>
    <mergeCell ref="J136:K136"/>
    <mergeCell ref="J138:K138"/>
    <mergeCell ref="C143:H143"/>
    <mergeCell ref="D144:E144"/>
    <mergeCell ref="J144:K144"/>
    <mergeCell ref="D145:E145"/>
    <mergeCell ref="J145:K145"/>
    <mergeCell ref="D146:E146"/>
    <mergeCell ref="J146:K146"/>
    <mergeCell ref="D147:E147"/>
    <mergeCell ref="J147:K147"/>
    <mergeCell ref="D148:E148"/>
    <mergeCell ref="J148:K148"/>
    <mergeCell ref="D149:E149"/>
    <mergeCell ref="J149:K149"/>
    <mergeCell ref="C150:E150"/>
    <mergeCell ref="F150:H150"/>
    <mergeCell ref="J150:K150"/>
    <mergeCell ref="C151:H151"/>
    <mergeCell ref="J151:K151"/>
    <mergeCell ref="C152:E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J163:K163"/>
    <mergeCell ref="D167:E167"/>
    <mergeCell ref="J167:K167"/>
    <mergeCell ref="C173:H173"/>
    <mergeCell ref="J173:K173"/>
    <mergeCell ref="J174:K174"/>
    <mergeCell ref="J175:K175"/>
    <mergeCell ref="J176:K176"/>
    <mergeCell ref="J177:K177"/>
    <mergeCell ref="J178:K178"/>
    <mergeCell ref="J179:K179"/>
    <mergeCell ref="C180:H180"/>
    <mergeCell ref="J180:K180"/>
    <mergeCell ref="D181:E181"/>
    <mergeCell ref="J181:K181"/>
    <mergeCell ref="D182:E182"/>
    <mergeCell ref="J182:K182"/>
    <mergeCell ref="D183:E183"/>
    <mergeCell ref="J183:K183"/>
    <mergeCell ref="D184:E184"/>
    <mergeCell ref="J184:K184"/>
    <mergeCell ref="D185:E185"/>
    <mergeCell ref="J185:K185"/>
    <mergeCell ref="D186:E186"/>
    <mergeCell ref="J186:K186"/>
    <mergeCell ref="C187:E187"/>
    <mergeCell ref="F187:H187"/>
    <mergeCell ref="J187:K187"/>
    <mergeCell ref="C188:H188"/>
    <mergeCell ref="J188:K188"/>
    <mergeCell ref="C189:E189"/>
    <mergeCell ref="J189:K189"/>
    <mergeCell ref="C190:D190"/>
    <mergeCell ref="J190:K190"/>
    <mergeCell ref="C191:D191"/>
    <mergeCell ref="C192:D192"/>
    <mergeCell ref="J192:K192"/>
    <mergeCell ref="C193:D193"/>
    <mergeCell ref="C194:D194"/>
    <mergeCell ref="C195:D195"/>
    <mergeCell ref="C196:D196"/>
    <mergeCell ref="C197:D197"/>
    <mergeCell ref="C198:D198"/>
    <mergeCell ref="J198:K198"/>
    <mergeCell ref="C199:D199"/>
    <mergeCell ref="J199:K199"/>
    <mergeCell ref="J200:K200"/>
    <mergeCell ref="J201:K201"/>
    <mergeCell ref="J202:K202"/>
    <mergeCell ref="J203:K203"/>
    <mergeCell ref="D204:E204"/>
    <mergeCell ref="J204:K204"/>
    <mergeCell ref="J205:K205"/>
    <mergeCell ref="J206:K206"/>
    <mergeCell ref="J207:K207"/>
    <mergeCell ref="J208:K208"/>
    <mergeCell ref="J209:K209"/>
    <mergeCell ref="C210:H210"/>
    <mergeCell ref="J210:K210"/>
    <mergeCell ref="J211:K211"/>
    <mergeCell ref="J212:K212"/>
    <mergeCell ref="J213:K213"/>
    <mergeCell ref="J214:K214"/>
    <mergeCell ref="J215:K215"/>
    <mergeCell ref="J216:K216"/>
    <mergeCell ref="C217:H217"/>
    <mergeCell ref="J217:K217"/>
    <mergeCell ref="D218:E218"/>
    <mergeCell ref="D219:E219"/>
    <mergeCell ref="D220:E220"/>
    <mergeCell ref="D221:E221"/>
    <mergeCell ref="J221:K221"/>
    <mergeCell ref="D222:E222"/>
    <mergeCell ref="D223:E223"/>
    <mergeCell ref="C224:E224"/>
    <mergeCell ref="F224:H224"/>
    <mergeCell ref="C225:H225"/>
    <mergeCell ref="C226:E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J237:K237"/>
    <mergeCell ref="J238:K238"/>
    <mergeCell ref="J239:K239"/>
    <mergeCell ref="B240:C240"/>
    <mergeCell ref="J240:K240"/>
    <mergeCell ref="B241:C241"/>
    <mergeCell ref="J241:K241"/>
    <mergeCell ref="B242:C242"/>
    <mergeCell ref="J242:K242"/>
    <mergeCell ref="B243:C243"/>
    <mergeCell ref="J243:K243"/>
    <mergeCell ref="B244:C244"/>
    <mergeCell ref="J244:K244"/>
    <mergeCell ref="B245:C245"/>
    <mergeCell ref="B246:C246"/>
    <mergeCell ref="J246:K246"/>
    <mergeCell ref="B247:C247"/>
    <mergeCell ref="J252:K252"/>
    <mergeCell ref="J253:K253"/>
    <mergeCell ref="J254:K254"/>
    <mergeCell ref="J255:K255"/>
    <mergeCell ref="J256:K256"/>
    <mergeCell ref="J257:K257"/>
    <mergeCell ref="B258:C258"/>
    <mergeCell ref="J258:K258"/>
    <mergeCell ref="B259:C259"/>
    <mergeCell ref="J259:K259"/>
    <mergeCell ref="B260:C260"/>
    <mergeCell ref="J260:K260"/>
    <mergeCell ref="B261:C261"/>
    <mergeCell ref="J261:K261"/>
    <mergeCell ref="B262:C262"/>
    <mergeCell ref="J262:K262"/>
    <mergeCell ref="B263:C263"/>
    <mergeCell ref="J263:K263"/>
    <mergeCell ref="B264:C264"/>
    <mergeCell ref="J264:K264"/>
    <mergeCell ref="B265:C265"/>
    <mergeCell ref="J265:K265"/>
    <mergeCell ref="B266:C266"/>
    <mergeCell ref="J266:K266"/>
    <mergeCell ref="B267:C267"/>
    <mergeCell ref="J267:K267"/>
    <mergeCell ref="B268:C268"/>
    <mergeCell ref="J268:K268"/>
    <mergeCell ref="B269:C269"/>
    <mergeCell ref="J269:K269"/>
    <mergeCell ref="B270:C270"/>
    <mergeCell ref="J270:K270"/>
    <mergeCell ref="B271:C271"/>
    <mergeCell ref="J271:K271"/>
    <mergeCell ref="B272:C272"/>
    <mergeCell ref="B273:C273"/>
    <mergeCell ref="B274:C274"/>
    <mergeCell ref="B275:C275"/>
    <mergeCell ref="B276:C276"/>
    <mergeCell ref="B20:B51"/>
    <mergeCell ref="B57:B88"/>
    <mergeCell ref="B94:B125"/>
    <mergeCell ref="B131:B162"/>
    <mergeCell ref="B168:B199"/>
    <mergeCell ref="B205:B236"/>
    <mergeCell ref="E42:E44"/>
    <mergeCell ref="E46:E51"/>
    <mergeCell ref="E79:E81"/>
    <mergeCell ref="E83:E88"/>
    <mergeCell ref="E116:E118"/>
    <mergeCell ref="E120:E125"/>
    <mergeCell ref="E153:E155"/>
    <mergeCell ref="E157:E162"/>
    <mergeCell ref="E190:E192"/>
    <mergeCell ref="E194:E199"/>
    <mergeCell ref="E227:E229"/>
    <mergeCell ref="E231:E236"/>
    <mergeCell ref="F20:F24"/>
    <mergeCell ref="F57:F61"/>
    <mergeCell ref="F94:F98"/>
    <mergeCell ref="F131:F135"/>
    <mergeCell ref="F168:F172"/>
    <mergeCell ref="F205:F209"/>
    <mergeCell ref="G20:G24"/>
    <mergeCell ref="G57:G61"/>
    <mergeCell ref="G94:G98"/>
    <mergeCell ref="G131:G135"/>
    <mergeCell ref="G168:G172"/>
    <mergeCell ref="G205:G209"/>
    <mergeCell ref="H20:H23"/>
    <mergeCell ref="H27:H31"/>
    <mergeCell ref="H34:H38"/>
    <mergeCell ref="H57:H60"/>
    <mergeCell ref="H64:H68"/>
    <mergeCell ref="H71:H75"/>
    <mergeCell ref="H94:H97"/>
    <mergeCell ref="H101:H105"/>
    <mergeCell ref="H108:H112"/>
    <mergeCell ref="H131:H134"/>
    <mergeCell ref="H138:H142"/>
    <mergeCell ref="H145:H149"/>
    <mergeCell ref="H168:H171"/>
    <mergeCell ref="H175:H179"/>
    <mergeCell ref="H182:H186"/>
    <mergeCell ref="H205:H208"/>
    <mergeCell ref="H212:H216"/>
    <mergeCell ref="H219:H223"/>
    <mergeCell ref="D205:E209"/>
    <mergeCell ref="D168:E172"/>
    <mergeCell ref="D131:E135"/>
    <mergeCell ref="D94:E98"/>
    <mergeCell ref="D57:E61"/>
    <mergeCell ref="D20:E24"/>
  </mergeCells>
  <conditionalFormatting sqref="F20">
    <cfRule type="dataBar" priority="15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{46ad8049-a789-4546-a581-21f1364abe34}</x14:id>
        </ext>
      </extLst>
    </cfRule>
    <cfRule type="dataBar" priority="169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{5d05ba25-5287-49c0-a2eb-2d98d92196d3}</x14:id>
        </ext>
      </extLst>
    </cfRule>
    <cfRule type="dataBar" priority="145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{c90d6af8-3b93-43b6-9afc-46fddb739c82}</x14:id>
        </ext>
      </extLst>
    </cfRule>
    <cfRule type="dataBar" priority="146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{0ff831cc-e00c-4c75-9086-e33638f81bf7}</x14:id>
        </ext>
      </extLst>
    </cfRule>
    <cfRule type="dataBar" priority="153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{253f1ce2-ee8a-4c84-b2ba-7be827bff97c}</x14:id>
        </ext>
      </extLst>
    </cfRule>
    <cfRule type="dataBar" priority="16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{83c1ac81-ecfe-4dc4-8fff-c0e4431a6a1b}</x14:id>
        </ext>
      </extLst>
    </cfRule>
    <cfRule type="dataBar" priority="167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{76691a10-4940-423f-a54e-ed4b29e3974d}</x14:id>
        </ext>
      </extLst>
    </cfRule>
    <cfRule type="dataBar" priority="155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{0496281c-2bb4-49f9-9f55-075c7f4480ab}</x14:id>
        </ext>
      </extLst>
    </cfRule>
    <cfRule type="dataBar" priority="154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{c98068c5-0397-4d85-80eb-993b652c9cb3}</x14:id>
        </ext>
      </extLst>
    </cfRule>
  </conditionalFormatting>
  <conditionalFormatting sqref="F57">
    <cfRule type="dataBar" priority="12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{052cb7b0-6449-48e1-ac9a-a704d90e96cf}</x14:id>
        </ext>
      </extLst>
    </cfRule>
    <cfRule type="dataBar" priority="12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{ed000c2b-683c-45dc-89f5-7fbcaed70bb6}</x14:id>
        </ext>
      </extLst>
    </cfRule>
    <cfRule type="dataBar" priority="13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{12dd6129-f20a-4c31-bc33-38e5ab1b9253}</x14:id>
        </ext>
      </extLst>
    </cfRule>
    <cfRule type="dataBar" priority="13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{4dbf992f-87bb-4b36-a1f3-2321f6d20d60}</x14:id>
        </ext>
      </extLst>
    </cfRule>
    <cfRule type="dataBar" priority="13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{3ac8592d-09a1-4c97-9588-8a0a4745cb49}</x14:id>
        </ext>
      </extLst>
    </cfRule>
    <cfRule type="dataBar" priority="13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{a9c73432-ab12-4f79-8b0d-c1be53e0377b}</x14:id>
        </ext>
      </extLst>
    </cfRule>
    <cfRule type="dataBar" priority="14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{ce735d76-6214-42ca-8266-626c9df77c55}</x14:id>
        </ext>
      </extLst>
    </cfRule>
    <cfRule type="dataBar" priority="14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{2fab7a02-8354-45fb-a8cf-7300de58957b}</x14:id>
        </ext>
      </extLst>
    </cfRule>
    <cfRule type="dataBar" priority="14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{8d84d2f3-9ae2-4c2c-9444-c7051fc22c49}</x14:id>
        </ext>
      </extLst>
    </cfRule>
  </conditionalFormatting>
  <conditionalFormatting sqref="F94">
    <cfRule type="dataBar" priority="10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{5582a1e4-c054-4cf2-9b17-d2d9bee2bf56}</x14:id>
        </ext>
      </extLst>
    </cfRule>
    <cfRule type="dataBar" priority="10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{70c1bfa2-2877-4d75-8ba2-268fedc0de85}</x14:id>
        </ext>
      </extLst>
    </cfRule>
    <cfRule type="dataBar" priority="11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{a0303503-e59b-470c-b320-51280b12f252}</x14:id>
        </ext>
      </extLst>
    </cfRule>
    <cfRule type="dataBar" priority="11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{ad0a815f-33ce-4cb3-854a-fcdfd358155f}</x14:id>
        </ext>
      </extLst>
    </cfRule>
    <cfRule type="dataBar" priority="11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{10ae1e1e-24ad-4d46-bdef-6dd8dc4bffb4}</x14:id>
        </ext>
      </extLst>
    </cfRule>
    <cfRule type="dataBar" priority="1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{475554ce-d1f8-4e21-9ac7-66b42b471fa5}</x14:id>
        </ext>
      </extLst>
    </cfRule>
    <cfRule type="dataBar" priority="12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{f0eac97c-c910-4c79-b40d-69b8fbc4c263}</x14:id>
        </ext>
      </extLst>
    </cfRule>
    <cfRule type="dataBar" priority="12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{983d1f75-bbbf-4817-a350-96c7905fce8e}</x14:id>
        </ext>
      </extLst>
    </cfRule>
    <cfRule type="dataBar" priority="12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{8f5a1eca-b0f0-40a9-8d5b-e0fac1efa8aa}</x14:id>
        </ext>
      </extLst>
    </cfRule>
  </conditionalFormatting>
  <conditionalFormatting sqref="F131">
    <cfRule type="dataBar" priority="10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{b60a3628-4ecd-4c1d-9b66-2fbe1ae6e1b1}</x14:id>
        </ext>
      </extLst>
    </cfRule>
    <cfRule type="dataBar" priority="10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{4c0e2d6d-e55f-4e74-a550-4f92b4b3ce57}</x14:id>
        </ext>
      </extLst>
    </cfRule>
    <cfRule type="dataBar" priority="8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{8b955fa6-1953-4d6b-88b8-3f185a59fa81}</x14:id>
        </ext>
      </extLst>
    </cfRule>
    <cfRule type="dataBar" priority="8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{17dc5d7f-ec80-470b-ab9f-ec49a5d0f22b}</x14:id>
        </ext>
      </extLst>
    </cfRule>
    <cfRule type="dataBar" priority="9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{40233002-121a-4818-84e3-99cbee5240d6}</x14:id>
        </ext>
      </extLst>
    </cfRule>
    <cfRule type="dataBar" priority="9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{3dc474ab-9812-42fb-993f-43450f44f301}</x14:id>
        </ext>
      </extLst>
    </cfRule>
    <cfRule type="dataBar" priority="9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{5749b3f5-5919-4dfc-8878-e7ef8309fe8b}</x14:id>
        </ext>
      </extLst>
    </cfRule>
    <cfRule type="dataBar" priority="9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{406a3449-6959-46d5-a183-a50a72270ef7}</x14:id>
        </ext>
      </extLst>
    </cfRule>
    <cfRule type="dataBar" priority="10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{efc4cd2d-9997-4d86-b272-c5166ee878ad}</x14:id>
        </ext>
      </extLst>
    </cfRule>
  </conditionalFormatting>
  <conditionalFormatting sqref="F168">
    <cfRule type="dataBar" priority="7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{892ec894-89d0-4f6f-9da6-a6f974f56584}</x14:id>
        </ext>
      </extLst>
    </cfRule>
    <cfRule type="dataBar" priority="7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{a49db904-67cf-42a2-acfc-9279b179896b}</x14:id>
        </ext>
      </extLst>
    </cfRule>
    <cfRule type="dataBar" priority="6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{2ca57b77-86db-4d1c-a671-37ae44356240}</x14:id>
        </ext>
      </extLst>
    </cfRule>
    <cfRule type="dataBar" priority="8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{38d27204-89dc-4cad-b229-da30b031dee0}</x14:id>
        </ext>
      </extLst>
    </cfRule>
    <cfRule type="dataBar" priority="8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{8bced366-eb02-4274-9444-5e61e6c86625}</x14:id>
        </ext>
      </extLst>
    </cfRule>
    <cfRule type="dataBar" priority="6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{43a77378-6dc8-47f6-af59-6612287d91ca}</x14:id>
        </ext>
      </extLst>
    </cfRule>
    <cfRule type="dataBar" priority="8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{aa64d7ad-40c8-4fce-ae92-4fb4279808c8}</x14:id>
        </ext>
      </extLst>
    </cfRule>
    <cfRule type="dataBar" priority="7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{4719a295-8c97-47d5-8b72-811c22c41c86}</x14:id>
        </ext>
      </extLst>
    </cfRule>
    <cfRule type="dataBar" priority="7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{48a13845-155a-4746-a082-8ac21626351c}</x14:id>
        </ext>
      </extLst>
    </cfRule>
  </conditionalFormatting>
  <conditionalFormatting sqref="F205">
    <cfRule type="dataBar" priority="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{bb6d46f2-9b89-481a-b975-0b417bb7fbd7}</x14:id>
        </ext>
      </extLst>
    </cfRule>
    <cfRule type="dataBar" priority="45">
      <dataBar>
        <cfvo type="num" val="0"/>
        <cfvo type="num" val="1"/>
        <color theme="5" tint="-0.249977111117893"/>
      </dataBar>
      <extLst>
        <ext xmlns:x14="http://schemas.microsoft.com/office/spreadsheetml/2009/9/main" uri="{B025F937-C7B1-47D3-B67F-A62EFF666E3E}">
          <x14:id>{953fbe43-b5cf-4eaf-9b42-e0c34ca9dbbf}</x14:id>
        </ext>
      </extLst>
    </cfRule>
    <cfRule type="dataBar" priority="52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{b72df9d8-1e03-40ed-aabb-cecbcdf5e952}</x14:id>
        </ext>
      </extLst>
    </cfRule>
    <cfRule type="dataBar" priority="53">
      <dataBar>
        <cfvo type="min"/>
        <cfvo type="max"/>
        <color theme="9" tint="-0.249977111117893"/>
      </dataBar>
      <extLst>
        <ext xmlns:x14="http://schemas.microsoft.com/office/spreadsheetml/2009/9/main" uri="{B025F937-C7B1-47D3-B67F-A62EFF666E3E}">
          <x14:id>{f52e3ba3-b08c-4a39-8573-44321b2ac494}</x14:id>
        </ext>
      </extLst>
    </cfRule>
    <cfRule type="dataBar" priority="62">
      <dataBar>
        <cfvo type="num" val="0"/>
        <cfvo type="num" val="1"/>
        <color theme="9" tint="-0.499984740745262"/>
      </dataBar>
      <extLst>
        <ext xmlns:x14="http://schemas.microsoft.com/office/spreadsheetml/2009/9/main" uri="{B025F937-C7B1-47D3-B67F-A62EFF666E3E}">
          <x14:id>{9130e2f5-5d60-4784-9604-a8305a42c3e3}</x14:id>
        </ext>
      </extLst>
    </cfRule>
    <cfRule type="dataBar" priority="6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{1b3b6f0e-5229-40dd-a4b9-deaf5c6c34bb}</x14:id>
        </ext>
      </extLst>
    </cfRule>
    <cfRule type="dataBar" priority="60">
      <dataBar>
        <cfvo type="num" val="0"/>
        <cfvo type="num" val="1"/>
        <color rgb="FF5FE903"/>
      </dataBar>
      <extLst>
        <ext xmlns:x14="http://schemas.microsoft.com/office/spreadsheetml/2009/9/main" uri="{B025F937-C7B1-47D3-B67F-A62EFF666E3E}">
          <x14:id>{721527b0-5078-442f-ac2a-d20f757a0f52}</x14:id>
        </ext>
      </extLst>
    </cfRule>
    <cfRule type="dataBar" priority="5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{90e748fb-c161-4859-bf41-4a9849a77af0}</x14:id>
        </ext>
      </extLst>
    </cfRule>
    <cfRule type="dataBar" priority="54">
      <dataBar>
        <cfvo type="num" val="0"/>
        <cfvo type="num" val="1"/>
        <color rgb="FF0BE70B"/>
      </dataBar>
      <extLst>
        <ext xmlns:x14="http://schemas.microsoft.com/office/spreadsheetml/2009/9/main" uri="{B025F937-C7B1-47D3-B67F-A62EFF666E3E}">
          <x14:id>{32474081-83e2-4d0e-9ffa-6048e4a80b40}</x14:id>
        </ext>
      </extLst>
    </cfRule>
  </conditionalFormatting>
  <conditionalFormatting sqref="F27:F31">
    <cfRule type="dataBar" priority="147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{467ff52a-9541-49c3-aaf0-105a305e1a17}</x14:id>
        </ext>
      </extLst>
    </cfRule>
    <cfRule type="dataBar" priority="144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{34c7699a-c652-43ee-9533-190106f1075b}</x14:id>
        </ext>
      </extLst>
    </cfRule>
    <cfRule type="dataBar" priority="1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{fde86368-b8ef-4a22-bbe0-be7d5a286c5d}</x14:id>
        </ext>
      </extLst>
    </cfRule>
    <cfRule type="dataBar" priority="157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{42240537-a07b-4d2c-b42f-9394dcc2470f}</x14:id>
        </ext>
      </extLst>
    </cfRule>
  </conditionalFormatting>
  <conditionalFormatting sqref="F34:F38">
    <cfRule type="dataBar" priority="152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{c1ccb834-be05-42bd-808e-37eabccfc5d8}</x14:id>
        </ext>
      </extLst>
    </cfRule>
    <cfRule type="dataBar" priority="148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{594d0d43-f122-4602-89f9-564258c7a0c2}</x14:id>
        </ext>
      </extLst>
    </cfRule>
  </conditionalFormatting>
  <conditionalFormatting sqref="F42:F51">
    <cfRule type="dataBar" priority="1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{76b3d15a-81ed-47b8-8516-75e1c1d487c6}</x14:id>
        </ext>
      </extLst>
    </cfRule>
    <cfRule type="dataBar" priority="150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{38cc7bae-8446-407d-a114-670b2b9f2eb1}</x14:id>
        </ext>
      </extLst>
    </cfRule>
    <cfRule type="dataBar" priority="151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{d5d0a466-d19b-4fec-a9c2-a0f83e03256f}</x14:id>
        </ext>
      </extLst>
    </cfRule>
    <cfRule type="dataBar" priority="161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{585e9b23-3a00-41c6-a4fe-ad41b5fe17ea}</x14:id>
        </ext>
      </extLst>
    </cfRule>
  </conditionalFormatting>
  <conditionalFormatting sqref="F64:F68">
    <cfRule type="dataBar" priority="12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{3997c1aa-4a99-46f9-b3da-e10e6c1a1b9e}</x14:id>
        </ext>
      </extLst>
    </cfRule>
    <cfRule type="dataBar" priority="12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{618c2245-3da1-420d-8936-9ff202271e76}</x14:id>
        </ext>
      </extLst>
    </cfRule>
    <cfRule type="dataBar" priority="1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{3a8a8df5-7aec-49cb-ad3b-13a18bdb43d2}</x14:id>
        </ext>
      </extLst>
    </cfRule>
    <cfRule type="dataBar" priority="13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{2743372f-1489-4611-8353-d73c90c56ab4}</x14:id>
        </ext>
      </extLst>
    </cfRule>
  </conditionalFormatting>
  <conditionalFormatting sqref="F71:F75">
    <cfRule type="dataBar" priority="12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{1c285594-f7f1-4c4c-964d-b516125534b6}</x14:id>
        </ext>
      </extLst>
    </cfRule>
    <cfRule type="dataBar" priority="13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{9dc2687b-f45b-4575-a6f3-8662ec422f37}</x14:id>
        </ext>
      </extLst>
    </cfRule>
  </conditionalFormatting>
  <conditionalFormatting sqref="F79:F88">
    <cfRule type="dataBar" priority="13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{67c479c3-171c-43a8-9ccd-83a8b3546116}</x14:id>
        </ext>
      </extLst>
    </cfRule>
    <cfRule type="dataBar" priority="12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{5cfeaac8-11d2-4e7d-86b2-c2ddb7fe0637}</x14:id>
        </ext>
      </extLst>
    </cfRule>
    <cfRule type="dataBar" priority="12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{53cf5151-79fd-4f8a-9dab-df2ecb4883a4}</x14:id>
        </ext>
      </extLst>
    </cfRule>
    <cfRule type="dataBar" priority="13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{a4589785-c88c-423a-a740-bd8490b75778}</x14:id>
        </ext>
      </extLst>
    </cfRule>
  </conditionalFormatting>
  <conditionalFormatting sqref="F89:F90">
    <cfRule type="dataBar" priority="165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{5a5bdb2e-cf85-48b8-907f-7643c99d96af}</x14:id>
        </ext>
      </extLst>
    </cfRule>
  </conditionalFormatting>
  <conditionalFormatting sqref="F101:F105">
    <cfRule type="dataBar" priority="10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{8d92c984-c42d-4381-ba71-8b7be074435f}</x14:id>
        </ext>
      </extLst>
    </cfRule>
    <cfRule type="dataBar" priority="1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{26bd89d5-274c-4d6a-9f8a-d7a2b5e8a2b6}</x14:id>
        </ext>
      </extLst>
    </cfRule>
    <cfRule type="dataBar" priority="11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{dbae8846-11ec-4d36-9115-13dc4d64ea97}</x14:id>
        </ext>
      </extLst>
    </cfRule>
    <cfRule type="dataBar" priority="10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{dde9f62d-cd63-46e7-b105-a60d617cb8a5}</x14:id>
        </ext>
      </extLst>
    </cfRule>
  </conditionalFormatting>
  <conditionalFormatting sqref="F108:F112">
    <cfRule type="dataBar" priority="10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{eff65955-0e16-435d-9ae7-be5772d57b71}</x14:id>
        </ext>
      </extLst>
    </cfRule>
    <cfRule type="dataBar" priority="11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{2a62a097-ea13-4791-89a7-93cf4eb0fbd7}</x14:id>
        </ext>
      </extLst>
    </cfRule>
  </conditionalFormatting>
  <conditionalFormatting sqref="F116:F125">
    <cfRule type="dataBar" priority="10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{7d9ee8c5-6e74-4222-98eb-5769720a2bf6}</x14:id>
        </ext>
      </extLst>
    </cfRule>
    <cfRule type="dataBar" priority="10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{6fe3523a-d5fd-4c94-8f93-a80403569729}</x14:id>
        </ext>
      </extLst>
    </cfRule>
    <cfRule type="dataBar" priority="11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{a6a474fe-fe78-45aa-b0ff-70981d179a96}</x14:id>
        </ext>
      </extLst>
    </cfRule>
    <cfRule type="dataBar" priority="11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{6dbf751b-f8fa-42a6-87da-cf9502c8f1c6}</x14:id>
        </ext>
      </extLst>
    </cfRule>
  </conditionalFormatting>
  <conditionalFormatting sqref="F126:F127">
    <cfRule type="dataBar" priority="14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{01cee0f2-d5bd-45e7-9cea-88eaf7d77e30}</x14:id>
        </ext>
      </extLst>
    </cfRule>
  </conditionalFormatting>
  <conditionalFormatting sqref="F138:F142">
    <cfRule type="dataBar" priority="9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{5f4ae156-cdda-4de0-87af-0e99272ddc89}</x14:id>
        </ext>
      </extLst>
    </cfRule>
    <cfRule type="dataBar" priority="8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{432d2338-f670-4afb-b2dd-ec2ce490751d}</x14:id>
        </ext>
      </extLst>
    </cfRule>
    <cfRule type="dataBar" priority="8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{e3407511-dd67-4894-ad78-7aee033b1fa5}</x14:id>
        </ext>
      </extLst>
    </cfRule>
    <cfRule type="dataBar" priority="9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{468333f5-0fb4-4d0b-9fd2-6c9974f6a15b}</x14:id>
        </ext>
      </extLst>
    </cfRule>
  </conditionalFormatting>
  <conditionalFormatting sqref="F145:F149">
    <cfRule type="dataBar" priority="9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{c550103c-b707-4f24-9679-b593c941b8c1}</x14:id>
        </ext>
      </extLst>
    </cfRule>
    <cfRule type="dataBar" priority="8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{cd906c1b-38c9-4496-b633-18c128864179}</x14:id>
        </ext>
      </extLst>
    </cfRule>
  </conditionalFormatting>
  <conditionalFormatting sqref="F153:F162">
    <cfRule type="dataBar" priority="9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{f9aa7f9b-ebcc-448f-9f24-6da5f4862287}</x14:id>
        </ext>
      </extLst>
    </cfRule>
    <cfRule type="dataBar" priority="8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{e7c946be-155c-4b06-868f-0bdbcb9601ee}</x14:id>
        </ext>
      </extLst>
    </cfRule>
    <cfRule type="dataBar" priority="9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{ad286e52-467a-47a6-abfb-4cdbaf309a65}</x14:id>
        </ext>
      </extLst>
    </cfRule>
    <cfRule type="dataBar" priority="8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{3d83a975-083e-45c5-8624-01385b2d07f5}</x14:id>
        </ext>
      </extLst>
    </cfRule>
  </conditionalFormatting>
  <conditionalFormatting sqref="F163:F164">
    <cfRule type="dataBar" priority="164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{2e9bff70-1ed0-4a7b-817f-e5936ce108e9}</x14:id>
        </ext>
      </extLst>
    </cfRule>
  </conditionalFormatting>
  <conditionalFormatting sqref="F175:F179">
    <cfRule type="dataBar" priority="6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{23b3cea6-119a-4d25-a268-232945c5eb7d}</x14:id>
        </ext>
      </extLst>
    </cfRule>
    <cfRule type="dataBar" priority="7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{4f32615d-0e89-4291-b6a3-7d7d81efb239}</x14:id>
        </ext>
      </extLst>
    </cfRule>
    <cfRule type="dataBar" priority="7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{8aa4e634-0b81-47fe-a149-2c48b855e9e6}</x14:id>
        </ext>
      </extLst>
    </cfRule>
    <cfRule type="dataBar" priority="6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{3da47ec0-5bd2-405e-9bad-f70dd350925c}</x14:id>
        </ext>
      </extLst>
    </cfRule>
  </conditionalFormatting>
  <conditionalFormatting sqref="F182:F186">
    <cfRule type="dataBar" priority="7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{b736e31a-0a91-4399-b2b9-78ddb8742dbd}</x14:id>
        </ext>
      </extLst>
    </cfRule>
    <cfRule type="dataBar" priority="6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{a36ae18d-f14b-4777-8763-188b059b8ebb}</x14:id>
        </ext>
      </extLst>
    </cfRule>
  </conditionalFormatting>
  <conditionalFormatting sqref="F190:F199">
    <cfRule type="dataBar" priority="7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{34cd0977-3c21-4de0-860e-2fdc35c50592}</x14:id>
        </ext>
      </extLst>
    </cfRule>
    <cfRule type="dataBar" priority="6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{951ca6ed-6432-4a3a-a98b-91b292523017}</x14:id>
        </ext>
      </extLst>
    </cfRule>
    <cfRule type="dataBar" priority="7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{7263f112-ecc5-487d-937f-86cfd31705cc}</x14:id>
        </ext>
      </extLst>
    </cfRule>
    <cfRule type="dataBar" priority="6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{2aee4f4a-01cd-4a9d-a357-2e17162767ac}</x14:id>
        </ext>
      </extLst>
    </cfRule>
  </conditionalFormatting>
  <conditionalFormatting sqref="F200:F201">
    <cfRule type="dataBar" priority="163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{e1cc48aa-070d-4930-afe8-96e3a91ecc5d}</x14:id>
        </ext>
      </extLst>
    </cfRule>
  </conditionalFormatting>
  <conditionalFormatting sqref="F212:F216">
    <cfRule type="dataBar" priority="56">
      <dataBar>
        <cfvo type="num" val="0"/>
        <cfvo type="num" val="1"/>
        <color indexed="2"/>
      </dataBar>
      <extLst>
        <ext xmlns:x14="http://schemas.microsoft.com/office/spreadsheetml/2009/9/main" uri="{B025F937-C7B1-47D3-B67F-A62EFF666E3E}">
          <x14:id>{4a52ecff-d6f9-49e4-9ae2-ebfcdd72aba1}</x14:id>
        </ext>
      </extLst>
    </cfRule>
    <cfRule type="dataBar" priority="46">
      <dataBar>
        <cfvo type="num" val="0"/>
        <cfvo type="num" val="1"/>
        <color indexed="5"/>
      </dataBar>
      <extLst>
        <ext xmlns:x14="http://schemas.microsoft.com/office/spreadsheetml/2009/9/main" uri="{B025F937-C7B1-47D3-B67F-A62EFF666E3E}">
          <x14:id>{70557b82-f6c2-43ab-a372-e30573a05116}</x14:id>
        </ext>
      </extLst>
    </cfRule>
    <cfRule type="dataBar" priority="43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{717a0c96-bea1-4abd-b0c9-1b6cd42f6f35}</x14:id>
        </ext>
      </extLst>
    </cfRule>
    <cfRule type="dataBar" priority="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{38291b45-1a9b-4364-ae59-b80285258c02}</x14:id>
        </ext>
      </extLst>
    </cfRule>
  </conditionalFormatting>
  <conditionalFormatting sqref="F219:F223">
    <cfRule type="dataBar" priority="51">
      <dataBar>
        <cfvo type="num" val="0"/>
        <cfvo type="num" val="1"/>
        <color rgb="FF00B0F0"/>
      </dataBar>
      <extLst>
        <ext xmlns:x14="http://schemas.microsoft.com/office/spreadsheetml/2009/9/main" uri="{B025F937-C7B1-47D3-B67F-A62EFF666E3E}">
          <x14:id>{d359bce4-703c-4fe3-8c2d-1164e2336640}</x14:id>
        </ext>
      </extLst>
    </cfRule>
    <cfRule type="dataBar" priority="47">
      <dataBar>
        <cfvo type="num" val="0"/>
        <cfvo type="num" val="1"/>
        <color rgb="FF99059D"/>
      </dataBar>
      <extLst>
        <ext xmlns:x14="http://schemas.microsoft.com/office/spreadsheetml/2009/9/main" uri="{B025F937-C7B1-47D3-B67F-A62EFF666E3E}">
          <x14:id>{dc351e24-ed4a-472b-b150-b30785d22ab5}</x14:id>
        </ext>
      </extLst>
    </cfRule>
  </conditionalFormatting>
  <conditionalFormatting sqref="F227:F236">
    <cfRule type="dataBar" priority="58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{a372a695-0f22-4762-8bee-d4a5ade4f218}</x14:id>
        </ext>
      </extLst>
    </cfRule>
    <cfRule type="dataBar" priority="50">
      <dataBar>
        <cfvo type="num" val="0"/>
        <cfvo type="num" val="1"/>
        <color theme="7" tint="-0.499984740745262"/>
      </dataBar>
      <extLst>
        <ext xmlns:x14="http://schemas.microsoft.com/office/spreadsheetml/2009/9/main" uri="{B025F937-C7B1-47D3-B67F-A62EFF666E3E}">
          <x14:id>{56c0637c-9f2f-456f-99e8-d6377fcef150}</x14:id>
        </ext>
      </extLst>
    </cfRule>
    <cfRule type="dataBar" priority="49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{8c538e99-afb3-4f40-8ffa-0dadc006c938}</x14:id>
        </ext>
      </extLst>
    </cfRule>
    <cfRule type="dataBar" priority="48">
      <dataBar>
        <cfvo type="num" val="0"/>
        <cfvo type="num" val="1"/>
        <color rgb="FFF008F6"/>
      </dataBar>
      <extLst>
        <ext xmlns:x14="http://schemas.microsoft.com/office/spreadsheetml/2009/9/main" uri="{B025F937-C7B1-47D3-B67F-A62EFF666E3E}">
          <x14:id>{47089f59-91ce-4c30-abaa-541ccb9e1607}</x14:id>
        </ext>
      </extLst>
    </cfRule>
  </conditionalFormatting>
  <conditionalFormatting sqref="F237:F238">
    <cfRule type="dataBar" priority="160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{e7972c23-7e32-416f-b4e0-07b2a4166e73}</x14:id>
        </ext>
      </extLst>
    </cfRule>
  </conditionalFormatting>
  <conditionalFormatting sqref="G27:G31">
    <cfRule type="containsText" dxfId="3" priority="41" operator="between" text="Complete">
      <formula>NOT(ISERROR(SEARCH("Complete",G27)))</formula>
    </cfRule>
    <cfRule type="containsText" dxfId="4" priority="42" operator="between" text="In Progress">
      <formula>NOT(ISERROR(SEARCH("In Progress",G27)))</formula>
    </cfRule>
  </conditionalFormatting>
  <conditionalFormatting sqref="G34:G38">
    <cfRule type="containsText" dxfId="3" priority="29" operator="between" text="Complete">
      <formula>NOT(ISERROR(SEARCH("Complete",G34)))</formula>
    </cfRule>
    <cfRule type="containsText" dxfId="4" priority="30" operator="between" text="In Progress">
      <formula>NOT(ISERROR(SEARCH("In Progress",G34)))</formula>
    </cfRule>
  </conditionalFormatting>
  <conditionalFormatting sqref="G42:G51">
    <cfRule type="containsText" dxfId="3" priority="2" operator="between" text="Complete">
      <formula>NOT(ISERROR(SEARCH("Complete",G42)))</formula>
    </cfRule>
    <cfRule type="containsText" dxfId="5" priority="3" operator="between" text="In Progress">
      <formula>NOT(ISERROR(SEARCH("In Progress",G42)))</formula>
    </cfRule>
    <cfRule type="containsText" dxfId="4" priority="1" operator="between" text="In Progress">
      <formula>NOT(ISERROR(SEARCH("In Progress",G42)))</formula>
    </cfRule>
  </conditionalFormatting>
  <conditionalFormatting sqref="G64:G68">
    <cfRule type="containsText" dxfId="3" priority="39" operator="between" text="Complete">
      <formula>NOT(ISERROR(SEARCH("Complete",G64)))</formula>
    </cfRule>
    <cfRule type="containsText" dxfId="4" priority="40" operator="between" text="In Progress">
      <formula>NOT(ISERROR(SEARCH("In Progress",G64)))</formula>
    </cfRule>
  </conditionalFormatting>
  <conditionalFormatting sqref="G71:G75">
    <cfRule type="containsText" dxfId="3" priority="27" operator="between" text="Complete">
      <formula>NOT(ISERROR(SEARCH("Complete",G71)))</formula>
    </cfRule>
    <cfRule type="containsText" dxfId="4" priority="28" operator="between" text="In Progress">
      <formula>NOT(ISERROR(SEARCH("In Progress",G71)))</formula>
    </cfRule>
  </conditionalFormatting>
  <conditionalFormatting sqref="G79:G88">
    <cfRule type="containsText" dxfId="4" priority="4" operator="between" text="In Progress">
      <formula>NOT(ISERROR(SEARCH("In Progress",G79)))</formula>
    </cfRule>
    <cfRule type="containsText" dxfId="3" priority="5" operator="between" text="Complete">
      <formula>NOT(ISERROR(SEARCH("Complete",G79)))</formula>
    </cfRule>
    <cfRule type="containsText" dxfId="5" priority="6" operator="between" text="In Progress">
      <formula>NOT(ISERROR(SEARCH("In Progress",G79)))</formula>
    </cfRule>
  </conditionalFormatting>
  <conditionalFormatting sqref="G101:G105">
    <cfRule type="containsText" dxfId="3" priority="37" operator="between" text="Complete">
      <formula>NOT(ISERROR(SEARCH("Complete",G101)))</formula>
    </cfRule>
    <cfRule type="containsText" dxfId="4" priority="38" operator="between" text="In Progress">
      <formula>NOT(ISERROR(SEARCH("In Progress",G101)))</formula>
    </cfRule>
  </conditionalFormatting>
  <conditionalFormatting sqref="G108:G112">
    <cfRule type="containsText" dxfId="4" priority="26" operator="between" text="In Progress">
      <formula>NOT(ISERROR(SEARCH("In Progress",G108)))</formula>
    </cfRule>
    <cfRule type="containsText" dxfId="3" priority="25" operator="between" text="Complete">
      <formula>NOT(ISERROR(SEARCH("Complete",G108)))</formula>
    </cfRule>
  </conditionalFormatting>
  <conditionalFormatting sqref="G116:G125">
    <cfRule type="containsText" dxfId="3" priority="8" operator="between" text="Complete">
      <formula>NOT(ISERROR(SEARCH("Complete",G116)))</formula>
    </cfRule>
    <cfRule type="containsText" dxfId="4" priority="7" operator="between" text="In Progress">
      <formula>NOT(ISERROR(SEARCH("In Progress",G116)))</formula>
    </cfRule>
    <cfRule type="containsText" dxfId="5" priority="9" operator="between" text="In Progress">
      <formula>NOT(ISERROR(SEARCH("In Progress",G116)))</formula>
    </cfRule>
  </conditionalFormatting>
  <conditionalFormatting sqref="G138:G142">
    <cfRule type="containsText" dxfId="4" priority="36" operator="between" text="In Progress">
      <formula>NOT(ISERROR(SEARCH("In Progress",G138)))</formula>
    </cfRule>
    <cfRule type="containsText" dxfId="3" priority="35" operator="between" text="Complete">
      <formula>NOT(ISERROR(SEARCH("Complete",G138)))</formula>
    </cfRule>
  </conditionalFormatting>
  <conditionalFormatting sqref="G145:G149">
    <cfRule type="containsText" dxfId="4" priority="24" operator="between" text="In Progress">
      <formula>NOT(ISERROR(SEARCH("In Progress",G145)))</formula>
    </cfRule>
    <cfRule type="containsText" dxfId="3" priority="23" operator="between" text="Complete">
      <formula>NOT(ISERROR(SEARCH("Complete",G145)))</formula>
    </cfRule>
  </conditionalFormatting>
  <conditionalFormatting sqref="G153:G162">
    <cfRule type="containsText" dxfId="5" priority="12" operator="between" text="In Progress">
      <formula>NOT(ISERROR(SEARCH("In Progress",G153)))</formula>
    </cfRule>
    <cfRule type="containsText" dxfId="4" priority="10" operator="between" text="In Progress">
      <formula>NOT(ISERROR(SEARCH("In Progress",G153)))</formula>
    </cfRule>
    <cfRule type="containsText" dxfId="3" priority="11" operator="between" text="Complete">
      <formula>NOT(ISERROR(SEARCH("Complete",G153)))</formula>
    </cfRule>
  </conditionalFormatting>
  <conditionalFormatting sqref="G175:G179">
    <cfRule type="containsText" dxfId="4" priority="34" operator="between" text="In Progress">
      <formula>NOT(ISERROR(SEARCH("In Progress",G175)))</formula>
    </cfRule>
    <cfRule type="containsText" dxfId="3" priority="33" operator="between" text="Complete">
      <formula>NOT(ISERROR(SEARCH("Complete",G175)))</formula>
    </cfRule>
  </conditionalFormatting>
  <conditionalFormatting sqref="G182:G186">
    <cfRule type="containsText" dxfId="4" priority="22" operator="between" text="In Progress">
      <formula>NOT(ISERROR(SEARCH("In Progress",G182)))</formula>
    </cfRule>
    <cfRule type="containsText" dxfId="3" priority="21" operator="between" text="Complete">
      <formula>NOT(ISERROR(SEARCH("Complete",G182)))</formula>
    </cfRule>
  </conditionalFormatting>
  <conditionalFormatting sqref="G190:G199">
    <cfRule type="containsText" dxfId="3" priority="14" operator="between" text="Complete">
      <formula>NOT(ISERROR(SEARCH("Complete",G190)))</formula>
    </cfRule>
    <cfRule type="containsText" dxfId="5" priority="15" operator="between" text="In Progress">
      <formula>NOT(ISERROR(SEARCH("In Progress",G190)))</formula>
    </cfRule>
    <cfRule type="containsText" dxfId="4" priority="13" operator="between" text="In Progress">
      <formula>NOT(ISERROR(SEARCH("In Progress",G190)))</formula>
    </cfRule>
  </conditionalFormatting>
  <conditionalFormatting sqref="G212:G216">
    <cfRule type="containsText" dxfId="4" priority="32" operator="between" text="In Progress">
      <formula>NOT(ISERROR(SEARCH("In Progress",G212)))</formula>
    </cfRule>
    <cfRule type="containsText" dxfId="3" priority="31" operator="between" text="Complete">
      <formula>NOT(ISERROR(SEARCH("Complete",G212)))</formula>
    </cfRule>
  </conditionalFormatting>
  <conditionalFormatting sqref="G219:G223">
    <cfRule type="containsText" dxfId="3" priority="19" operator="between" text="Complete">
      <formula>NOT(ISERROR(SEARCH("Complete",G219)))</formula>
    </cfRule>
    <cfRule type="containsText" dxfId="4" priority="20" operator="between" text="In Progress">
      <formula>NOT(ISERROR(SEARCH("In Progress",G219)))</formula>
    </cfRule>
  </conditionalFormatting>
  <conditionalFormatting sqref="G227:G236">
    <cfRule type="containsText" dxfId="4" priority="16" operator="between" text="In Progress">
      <formula>NOT(ISERROR(SEARCH("In Progress",G227)))</formula>
    </cfRule>
    <cfRule type="containsText" dxfId="3" priority="17" operator="between" text="Complete">
      <formula>NOT(ISERROR(SEARCH("Complete",G227)))</formula>
    </cfRule>
    <cfRule type="containsText" dxfId="5" priority="18" operator="between" text="In Progress">
      <formula>NOT(ISERROR(SEARCH("In Progress",G227)))</formula>
    </cfRule>
  </conditionalFormatting>
  <conditionalFormatting sqref="H242:H251">
    <cfRule type="dataBar" priority="15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{56a8e9a5-2b0d-4307-bd47-fc068e9cafe1}</x14:id>
        </ext>
      </extLst>
    </cfRule>
  </conditionalFormatting>
  <conditionalFormatting sqref="D5:E14;D4;E3:E4">
    <cfRule type="dataBar" priority="162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{9f28b52d-570f-48e5-ad92-4581d33021e0}</x14:id>
        </ext>
      </extLst>
    </cfRule>
  </conditionalFormatting>
  <conditionalFormatting sqref="F34:F38;F52:F53;F27:F31;F20">
    <cfRule type="dataBar" priority="166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{0534207b-1259-42e2-84e7-2b84937d5e3d}</x14:id>
        </ext>
      </extLst>
    </cfRule>
  </conditionalFormatting>
  <conditionalFormatting sqref="F71:F75;F64:F68;F57">
    <cfRule type="dataBar" priority="13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{5b54ad67-936b-41e9-95a6-03f29b0cc9bd}</x14:id>
        </ext>
      </extLst>
    </cfRule>
  </conditionalFormatting>
  <conditionalFormatting sqref="F108:F112;F101:F105;F94">
    <cfRule type="dataBar" priority="11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{876bee2a-d657-4355-90c0-a8f5e3a7a74d}</x14:id>
        </ext>
      </extLst>
    </cfRule>
  </conditionalFormatting>
  <conditionalFormatting sqref="F145:F149;F138:F142;F131">
    <cfRule type="dataBar" priority="9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{5e399773-489f-4b21-a787-e6e2901b941e}</x14:id>
        </ext>
      </extLst>
    </cfRule>
  </conditionalFormatting>
  <conditionalFormatting sqref="F182:F186;F175:F179;F168">
    <cfRule type="dataBar" priority="7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{50750670-b1c4-46cb-82d6-ea2f55ccd1b4}</x14:id>
        </ext>
      </extLst>
    </cfRule>
  </conditionalFormatting>
  <conditionalFormatting sqref="F219:F223;F212:F216;F205">
    <cfRule type="dataBar" priority="59">
      <dataBar>
        <cfvo type="num" val="0"/>
        <cfvo type="num" val="1"/>
        <color rgb="FF4CBA02"/>
      </dataBar>
      <extLst>
        <ext xmlns:x14="http://schemas.microsoft.com/office/spreadsheetml/2009/9/main" uri="{B025F937-C7B1-47D3-B67F-A62EFF666E3E}">
          <x14:id>{1cc7c4c9-eed3-4f10-8c22-b7724c157b49}</x14:id>
        </ext>
      </extLst>
    </cfRule>
  </conditionalFormatting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ad8049-a789-4546-a581-21f1364abe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d05ba25-5287-49c0-a2eb-2d98d92196d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c90d6af8-3b93-43b6-9afc-46fddb739c8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0ff831cc-e00c-4c75-9086-e33638f81bf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53f1ce2-ee8a-4c84-b2ba-7be827bff97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3c1ac81-ecfe-4dc4-8fff-c0e4431a6a1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6691a10-4940-423f-a54e-ed4b29e3974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0496281c-2bb4-49f9-9f55-075c7f4480a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98068c5-0397-4d85-80eb-993b652c9cb3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m:sqref>F20</xm:sqref>
        </x14:conditionalFormatting>
        <x14:conditionalFormatting xmlns:xm="http://schemas.microsoft.com/office/excel/2006/main">
          <x14:cfRule type="dataBar" id="{052cb7b0-6449-48e1-ac9a-a704d90e96c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d000c2b-683c-45dc-89f5-7fbcaed70bb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2dd6129-f20a-4c31-bc33-38e5ab1b925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dbf992f-87bb-4b36-a1f3-2321f6d20d60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3ac8592d-09a1-4c97-9588-8a0a4745cb4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9c73432-ab12-4f79-8b0d-c1be53e0377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e735d76-6214-42ca-8266-626c9df77c5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2fab7a02-8354-45fb-a8cf-7300de58957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d84d2f3-9ae2-4c2c-9444-c7051fc22c4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F57</xm:sqref>
        </x14:conditionalFormatting>
        <x14:conditionalFormatting xmlns:xm="http://schemas.microsoft.com/office/excel/2006/main">
          <x14:cfRule type="dataBar" id="{5582a1e4-c054-4cf2-9b17-d2d9bee2bf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c1bfa2-2877-4d75-8ba2-268fedc0de8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0303503-e59b-470c-b320-51280b12f25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0a815f-33ce-4cb3-854a-fcdfd358155f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10ae1e1e-24ad-4d46-bdef-6dd8dc4bff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5554ce-d1f8-4e21-9ac7-66b42b471fa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0eac97c-c910-4c79-b40d-69b8fbc4c26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83d1f75-bbbf-4817-a350-96c7905fce8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f5a1eca-b0f0-40a9-8d5b-e0fac1efa8a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F94</xm:sqref>
        </x14:conditionalFormatting>
        <x14:conditionalFormatting xmlns:xm="http://schemas.microsoft.com/office/excel/2006/main">
          <x14:cfRule type="dataBar" id="{b60a3628-4ecd-4c1d-9b66-2fbe1ae6e1b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c0e2d6d-e55f-4e74-a550-4f92b4b3ce57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b955fa6-1953-4d6b-88b8-3f185a59fa8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17dc5d7f-ec80-470b-ab9f-ec49a5d0f22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233002-121a-4818-84e3-99cbee5240d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c474ab-9812-42fb-993f-43450f44f301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5749b3f5-5919-4dfc-8878-e7ef8309fe8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06a3449-6959-46d5-a183-a50a72270ef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fc4cd2d-9997-4d86-b272-c5166ee878a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F131</xm:sqref>
        </x14:conditionalFormatting>
        <x14:conditionalFormatting xmlns:xm="http://schemas.microsoft.com/office/excel/2006/main">
          <x14:cfRule type="dataBar" id="{892ec894-89d0-4f6f-9da6-a6f974f5658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49db904-67cf-42a2-acfc-9279b179896b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2ca57b77-86db-4d1c-a671-37ae4435624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d27204-89dc-4cad-b229-da30b031dee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8bced366-eb02-4274-9444-5e61e6c8662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3a77378-6dc8-47f6-af59-6612287d91c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a64d7ad-40c8-4fce-ae92-4fb4279808c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4719a295-8c97-47d5-8b72-811c22c41c8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8a13845-155a-4746-a082-8ac21626351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F168</xm:sqref>
        </x14:conditionalFormatting>
        <x14:conditionalFormatting xmlns:xm="http://schemas.microsoft.com/office/excel/2006/main">
          <x14:cfRule type="dataBar" id="{bb6d46f2-9b89-481a-b975-0b417bb7fbd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3fbe43-b5cf-4eaf-9b42-e0c34ca9dbb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b72df9d8-1e03-40ed-aabb-cecbcdf5e95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52e3ba3-b08c-4a39-8573-44321b2ac494}">
            <x14:dataBar minLength="0" maxLength="100">
              <x14:cfvo type="autoMin"/>
              <x14:cfvo type="autoMax"/>
              <x14:negativeFillColor indexed="65"/>
              <x14:axisColor indexed="65"/>
            </x14:dataBar>
          </x14:cfRule>
          <x14:cfRule type="dataBar" id="{9130e2f5-5d60-4784-9604-a8305a42c3e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1b3b6f0e-5229-40dd-a4b9-deaf5c6c34b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1527b0-5078-442f-ac2a-d20f757a0f52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14:cfRule type="dataBar" id="{90e748fb-c161-4859-bf41-4a9849a77af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2474081-83e2-4d0e-9ffa-6048e4a80b4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F205</xm:sqref>
        </x14:conditionalFormatting>
        <x14:conditionalFormatting xmlns:xm="http://schemas.microsoft.com/office/excel/2006/main">
          <x14:cfRule type="dataBar" id="{467ff52a-9541-49c3-aaf0-105a305e1a1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4c7699a-c652-43ee-9533-190106f1075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fde86368-b8ef-4a22-bbe0-be7d5a286c5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2240537-a07b-4d2c-b42f-9394dcc2470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F27:F31</xm:sqref>
        </x14:conditionalFormatting>
        <x14:conditionalFormatting xmlns:xm="http://schemas.microsoft.com/office/excel/2006/main">
          <x14:cfRule type="dataBar" id="{c1ccb834-be05-42bd-808e-37eabccfc5d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94d0d43-f122-4602-89f9-564258c7a0c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F34:F38</xm:sqref>
        </x14:conditionalFormatting>
        <x14:conditionalFormatting xmlns:xm="http://schemas.microsoft.com/office/excel/2006/main">
          <x14:cfRule type="dataBar" id="{76b3d15a-81ed-47b8-8516-75e1c1d487c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cc7bae-8446-407d-a114-670b2b9f2eb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5d0a466-d19b-4fec-a9c2-a0f83e03256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85e9b23-3a00-41c6-a4fe-ad41b5fe17ea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F42:F51</xm:sqref>
        </x14:conditionalFormatting>
        <x14:conditionalFormatting xmlns:xm="http://schemas.microsoft.com/office/excel/2006/main">
          <x14:cfRule type="dataBar" id="{3997c1aa-4a99-46f9-b3da-e10e6c1a1b9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18c2245-3da1-420d-8936-9ff202271e7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a8a8df5-7aec-49cb-ad3b-13a18bdb43d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2743372f-1489-4611-8353-d73c90c56ab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F64:F68</xm:sqref>
        </x14:conditionalFormatting>
        <x14:conditionalFormatting xmlns:xm="http://schemas.microsoft.com/office/excel/2006/main">
          <x14:cfRule type="dataBar" id="{1c285594-f7f1-4c4c-964d-b516125534b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dc2687b-f45b-4575-a6f3-8662ec422f3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F71:F75</xm:sqref>
        </x14:conditionalFormatting>
        <x14:conditionalFormatting xmlns:xm="http://schemas.microsoft.com/office/excel/2006/main">
          <x14:cfRule type="dataBar" id="{67c479c3-171c-43a8-9ccd-83a8b354611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5cfeaac8-11d2-4e7d-86b2-c2ddb7fe063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53cf5151-79fd-4f8a-9dab-df2ecb4883a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4589785-c88c-423a-a740-bd8490b7577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F79:F88</xm:sqref>
        </x14:conditionalFormatting>
        <x14:conditionalFormatting xmlns:xm="http://schemas.microsoft.com/office/excel/2006/main">
          <x14:cfRule type="dataBar" id="{5a5bdb2e-cf85-48b8-907f-7643c99d96af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F89:F90</xm:sqref>
        </x14:conditionalFormatting>
        <x14:conditionalFormatting xmlns:xm="http://schemas.microsoft.com/office/excel/2006/main">
          <x14:cfRule type="dataBar" id="{8d92c984-c42d-4381-ba71-8b7be074435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6bd89d5-274c-4d6a-9f8a-d7a2b5e8a2b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dbae8846-11ec-4d36-9115-13dc4d64ea9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de9f62d-cd63-46e7-b105-a60d617cb8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F101:F105</xm:sqref>
        </x14:conditionalFormatting>
        <x14:conditionalFormatting xmlns:xm="http://schemas.microsoft.com/office/excel/2006/main">
          <x14:cfRule type="dataBar" id="{eff65955-0e16-435d-9ae7-be5772d57b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2a62a097-ea13-4791-89a7-93cf4eb0fbd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F108:F112</xm:sqref>
        </x14:conditionalFormatting>
        <x14:conditionalFormatting xmlns:xm="http://schemas.microsoft.com/office/excel/2006/main">
          <x14:cfRule type="dataBar" id="{7d9ee8c5-6e74-4222-98eb-5769720a2bf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fe3523a-d5fd-4c94-8f93-a8040356972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6a474fe-fe78-45aa-b0ff-70981d179a9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6dbf751b-f8fa-42a6-87da-cf9502c8f1c6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F116:F125</xm:sqref>
        </x14:conditionalFormatting>
        <x14:conditionalFormatting xmlns:xm="http://schemas.microsoft.com/office/excel/2006/main">
          <x14:cfRule type="dataBar" id="{01cee0f2-d5bd-45e7-9cea-88eaf7d77e3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F126:F127</xm:sqref>
        </x14:conditionalFormatting>
        <x14:conditionalFormatting xmlns:xm="http://schemas.microsoft.com/office/excel/2006/main">
          <x14:cfRule type="dataBar" id="{5f4ae156-cdda-4de0-87af-0e99272ddc8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432d2338-f670-4afb-b2dd-ec2ce490751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3407511-dd67-4894-ad78-7aee033b1f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68333f5-0fb4-4d0b-9fd2-6c9974f6a15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F138:F142</xm:sqref>
        </x14:conditionalFormatting>
        <x14:conditionalFormatting xmlns:xm="http://schemas.microsoft.com/office/excel/2006/main">
          <x14:cfRule type="dataBar" id="{c550103c-b707-4f24-9679-b593c941b8c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cd906c1b-38c9-4496-b633-18c1288641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F145:F149</xm:sqref>
        </x14:conditionalFormatting>
        <x14:conditionalFormatting xmlns:xm="http://schemas.microsoft.com/office/excel/2006/main">
          <x14:cfRule type="dataBar" id="{f9aa7f9b-ebcc-448f-9f24-6da5f486228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e7c946be-155c-4b06-868f-0bdbcb9601e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d286e52-467a-47a6-abfb-4cdbaf309a65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3d83a975-083e-45c5-8624-01385b2d07f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F153:F162</xm:sqref>
        </x14:conditionalFormatting>
        <x14:conditionalFormatting xmlns:xm="http://schemas.microsoft.com/office/excel/2006/main">
          <x14:cfRule type="dataBar" id="{2e9bff70-1ed0-4a7b-817f-e5936ce108e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F163:F164</xm:sqref>
        </x14:conditionalFormatting>
        <x14:conditionalFormatting xmlns:xm="http://schemas.microsoft.com/office/excel/2006/main">
          <x14:cfRule type="dataBar" id="{23b3cea6-119a-4d25-a268-232945c5eb7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f32615d-0e89-4291-b6a3-7d7d81efb23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14:cfRule type="dataBar" id="{8aa4e634-0b81-47fe-a149-2c48b855e9e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da47ec0-5bd2-405e-9bad-f70dd350925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F175:F179</xm:sqref>
        </x14:conditionalFormatting>
        <x14:conditionalFormatting xmlns:xm="http://schemas.microsoft.com/office/excel/2006/main">
          <x14:cfRule type="dataBar" id="{b736e31a-0a91-4399-b2b9-78ddb8742db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a36ae18d-f14b-4777-8763-188b059b8eb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F182:F186</xm:sqref>
        </x14:conditionalFormatting>
        <x14:conditionalFormatting xmlns:xm="http://schemas.microsoft.com/office/excel/2006/main">
          <x14:cfRule type="dataBar" id="{34cd0977-3c21-4de0-860e-2fdc35c5059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951ca6ed-6432-4a3a-a98b-91b29252301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263f112-ecc5-487d-937f-86cfd31705cc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2aee4f4a-01cd-4a9d-a357-2e17162767a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F190:F199</xm:sqref>
        </x14:conditionalFormatting>
        <x14:conditionalFormatting xmlns:xm="http://schemas.microsoft.com/office/excel/2006/main">
          <x14:cfRule type="dataBar" id="{e1cc48aa-070d-4930-afe8-96e3a91ecc5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F200:F201</xm:sqref>
        </x14:conditionalFormatting>
        <x14:conditionalFormatting xmlns:xm="http://schemas.microsoft.com/office/excel/2006/main">
          <x14:cfRule type="dataBar" id="{4a52ecff-d6f9-49e4-9ae2-ebfcdd72aba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0557b82-f6c2-43ab-a372-e30573a0511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717a0c96-bea1-4abd-b0c9-1b6cd42f6f3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38291b45-1a9b-4364-ae59-b80285258c0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indexed="65"/>
              <x14:negativeBorderColor indexed="65"/>
              <x14:axisColor indexed="65"/>
            </x14:dataBar>
          </x14:cfRule>
          <xm:sqref>F212:F216</xm:sqref>
        </x14:conditionalFormatting>
        <x14:conditionalFormatting xmlns:xm="http://schemas.microsoft.com/office/excel/2006/main">
          <x14:cfRule type="dataBar" id="{d359bce4-703c-4fe3-8c2d-1164e233664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dc351e24-ed4a-472b-b150-b30785d22ab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F219:F223</xm:sqref>
        </x14:conditionalFormatting>
        <x14:conditionalFormatting xmlns:xm="http://schemas.microsoft.com/office/excel/2006/main">
          <x14:cfRule type="dataBar" id="{a372a695-0f22-4762-8bee-d4a5ade4f218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14:cfRule type="dataBar" id="{56c0637c-9f2f-456f-99e8-d6377fcef15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8c538e99-afb3-4f40-8ffa-0dadc006c93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14:cfRule type="dataBar" id="{47089f59-91ce-4c30-abaa-541ccb9e160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indexed="65"/>
              <x14:axisColor indexed="65"/>
            </x14:dataBar>
          </x14:cfRule>
          <xm:sqref>F227:F236</xm:sqref>
        </x14:conditionalFormatting>
        <x14:conditionalFormatting xmlns:xm="http://schemas.microsoft.com/office/excel/2006/main">
          <x14:cfRule type="dataBar" id="{e7972c23-7e32-416f-b4e0-07b2a4166e73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F237:F238</xm:sqref>
        </x14:conditionalFormatting>
        <x14:conditionalFormatting xmlns:xm="http://schemas.microsoft.com/office/excel/2006/main">
          <x14:cfRule type="dataBar" id="{56a8e9a5-2b0d-4307-bd47-fc068e9cafe1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/>
              <x14:negativeFillColor indexed="65"/>
              <x14:axisColor indexed="65"/>
            </x14:dataBar>
          </x14:cfRule>
          <xm:sqref>H242:H251</xm:sqref>
        </x14:conditionalFormatting>
        <x14:conditionalFormatting xmlns:xm="http://schemas.microsoft.com/office/excel/2006/main">
          <x14:cfRule type="dataBar" id="{9f28b52d-570f-48e5-ad92-4581d33021e0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D5:E14;D4;E3:E4</xm:sqref>
        </x14:conditionalFormatting>
        <x14:conditionalFormatting xmlns:xm="http://schemas.microsoft.com/office/excel/2006/main">
          <x14:cfRule type="dataBar" id="{0534207b-1259-42e2-84e7-2b84937d5e3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F34:F38;F52:F53;F27:F31;F20</xm:sqref>
        </x14:conditionalFormatting>
        <x14:conditionalFormatting xmlns:xm="http://schemas.microsoft.com/office/excel/2006/main">
          <x14:cfRule type="dataBar" id="{5b54ad67-936b-41e9-95a6-03f29b0cc9b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F71:F75;F64:F68;F57</xm:sqref>
        </x14:conditionalFormatting>
        <x14:conditionalFormatting xmlns:xm="http://schemas.microsoft.com/office/excel/2006/main">
          <x14:cfRule type="dataBar" id="{876bee2a-d657-4355-90c0-a8f5e3a7a74d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F108:F112;F101:F105;F94</xm:sqref>
        </x14:conditionalFormatting>
        <x14:conditionalFormatting xmlns:xm="http://schemas.microsoft.com/office/excel/2006/main">
          <x14:cfRule type="dataBar" id="{5e399773-489f-4b21-a787-e6e2901b941e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F145:F149;F138:F142;F131</xm:sqref>
        </x14:conditionalFormatting>
        <x14:conditionalFormatting xmlns:xm="http://schemas.microsoft.com/office/excel/2006/main">
          <x14:cfRule type="dataBar" id="{50750670-b1c4-46cb-82d6-ea2f55ccd1b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F182:F186;F175:F179;F168</xm:sqref>
        </x14:conditionalFormatting>
        <x14:conditionalFormatting xmlns:xm="http://schemas.microsoft.com/office/excel/2006/main">
          <x14:cfRule type="dataBar" id="{1cc7c4c9-eed3-4f10-8c22-b7724c157b49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theme="0" tint="-0.249977111117893"/>
              <x14:negativeFillColor indexed="65"/>
              <x14:axisColor indexed="65"/>
            </x14:dataBar>
          </x14:cfRule>
          <xm:sqref>F219:F223;F212:F216;F205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PROGRESS REPORT </vt:lpstr>
      <vt:lpstr>WORK SCHEDULE TEMPLE</vt:lpstr>
      <vt:lpstr>WORK SCHEDULE (10 MAR 2025)</vt:lpstr>
      <vt:lpstr>WORK SCHEDULE (03 MAR 2025)</vt:lpstr>
      <vt:lpstr>WORK SCHEDULE (24 FEB 2025)</vt:lpstr>
      <vt:lpstr>WORK SCHEDULE (17 FEB 2025)</vt:lpstr>
      <vt:lpstr>WORK SCHEDULE (10 FEB 2025)</vt:lpstr>
      <vt:lpstr>WORK SCHEDULE (03 FEB 2025)</vt:lpstr>
      <vt:lpstr>WORK SCHEDULE (27 JAN 2025)</vt:lpstr>
      <vt:lpstr>WORK SCHEDULE (20 JAN 2025)</vt:lpstr>
      <vt:lpstr>WORK SCHEDULE (13 JAN 2025)</vt:lpstr>
      <vt:lpstr>WORK SCHEDULE (08 JAN 2025)</vt:lpstr>
      <vt:lpstr>WORK SCHEDULE (17 DEC 2024)</vt:lpstr>
      <vt:lpstr>WORK SCHEDULE (9 DEC 2024)</vt:lpstr>
      <vt:lpstr>WORK SCHEDULE (02 DEC 2024)</vt:lpstr>
      <vt:lpstr>WORK SCHEDULE (25 Nov 2024)</vt:lpstr>
      <vt:lpstr>WORK SCHEDULE (18 NOV 2024)</vt:lpstr>
      <vt:lpstr>WORK SCHEDULE (11 NOV 2024)</vt:lpstr>
      <vt:lpstr>REVISED (04 NOV 2024)</vt:lpstr>
      <vt:lpstr>WORK SCHEDULE (04 NOV 2024)</vt:lpstr>
      <vt:lpstr>WORK SCHEDULE (28 OCT 2024)</vt:lpstr>
      <vt:lpstr>WORK SCHEDULE (21 OCT 2024)</vt:lpstr>
      <vt:lpstr>WORK SCHEDULE (14 OCT 2024)</vt:lpstr>
      <vt:lpstr>WORK SCHEDULE (07 OCT 2024)</vt:lpstr>
      <vt:lpstr>WORK SCHEDULE (30 SEPT 2024)</vt:lpstr>
      <vt:lpstr>WORK SCHEDULE (23 SEPT 2024)</vt:lpstr>
      <vt:lpstr>WORK SCHEDULE (16 SEPT 2024)</vt:lpstr>
      <vt:lpstr>WORK SCHEDULE (09 SEPT 2024)</vt:lpstr>
      <vt:lpstr>WORK SCHEDULE (02 SEPT 2024)</vt:lpstr>
      <vt:lpstr>WORK SCHEDULE (26 AUG 2024)</vt:lpstr>
      <vt:lpstr>WORK SCHEDULE (19 AUG 2024)</vt:lpstr>
      <vt:lpstr>WORK SCHEDULE (12 AUG 2024)</vt:lpstr>
      <vt:lpstr>WORK SCHEDULE (5 AUG 2024)</vt:lpstr>
      <vt:lpstr>WORK SCHEDULE (29 JULY 2024)</vt:lpstr>
      <vt:lpstr>WORK SCHEDULE (Personal)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Nhlakanipho</dc:creator>
  <cp:lastModifiedBy>nhlakanipho07</cp:lastModifiedBy>
  <cp:revision>1</cp:revision>
  <dcterms:created xsi:type="dcterms:W3CDTF">2024-07-27T00:16:00Z</dcterms:created>
  <dcterms:modified xsi:type="dcterms:W3CDTF">2025-06-19T13:04:30Z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1033-11.1.0.11723</vt:lpwstr>
  </property>
</Properties>
</file>