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87" windowHeight="9190"/>
  </bookViews>
  <sheets>
    <sheet name="PROGRESS REPORT " sheetId="1" r:id="rId1"/>
    <sheet name="WORK SCHEDULE TEMPLE" sheetId="2" r:id="rId2"/>
    <sheet name="WORK SCHEDULE (10 MAR 2025)" sheetId="34" r:id="rId3"/>
    <sheet name="WORK SCHEDULE (03 MAR 2025)" sheetId="33" r:id="rId4"/>
    <sheet name="WORK SCHEDULE (24 FEB 2025)" sheetId="3" r:id="rId5"/>
    <sheet name="WORK SCHEDULE (17 FEB 2025)" sheetId="4" r:id="rId6"/>
    <sheet name="WORK SCHEDULE (10 FEB 2025)" sheetId="5" r:id="rId7"/>
    <sheet name="WORK SCHEDULE (03 FEB 2025)" sheetId="6" r:id="rId8"/>
    <sheet name="WORK SCHEDULE (27 JAN 2025)" sheetId="7" r:id="rId9"/>
    <sheet name="WORK SCHEDULE (20 JAN 2025)" sheetId="8" r:id="rId10"/>
    <sheet name="WORK SCHEDULE (13 JAN 2025)" sheetId="9" r:id="rId11"/>
    <sheet name="WORK SCHEDULE (08 JAN 2025)" sheetId="10" r:id="rId12"/>
    <sheet name="WORK SCHEDULE (17 DEC 2024)" sheetId="11" r:id="rId13"/>
    <sheet name="WORK SCHEDULE (9 DEC 2024)" sheetId="12" r:id="rId14"/>
    <sheet name="WORK SCHEDULE (02 DEC 2024)" sheetId="13" r:id="rId15"/>
    <sheet name="WORK SCHEDULE (25 Nov 2024)" sheetId="14" r:id="rId16"/>
    <sheet name="WORK SCHEDULE (18 NOV 2024)" sheetId="15" r:id="rId17"/>
    <sheet name="WORK SCHEDULE (11 NOV 2024)" sheetId="16" r:id="rId18"/>
    <sheet name="REVISED (04 NOV 2024)" sheetId="17" r:id="rId19"/>
    <sheet name="WORK SCHEDULE (04 NOV 2024)" sheetId="18" r:id="rId20"/>
    <sheet name="WORK SCHEDULE (28 OCT 2024)" sheetId="19" r:id="rId21"/>
    <sheet name="WORK SCHEDULE (21 OCT 2024)" sheetId="20" r:id="rId22"/>
    <sheet name="WORK SCHEDULE (14 OCT 2024)" sheetId="21" r:id="rId23"/>
    <sheet name="WORK SCHEDULE (07 OCT 2024)" sheetId="22" r:id="rId24"/>
    <sheet name="WORK SCHEDULE (30 SEPT 2024)" sheetId="23" r:id="rId25"/>
    <sheet name="WORK SCHEDULE (23 SEPT 2024)" sheetId="24" r:id="rId26"/>
    <sheet name="WORK SCHEDULE (16 SEPT 2024)" sheetId="25" r:id="rId27"/>
    <sheet name="WORK SCHEDULE (09 SEPT 2024)" sheetId="26" r:id="rId28"/>
    <sheet name="WORK SCHEDULE (02 SEPT 2024)" sheetId="27" r:id="rId29"/>
    <sheet name="WORK SCHEDULE (26 AUG 2024)" sheetId="28" r:id="rId30"/>
    <sheet name="WORK SCHEDULE (19 AUG 2024)" sheetId="29" r:id="rId31"/>
    <sheet name="WORK SCHEDULE (12 AUG 2024)" sheetId="30" r:id="rId32"/>
    <sheet name="WORK SCHEDULE (5 AUG 2024)" sheetId="31" r:id="rId33"/>
    <sheet name="WORK SCHEDULE (29 JULY 2024)" sheetId="32" r:id="rId34"/>
    <sheet name="WORK SCHEDULE (Personal)" sheetId="38" r:id="rId35"/>
  </sheets>
  <calcPr calcId="144525"/>
</workbook>
</file>

<file path=xl/sharedStrings.xml><?xml version="1.0" encoding="utf-8"?>
<sst xmlns="http://schemas.openxmlformats.org/spreadsheetml/2006/main" count="8620" uniqueCount="722">
  <si>
    <t>Date Started</t>
  </si>
  <si>
    <t>In Progress Projects</t>
  </si>
  <si>
    <t>% Percentage to gain</t>
  </si>
  <si>
    <t xml:space="preserve">Date Requested Review </t>
  </si>
  <si>
    <t>In Review Projects</t>
  </si>
  <si>
    <t>Date Completed</t>
  </si>
  <si>
    <t>Completed Projects (34)</t>
  </si>
  <si>
    <t>% Percentage gained</t>
  </si>
  <si>
    <t>Coderbyte Date</t>
  </si>
  <si>
    <t>Coderbyte Number</t>
  </si>
  <si>
    <t>Trend</t>
  </si>
  <si>
    <t>Coderbyte result target</t>
  </si>
  <si>
    <t>Coderbyte result estimate</t>
  </si>
  <si>
    <t>Total Days</t>
  </si>
  <si>
    <t>Days Left</t>
  </si>
  <si>
    <t>Target % Percentage</t>
  </si>
  <si>
    <t>Project Progress %</t>
  </si>
  <si>
    <t>Current Umuzi Estimated % Percentage Progress</t>
  </si>
  <si>
    <t>Number Of Projects Completed</t>
  </si>
  <si>
    <t>Remaining Number Of Projects</t>
  </si>
  <si>
    <t>Problem Solving Level</t>
  </si>
  <si>
    <t>Number of Projects to start this week</t>
  </si>
  <si>
    <t>Project Repo: Rabbitmq</t>
  </si>
  <si>
    <t>Assessment: For loops</t>
  </si>
  <si>
    <t>Assessment: Classes and objects</t>
  </si>
  <si>
    <t>Assertive programming helpers for Pandas - Repo Project</t>
  </si>
  <si>
    <t>Assessment: Functions, return statements and printing to the terminal - Project link</t>
  </si>
  <si>
    <t>Validate a South African ID number - Repo Project</t>
  </si>
  <si>
    <t>Project Repo: Consume GitHub API - Add some tests</t>
  </si>
  <si>
    <t>Animals Part 1. OOP basics - Repo Project</t>
  </si>
  <si>
    <t>Project Repo: create a REST api to interact with actual database</t>
  </si>
  <si>
    <t>Password strength checker - Repo Project</t>
  </si>
  <si>
    <t>Project Repo: Python and MongoDB</t>
  </si>
  <si>
    <t>Animal part 2 - Repo Project</t>
  </si>
  <si>
    <t>Shop Database using sql - Repo Project - opened pull request</t>
  </si>
  <si>
    <t>Project Repo: String calculator part 1</t>
  </si>
  <si>
    <t>Project Repo: Bank accounts - part 1</t>
  </si>
  <si>
    <t>Project Repo: consume GitHub API</t>
  </si>
  <si>
    <t>Project Repo: Data wrangling</t>
  </si>
  <si>
    <t>Project Repo: Bank accounts part 2</t>
  </si>
  <si>
    <t>Total % to gain</t>
  </si>
  <si>
    <t>Total % gained</t>
  </si>
  <si>
    <t>THIS WEEKS GOAL</t>
  </si>
  <si>
    <t>CONTENT</t>
  </si>
  <si>
    <t>% COMPLETE</t>
  </si>
  <si>
    <t>Data Wrangling</t>
  </si>
  <si>
    <t>Bank accounts - part 2</t>
  </si>
  <si>
    <t>YESTERDAY:</t>
  </si>
  <si>
    <t>Consume Github API - add some tests</t>
  </si>
  <si>
    <t>Email random inspirational quote - part 1</t>
  </si>
  <si>
    <t>Email random inspirational quote - part 2</t>
  </si>
  <si>
    <t>Email random inspirational quote - part 3</t>
  </si>
  <si>
    <t>Email random inspirational quote - part 4</t>
  </si>
  <si>
    <t>Database migrations with SQLAlchemy</t>
  </si>
  <si>
    <t>create a REST api to interact with actual database</t>
  </si>
  <si>
    <t>Python and MongoDB</t>
  </si>
  <si>
    <t>RabbitMQ</t>
  </si>
  <si>
    <t>DAGs with Airflow</t>
  </si>
  <si>
    <t>DATE</t>
  </si>
  <si>
    <t>TIME</t>
  </si>
  <si>
    <t>MY TASKS</t>
  </si>
  <si>
    <t>STATUS</t>
  </si>
  <si>
    <t>NOTES</t>
  </si>
  <si>
    <t>Morning routine</t>
  </si>
  <si>
    <t>REVIEWS</t>
  </si>
  <si>
    <t>REVIEWEE</t>
  </si>
  <si>
    <t>REPO LINK</t>
  </si>
  <si>
    <t>TODAY:</t>
  </si>
  <si>
    <t>UPSKILLING</t>
  </si>
  <si>
    <t>TASKS</t>
  </si>
  <si>
    <t>LINK</t>
  </si>
  <si>
    <t>LUNCH</t>
  </si>
  <si>
    <t>ACTIVITIES</t>
  </si>
  <si>
    <t xml:space="preserve">REVIEW FEEDBACK </t>
  </si>
  <si>
    <t xml:space="preserve">MAIN PROJECT </t>
  </si>
  <si>
    <t>OTHER ACTIVITIES</t>
  </si>
  <si>
    <t>No Blockers</t>
  </si>
  <si>
    <t>No Missed Goals</t>
  </si>
  <si>
    <t>WEEKLY REFLECTION</t>
  </si>
  <si>
    <t>HELPING OTHERS:</t>
  </si>
  <si>
    <t>No body</t>
  </si>
  <si>
    <t>PROBLEM SOLVING:</t>
  </si>
  <si>
    <t>CODE REVIEW PERFORMANCE:</t>
  </si>
  <si>
    <t>No conflicts</t>
  </si>
  <si>
    <t>PROJECT PROGRESS WHAT THE LEARNER WILL BE WORKING ON:</t>
  </si>
  <si>
    <t>ATTENDANCE:</t>
  </si>
  <si>
    <t>coderbyte assessment</t>
  </si>
  <si>
    <t>https://coderbyte.com/sl-candidate?inviteKey=ZiCac1uABQ</t>
  </si>
  <si>
    <t>create a REST api to interact with actual database - make changes if requested</t>
  </si>
  <si>
    <t>Python and MongoDB - make changes if requested</t>
  </si>
  <si>
    <t>Managing the Software Development Process - start</t>
  </si>
  <si>
    <t>Ethics and Professionalism</t>
  </si>
  <si>
    <t>Agile &amp; Scrum</t>
  </si>
  <si>
    <t>Simple Website - Build your first personal website - yoland.magxagxa@umuzi.org</t>
  </si>
  <si>
    <t>RabbitMQ - start</t>
  </si>
  <si>
    <t>Agile &amp; Scrum - continue</t>
  </si>
  <si>
    <t>Reviewer Communication During Code Reviews - started</t>
  </si>
  <si>
    <t>RabbitMQ - continue</t>
  </si>
  <si>
    <t>Reviewer Communication During Code Reviews - continue</t>
  </si>
  <si>
    <t>How to Ask for a Code Review - missed goal</t>
  </si>
  <si>
    <t>Reviewer Communication During Code Reviews - completed</t>
  </si>
  <si>
    <t>How to Ask for a Code Review - completed</t>
  </si>
  <si>
    <t>High performance dev teams - completed</t>
  </si>
  <si>
    <t>Clean Code (language agnostic) - completed</t>
  </si>
  <si>
    <t>Phython Mongodb - make changes if requested</t>
  </si>
  <si>
    <t>Rabbitmq - continue</t>
  </si>
  <si>
    <t>Weekly reflection</t>
  </si>
  <si>
    <t>Python Exception handling - start</t>
  </si>
  <si>
    <t>Python Decorators - Intro - start</t>
  </si>
  <si>
    <t>ZeroMQ versus RabbitMQ versus Kafka - start</t>
  </si>
  <si>
    <t>fofn</t>
  </si>
  <si>
    <t>consume github add some test - make changes if requested</t>
  </si>
  <si>
    <t>Python and MongoDB - continue</t>
  </si>
  <si>
    <t xml:space="preserve">create a REST api to interact with actual database - make changes </t>
  </si>
  <si>
    <t>Bank accounts pt 2 - oswell.ndhlovu@umuzi.org - review</t>
  </si>
  <si>
    <t>Geeks for geeks - upskill</t>
  </si>
  <si>
    <t>geeks for geeks - upskilling</t>
  </si>
  <si>
    <t>Python and MongoDB - pause</t>
  </si>
  <si>
    <t>Write a report - start</t>
  </si>
  <si>
    <t>Shop Database using sql - donald.nzimande@umuzi.org - review</t>
  </si>
  <si>
    <t>Agile Project Management - start</t>
  </si>
  <si>
    <t>Agile Meetings - start</t>
  </si>
  <si>
    <t>Blocker: PC performing too slowly, had to restart multiple times</t>
  </si>
  <si>
    <t>Agile Meetings - continue</t>
  </si>
  <si>
    <t>Bank Account part 2 - oswell.ndhlovu@umuzi.org - review</t>
  </si>
  <si>
    <t>Business and Technology - start</t>
  </si>
  <si>
    <t>Business and Technology - continue</t>
  </si>
  <si>
    <t>Analytics, Surveys, and Reports</t>
  </si>
  <si>
    <t>Presenting your findings - continue</t>
  </si>
  <si>
    <t>Consume github add some test - made changes</t>
  </si>
  <si>
    <t>create a REST api to interact with actual database - requested a review</t>
  </si>
  <si>
    <t>Web Design for Business - completed</t>
  </si>
  <si>
    <t>Installed Linux Mint</t>
  </si>
  <si>
    <t>Simple Website - mokmelive@gmail.com - review</t>
  </si>
  <si>
    <t>create a REST api to interact with actual database - make changes</t>
  </si>
  <si>
    <t>Simple Website - mokmelive@gmail.com - reviewed</t>
  </si>
  <si>
    <t xml:space="preserve">consume github add some test - make changes </t>
  </si>
  <si>
    <t>Search and Sort Techniques - start</t>
  </si>
  <si>
    <t>Consume GitHub Add Tests - requested review</t>
  </si>
  <si>
    <t xml:space="preserve">Create a Rest API - made changes </t>
  </si>
  <si>
    <t>Database Comparison - start</t>
  </si>
  <si>
    <t xml:space="preserve">Geeksforgeeks - Power Using Recursion -
</t>
  </si>
  <si>
    <t>https://www.geeksforgeeks.org/problems/power-using-recursion/1?page=1&amp;category=Recursion&amp;sortBy=difficulty</t>
  </si>
  <si>
    <t>Create a Rest API - no changes</t>
  </si>
  <si>
    <t>MongoDB and Python - start</t>
  </si>
  <si>
    <t>Database Comparison - complete</t>
  </si>
  <si>
    <t>create a REST api to interact with actual database - no changes</t>
  </si>
  <si>
    <t>Python and MongoDB - start</t>
  </si>
  <si>
    <t>MongoDB and Python - continue</t>
  </si>
  <si>
    <t>Database Development - complete</t>
  </si>
  <si>
    <t>Consume github add some test - make changes</t>
  </si>
  <si>
    <t>Web Design for Business - start</t>
  </si>
  <si>
    <t>Installed Ubuntu Linux</t>
  </si>
  <si>
    <t>Saturday - Coderbyte assessment</t>
  </si>
  <si>
    <t>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</t>
  </si>
  <si>
    <t>Geek 4 Geeks</t>
  </si>
  <si>
    <t>Create a Rest API - made changed</t>
  </si>
  <si>
    <t>Bank accounts part 2 - no changes</t>
  </si>
  <si>
    <t>Consume GitHub Add Tests - opened pr</t>
  </si>
  <si>
    <t>Building an online business - continued</t>
  </si>
  <si>
    <t>optimizations and big-O - continued</t>
  </si>
  <si>
    <t>Simple Website - Build your first personal website - mokmelive@gmail.com</t>
  </si>
  <si>
    <t>https://morre12-debug.github.io/mphowebsite/</t>
  </si>
  <si>
    <t>http://syllabus.africacode.net/projects/simple-website/</t>
  </si>
  <si>
    <t>Create a Rest API - make changes if requested</t>
  </si>
  <si>
    <t>Bank accounts part 2 - make changes if requested</t>
  </si>
  <si>
    <t>Consume GitHub Add Tests - make changes if requested</t>
  </si>
  <si>
    <t>Building an online business - continue</t>
  </si>
  <si>
    <t>optimizations and big-O - continue</t>
  </si>
  <si>
    <t>Simple Website - Build your first personal website - mokmelive@gmail.com - review</t>
  </si>
  <si>
    <t>Bank accounts part 2 - moved to complete</t>
  </si>
  <si>
    <t>Survey design - start</t>
  </si>
  <si>
    <t>Conducting Research and User Interviews - continue</t>
  </si>
  <si>
    <t>https://morre12-debug.github.io/MphoMokomiri/</t>
  </si>
  <si>
    <t>Conducting Research and User Interviews</t>
  </si>
  <si>
    <t>Survey design</t>
  </si>
  <si>
    <t>Entrepreneurs and Freelancers Club - https://meet.google.com/qsm-bmse-kud</t>
  </si>
  <si>
    <t>Update CV</t>
  </si>
  <si>
    <t>Recamans sequence - geeks 4 geeks</t>
  </si>
  <si>
    <t>https://www.geeksforgeeks.org/problems/recamans-sequence4856/1?page=1&amp;category=Recursion&amp;sortBy=difficulty</t>
  </si>
  <si>
    <t>bank accounts - part 2 - no changes</t>
  </si>
  <si>
    <t>geek 4 geeks - upskilling</t>
  </si>
  <si>
    <t>bank accounts - part 2 - make changes if requested</t>
  </si>
  <si>
    <t>Consume Github API - add some tests - start</t>
  </si>
  <si>
    <t>Test-driven development</t>
  </si>
  <si>
    <t>create a REST api to interact with actual database - no changes made</t>
  </si>
  <si>
    <t>bank accounts - part 2 - no changes made</t>
  </si>
  <si>
    <t>Consume Github API Add Tests - continue</t>
  </si>
  <si>
    <t>Constructive Feedback - start</t>
  </si>
  <si>
    <t>Profesional Python Testing with Mocks</t>
  </si>
  <si>
    <t>https://www.youtube.com/watch?v=-F6wVOlsEAM</t>
  </si>
  <si>
    <t>Bank accounts - part 2 - make changes if requested</t>
  </si>
  <si>
    <t>The Tech Landscape Terminology - start</t>
  </si>
  <si>
    <t>Consume GitHub Add Tests - continue</t>
  </si>
  <si>
    <t>Building an online business - start</t>
  </si>
  <si>
    <t>Unsubscribe microsoft 360</t>
  </si>
  <si>
    <t>Data Wrangling - no changes made</t>
  </si>
  <si>
    <t>Bank accounts - part 2 - made changes</t>
  </si>
  <si>
    <t>create a REST api to interact with actual database - continue</t>
  </si>
  <si>
    <t>Anatomy of a web app - part 3 - AJAX - complete</t>
  </si>
  <si>
    <t xml:space="preserve">
Recamans sequence - geeks 4 geeks</t>
  </si>
  <si>
    <t>Data Wrangling - make changes if requested</t>
  </si>
  <si>
    <t>Anatomy of a web app - part 4 - Auth - start</t>
  </si>
  <si>
    <t>Data Wrangling - moved to the complete column</t>
  </si>
  <si>
    <t>Anatomy of a web app - part 4 - Auth - completed</t>
  </si>
  <si>
    <t>RSVP - 29 JAN</t>
  </si>
  <si>
    <t>Anatomy of a web app - part 5 - payment gateways - completed</t>
  </si>
  <si>
    <t>How the internet works - start</t>
  </si>
  <si>
    <t>Shop Database Using SQL - donald.nzimande@umuzi.org - review</t>
  </si>
  <si>
    <t>https://github.com/Umuzi-org/Donald-Nzimande-200-sql-/pulls</t>
  </si>
  <si>
    <t>http://syllabus.africacode.net/sql/shop-project/</t>
  </si>
  <si>
    <t>Python Unittest</t>
  </si>
  <si>
    <t>https://docs.python.org/3/library/unittest.html</t>
  </si>
  <si>
    <t>create a REST api to interact with actual database - opened pr - make changes if requested</t>
  </si>
  <si>
    <t>version control - start</t>
  </si>
  <si>
    <t>50 MINS</t>
  </si>
  <si>
    <t>1HR 30 MINS</t>
  </si>
  <si>
    <t>PROBLEM SOLVING</t>
  </si>
  <si>
    <t>PORTFOLIO / Interview Prep</t>
  </si>
  <si>
    <t>PREP FOR JOB</t>
  </si>
  <si>
    <t>BIO / Networking</t>
  </si>
  <si>
    <t>Python Resume Projects</t>
  </si>
  <si>
    <t>MAIN PROJECT (1HR 30 MINS)</t>
  </si>
  <si>
    <t>What is the Internet? - complete</t>
  </si>
  <si>
    <t>REVIEW FEEDBACK (40 MINS)</t>
  </si>
  <si>
    <t>Bank account part 2 - no changes</t>
  </si>
  <si>
    <t xml:space="preserve">Data Wrangling - made changes </t>
  </si>
  <si>
    <t>Bank accounts - part 1 - oswell.ndhlovu@umuzi.org - review</t>
  </si>
  <si>
    <t>https://github.com/Umuzi-org/Oswell-Ndhlovu-959-contentitem-python/pulls</t>
  </si>
  <si>
    <t>http://syllabus.africacode.net/projects/oop/bank-accounts/part-1/</t>
  </si>
  <si>
    <t>G.F Series -</t>
  </si>
  <si>
    <t>https://www.geeksforgeeks.org/problems/gf-series3535/1?page=1</t>
  </si>
  <si>
    <t>Bank accounts - part 2 - make changes</t>
  </si>
  <si>
    <t>Anatomy of a web app - part 1 - Requests and Responses - start</t>
  </si>
  <si>
    <t>Anatomy of a web app - part 2 - Databases</t>
  </si>
  <si>
    <t>Weekly Reflection</t>
  </si>
  <si>
    <t>Bank accounts - part 2 - make changes if rquested</t>
  </si>
  <si>
    <t>Anatomy of a web app - part 3 - AJAX</t>
  </si>
  <si>
    <t>project: Bank accounts - part 1 - oswell.ndhlovu@umuzi.org - reviewed</t>
  </si>
  <si>
    <t>Data Wrangling - no changes</t>
  </si>
  <si>
    <t>developer-habits - topic - completed</t>
  </si>
  <si>
    <t>Kanban wastes - started</t>
  </si>
  <si>
    <t>Kanban wastes - continue</t>
  </si>
  <si>
    <t xml:space="preserve">Bank account part 2 - no changes </t>
  </si>
  <si>
    <t>Data Wrangling - made changes</t>
  </si>
  <si>
    <t>Flask Tutorial</t>
  </si>
  <si>
    <t>https://youtu.be/Z1RJmh_OqeA?si=2E8do4h8gyOWLhdc</t>
  </si>
  <si>
    <t>How to ask for help with your code - continue</t>
  </si>
  <si>
    <t>Bank account part 2 - make changes if requested</t>
  </si>
  <si>
    <t>Rest API Tutorial</t>
  </si>
  <si>
    <t>https://youtu.be/qbLc5a9jdXo?si=eZISNX1NAVYGn5xs</t>
  </si>
  <si>
    <t>What is software? - continue</t>
  </si>
  <si>
    <t>What is the Internet? - continue</t>
  </si>
  <si>
    <t>coderbyte assessment - complete</t>
  </si>
  <si>
    <t>http://url9090.coderbyte.com/ls/click?upn=u001.lj3TCiZxNU7jdbrh9WbrWc0TYooxWyNG7iblBrnUkY1dZbk53wTdsxFlySTVgXVYCF3I2EvZh4hdTWbRi-2B467w-3D-3DLvTw_0uW3xirGmLjaxDxe8V-2Bwmt8Dx4Ob8Wr9iaeT5yuPIW-2BAZIOCk1FZODbopvstDGyJMBD2vdgQqKEXdfcWOOl9lwvfir9Ju5jyTJgdwP9Dd5OMrpr3buflnG5f0T6Vyjyd0rfYGkvcadeSEFgLXiFWXte5PX2NYAXgBDCwhZrz-2BfPW1v32cO8VuvDfs7g65SGo71KK0G9eno-2BbWhNxntJlbA-3D-3D</t>
  </si>
  <si>
    <t>Consume GitHub API - make changes if requested</t>
  </si>
  <si>
    <t>Bank accounts part 1 - oswell.ndhlovu@umuzi.org -review</t>
  </si>
  <si>
    <t>Data Wrangling - make changes</t>
  </si>
  <si>
    <t xml:space="preserve">Bank account part 2 - make changes </t>
  </si>
  <si>
    <t>Consume GitHub API - moved to complete</t>
  </si>
  <si>
    <t xml:space="preserve">Data Wrangling - no changes </t>
  </si>
  <si>
    <t>Shop Database using sql - donald.nzimande@umuzi.org - by someone else review</t>
  </si>
  <si>
    <t xml:space="preserve">Data Wrangling - make changes </t>
  </si>
  <si>
    <t>developer-habits - topic - started</t>
  </si>
  <si>
    <t>Coderbyte assessment complete</t>
  </si>
  <si>
    <t>http://url9090.coderbyte.com/ls/click?upn=u001.lj3TCiZxNU7jdbrh9WbrWc0TYooxWyNG7iblBrnUkY1dZbk53wTdsxFlySTVgXVYG1Xaj8eGpKf8-2FGSZEC4M8w-3D-3DQCl8_0uW3xirGmLjaxDxe8V-2Bwmt8Dx4Ob8Wr9iaeT5yuPIW-2Bq1HbI7chZ1YtWdKeg2-2BbY5l3ux-2FA1M4PdGaZqb1AxhEcZSqw6-2FQk-2F-2Fc-2FJLbLunG-2FpUrSVGyFR5pBHBepyuX6WJcvvFnZ-2F7S-2BKeH6-2BUQiIcX76LiUDNrRfZp1bWc5YwHC1yN0npWfOcahjnYOU7GR6OVwrb7kp7dTtkFdKTRhrnA-3D-3D</t>
  </si>
  <si>
    <t>Bank account part 2 - continue</t>
  </si>
  <si>
    <t xml:space="preserve">Consume GitHub API - make changes </t>
  </si>
  <si>
    <t>Men's Mental Health Panel Discussion - session</t>
  </si>
  <si>
    <t>Simple calculator part 1 - moganedilifa@gmail.com - review</t>
  </si>
  <si>
    <t>https://github.com/Umuzi-org/Aron-Moganedi-273-simple-calculator-part-1-python/pulls</t>
  </si>
  <si>
    <t>http://syllabus.africacode.net/projects/tdd/simple-calculator-part1/</t>
  </si>
  <si>
    <t xml:space="preserve">Dynamic Programming </t>
  </si>
  <si>
    <t>https://www.geeksforgeeks.org/dynamic-programming/</t>
  </si>
  <si>
    <t>Bank account part 1 - oswell.ndhlovu@umuzi.org - reviewed by Zaid</t>
  </si>
  <si>
    <t>Consume GitHub API - sent Percival an email regarding his review - requested a review</t>
  </si>
  <si>
    <t>Sqlalchemy ORM - started topic</t>
  </si>
  <si>
    <t>Python intermediate - olwethu.ntsukumbini@umuzi.org - no longer in the review column</t>
  </si>
  <si>
    <t>Bank account part 1 - oswell.ndhlovu@umuzi.org - review</t>
  </si>
  <si>
    <t>What is Unit Testing?</t>
  </si>
  <si>
    <t>https://youtu.be/3kzHmaeozDI?si=4yHgQhbKJrVDKXtQ</t>
  </si>
  <si>
    <t>Sqlalchemy ORM - completed</t>
  </si>
  <si>
    <t>Consume GitHub API - made changes</t>
  </si>
  <si>
    <t>Sqlalchemy migrations with Alembic - started</t>
  </si>
  <si>
    <t>create a REST api to interact with actual database - started</t>
  </si>
  <si>
    <t>Sqlalchemy migrations with Alembic - continue</t>
  </si>
  <si>
    <t>Simple calculator part 1 -  moganedilifa@gmail.com - review</t>
  </si>
  <si>
    <t>Coderbyte assessment - complete</t>
  </si>
  <si>
    <t>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</t>
  </si>
  <si>
    <t>Min Window Substring (coderbyte)</t>
  </si>
  <si>
    <t>https://coderbyte.com/editor/Min%20Window%20Substring:Python3</t>
  </si>
  <si>
    <t>Minimum Window Substring</t>
  </si>
  <si>
    <t>https://leetcode.com/problems/minimum-window-substring/description/</t>
  </si>
  <si>
    <t>Bank accounts - part 1 - oswell.ndhlovu@umuzi.org -review</t>
  </si>
  <si>
    <t>https://github.com/Umuzi-org/Oswell-Ndhlovu-959-contentitem-python</t>
  </si>
  <si>
    <t>https://github.com/Umuzi-org/Aron-Moganedi-273-simple-calculator-part-1-python</t>
  </si>
  <si>
    <t>Consume GitHub API - no changes</t>
  </si>
  <si>
    <t>2025 Learnership Info Session</t>
  </si>
  <si>
    <t xml:space="preserve">Naspers Programme </t>
  </si>
  <si>
    <t>Data wrangling - made changes opened pr</t>
  </si>
  <si>
    <t>Bank account part 2 - started</t>
  </si>
  <si>
    <t>Bank account part 1 - oswell.ndhlovu@umuzi.org - reviewed by someone else</t>
  </si>
  <si>
    <t>Shortest Path in a Binary Matrix -</t>
  </si>
  <si>
    <t>https://leetcode.com/problems/shortest-path-in-binary-matrix/description/</t>
  </si>
  <si>
    <t>Dynamic Programming -</t>
  </si>
  <si>
    <t>http://url9090.coderbyte.com/ls/click?upn=u001.lj3TCiZxNU7jdbrh9WbrWc0TYooxWyNG7iblBrnUkY1dZbk53wTdsxFlySTVgXVYveTSyLpdXxDHDYU88fORhQ-3D-3Drrm7_0uW3xirGmLjaxDxe8V-2Bwmt8Dx4Ob8Wr9iaeT5yuPIW-2BukIsHEg9HoNgDB3flp45N2SkjqK5Fz57V2WZG24lYjlS3LKMaHlFgy5wXgM9kk1qiN17fKNTvBZT7JcyENNZGBVAxcRUmzbpVPLEPLbcErOFb3e-2FlEmE6sYQBkmwdOxzvLiOq-2BzXpLCkvkCIDFsSMTk-2FFmPIosn5tMofMWDzx0A-3D-3D</t>
  </si>
  <si>
    <t xml:space="preserve">Dynamic Programming - </t>
  </si>
  <si>
    <t>https://www.geeksforgeeks.org/introduction-to-dynamic-programming-data-structures-and-algorithm-tutorials/?ref=shm</t>
  </si>
  <si>
    <t>Consume GitHub API - continue</t>
  </si>
  <si>
    <t>Simple Calculator - moganedilifa@gmail.com - review</t>
  </si>
  <si>
    <t xml:space="preserve">Back tracking algorithm - </t>
  </si>
  <si>
    <t>https://www.geeksforgeeks.org/backtracking-algorithms/?ref=shm</t>
  </si>
  <si>
    <t>Working With APIs in Python - Pagination and Data Extraction</t>
  </si>
  <si>
    <t>https://youtu.be/-oPuGc05Lxs?si=lkSjbKrwmudy42tc</t>
  </si>
  <si>
    <t>Consume GitHub API - opened pr</t>
  </si>
  <si>
    <t>How to pass entry level tech assemensts - postpone</t>
  </si>
  <si>
    <t>Consume github api - make changes if requested</t>
  </si>
  <si>
    <t xml:space="preserve">Bank accounts part </t>
  </si>
  <si>
    <t>Level 2 Coding Challenges - bhekumuzitshabalala.main@gmail.com - review</t>
  </si>
  <si>
    <t>https://github.com/Umuzi-org/Bhekumuzi-Tshabalala-219-level-1-programming-katas-python</t>
  </si>
  <si>
    <t>http://syllabus.africacode.net/projects/katas/level-2/</t>
  </si>
  <si>
    <t xml:space="preserve">Coderbyte assessment </t>
  </si>
  <si>
    <t>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</t>
  </si>
  <si>
    <t xml:space="preserve">Research how to build a dev portfolio </t>
  </si>
  <si>
    <t>POTFOLIO (30 MINS)</t>
  </si>
  <si>
    <t>Math</t>
  </si>
  <si>
    <t>Data wrangling - made changes if requested</t>
  </si>
  <si>
    <t>Data Wrangling Discussion - cancelled</t>
  </si>
  <si>
    <t>Password Strength Checker - oswell.ndhlovu@umuzi.org - review</t>
  </si>
  <si>
    <t>https://github.com/Umuzi-org/Oswell-Ndhlovu-269-password-checker-python/pulls</t>
  </si>
  <si>
    <t>http://syllabus.africacode.net/projects/tdd/password-checker/part1/</t>
  </si>
  <si>
    <t>Simple Calculator Part 1 - moganedilifa@gmail.com - reviewed by someone else</t>
  </si>
  <si>
    <t xml:space="preserve">Find Numbers with Even Number of Digits - </t>
  </si>
  <si>
    <t>https://leetcode.com/problems/find-numbers-with-even-number-of-digits/submissions/1449239712/</t>
  </si>
  <si>
    <t xml:space="preserve">Single Element in a Sorted Array - </t>
  </si>
  <si>
    <t>https://leetcode.com/problems/single-element-in-a-sorted-array/description/</t>
  </si>
  <si>
    <t>Binary search algorithm -</t>
  </si>
  <si>
    <t>https://www.geeksforgeeks.org/binary-search/</t>
  </si>
  <si>
    <t>Search Insert Position -</t>
  </si>
  <si>
    <t>https://leetcode.com/problems/search-insert-position/?envType=problem-list-v2&amp;envId=binary-search</t>
  </si>
  <si>
    <t>PORTFOLIO (freecodecamp YT (23:13)) / Prep for Interview</t>
  </si>
  <si>
    <t>BIO / Network</t>
  </si>
  <si>
    <t>Data wrangling - requested review - no changes requested</t>
  </si>
  <si>
    <t>Bank accounts part 1 - no changes requested</t>
  </si>
  <si>
    <t>Weekly Reflection session - rescheduled</t>
  </si>
  <si>
    <t>Binary search algorithm</t>
  </si>
  <si>
    <t>Breadth First Search</t>
  </si>
  <si>
    <t>https://www.youtube.com/results?search_query=bfs+python</t>
  </si>
  <si>
    <t xml:space="preserve">Data wrangling - no changes </t>
  </si>
  <si>
    <t xml:space="preserve">Bank accounts part 1 - no changes </t>
  </si>
  <si>
    <t>https://github.com/Umuzi-org/Oswell-Ndhlovu-269-password-checker-python</t>
  </si>
  <si>
    <t>coin change</t>
  </si>
  <si>
    <t>https://leetcode.com/problems/coin-change/description/</t>
  </si>
  <si>
    <t>help on coin change</t>
  </si>
  <si>
    <t>Consume GitHub using API - upskilling on algorithms</t>
  </si>
  <si>
    <t>https://youtu.be/NNcN5X1wsaw?si=c6sIHS9V7KL7ICAc</t>
  </si>
  <si>
    <t>PORTFOLIO [YT 39:32]/ Interview Prep</t>
  </si>
  <si>
    <t>Bank accounts part 1 - made changes</t>
  </si>
  <si>
    <t>PREPARE PROJECTS (30 MINS)</t>
  </si>
  <si>
    <t>Level 1 coding challenges - palesachristabela@gmail.com - review</t>
  </si>
  <si>
    <t>https://github.com/Umuzi-org/Palesa-Tjale-219-level-1-programming-katas-python</t>
  </si>
  <si>
    <t>http://syllabus.africacode.net/projects/katas/level-1/</t>
  </si>
  <si>
    <t>Level 2 coding challenges - bhekumuzitshabalala.main@gmail.com - review</t>
  </si>
  <si>
    <t>https://github.com/Umuzi-org/Bhekumuzi-Tshabalala-219-level-1-programming-katas-python/pulls</t>
  </si>
  <si>
    <t>Bank accounts part 1 - make changes if requested</t>
  </si>
  <si>
    <t>(C45) 2025 Learner Journey</t>
  </si>
  <si>
    <t>Password strength checker - oswell.ndhlovu@umuzi.org - review</t>
  </si>
  <si>
    <t>BFS algorithm</t>
  </si>
  <si>
    <t>https://www.geeksforgeeks.org/python-programming-language-tutorial/</t>
  </si>
  <si>
    <t>http://syllabus.africacode.net/projects/oop/bank-accounts/part-2/</t>
  </si>
  <si>
    <t>Data wrangling - no changes requested</t>
  </si>
  <si>
    <t>Coderbyte assessment -</t>
  </si>
  <si>
    <t>Mpho</t>
  </si>
  <si>
    <t>Breakfast</t>
  </si>
  <si>
    <t>Plan</t>
  </si>
  <si>
    <t>Clean the house</t>
  </si>
  <si>
    <t>Bath</t>
  </si>
  <si>
    <t>Coderbyte assessment</t>
  </si>
  <si>
    <t>PROJECTS AND STUDYING</t>
  </si>
  <si>
    <t>Data wrangling - made changes</t>
  </si>
  <si>
    <t>String calculator - moved to complete</t>
  </si>
  <si>
    <t>Rat in a maze</t>
  </si>
  <si>
    <t>- https://www.naukri.com/code360/problems/rat-in-a-maze_1215030</t>
  </si>
  <si>
    <t>Data wrangling session</t>
  </si>
  <si>
    <t>Bank accounts part 1 - make changes</t>
  </si>
  <si>
    <t>No changes</t>
  </si>
  <si>
    <t>Password strength checker - nathan.slaverse@umuzi.org - review</t>
  </si>
  <si>
    <t xml:space="preserve">Coin change - </t>
  </si>
  <si>
    <t>Data wrangling - make changes</t>
  </si>
  <si>
    <t>string calculator part 1 - make changes if requested</t>
  </si>
  <si>
    <t>No change</t>
  </si>
  <si>
    <t>BREAK</t>
  </si>
  <si>
    <t>END OF DAY</t>
  </si>
  <si>
    <t>Level 1 code challenges - palesachristabela@gmail.com - review</t>
  </si>
  <si>
    <t xml:space="preserve">Data structures and algorithms - 	</t>
  </si>
  <si>
    <t>https://www.youtube.com/@codebasics</t>
  </si>
  <si>
    <t>Group upskilling session</t>
  </si>
  <si>
    <t>API basics - start</t>
  </si>
  <si>
    <t>string calculator part 1 - requested review</t>
  </si>
  <si>
    <t>Bank accounts part 1 - requested review</t>
  </si>
  <si>
    <t>API basics - continue</t>
  </si>
  <si>
    <t>string calculator part 1 - moved to complete</t>
  </si>
  <si>
    <t>Consume GitHub API</t>
  </si>
  <si>
    <t>WEEKLY REFLECTION DATE</t>
  </si>
  <si>
    <t>HELPING OTHERS</t>
  </si>
  <si>
    <t>CODE REVIEW CONFICTS</t>
  </si>
  <si>
    <t>PROJECT PROGRESS (NEXT WEEK'S GOALS)</t>
  </si>
  <si>
    <t>string calculator part 1 - make changes</t>
  </si>
  <si>
    <t>Bank accounts part 1 - continue</t>
  </si>
  <si>
    <t>Missed goal</t>
  </si>
  <si>
    <t>string calculator part 1 - moved to review</t>
  </si>
  <si>
    <t>Bank accounts part 1 - opened pr</t>
  </si>
  <si>
    <t>coderbyte</t>
  </si>
  <si>
    <t>Data Wrangling - asked for review clarity</t>
  </si>
  <si>
    <t>String calculator  part 1 - asked for review clarity</t>
  </si>
  <si>
    <t>Upskilling google form - complete</t>
  </si>
  <si>
    <t>String calculator  part 1 - make changes if requested</t>
  </si>
  <si>
    <t>Bank accounts part 1 - start</t>
  </si>
  <si>
    <t>At risk card progress - session</t>
  </si>
  <si>
    <t>At risk -  Problem Solving Foundation 1 -  session</t>
  </si>
  <si>
    <t>Waiting for a review on pr</t>
  </si>
  <si>
    <t>Blocker: Electricity power outage</t>
  </si>
  <si>
    <t>Approved</t>
  </si>
  <si>
    <t>Hello hi C45, let's chat! - session</t>
  </si>
  <si>
    <t>Setup Rocketchat</t>
  </si>
  <si>
    <t>Not going to do it anymore</t>
  </si>
  <si>
    <t>None</t>
  </si>
  <si>
    <t xml:space="preserve">coderbyte assessment	</t>
  </si>
  <si>
    <t>String calculator - make changes</t>
  </si>
  <si>
    <t>Bank accounts part 1 - open pr</t>
  </si>
  <si>
    <t>At risk -  Problem Solving Foundation 1 -  check in session</t>
  </si>
  <si>
    <t>Learner Get to know me session</t>
  </si>
  <si>
    <t>Budget</t>
  </si>
  <si>
    <t>Upskilling google form</t>
  </si>
  <si>
    <t>Password strength checker - vilakzc@gmail.com - review</t>
  </si>
  <si>
    <t>Password strength checker - mashianethulani23@gmail.com - review</t>
  </si>
  <si>
    <t>Rat In A Maze -</t>
  </si>
  <si>
    <t>https://www.naukri.com/code360/problems/rat-in-a-maze_1215030</t>
  </si>
  <si>
    <t>Thinking like a machine - complete</t>
  </si>
  <si>
    <t>string-calculator part 1 - asked for clarity</t>
  </si>
  <si>
    <t>string-calculator part 1 - make changes</t>
  </si>
  <si>
    <t xml:space="preserve">Coderbyte assessment - complete	</t>
  </si>
  <si>
    <t>string-calculator part 1 - make changes if requested</t>
  </si>
  <si>
    <t>Proposal for Weekly Group Upskilling Plan Chats - session</t>
  </si>
  <si>
    <t>Bank accounts - part 1 - start</t>
  </si>
  <si>
    <t>Cognitive Biases - topic - start</t>
  </si>
  <si>
    <t>Problem Solving algorithms</t>
  </si>
  <si>
    <t>Cognitive Biases - topic - complete</t>
  </si>
  <si>
    <t>Validate SA ID - vilakzc@gmail.com - review</t>
  </si>
  <si>
    <t xml:space="preserve">At risk practice problem - </t>
  </si>
  <si>
    <t>Rat in a Maze</t>
  </si>
  <si>
    <t>Data Wrangling - complete</t>
  </si>
  <si>
    <t>Introduction to live assessments - topic</t>
  </si>
  <si>
    <t>Assessment: Functions, return statements and printing to the terminal - started</t>
  </si>
  <si>
    <t>Shortest Path in a Binary Matrix</t>
  </si>
  <si>
    <t xml:space="preserve">coderbyte assessment (last week) - </t>
  </si>
  <si>
    <t>complete</t>
  </si>
  <si>
    <t xml:space="preserve">coderbyte assessment (this week) - </t>
  </si>
  <si>
    <t>Data wrangling - make changes if requested</t>
  </si>
  <si>
    <t>Emotional Intelligence</t>
  </si>
  <si>
    <t>Check-in session:</t>
  </si>
  <si>
    <t>string-calculator part 1 - start</t>
  </si>
  <si>
    <t>WEEKLY REFLECTION DATES</t>
  </si>
  <si>
    <t>No one</t>
  </si>
  <si>
    <t>At risk practice problem - Rat in  maize</t>
  </si>
  <si>
    <t>Data wrangling - request review</t>
  </si>
  <si>
    <t>Coderbyte assessments (last week and this week)</t>
  </si>
  <si>
    <t>String calculator part 1 - request review</t>
  </si>
  <si>
    <t>Thinking like a machine</t>
  </si>
  <si>
    <t>Password strength checker - mashianethulani23@gmail.com - reviewed by someone else</t>
  </si>
  <si>
    <t>Thinking like a machine - topic - start</t>
  </si>
  <si>
    <t xml:space="preserve">Data wrangling - make changes </t>
  </si>
  <si>
    <t>string-calculator part 1 - make changes if requeted</t>
  </si>
  <si>
    <t>Data wrangling - make changes - open pr</t>
  </si>
  <si>
    <t>Level 2 coding challenges - moganedilifa@gmail.com - review</t>
  </si>
  <si>
    <t>Validate SA ID - vilakzc@gmail.com - reviewed</t>
  </si>
  <si>
    <t xml:space="preserve"> Problem Solving Foundation</t>
  </si>
  <si>
    <t>CARD PROGRESS YELLOW</t>
  </si>
  <si>
    <t>pandas - upskill</t>
  </si>
  <si>
    <t>https://www.youtube.com/@dataschool</t>
  </si>
  <si>
    <t>Data Wrangling - continue</t>
  </si>
  <si>
    <t>Data wrangling - complete</t>
  </si>
  <si>
    <t>Learner Get To Know Me Sessions</t>
  </si>
  <si>
    <t>Coderbyte</t>
  </si>
  <si>
    <t>http://url9090.coderbyte.com/ls/click?upn=u001.lj3TCiZxNU7jdbrh9WbrWc0TYooxWyNG7iblBrnUkY1dZbk53wTdsxFlySTVgXVY0EOKezaMxxXBeEkLTi-2B8-2Bw-3D-3DKqsu_0uW3xirGmLjaxDxe8V-2Bwmt8Dx4Ob8Wr9iaeT5yuPIW-2FpPZOvLScC6DPke-2BWze2CJmGoBOKGbFbSiwSzw27EoVm7YSDPtzYJZMsgmjKtW0KUhcnthDyKwCQKwkqk-2F0i52to5-2B4c7spcB3X25keno6PpCqvbtaQud5hvm-2Fzxx95MAMaQDlRFwYo1l6uv5-2FTOFFuvVXNSCVpKvt8-2F5vo9UpdA-3D-3D</t>
  </si>
  <si>
    <t>Developer-habits - topic</t>
  </si>
  <si>
    <t>Data Wrangling - project repo</t>
  </si>
  <si>
    <t>String-calculator part 1</t>
  </si>
  <si>
    <t>API basics</t>
  </si>
  <si>
    <t>Environmental Variables</t>
  </si>
  <si>
    <t>Database development - topic - complete</t>
  </si>
  <si>
    <t>Validate SA ID - mashianethulani23@gmail.com - review</t>
  </si>
  <si>
    <t>shop database using sql - make changes if requested</t>
  </si>
  <si>
    <t>animal part 2 - requested a review</t>
  </si>
  <si>
    <t>Data Wrangling - start</t>
  </si>
  <si>
    <t>Ollie session</t>
  </si>
  <si>
    <t>Canceled</t>
  </si>
  <si>
    <t>animal part 2 - make changes if requested</t>
  </si>
  <si>
    <t>Problem Solving Foundation - session</t>
  </si>
  <si>
    <t>CARD PROGRESS YELLOW - session</t>
  </si>
  <si>
    <t>Postponed to Friday</t>
  </si>
  <si>
    <t>Toeplitz Matrix</t>
  </si>
  <si>
    <t>https://leetcode.com/problems/toeplitz-matrix/description/</t>
  </si>
  <si>
    <t>Work through the solution for Random Flip Matrix</t>
  </si>
  <si>
    <t>Random Flip Matrix</t>
  </si>
  <si>
    <t>https://leetcode.com/problems/random-flip-matrix/description/</t>
  </si>
  <si>
    <t>Matrix Block Sum</t>
  </si>
  <si>
    <t>https://leetcode.com/problems/matrix-block-sum/description/</t>
  </si>
  <si>
    <t>animal part 2 - complete column</t>
  </si>
  <si>
    <t>Check-in - session</t>
  </si>
  <si>
    <t>Butho helped me with shop database using sql</t>
  </si>
  <si>
    <t>Toeplitz Matrix-https://leetcode.com/problems/toeplitz-matrix/description/</t>
  </si>
  <si>
    <t>Shop database using sql - complete column</t>
  </si>
  <si>
    <t>Random Flip Matrix - https://leetcode.com/problems/random-flip-matrix/description/</t>
  </si>
  <si>
    <t>Data wrangling - open pull request</t>
  </si>
  <si>
    <t>Matrix Block Sum - https://leetcode.com/problems/matrix-block-sum/description/</t>
  </si>
  <si>
    <t>Hackerland Radio Transmitters</t>
  </si>
  <si>
    <t>https://www.hackerrank.com/challenges/hackerland-radio-transmitters/problem?isFullScreen=true</t>
  </si>
  <si>
    <t>Ice Cream Parlor</t>
  </si>
  <si>
    <t>https://www.hackerrank.com/challenges/icecream-parlor/problem?isFullScreen=true</t>
  </si>
  <si>
    <t>Weekly reflections - session</t>
  </si>
  <si>
    <t>Validate SA ID - mashianethulani23@gmail.com - reviewed</t>
  </si>
  <si>
    <t>Validate SA ID - mashianethulani23@gmail.com - add review</t>
  </si>
  <si>
    <t xml:space="preserve">shop database using sql - make changes </t>
  </si>
  <si>
    <t>password strength checker - make changes if requested</t>
  </si>
  <si>
    <t>Animal part 2 - start</t>
  </si>
  <si>
    <t>Level 2 coding challenges - moganedilifa@gmail.com - review pr</t>
  </si>
  <si>
    <t>Validate sa id - vilakzc@gmail.com - review pr</t>
  </si>
  <si>
    <t>Animal part 2 - continue</t>
  </si>
  <si>
    <t>reviewed py someone else</t>
  </si>
  <si>
    <t>Validate sa id - vilakzc@gmail.com - review</t>
  </si>
  <si>
    <t>someone else reviewed</t>
  </si>
  <si>
    <t>Validate sa id - mashianethulani23@gmail.com - review</t>
  </si>
  <si>
    <t>Roman integers</t>
  </si>
  <si>
    <t>https://leetcode.com/problems/roman-to-integer/description/</t>
  </si>
  <si>
    <t>Animal part 2 - make changes if necessary</t>
  </si>
  <si>
    <t>Roman integers	https://leetcode.com/problems/roman-to-integer/description/</t>
  </si>
  <si>
    <t>Shop database using sql - request review</t>
  </si>
  <si>
    <t>Three sum</t>
  </si>
  <si>
    <t>Animal part 2 - request review</t>
  </si>
  <si>
    <t>Problem solving session</t>
  </si>
  <si>
    <t>Card progress session</t>
  </si>
  <si>
    <t>coderbyte challenge - Matrix Multiplication</t>
  </si>
  <si>
    <t>mmashau8@gmail.com</t>
  </si>
  <si>
    <t>coderbyte challenge - Matrix Determinant</t>
  </si>
  <si>
    <t>the omnisphere vst</t>
  </si>
  <si>
    <t>http://url9090.coderbyte.com/ls/click?upn=u001.lj3TCiZxNU7jdbrh9WbrWc0TYooxWyNG7iblBrnUkY1dZbk53wTdsxFlySTVgXVYwYWepHMI-2FPtSqTEK1SnOvA-3D-3Dt3lO_0uW3xirGmLjaxDxe8V-2Bwmt8Dx4Ob8Wr9iaeT5yuPIW9gs196ZiVv-2Fim-2BR-2BxIGgCc2GH3-2FlSQy3nauK2SMWtCNZSftOpeR1W4Y1muF9Nd1yfStizHc2DDiEgJqzwljSPuZpeoECvhbpicgAbpcmVYgnpeknGH8LhLL3YSJSg3n-2B-2Be7OGWkD616ABmq-2B5oRgFGog4EPFaUxjcTsY-2BMS9CjMA-3D-3D</t>
  </si>
  <si>
    <t>project: Level 2 coding challenges - moganedilifa@gmail.com - reviewed by someone else</t>
  </si>
  <si>
    <t>Leetscode - Minimum Number of Flips</t>
  </si>
  <si>
    <t>https://leetcode.com/problems/minimum-number-of-flips-to-make-binary-grid-palindromic-i/description/</t>
  </si>
  <si>
    <t>No changes made</t>
  </si>
  <si>
    <t>password strength checker - continue</t>
  </si>
  <si>
    <t>interacting with files - oswell.ndhlovu@umuzi.org - review pr</t>
  </si>
  <si>
    <t>password strength checker - completed - open PR</t>
  </si>
  <si>
    <t>Python Recursion by example</t>
  </si>
  <si>
    <t>Revise - past coderbyte question - closest enemy</t>
  </si>
  <si>
    <t>interacting with files - oswell.ndhlovu@umuzi.org - add review</t>
  </si>
  <si>
    <t>https://coderbyte.com/sl-candidate?inviteKey=ZhxskeU5UI</t>
  </si>
  <si>
    <t>No changes requested</t>
  </si>
  <si>
    <t>Data validation - topic - start</t>
  </si>
  <si>
    <t>Regular Expression resources - topic</t>
  </si>
  <si>
    <t xml:space="preserve">None </t>
  </si>
  <si>
    <t>Password strength checker - request review</t>
  </si>
  <si>
    <t xml:space="preserve">Revise - past coderbyte question - closest enemy	</t>
  </si>
  <si>
    <t>Shop database - request review</t>
  </si>
  <si>
    <t>Animal Part 2 - start</t>
  </si>
  <si>
    <t xml:space="preserve"> Level 2 coding challenges - moganedilifa@gmail.com - add review</t>
  </si>
  <si>
    <t>reviewed by someone else</t>
  </si>
  <si>
    <t>Data validation - topic - complete</t>
  </si>
  <si>
    <t>http://syllabus.africacode.net/topics/data_validation_and_verification/</t>
  </si>
  <si>
    <t>Regular Expression resources - complete</t>
  </si>
  <si>
    <t>http://syllabus.africacode.net/topics/regular-expressions/</t>
  </si>
  <si>
    <t>Problem solving foundation 0- python - session</t>
  </si>
  <si>
    <t>Revise past coderbyte assessments</t>
  </si>
  <si>
    <t>Password strength checker - continue</t>
  </si>
  <si>
    <t>Shop Database using sql</t>
  </si>
  <si>
    <t>Learn Isizulu</t>
  </si>
  <si>
    <t>oswell.ndhlovu@umuzi.org - interacting with files - review pr</t>
  </si>
  <si>
    <t>oswell.ndhlovu@umuzi.org - interacting with files - review pr - struggling with shop database using sql</t>
  </si>
  <si>
    <t>Revise past coderbyte assessments - making changes on shop database took longer than I expected.</t>
  </si>
  <si>
    <t>Add Two Numbers</t>
  </si>
  <si>
    <t>https://leetcode.com/problems/add-two-numbers/description/</t>
  </si>
  <si>
    <t>Shop Database using sql - rose.kgatle@umuzi.org - assist session</t>
  </si>
  <si>
    <t xml:space="preserve"> </t>
  </si>
  <si>
    <t>http://url9090.coderbyte.com/ls/click?upn=u001.lj3TCiZxNU7jdbrh9WbrWc0TYooxWyNG7iblBrnUkY1dZbk53wTdsxFlySTVgXVYdkHp36vZLmB3vioEVDv-2FhA-3D-3DFkGg_0uW3xirGmLjaxDxe8V-2Bwmt8Dx4Ob8Wr9iaeT5yuPIW8QfrUb25ufUhezFfh1aUCeBdlDhWqSwUUOUaKFPDNYaX7w38on7TScAkDGEu6o5wk3VKcpYGQth9HdJE0-2B10E595H1n-2FP1oiC7xX7w0WHL5E84lKPN2Ly7HhTfJv0a5JU0KxwGK3aJ5Zw4A0WfuVThl1uYLA3wN7Wqn6XuTEhjDg-3D-3D</t>
  </si>
  <si>
    <t>Skill Assistance - Classes and objects python - session</t>
  </si>
  <si>
    <t>Shop Database using sql - make changes</t>
  </si>
  <si>
    <t>Shop Database using sql - rose.kgatle@umuzi.org - assisted me</t>
  </si>
  <si>
    <t xml:space="preserve">Revise past coderbyte assessments	</t>
  </si>
  <si>
    <t>Password strength checher - open pull request</t>
  </si>
  <si>
    <t xml:space="preserve">Skill Assistance - Classes and objects python - session	</t>
  </si>
  <si>
    <t>Data Validation - topic - start</t>
  </si>
  <si>
    <t>Search and sort Techniques - topic - start</t>
  </si>
  <si>
    <t>optimizations and big - O - topic - start</t>
  </si>
  <si>
    <t>Beyond Belief Talks: Women In Tech Panel Discussion</t>
  </si>
  <si>
    <t>Shop database using sql - project</t>
  </si>
  <si>
    <t>Data Validation - topic</t>
  </si>
  <si>
    <t>String calculator part 1 - project</t>
  </si>
  <si>
    <t>API basics - topic</t>
  </si>
  <si>
    <t>Environmental variables - topic</t>
  </si>
  <si>
    <t>Consume GITHUB API - project</t>
  </si>
  <si>
    <t>Database Development</t>
  </si>
  <si>
    <t>Data Wrangling  - project</t>
  </si>
  <si>
    <t>Password strength checker - project</t>
  </si>
  <si>
    <t>Leetcode - Maximum Distance in Arrays - Complete</t>
  </si>
  <si>
    <t>https://leetcode.com/problems/maximum-distance-in-arrays/description/?envType=daily-question&amp;envId=2024-08-16</t>
  </si>
  <si>
    <t>[At Risk] Problem Solving - session</t>
  </si>
  <si>
    <t>Animal part 1 - make changes if reviewed</t>
  </si>
  <si>
    <t>Validate SA ID - make changes if requested</t>
  </si>
  <si>
    <t>Assertive programming helpers for Pandas - moved to complete column</t>
  </si>
  <si>
    <t>Shop database using sql - project - continue</t>
  </si>
  <si>
    <t>Isizulu - learn @12pm</t>
  </si>
  <si>
    <t xml:space="preserve"> interacting with files - oswell.ndhlovu@umuzi.org - PR reviewed by someone else before me</t>
  </si>
  <si>
    <t>Revise - [At Risk] Problem Solving - practice problem</t>
  </si>
  <si>
    <t>Shop database using sql - project - complete - opened PR</t>
  </si>
  <si>
    <t>C45 - Check in session</t>
  </si>
  <si>
    <t>Validate SA ID - moved to the complete column</t>
  </si>
  <si>
    <t>Password strength checker - project - started</t>
  </si>
  <si>
    <t xml:space="preserve"> interacting with files - oswell.ndhlovu@umuzi.org - PR reviewed</t>
  </si>
  <si>
    <t>Longest Substring Without Repeating Characters</t>
  </si>
  <si>
    <t>https://leetcode.com/problems/longest-substring-without-repeating-characters/description/</t>
  </si>
  <si>
    <t>Animal part 1 - requested review</t>
  </si>
  <si>
    <t>Shop database using sql - project - make changes</t>
  </si>
  <si>
    <t>Password strength checker - project - continue</t>
  </si>
  <si>
    <t>Coderbyte Assement - complete</t>
  </si>
  <si>
    <t>http://url9090.coderbyte.com/ls/click?upn=u001.lj3TCiZxNU7jdbrh9WbrWc0TYooxWyNG7iblBrnUkY1dZbk53wTdsxFlySTVgXVYSlddttvl6rkAbSflx0IPZg-3D-3DM-_l_0uW3xirGmLjaxDxe8V-2Bwmt8Dx4Ob8Wr9iaeT5yuPIW8-2BNsCIRGRgtL3vmLM9kP8FIHiE4SWxyCua-2FmtXsE2Mg9yzKUlMhXGuzAS5fDqyl9ssJkbHbtJE-2F68oKRyHo9ARpiby8O5iGABZ6ANr2HRTvyEI0iqL8E5bSsaIRcfSEKkZNQnnD-2FmgB6CfuLo4cPhbOTDQiadaTLXEh7jx2lmr0lLmwpFhIBuqFLEx8-2FZVIyY-3D</t>
  </si>
  <si>
    <t>helped - Oswell - interacting with files</t>
  </si>
  <si>
    <t>Leetcode - Maximum Distance in Arrays - Complete - https://leetcode.com/problems/maximum-distance-in-arrays/description/?envType=daily-question&amp;envId=2024-08-16</t>
  </si>
  <si>
    <t>shop database using sql - request review</t>
  </si>
  <si>
    <t>Password strength checker - open PR</t>
  </si>
  <si>
    <t>Longest Substring Without Repeating Characters	https://leetcode.com/problems/longest-substring-without-repeating-characters/description/</t>
  </si>
  <si>
    <t xml:space="preserve">Revise - [At Risk] Problem Solving - practice problem	</t>
  </si>
  <si>
    <t>Problem solving - meeting with Butho</t>
  </si>
  <si>
    <t>Validate SA ID - make changes if PR reviewed</t>
  </si>
  <si>
    <t>Assertive programming helpers for Pandas - make changes if PR reviewed</t>
  </si>
  <si>
    <t>Animal part 1 - make changes if requested</t>
  </si>
  <si>
    <t>Isizulu - learn</t>
  </si>
  <si>
    <t>Practice problem solving - previous coderbyte - searching challenge palindrome number</t>
  </si>
  <si>
    <t>Practice problem solving - previous coderbyte - math challenge pascal's triangle</t>
  </si>
  <si>
    <t xml:space="preserve">Animal part 1 - make changes </t>
  </si>
  <si>
    <t>Validate SA ID - PR approved</t>
  </si>
  <si>
    <t>Assertive programming helpers for Pandas - PR approved</t>
  </si>
  <si>
    <t>leetcode - Two sum - https://leetcode.com/problems/two-sum/submissions/1355530469/</t>
  </si>
  <si>
    <t>oswell.ndhlovu@umuzi.org - interacting with files - review PR</t>
  </si>
  <si>
    <t>Butho Helped me with a coderbyte question - Array challenge - Wave pattern</t>
  </si>
  <si>
    <t>Completed coderbyte assessment</t>
  </si>
  <si>
    <t>Animal Part 1 - request review</t>
  </si>
  <si>
    <t>Validate SA ID - request review</t>
  </si>
  <si>
    <t>Assertive programming Helpers for Pandas - make changes if requested</t>
  </si>
  <si>
    <t>Shop database using sql - open pr</t>
  </si>
  <si>
    <t>Regular Expressions resources - topic - start</t>
  </si>
  <si>
    <t>Leetcode - Maximum Distance in Arrays - https://leetcode.com/problems/maximum-distance-in-arrays/description/?envType=daily-question&amp;envId=2024-08-16</t>
  </si>
  <si>
    <t>Validate SA ID - requested review</t>
  </si>
  <si>
    <t>Assertive programming helpers for Pandas - requested review</t>
  </si>
  <si>
    <t>Assertive programming helpers for Pandas - make changes if requested</t>
  </si>
  <si>
    <t xml:space="preserve"> mmeli.thokozani77209@gmail.com - simple-calculator part 1 - someone already reviewed PR</t>
  </si>
  <si>
    <t>sithembiso.mdhluli@umuzi.org - Solo Learn - Python Intermediate - 5 Working with Files - Profile check - add review</t>
  </si>
  <si>
    <t>Revise coderbyte questions</t>
  </si>
  <si>
    <t>Leetcode - practice problem solving</t>
  </si>
  <si>
    <t>Leetcode - Minimum Deletions to make String Balanced - continue</t>
  </si>
  <si>
    <t>At risk - practice problem</t>
  </si>
  <si>
    <t>Animal part 1 - make changes if PR reviewed</t>
  </si>
  <si>
    <t xml:space="preserve">Assertive programming helpers for Pandas - make changes </t>
  </si>
  <si>
    <t>Shop database using sql - project - start</t>
  </si>
  <si>
    <t>C45 Check-in session</t>
  </si>
  <si>
    <t xml:space="preserve">Leetcode - practice problem solving	</t>
  </si>
  <si>
    <t>C45: Connection session</t>
  </si>
  <si>
    <t>Coderbyte assessment (50%)</t>
  </si>
  <si>
    <t>Data validation and quality control - topic</t>
  </si>
  <si>
    <t>Jupyter notebooks best practice - topic</t>
  </si>
  <si>
    <t>Data ethics and privacy - topic</t>
  </si>
  <si>
    <t>selloshadrack@gmail.com - project: Level 2 coding challenges</t>
  </si>
  <si>
    <t>Revise coderbyte question - binary string</t>
  </si>
  <si>
    <t>Leetcode  - reverse string</t>
  </si>
  <si>
    <t>Leetcode - rotate string</t>
  </si>
  <si>
    <t>project: Validate a South African ID number - make changes</t>
  </si>
  <si>
    <t>project: Animals Part 1. OOP basics - make changes if PR reviewed</t>
  </si>
  <si>
    <t>project: interacting with files - make changes if PR reviewed</t>
  </si>
  <si>
    <t>Data validation and quality control - topic - complete</t>
  </si>
  <si>
    <t>Jupyter Notebooks Best Practice - topic - complete</t>
  </si>
  <si>
    <t>Leetcode - SQL 50</t>
  </si>
  <si>
    <t>missed goal</t>
  </si>
  <si>
    <t>Practice classes and objects - composition</t>
  </si>
  <si>
    <t>Leetcode - Minimum Deletions to Make String Balanced - start</t>
  </si>
  <si>
    <t>Assertive programming helpers for Pandas - send a hesk ticket - no reviewers assigned</t>
  </si>
  <si>
    <t>PR not reviewed</t>
  </si>
  <si>
    <t>Data ethics and privacy - topic - start</t>
  </si>
  <si>
    <t>Not cleaning today</t>
  </si>
  <si>
    <t>Leetcode - Minimum Deletions to Make String Balanced - continue</t>
  </si>
  <si>
    <t>[At Risk] Problem solving foundation - session</t>
  </si>
  <si>
    <t>project: Validate a South African ID number - make changes if PR is reviewed</t>
  </si>
  <si>
    <t>Assertive programming helpers for Pandas - make changes</t>
  </si>
  <si>
    <t>Data ethics and privacy - topic - continue</t>
  </si>
  <si>
    <t>mmeli.thokozani77209@gmail.com - project: simple-calculator part 1 - review PR</t>
  </si>
  <si>
    <t>Coderbyte Assessment - complete</t>
  </si>
  <si>
    <t>Remember to take screenshots of coderbyte questions</t>
  </si>
  <si>
    <t>at risk problem</t>
  </si>
  <si>
    <t>skills assistance problem</t>
  </si>
  <si>
    <t xml:space="preserve">project: Animals Part 1. OOP basics - make changes </t>
  </si>
  <si>
    <t>Assertive programming helpers for Pandas - make changes if PR is reviewed</t>
  </si>
  <si>
    <t>Animal part 1 - request review</t>
  </si>
  <si>
    <t>Leetcode - practiced problem solving</t>
  </si>
  <si>
    <t>Validate sa id - request review</t>
  </si>
  <si>
    <t>Coderbyte assessment completed</t>
  </si>
  <si>
    <t>Assertive programming helpers for pandas - request review</t>
  </si>
  <si>
    <t>Skills assistance classes and objects session</t>
  </si>
  <si>
    <t>At risk session</t>
  </si>
  <si>
    <t>Regular expression resources - topic - complete</t>
  </si>
  <si>
    <t>String calculator part 1 - start</t>
  </si>
  <si>
    <t>Animal part 1 - make changes if PR is reviewed</t>
  </si>
  <si>
    <t>Validate sa id - make changes PR if reviewed</t>
  </si>
  <si>
    <t>Assertive programming helpers for pandas - make changes if PR is reviewed</t>
  </si>
  <si>
    <t>Data ethics and privacy - topic - complete</t>
  </si>
  <si>
    <t>Fix Portfolio</t>
  </si>
  <si>
    <t>Duplicate portfolio for fiver</t>
  </si>
  <si>
    <t>Create Fiver Account</t>
  </si>
  <si>
    <t>Fix CV</t>
  </si>
  <si>
    <t>Create OfferZen Account</t>
  </si>
  <si>
    <t>Complete Rabbitmq</t>
  </si>
  <si>
    <t>Complete DAG with Airflow</t>
  </si>
  <si>
    <t>Update portfolio</t>
  </si>
  <si>
    <t>Apply for jobs</t>
  </si>
</sst>
</file>

<file path=xl/styles.xml><?xml version="1.0" encoding="utf-8"?>
<styleSheet xmlns="http://schemas.openxmlformats.org/spreadsheetml/2006/main">
  <numFmts count="6">
    <numFmt numFmtId="176" formatCode="[$-409]dddd\,mmmm\ d\,yyyy;@"/>
    <numFmt numFmtId="177" formatCode="[$-F800]dddd\,\ mmmm\ dd\,\ yyyy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48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2"/>
      <name val="Arial"/>
      <charset val="134"/>
    </font>
    <font>
      <sz val="11"/>
      <color theme="1"/>
      <name val="Arial"/>
      <charset val="134"/>
    </font>
    <font>
      <u/>
      <sz val="11"/>
      <color rgb="FF800080"/>
      <name val="Calibri"/>
      <charset val="134"/>
      <scheme val="minor"/>
    </font>
    <font>
      <u/>
      <sz val="11"/>
      <color indexed="4"/>
      <name val="Calibri"/>
      <charset val="134"/>
      <scheme val="minor"/>
    </font>
    <font>
      <b/>
      <sz val="12"/>
      <color theme="1" tint="0.349986266670736"/>
      <name val="Arial"/>
      <charset val="134"/>
    </font>
    <font>
      <b/>
      <sz val="20"/>
      <color theme="1" tint="0.349986266670736"/>
      <name val="Arial"/>
      <charset val="134"/>
    </font>
    <font>
      <b/>
      <sz val="11"/>
      <color theme="5" tint="-0.499984740745262"/>
      <name val="Arial"/>
      <charset val="134"/>
    </font>
    <font>
      <b/>
      <sz val="11"/>
      <color theme="0"/>
      <name val="Arial"/>
      <charset val="134"/>
    </font>
    <font>
      <b/>
      <sz val="11"/>
      <color theme="1" tint="0.349986266670736"/>
      <name val="Arial"/>
      <charset val="134"/>
    </font>
    <font>
      <b/>
      <sz val="20"/>
      <color indexed="5"/>
      <name val="Arial"/>
      <charset val="134"/>
    </font>
    <font>
      <b/>
      <sz val="11"/>
      <name val="Arial"/>
      <charset val="134"/>
    </font>
    <font>
      <b/>
      <sz val="11"/>
      <color rgb="FF1F3013"/>
      <name val="Arial"/>
      <charset val="134"/>
    </font>
    <font>
      <b/>
      <sz val="11"/>
      <color rgb="FFC00000"/>
      <name val="Arial"/>
      <charset val="134"/>
    </font>
    <font>
      <b/>
      <sz val="11"/>
      <color rgb="FF002060"/>
      <name val="Arial"/>
      <charset val="134"/>
    </font>
    <font>
      <b/>
      <sz val="11"/>
      <color rgb="FF10293E"/>
      <name val="Arial"/>
      <charset val="134"/>
    </font>
    <font>
      <b/>
      <sz val="12"/>
      <color indexed="5"/>
      <name val="Arial"/>
      <charset val="134"/>
    </font>
    <font>
      <b/>
      <sz val="11"/>
      <color rgb="FF213515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1"/>
      <color rgb="FFC00000"/>
      <name val="Calibri"/>
      <charset val="134"/>
      <scheme val="minor"/>
    </font>
    <font>
      <sz val="10"/>
      <color rgb="FF202124"/>
      <name val="Roboto"/>
      <charset val="134"/>
    </font>
    <font>
      <b/>
      <sz val="11"/>
      <color rgb="FF0070C0"/>
      <name val="Arial"/>
      <charset val="134"/>
    </font>
    <font>
      <b/>
      <sz val="11"/>
      <color indexed="2"/>
      <name val="Arial"/>
      <charset val="134"/>
    </font>
    <font>
      <u/>
      <sz val="11"/>
      <color theme="0"/>
      <name val="Arial"/>
      <charset val="134"/>
    </font>
    <font>
      <b/>
      <sz val="13"/>
      <color theme="1"/>
      <name val="Arial"/>
      <charset val="134"/>
    </font>
    <font>
      <sz val="13"/>
      <color theme="1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rgb="FF99059D"/>
        <bgColor indexed="64"/>
      </patternFill>
    </fill>
    <fill>
      <patternFill patternType="solid">
        <fgColor rgb="FFF109F7"/>
        <bgColor indexed="64"/>
      </patternFill>
    </fill>
    <fill>
      <patternFill patternType="solid">
        <fgColor rgb="FFB889D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BE70B"/>
        <bgColor indexed="64"/>
      </patternFill>
    </fill>
    <fill>
      <patternFill patternType="solid">
        <fgColor rgb="FFE27AE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rgb="FFF5B184"/>
        <bgColor indexed="64"/>
      </patternFill>
    </fill>
    <fill>
      <patternFill patternType="solid">
        <fgColor rgb="FF59DA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44" fillId="0" borderId="76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1" fillId="0" borderId="74" applyNumberFormat="0" applyFill="0" applyAlignment="0" applyProtection="0">
      <alignment vertical="center"/>
    </xf>
    <xf numFmtId="0" fontId="39" fillId="20" borderId="7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0" fillId="24" borderId="71" applyNumberFormat="0" applyFont="0" applyAlignment="0" applyProtection="0">
      <alignment vertical="center"/>
    </xf>
    <xf numFmtId="0" fontId="36" fillId="25" borderId="6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0" borderId="69" applyNumberFormat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0" borderId="7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7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0" borderId="7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29" borderId="75" applyNumberForma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9" fontId="0" fillId="0" borderId="0" applyFon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</cellStyleXfs>
  <cellXfs count="773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2" borderId="6" xfId="48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5" fillId="2" borderId="9" xfId="48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9" fontId="5" fillId="2" borderId="14" xfId="48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177" fontId="7" fillId="3" borderId="19" xfId="0" applyNumberFormat="1" applyFont="1" applyFill="1" applyBorder="1" applyAlignment="1">
      <alignment horizontal="center" vertical="center" textRotation="45" wrapText="1"/>
    </xf>
    <xf numFmtId="20" fontId="1" fillId="4" borderId="20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20" fontId="1" fillId="4" borderId="9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20" fontId="1" fillId="4" borderId="21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20" fontId="8" fillId="5" borderId="3" xfId="0" applyNumberFormat="1" applyFont="1" applyFill="1" applyBorder="1" applyAlignment="1">
      <alignment horizontal="center" vertical="center" wrapText="1"/>
    </xf>
    <xf numFmtId="20" fontId="8" fillId="5" borderId="2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20" fontId="9" fillId="6" borderId="23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20" fontId="10" fillId="3" borderId="1" xfId="0" applyNumberFormat="1" applyFont="1" applyFill="1" applyBorder="1" applyAlignment="1">
      <alignment horizontal="center" vertical="center" wrapText="1"/>
    </xf>
    <xf numFmtId="20" fontId="10" fillId="3" borderId="17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20" fontId="9" fillId="7" borderId="15" xfId="0" applyNumberFormat="1" applyFont="1" applyFill="1" applyBorder="1" applyAlignment="1">
      <alignment horizontal="center" vertical="center" wrapText="1"/>
    </xf>
    <xf numFmtId="20" fontId="9" fillId="7" borderId="16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9" fillId="9" borderId="32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177" fontId="7" fillId="3" borderId="23" xfId="0" applyNumberFormat="1" applyFont="1" applyFill="1" applyBorder="1" applyAlignment="1">
      <alignment horizontal="center" vertical="center" textRotation="45" wrapText="1"/>
    </xf>
    <xf numFmtId="0" fontId="9" fillId="7" borderId="29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 textRotation="45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2" fillId="2" borderId="9" xfId="0" applyNumberFormat="1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9" fontId="12" fillId="2" borderId="14" xfId="0" applyNumberFormat="1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9" fontId="13" fillId="0" borderId="18" xfId="0" applyNumberFormat="1" applyFont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9" fontId="13" fillId="0" borderId="6" xfId="0" applyNumberFormat="1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9" fontId="13" fillId="0" borderId="40" xfId="0" applyNumberFormat="1" applyFont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9" fontId="14" fillId="0" borderId="37" xfId="0" applyNumberFormat="1" applyFont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9" fontId="14" fillId="0" borderId="38" xfId="0" applyNumberFormat="1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20" fontId="9" fillId="6" borderId="39" xfId="0" applyNumberFormat="1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horizontal="center" vertical="center" wrapText="1"/>
    </xf>
    <xf numFmtId="0" fontId="9" fillId="6" borderId="40" xfId="0" applyFont="1" applyFill="1" applyBorder="1" applyAlignment="1">
      <alignment horizontal="center" vertical="center" wrapText="1"/>
    </xf>
    <xf numFmtId="0" fontId="9" fillId="6" borderId="39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9" fontId="15" fillId="0" borderId="37" xfId="0" applyNumberFormat="1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9" fontId="15" fillId="0" borderId="38" xfId="0" applyNumberFormat="1" applyFont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9" fontId="15" fillId="0" borderId="39" xfId="0" applyNumberFormat="1" applyFont="1" applyBorder="1" applyAlignment="1">
      <alignment horizontal="center" vertical="center" wrapText="1"/>
    </xf>
    <xf numFmtId="20" fontId="10" fillId="3" borderId="2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20" fontId="9" fillId="7" borderId="37" xfId="0" applyNumberFormat="1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9" fontId="12" fillId="0" borderId="37" xfId="0" applyNumberFormat="1" applyFont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9" fontId="12" fillId="0" borderId="38" xfId="0" applyNumberFormat="1" applyFont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9" fontId="12" fillId="0" borderId="39" xfId="0" applyNumberFormat="1" applyFont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9" fontId="13" fillId="0" borderId="0" xfId="0" applyNumberFormat="1" applyFont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/>
    </xf>
    <xf numFmtId="177" fontId="14" fillId="10" borderId="18" xfId="0" applyNumberFormat="1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 wrapText="1"/>
    </xf>
    <xf numFmtId="0" fontId="14" fillId="10" borderId="27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24" xfId="0" applyFont="1" applyFill="1" applyBorder="1" applyAlignment="1">
      <alignment horizontal="center" vertical="center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 wrapText="1"/>
    </xf>
    <xf numFmtId="0" fontId="14" fillId="10" borderId="39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177" fontId="14" fillId="10" borderId="6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44" xfId="0" applyFont="1" applyFill="1" applyBorder="1" applyAlignment="1">
      <alignment horizontal="center" vertical="center" wrapText="1"/>
    </xf>
    <xf numFmtId="0" fontId="14" fillId="10" borderId="4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1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177" fontId="14" fillId="4" borderId="6" xfId="0" applyNumberFormat="1" applyFont="1" applyFill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14" fillId="4" borderId="44" xfId="0" applyFont="1" applyFill="1" applyBorder="1" applyAlignment="1">
      <alignment horizontal="center" vertical="center" wrapText="1"/>
    </xf>
    <xf numFmtId="0" fontId="14" fillId="4" borderId="42" xfId="0" applyFont="1" applyFill="1" applyBorder="1" applyAlignment="1">
      <alignment horizontal="center" vertical="center" wrapText="1"/>
    </xf>
    <xf numFmtId="0" fontId="14" fillId="10" borderId="45" xfId="0" applyFont="1" applyFill="1" applyBorder="1" applyAlignment="1">
      <alignment horizontal="center" vertical="center"/>
    </xf>
    <xf numFmtId="0" fontId="14" fillId="10" borderId="46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177" fontId="16" fillId="11" borderId="3" xfId="0" applyNumberFormat="1" applyFont="1" applyFill="1" applyBorder="1" applyAlignment="1">
      <alignment horizontal="center" vertical="center"/>
    </xf>
    <xf numFmtId="0" fontId="16" fillId="11" borderId="33" xfId="0" applyFont="1" applyFill="1" applyBorder="1" applyAlignment="1">
      <alignment horizontal="center" vertical="center"/>
    </xf>
    <xf numFmtId="0" fontId="16" fillId="11" borderId="34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top"/>
    </xf>
    <xf numFmtId="0" fontId="16" fillId="11" borderId="38" xfId="0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 wrapText="1"/>
    </xf>
    <xf numFmtId="0" fontId="16" fillId="11" borderId="25" xfId="0" applyFont="1" applyFill="1" applyBorder="1" applyAlignment="1">
      <alignment horizontal="center" vertical="top"/>
    </xf>
    <xf numFmtId="0" fontId="16" fillId="11" borderId="27" xfId="0" applyFont="1" applyFill="1" applyBorder="1" applyAlignment="1">
      <alignment horizontal="center" vertical="top"/>
    </xf>
    <xf numFmtId="0" fontId="16" fillId="11" borderId="12" xfId="0" applyFont="1" applyFill="1" applyBorder="1" applyAlignment="1">
      <alignment horizontal="center" vertical="top"/>
    </xf>
    <xf numFmtId="0" fontId="16" fillId="11" borderId="28" xfId="0" applyFont="1" applyFill="1" applyBorder="1" applyAlignment="1">
      <alignment horizontal="center" vertical="top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6" fillId="11" borderId="43" xfId="0" applyFont="1" applyFill="1" applyBorder="1" applyAlignment="1">
      <alignment horizontal="center" vertical="center"/>
    </xf>
    <xf numFmtId="0" fontId="16" fillId="11" borderId="15" xfId="0" applyFont="1" applyFill="1" applyBorder="1" applyAlignment="1">
      <alignment horizontal="center" vertical="top"/>
    </xf>
    <xf numFmtId="0" fontId="16" fillId="11" borderId="37" xfId="0" applyFont="1" applyFill="1" applyBorder="1" applyAlignment="1">
      <alignment horizontal="center" vertical="top"/>
    </xf>
    <xf numFmtId="0" fontId="9" fillId="6" borderId="47" xfId="0" applyFont="1" applyFill="1" applyBorder="1" applyAlignment="1">
      <alignment horizontal="center" vertical="center" wrapText="1"/>
    </xf>
    <xf numFmtId="0" fontId="9" fillId="6" borderId="48" xfId="0" applyFont="1" applyFill="1" applyBorder="1" applyAlignment="1">
      <alignment horizontal="center" vertical="center" wrapText="1"/>
    </xf>
    <xf numFmtId="9" fontId="16" fillId="0" borderId="0" xfId="47" applyNumberFormat="1" applyFont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16" fillId="11" borderId="23" xfId="0" applyFont="1" applyFill="1" applyBorder="1" applyAlignment="1">
      <alignment horizontal="center" vertical="center"/>
    </xf>
    <xf numFmtId="0" fontId="16" fillId="11" borderId="39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 vertical="center"/>
    </xf>
    <xf numFmtId="0" fontId="16" fillId="11" borderId="28" xfId="0" applyFont="1" applyFill="1" applyBorder="1" applyAlignment="1">
      <alignment horizontal="center" vertical="center"/>
    </xf>
    <xf numFmtId="0" fontId="16" fillId="11" borderId="15" xfId="0" applyFont="1" applyFill="1" applyBorder="1" applyAlignment="1">
      <alignment horizontal="center" vertical="center"/>
    </xf>
    <xf numFmtId="0" fontId="16" fillId="11" borderId="37" xfId="0" applyFont="1" applyFill="1" applyBorder="1" applyAlignment="1">
      <alignment horizontal="center" vertical="center"/>
    </xf>
    <xf numFmtId="0" fontId="16" fillId="11" borderId="25" xfId="0" applyFont="1" applyFill="1" applyBorder="1" applyAlignment="1">
      <alignment horizontal="center" vertical="center"/>
    </xf>
    <xf numFmtId="0" fontId="16" fillId="11" borderId="27" xfId="0" applyFont="1" applyFill="1" applyBorder="1" applyAlignment="1">
      <alignment horizontal="center" vertical="center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1" borderId="38" xfId="0" applyFont="1" applyFill="1" applyBorder="1" applyAlignment="1">
      <alignment horizontal="center" vertical="center"/>
    </xf>
    <xf numFmtId="9" fontId="16" fillId="11" borderId="25" xfId="0" applyNumberFormat="1" applyFont="1" applyFill="1" applyBorder="1" applyAlignment="1">
      <alignment horizontal="center" vertical="center"/>
    </xf>
    <xf numFmtId="9" fontId="16" fillId="11" borderId="12" xfId="0" applyNumberFormat="1" applyFont="1" applyFill="1" applyBorder="1" applyAlignment="1">
      <alignment horizontal="center" vertical="center"/>
    </xf>
    <xf numFmtId="0" fontId="16" fillId="11" borderId="29" xfId="0" applyFont="1" applyFill="1" applyBorder="1" applyAlignment="1">
      <alignment horizontal="center" vertical="center"/>
    </xf>
    <xf numFmtId="0" fontId="16" fillId="11" borderId="3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9" fontId="12" fillId="2" borderId="20" xfId="0" applyNumberFormat="1" applyFont="1" applyFill="1" applyBorder="1" applyAlignment="1">
      <alignment horizontal="center" vertical="center" wrapText="1"/>
    </xf>
    <xf numFmtId="9" fontId="12" fillId="2" borderId="5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9" fontId="12" fillId="2" borderId="21" xfId="0" applyNumberFormat="1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176" fontId="11" fillId="12" borderId="19" xfId="0" applyNumberFormat="1" applyFont="1" applyFill="1" applyBorder="1" applyAlignment="1">
      <alignment horizontal="center" vertical="center" textRotation="45" wrapText="1"/>
    </xf>
    <xf numFmtId="20" fontId="1" fillId="13" borderId="4" xfId="0" applyNumberFormat="1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20" fontId="1" fillId="13" borderId="10" xfId="0" applyNumberFormat="1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20" fontId="1" fillId="13" borderId="23" xfId="0" applyNumberFormat="1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20" fontId="14" fillId="14" borderId="1" xfId="0" applyNumberFormat="1" applyFont="1" applyFill="1" applyBorder="1" applyAlignment="1">
      <alignment horizontal="center" vertical="center" wrapText="1"/>
    </xf>
    <xf numFmtId="20" fontId="14" fillId="14" borderId="2" xfId="0" applyNumberFormat="1" applyFont="1" applyFill="1" applyBorder="1" applyAlignment="1">
      <alignment horizontal="center" vertical="center" wrapText="1"/>
    </xf>
    <xf numFmtId="0" fontId="5" fillId="14" borderId="4" xfId="48" applyFont="1" applyFill="1" applyBorder="1" applyAlignment="1">
      <alignment horizontal="center" vertical="center" wrapText="1"/>
    </xf>
    <xf numFmtId="0" fontId="5" fillId="14" borderId="5" xfId="48" applyFont="1" applyFill="1" applyBorder="1" applyAlignment="1">
      <alignment horizontal="center" vertical="center" wrapText="1"/>
    </xf>
    <xf numFmtId="0" fontId="14" fillId="14" borderId="10" xfId="0" applyFont="1" applyFill="1" applyBorder="1" applyAlignment="1">
      <alignment horizontal="center" vertical="center" wrapText="1"/>
    </xf>
    <xf numFmtId="0" fontId="14" fillId="14" borderId="11" xfId="0" applyFont="1" applyFill="1" applyBorder="1" applyAlignment="1">
      <alignment horizontal="center" vertical="center" wrapText="1"/>
    </xf>
    <xf numFmtId="0" fontId="14" fillId="14" borderId="45" xfId="0" applyFont="1" applyFill="1" applyBorder="1" applyAlignment="1">
      <alignment horizontal="center" vertical="center" wrapText="1"/>
    </xf>
    <xf numFmtId="0" fontId="14" fillId="14" borderId="46" xfId="0" applyFont="1" applyFill="1" applyBorder="1" applyAlignment="1">
      <alignment horizontal="center" vertical="center" wrapText="1"/>
    </xf>
    <xf numFmtId="20" fontId="15" fillId="15" borderId="1" xfId="0" applyNumberFormat="1" applyFont="1" applyFill="1" applyBorder="1" applyAlignment="1">
      <alignment horizontal="center" vertical="center" wrapText="1"/>
    </xf>
    <xf numFmtId="20" fontId="15" fillId="15" borderId="2" xfId="0" applyNumberFormat="1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15" borderId="45" xfId="0" applyFont="1" applyFill="1" applyBorder="1" applyAlignment="1">
      <alignment horizontal="center" vertical="center" wrapText="1"/>
    </xf>
    <xf numFmtId="0" fontId="15" fillId="15" borderId="46" xfId="0" applyFont="1" applyFill="1" applyBorder="1" applyAlignment="1">
      <alignment horizontal="center" vertical="center" wrapText="1"/>
    </xf>
    <xf numFmtId="20" fontId="18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20" fontId="8" fillId="16" borderId="1" xfId="0" applyNumberFormat="1" applyFont="1" applyFill="1" applyBorder="1" applyAlignment="1">
      <alignment horizontal="center" vertical="center" wrapText="1"/>
    </xf>
    <xf numFmtId="20" fontId="8" fillId="16" borderId="2" xfId="0" applyNumberFormat="1" applyFont="1" applyFill="1" applyBorder="1" applyAlignment="1">
      <alignment horizontal="center" vertical="center" wrapText="1"/>
    </xf>
    <xf numFmtId="20" fontId="8" fillId="16" borderId="15" xfId="0" applyNumberFormat="1" applyFont="1" applyFill="1" applyBorder="1" applyAlignment="1">
      <alignment horizontal="center" vertical="center" wrapText="1"/>
    </xf>
    <xf numFmtId="20" fontId="8" fillId="16" borderId="37" xfId="0" applyNumberFormat="1" applyFont="1" applyFill="1" applyBorder="1" applyAlignment="1">
      <alignment horizontal="center" vertical="center" wrapText="1"/>
    </xf>
    <xf numFmtId="0" fontId="8" fillId="16" borderId="25" xfId="0" applyFont="1" applyFill="1" applyBorder="1" applyAlignment="1">
      <alignment horizontal="center" vertical="center" wrapText="1"/>
    </xf>
    <xf numFmtId="0" fontId="8" fillId="16" borderId="27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16" borderId="28" xfId="0" applyFont="1" applyFill="1" applyBorder="1" applyAlignment="1">
      <alignment horizontal="center" vertical="center" wrapText="1"/>
    </xf>
    <xf numFmtId="0" fontId="8" fillId="16" borderId="29" xfId="0" applyFont="1" applyFill="1" applyBorder="1" applyAlignment="1">
      <alignment horizontal="center" vertical="center" wrapText="1"/>
    </xf>
    <xf numFmtId="0" fontId="8" fillId="16" borderId="30" xfId="0" applyFont="1" applyFill="1" applyBorder="1" applyAlignment="1">
      <alignment horizontal="center" vertical="center" wrapText="1"/>
    </xf>
    <xf numFmtId="20" fontId="1" fillId="0" borderId="51" xfId="0" applyNumberFormat="1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176" fontId="11" fillId="12" borderId="23" xfId="0" applyNumberFormat="1" applyFont="1" applyFill="1" applyBorder="1" applyAlignment="1">
      <alignment horizontal="center" vertical="center" textRotation="45" wrapText="1"/>
    </xf>
    <xf numFmtId="20" fontId="1" fillId="0" borderId="2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14" fillId="14" borderId="5" xfId="0" applyFont="1" applyFill="1" applyBorder="1" applyAlignment="1">
      <alignment horizontal="center" vertical="center" wrapText="1"/>
    </xf>
    <xf numFmtId="0" fontId="17" fillId="12" borderId="37" xfId="0" applyFont="1" applyFill="1" applyBorder="1" applyAlignment="1">
      <alignment horizontal="center" vertical="center" wrapText="1"/>
    </xf>
    <xf numFmtId="9" fontId="13" fillId="13" borderId="4" xfId="0" applyNumberFormat="1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9" fontId="13" fillId="13" borderId="44" xfId="0" applyNumberFormat="1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9" fontId="13" fillId="13" borderId="10" xfId="0" applyNumberFormat="1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9" fontId="13" fillId="13" borderId="23" xfId="0" applyNumberFormat="1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4" fillId="14" borderId="17" xfId="0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4" fillId="14" borderId="37" xfId="0" applyFont="1" applyFill="1" applyBorder="1" applyAlignment="1">
      <alignment horizontal="center" vertical="center" wrapText="1"/>
    </xf>
    <xf numFmtId="9" fontId="14" fillId="14" borderId="44" xfId="0" applyNumberFormat="1" applyFont="1" applyFill="1" applyBorder="1" applyAlignment="1">
      <alignment horizontal="center" vertical="center" wrapText="1"/>
    </xf>
    <xf numFmtId="0" fontId="14" fillId="14" borderId="44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9" fontId="14" fillId="14" borderId="10" xfId="0" applyNumberFormat="1" applyFont="1" applyFill="1" applyBorder="1" applyAlignment="1">
      <alignment horizontal="center" vertical="center" wrapText="1"/>
    </xf>
    <xf numFmtId="0" fontId="14" fillId="14" borderId="6" xfId="0" applyFont="1" applyFill="1" applyBorder="1" applyAlignment="1">
      <alignment horizontal="center" vertical="center" wrapText="1"/>
    </xf>
    <xf numFmtId="9" fontId="14" fillId="14" borderId="26" xfId="0" applyNumberFormat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15" borderId="17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 wrapText="1"/>
    </xf>
    <xf numFmtId="0" fontId="15" fillId="15" borderId="39" xfId="0" applyFont="1" applyFill="1" applyBorder="1" applyAlignment="1">
      <alignment horizontal="center" vertical="center" wrapText="1"/>
    </xf>
    <xf numFmtId="0" fontId="15" fillId="15" borderId="40" xfId="0" applyFont="1" applyFill="1" applyBorder="1" applyAlignment="1">
      <alignment horizontal="center" vertical="center" wrapText="1"/>
    </xf>
    <xf numFmtId="9" fontId="15" fillId="15" borderId="41" xfId="0" applyNumberFormat="1" applyFont="1" applyFill="1" applyBorder="1" applyAlignment="1">
      <alignment horizontal="center" vertical="center" wrapText="1"/>
    </xf>
    <xf numFmtId="0" fontId="15" fillId="15" borderId="51" xfId="0" applyFont="1" applyFill="1" applyBorder="1" applyAlignment="1">
      <alignment horizontal="center" vertical="center" wrapText="1"/>
    </xf>
    <xf numFmtId="0" fontId="15" fillId="15" borderId="18" xfId="0" applyFont="1" applyFill="1" applyBorder="1" applyAlignment="1">
      <alignment horizontal="center" vertical="center" wrapText="1"/>
    </xf>
    <xf numFmtId="9" fontId="15" fillId="15" borderId="48" xfId="0" applyNumberFormat="1" applyFont="1" applyFill="1" applyBorder="1" applyAlignment="1">
      <alignment horizontal="center" vertical="center" wrapText="1"/>
    </xf>
    <xf numFmtId="0" fontId="15" fillId="15" borderId="9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9" fontId="15" fillId="15" borderId="49" xfId="0" applyNumberFormat="1" applyFont="1" applyFill="1" applyBorder="1" applyAlignment="1">
      <alignment horizontal="center" vertical="center" wrapText="1"/>
    </xf>
    <xf numFmtId="0" fontId="15" fillId="15" borderId="21" xfId="0" applyFont="1" applyFill="1" applyBorder="1" applyAlignment="1">
      <alignment horizontal="center" vertical="center" wrapText="1"/>
    </xf>
    <xf numFmtId="9" fontId="18" fillId="0" borderId="17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6" borderId="17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6" borderId="18" xfId="0" applyFont="1" applyFill="1" applyBorder="1" applyAlignment="1">
      <alignment horizontal="center" vertical="center" wrapText="1"/>
    </xf>
    <xf numFmtId="0" fontId="8" fillId="16" borderId="37" xfId="0" applyFont="1" applyFill="1" applyBorder="1" applyAlignment="1">
      <alignment horizontal="center" vertical="center" wrapText="1"/>
    </xf>
    <xf numFmtId="9" fontId="13" fillId="16" borderId="47" xfId="0" applyNumberFormat="1" applyFont="1" applyFill="1" applyBorder="1" applyAlignment="1">
      <alignment horizontal="center" vertical="center" wrapText="1"/>
    </xf>
    <xf numFmtId="0" fontId="8" fillId="16" borderId="20" xfId="0" applyFont="1" applyFill="1" applyBorder="1" applyAlignment="1">
      <alignment horizontal="center" vertical="center" wrapText="1"/>
    </xf>
    <xf numFmtId="9" fontId="13" fillId="16" borderId="48" xfId="0" applyNumberFormat="1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6" borderId="38" xfId="0" applyFont="1" applyFill="1" applyBorder="1" applyAlignment="1">
      <alignment horizontal="center" vertical="center" wrapText="1"/>
    </xf>
    <xf numFmtId="9" fontId="13" fillId="16" borderId="49" xfId="0" applyNumberFormat="1" applyFont="1" applyFill="1" applyBorder="1" applyAlignment="1">
      <alignment horizontal="center" vertical="center" wrapText="1"/>
    </xf>
    <xf numFmtId="9" fontId="13" fillId="16" borderId="0" xfId="0" applyNumberFormat="1" applyFont="1" applyFill="1" applyAlignment="1">
      <alignment horizontal="center" vertical="center" wrapText="1"/>
    </xf>
    <xf numFmtId="0" fontId="8" fillId="16" borderId="21" xfId="0" applyFont="1" applyFill="1" applyBorder="1" applyAlignment="1">
      <alignment horizontal="center" vertical="center" wrapText="1"/>
    </xf>
    <xf numFmtId="0" fontId="8" fillId="16" borderId="39" xfId="0" applyFont="1" applyFill="1" applyBorder="1" applyAlignment="1">
      <alignment horizontal="center" vertical="center" wrapText="1"/>
    </xf>
    <xf numFmtId="9" fontId="13" fillId="0" borderId="44" xfId="0" applyNumberFormat="1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9" fontId="13" fillId="0" borderId="45" xfId="0" applyNumberFormat="1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76" fontId="19" fillId="0" borderId="0" xfId="0" applyNumberFormat="1" applyFont="1" applyAlignment="1">
      <alignment vertical="center" textRotation="135"/>
    </xf>
    <xf numFmtId="0" fontId="19" fillId="0" borderId="0" xfId="0" applyFont="1" applyAlignment="1">
      <alignment vertical="center" wrapText="1" indent="1"/>
    </xf>
    <xf numFmtId="9" fontId="20" fillId="0" borderId="0" xfId="47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48" applyFont="1" applyAlignment="1" applyProtection="1">
      <alignment vertical="center" wrapText="1" indent="1"/>
    </xf>
    <xf numFmtId="0" fontId="19" fillId="0" borderId="0" xfId="0" applyFont="1" applyAlignment="1">
      <alignment vertical="center" wrapText="1" indent="2"/>
    </xf>
    <xf numFmtId="0" fontId="20" fillId="0" borderId="0" xfId="47" applyNumberFormat="1" applyFont="1" applyAlignment="1">
      <alignment vertical="center"/>
    </xf>
    <xf numFmtId="0" fontId="21" fillId="0" borderId="0" xfId="0" applyFont="1" applyAlignment="1">
      <alignment vertical="center" wrapText="1" indent="1"/>
    </xf>
    <xf numFmtId="0" fontId="8" fillId="16" borderId="4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8" fillId="16" borderId="45" xfId="0" applyFont="1" applyFill="1" applyBorder="1" applyAlignment="1">
      <alignment horizontal="center" vertical="center" wrapText="1"/>
    </xf>
    <xf numFmtId="0" fontId="8" fillId="16" borderId="46" xfId="0" applyFont="1" applyFill="1" applyBorder="1" applyAlignment="1">
      <alignment horizontal="center" vertical="center" wrapText="1"/>
    </xf>
    <xf numFmtId="9" fontId="13" fillId="16" borderId="4" xfId="0" applyNumberFormat="1" applyFont="1" applyFill="1" applyBorder="1" applyAlignment="1">
      <alignment horizontal="center" vertical="center" wrapText="1"/>
    </xf>
    <xf numFmtId="9" fontId="13" fillId="16" borderId="10" xfId="0" applyNumberFormat="1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9" fontId="13" fillId="16" borderId="45" xfId="0" applyNumberFormat="1" applyFont="1" applyFill="1" applyBorder="1" applyAlignment="1">
      <alignment horizontal="center" vertical="center" wrapText="1"/>
    </xf>
    <xf numFmtId="0" fontId="8" fillId="16" borderId="4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177" fontId="16" fillId="11" borderId="18" xfId="0" applyNumberFormat="1" applyFont="1" applyFill="1" applyBorder="1" applyAlignment="1">
      <alignment horizontal="center" vertical="center" textRotation="45" wrapText="1"/>
    </xf>
    <xf numFmtId="177" fontId="16" fillId="11" borderId="15" xfId="0" applyNumberFormat="1" applyFont="1" applyFill="1" applyBorder="1" applyAlignment="1">
      <alignment horizontal="center" vertical="center" textRotation="45" wrapText="1"/>
    </xf>
    <xf numFmtId="0" fontId="16" fillId="11" borderId="51" xfId="0" applyFont="1" applyFill="1" applyBorder="1" applyAlignment="1">
      <alignment horizontal="center" vertical="center" wrapText="1"/>
    </xf>
    <xf numFmtId="177" fontId="16" fillId="11" borderId="6" xfId="0" applyNumberFormat="1" applyFont="1" applyFill="1" applyBorder="1" applyAlignment="1">
      <alignment horizontal="center" vertical="center" textRotation="45" wrapText="1"/>
    </xf>
    <xf numFmtId="177" fontId="16" fillId="11" borderId="19" xfId="0" applyNumberFormat="1" applyFont="1" applyFill="1" applyBorder="1" applyAlignment="1">
      <alignment horizontal="center" vertical="center" textRotation="45" wrapText="1"/>
    </xf>
    <xf numFmtId="0" fontId="16" fillId="11" borderId="9" xfId="0" applyFont="1" applyFill="1" applyBorder="1" applyAlignment="1">
      <alignment horizontal="center" vertical="center" wrapText="1"/>
    </xf>
    <xf numFmtId="177" fontId="16" fillId="11" borderId="40" xfId="0" applyNumberFormat="1" applyFont="1" applyFill="1" applyBorder="1" applyAlignment="1">
      <alignment horizontal="center" vertical="center" textRotation="45" wrapText="1"/>
    </xf>
    <xf numFmtId="177" fontId="16" fillId="11" borderId="23" xfId="0" applyNumberFormat="1" applyFont="1" applyFill="1" applyBorder="1" applyAlignment="1">
      <alignment horizontal="center" vertical="center" textRotation="45" wrapText="1"/>
    </xf>
    <xf numFmtId="0" fontId="16" fillId="11" borderId="21" xfId="0" applyFont="1" applyFill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 wrapText="1"/>
    </xf>
    <xf numFmtId="0" fontId="16" fillId="11" borderId="44" xfId="0" applyFont="1" applyFill="1" applyBorder="1" applyAlignment="1">
      <alignment horizontal="center" vertical="center" wrapText="1"/>
    </xf>
    <xf numFmtId="9" fontId="16" fillId="11" borderId="4" xfId="47" applyNumberFormat="1" applyFont="1" applyFill="1" applyBorder="1" applyAlignment="1">
      <alignment horizontal="center" vertical="center" wrapText="1"/>
    </xf>
    <xf numFmtId="9" fontId="16" fillId="11" borderId="10" xfId="47" applyNumberFormat="1" applyFont="1" applyFill="1" applyBorder="1" applyAlignment="1">
      <alignment horizontal="center" vertical="center" wrapText="1"/>
    </xf>
    <xf numFmtId="0" fontId="16" fillId="11" borderId="45" xfId="0" applyFont="1" applyFill="1" applyBorder="1" applyAlignment="1">
      <alignment horizontal="center" vertical="center" wrapText="1"/>
    </xf>
    <xf numFmtId="9" fontId="16" fillId="11" borderId="45" xfId="47" applyNumberFormat="1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1" borderId="51" xfId="0" applyFont="1" applyFill="1" applyBorder="1" applyAlignment="1">
      <alignment horizontal="left" vertical="top"/>
    </xf>
    <xf numFmtId="0" fontId="1" fillId="11" borderId="9" xfId="0" applyFont="1" applyFill="1" applyBorder="1" applyAlignment="1">
      <alignment horizontal="left" vertical="top"/>
    </xf>
    <xf numFmtId="0" fontId="3" fillId="11" borderId="9" xfId="0" applyFont="1" applyFill="1" applyBorder="1" applyAlignment="1">
      <alignment vertical="center"/>
    </xf>
    <xf numFmtId="0" fontId="3" fillId="11" borderId="21" xfId="0" applyFont="1" applyFill="1" applyBorder="1" applyAlignment="1">
      <alignment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9" fontId="12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12" fillId="2" borderId="0" xfId="0" applyNumberFormat="1" applyFont="1" applyFill="1" applyAlignment="1">
      <alignment horizontal="center" vertical="center" wrapText="1"/>
    </xf>
    <xf numFmtId="176" fontId="11" fillId="12" borderId="6" xfId="0" applyNumberFormat="1" applyFont="1" applyFill="1" applyBorder="1" applyAlignment="1">
      <alignment horizontal="center" vertical="center" textRotation="45" wrapText="1"/>
    </xf>
    <xf numFmtId="20" fontId="1" fillId="13" borderId="47" xfId="0" applyNumberFormat="1" applyFont="1" applyFill="1" applyBorder="1" applyAlignment="1">
      <alignment horizontal="center" vertical="center" wrapText="1"/>
    </xf>
    <xf numFmtId="20" fontId="1" fillId="13" borderId="48" xfId="0" applyNumberFormat="1" applyFont="1" applyFill="1" applyBorder="1" applyAlignment="1">
      <alignment horizontal="center" vertical="center" wrapText="1"/>
    </xf>
    <xf numFmtId="20" fontId="1" fillId="13" borderId="22" xfId="0" applyNumberFormat="1" applyFont="1" applyFill="1" applyBorder="1" applyAlignment="1">
      <alignment horizontal="center" vertical="center" wrapText="1"/>
    </xf>
    <xf numFmtId="20" fontId="14" fillId="14" borderId="17" xfId="0" applyNumberFormat="1" applyFont="1" applyFill="1" applyBorder="1" applyAlignment="1">
      <alignment horizontal="center" vertical="center" wrapText="1"/>
    </xf>
    <xf numFmtId="20" fontId="14" fillId="14" borderId="16" xfId="0" applyNumberFormat="1" applyFont="1" applyFill="1" applyBorder="1" applyAlignment="1">
      <alignment horizontal="center" vertical="center" wrapText="1"/>
    </xf>
    <xf numFmtId="20" fontId="14" fillId="14" borderId="37" xfId="0" applyNumberFormat="1" applyFont="1" applyFill="1" applyBorder="1" applyAlignment="1">
      <alignment horizontal="center" vertical="center" wrapText="1"/>
    </xf>
    <xf numFmtId="0" fontId="14" fillId="14" borderId="54" xfId="0" applyFont="1" applyFill="1" applyBorder="1" applyAlignment="1">
      <alignment horizontal="center" vertical="center" wrapText="1"/>
    </xf>
    <xf numFmtId="0" fontId="14" fillId="14" borderId="27" xfId="0" applyFont="1" applyFill="1" applyBorder="1" applyAlignment="1">
      <alignment horizontal="center" vertical="center" wrapText="1"/>
    </xf>
    <xf numFmtId="0" fontId="14" fillId="14" borderId="55" xfId="0" applyFont="1" applyFill="1" applyBorder="1" applyAlignment="1">
      <alignment horizontal="center" vertical="center" wrapText="1"/>
    </xf>
    <xf numFmtId="0" fontId="14" fillId="14" borderId="28" xfId="0" applyFont="1" applyFill="1" applyBorder="1" applyAlignment="1">
      <alignment horizontal="center" vertical="center" wrapText="1"/>
    </xf>
    <xf numFmtId="0" fontId="14" fillId="14" borderId="56" xfId="0" applyFont="1" applyFill="1" applyBorder="1" applyAlignment="1">
      <alignment horizontal="center" vertical="center" wrapText="1"/>
    </xf>
    <xf numFmtId="0" fontId="14" fillId="14" borderId="30" xfId="0" applyFont="1" applyFill="1" applyBorder="1" applyAlignment="1">
      <alignment horizontal="center" vertical="center" wrapText="1"/>
    </xf>
    <xf numFmtId="20" fontId="15" fillId="15" borderId="22" xfId="0" applyNumberFormat="1" applyFont="1" applyFill="1" applyBorder="1" applyAlignment="1">
      <alignment horizontal="center" vertical="center" wrapText="1"/>
    </xf>
    <xf numFmtId="20" fontId="15" fillId="15" borderId="39" xfId="0" applyNumberFormat="1" applyFont="1" applyFill="1" applyBorder="1" applyAlignment="1">
      <alignment horizontal="center" vertical="center" wrapText="1"/>
    </xf>
    <xf numFmtId="20" fontId="15" fillId="15" borderId="17" xfId="0" applyNumberFormat="1" applyFont="1" applyFill="1" applyBorder="1" applyAlignment="1">
      <alignment horizontal="center" vertical="center" wrapText="1"/>
    </xf>
    <xf numFmtId="0" fontId="15" fillId="15" borderId="47" xfId="0" applyFont="1" applyFill="1" applyBorder="1" applyAlignment="1">
      <alignment horizontal="center" vertical="center" wrapText="1"/>
    </xf>
    <xf numFmtId="0" fontId="15" fillId="15" borderId="48" xfId="0" applyFont="1" applyFill="1" applyBorder="1" applyAlignment="1">
      <alignment horizontal="center" vertical="center" wrapText="1"/>
    </xf>
    <xf numFmtId="0" fontId="15" fillId="15" borderId="49" xfId="0" applyFont="1" applyFill="1" applyBorder="1" applyAlignment="1">
      <alignment horizontal="center" vertical="center" wrapText="1"/>
    </xf>
    <xf numFmtId="20" fontId="18" fillId="0" borderId="39" xfId="0" applyNumberFormat="1" applyFont="1" applyBorder="1" applyAlignment="1">
      <alignment horizontal="center" vertical="center" wrapText="1"/>
    </xf>
    <xf numFmtId="20" fontId="8" fillId="16" borderId="17" xfId="0" applyNumberFormat="1" applyFont="1" applyFill="1" applyBorder="1" applyAlignment="1">
      <alignment horizontal="center" vertical="center" wrapText="1"/>
    </xf>
    <xf numFmtId="0" fontId="8" fillId="16" borderId="47" xfId="0" applyFont="1" applyFill="1" applyBorder="1" applyAlignment="1">
      <alignment horizontal="center" vertical="center" wrapText="1"/>
    </xf>
    <xf numFmtId="0" fontId="8" fillId="16" borderId="48" xfId="0" applyFont="1" applyFill="1" applyBorder="1" applyAlignment="1">
      <alignment horizontal="center" vertical="center" wrapText="1"/>
    </xf>
    <xf numFmtId="0" fontId="8" fillId="16" borderId="49" xfId="0" applyFont="1" applyFill="1" applyBorder="1" applyAlignment="1">
      <alignment horizontal="center" vertical="center" wrapText="1"/>
    </xf>
    <xf numFmtId="20" fontId="1" fillId="0" borderId="42" xfId="0" applyNumberFormat="1" applyFont="1" applyBorder="1" applyAlignment="1">
      <alignment horizontal="center" vertical="center" wrapText="1"/>
    </xf>
    <xf numFmtId="176" fontId="11" fillId="12" borderId="40" xfId="0" applyNumberFormat="1" applyFont="1" applyFill="1" applyBorder="1" applyAlignment="1">
      <alignment horizontal="center" vertical="center" textRotation="45" wrapText="1"/>
    </xf>
    <xf numFmtId="20" fontId="1" fillId="0" borderId="46" xfId="0" applyNumberFormat="1" applyFont="1" applyBorder="1" applyAlignment="1">
      <alignment horizontal="center" vertical="center" wrapText="1"/>
    </xf>
    <xf numFmtId="9" fontId="14" fillId="14" borderId="41" xfId="0" applyNumberFormat="1" applyFont="1" applyFill="1" applyBorder="1" applyAlignment="1">
      <alignment horizontal="center" vertical="center" wrapText="1"/>
    </xf>
    <xf numFmtId="9" fontId="14" fillId="14" borderId="48" xfId="0" applyNumberFormat="1" applyFont="1" applyFill="1" applyBorder="1" applyAlignment="1">
      <alignment horizontal="center" vertical="center" wrapText="1"/>
    </xf>
    <xf numFmtId="9" fontId="14" fillId="14" borderId="52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20" fontId="15" fillId="15" borderId="15" xfId="0" applyNumberFormat="1" applyFont="1" applyFill="1" applyBorder="1" applyAlignment="1">
      <alignment horizontal="center" vertical="center" wrapText="1"/>
    </xf>
    <xf numFmtId="20" fontId="15" fillId="15" borderId="37" xfId="0" applyNumberFormat="1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horizontal="center" vertical="center" wrapText="1"/>
    </xf>
    <xf numFmtId="0" fontId="15" fillId="15" borderId="27" xfId="0" applyFont="1" applyFill="1" applyBorder="1" applyAlignment="1">
      <alignment horizontal="center" vertical="center" wrapText="1"/>
    </xf>
    <xf numFmtId="0" fontId="15" fillId="15" borderId="12" xfId="0" applyFont="1" applyFill="1" applyBorder="1" applyAlignment="1">
      <alignment horizontal="center" vertical="center" wrapText="1"/>
    </xf>
    <xf numFmtId="0" fontId="15" fillId="15" borderId="28" xfId="0" applyFont="1" applyFill="1" applyBorder="1" applyAlignment="1">
      <alignment horizontal="center" vertical="center" wrapText="1"/>
    </xf>
    <xf numFmtId="0" fontId="15" fillId="15" borderId="29" xfId="0" applyFont="1" applyFill="1" applyBorder="1" applyAlignment="1">
      <alignment horizontal="center" vertical="center" wrapText="1"/>
    </xf>
    <xf numFmtId="0" fontId="15" fillId="15" borderId="3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9" fontId="12" fillId="2" borderId="40" xfId="0" applyNumberFormat="1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vertical="center" wrapText="1"/>
    </xf>
    <xf numFmtId="0" fontId="5" fillId="15" borderId="27" xfId="48" applyFont="1" applyFill="1" applyBorder="1" applyAlignment="1">
      <alignment vertical="center" wrapText="1"/>
    </xf>
    <xf numFmtId="9" fontId="13" fillId="16" borderId="52" xfId="0" applyNumberFormat="1" applyFont="1" applyFill="1" applyBorder="1" applyAlignment="1">
      <alignment horizontal="center" vertical="center" wrapText="1"/>
    </xf>
    <xf numFmtId="0" fontId="15" fillId="15" borderId="58" xfId="0" applyFont="1" applyFill="1" applyBorder="1" applyAlignment="1">
      <alignment horizontal="center" vertical="center" wrapText="1"/>
    </xf>
    <xf numFmtId="0" fontId="5" fillId="15" borderId="58" xfId="48" applyFont="1" applyFill="1" applyBorder="1" applyAlignment="1">
      <alignment vertical="center" wrapText="1"/>
    </xf>
    <xf numFmtId="0" fontId="15" fillId="15" borderId="44" xfId="0" applyFont="1" applyFill="1" applyBorder="1" applyAlignment="1">
      <alignment horizontal="center" vertical="center" wrapText="1"/>
    </xf>
    <xf numFmtId="0" fontId="15" fillId="15" borderId="42" xfId="0" applyFont="1" applyFill="1" applyBorder="1" applyAlignment="1">
      <alignment horizontal="center" vertical="center" wrapText="1"/>
    </xf>
    <xf numFmtId="9" fontId="13" fillId="16" borderId="26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76" fontId="11" fillId="12" borderId="0" xfId="0" applyNumberFormat="1" applyFont="1" applyFill="1" applyAlignment="1">
      <alignment horizontal="center" vertical="center" textRotation="45" wrapText="1"/>
    </xf>
    <xf numFmtId="0" fontId="3" fillId="0" borderId="25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8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5" fillId="14" borderId="18" xfId="48" applyFont="1" applyFill="1" applyBorder="1" applyAlignment="1">
      <alignment horizontal="center" vertical="center" wrapText="1"/>
    </xf>
    <xf numFmtId="0" fontId="5" fillId="14" borderId="6" xfId="48" applyFont="1" applyFill="1" applyBorder="1" applyAlignment="1">
      <alignment horizontal="center" vertical="center" wrapText="1"/>
    </xf>
    <xf numFmtId="0" fontId="15" fillId="15" borderId="59" xfId="0" applyFont="1" applyFill="1" applyBorder="1" applyAlignment="1">
      <alignment horizontal="center" vertical="center" wrapText="1"/>
    </xf>
    <xf numFmtId="0" fontId="5" fillId="15" borderId="59" xfId="48" applyFont="1" applyFill="1" applyBorder="1" applyAlignment="1">
      <alignment horizontal="center" vertical="center" wrapText="1"/>
    </xf>
    <xf numFmtId="0" fontId="5" fillId="14" borderId="40" xfId="48" applyFont="1" applyFill="1" applyBorder="1" applyAlignment="1">
      <alignment horizontal="center" vertical="center" wrapText="1"/>
    </xf>
    <xf numFmtId="0" fontId="9" fillId="17" borderId="10" xfId="0" applyFont="1" applyFill="1" applyBorder="1" applyAlignment="1">
      <alignment horizontal="center" vertical="center" wrapText="1"/>
    </xf>
    <xf numFmtId="0" fontId="23" fillId="18" borderId="0" xfId="0" applyFont="1" applyFill="1" applyAlignment="1">
      <alignment horizontal="center" vertical="center" wrapText="1"/>
    </xf>
    <xf numFmtId="0" fontId="5" fillId="15" borderId="25" xfId="48" applyFont="1" applyFill="1" applyBorder="1" applyAlignment="1">
      <alignment vertical="center" wrapText="1"/>
    </xf>
    <xf numFmtId="9" fontId="5" fillId="16" borderId="10" xfId="48" applyNumberFormat="1" applyFont="1" applyFill="1" applyBorder="1" applyAlignment="1">
      <alignment horizontal="center" vertical="center" wrapText="1"/>
    </xf>
    <xf numFmtId="0" fontId="5" fillId="15" borderId="5" xfId="48" applyFont="1" applyFill="1" applyBorder="1" applyAlignment="1">
      <alignment vertical="center" wrapText="1"/>
    </xf>
    <xf numFmtId="0" fontId="24" fillId="15" borderId="18" xfId="0" applyFont="1" applyFill="1" applyBorder="1" applyAlignment="1">
      <alignment horizontal="center" vertical="center" wrapText="1"/>
    </xf>
    <xf numFmtId="0" fontId="24" fillId="16" borderId="37" xfId="0" applyFont="1" applyFill="1" applyBorder="1" applyAlignment="1">
      <alignment horizontal="center" vertical="center" wrapText="1"/>
    </xf>
    <xf numFmtId="0" fontId="15" fillId="15" borderId="33" xfId="0" applyFont="1" applyFill="1" applyBorder="1" applyAlignment="1">
      <alignment vertical="center" wrapText="1"/>
    </xf>
    <xf numFmtId="0" fontId="5" fillId="15" borderId="34" xfId="48" applyFont="1" applyFill="1" applyBorder="1" applyAlignment="1">
      <alignment vertical="center" wrapText="1"/>
    </xf>
    <xf numFmtId="0" fontId="5" fillId="15" borderId="42" xfId="48" applyFont="1" applyFill="1" applyBorder="1" applyAlignment="1">
      <alignment vertical="center" wrapText="1"/>
    </xf>
    <xf numFmtId="0" fontId="15" fillId="15" borderId="12" xfId="0" applyFont="1" applyFill="1" applyBorder="1" applyAlignment="1">
      <alignment vertical="center" wrapText="1"/>
    </xf>
    <xf numFmtId="0" fontId="5" fillId="15" borderId="11" xfId="48" applyFont="1" applyFill="1" applyBorder="1" applyAlignment="1">
      <alignment vertical="center" wrapText="1"/>
    </xf>
    <xf numFmtId="0" fontId="15" fillId="15" borderId="11" xfId="0" applyFont="1" applyFill="1" applyBorder="1" applyAlignment="1">
      <alignment vertical="center" wrapText="1"/>
    </xf>
    <xf numFmtId="0" fontId="15" fillId="15" borderId="29" xfId="0" applyFont="1" applyFill="1" applyBorder="1" applyAlignment="1">
      <alignment vertical="center" wrapText="1"/>
    </xf>
    <xf numFmtId="0" fontId="15" fillId="15" borderId="46" xfId="0" applyFont="1" applyFill="1" applyBorder="1" applyAlignment="1">
      <alignment vertical="center" wrapText="1"/>
    </xf>
    <xf numFmtId="0" fontId="5" fillId="15" borderId="28" xfId="48" applyFont="1" applyFill="1" applyBorder="1" applyAlignment="1">
      <alignment vertical="center" wrapText="1"/>
    </xf>
    <xf numFmtId="0" fontId="15" fillId="15" borderId="28" xfId="0" applyFont="1" applyFill="1" applyBorder="1" applyAlignment="1">
      <alignment vertical="center" wrapText="1"/>
    </xf>
    <xf numFmtId="0" fontId="15" fillId="15" borderId="30" xfId="0" applyFont="1" applyFill="1" applyBorder="1" applyAlignment="1">
      <alignment vertical="center" wrapText="1"/>
    </xf>
    <xf numFmtId="0" fontId="15" fillId="15" borderId="5" xfId="0" applyFont="1" applyFill="1" applyBorder="1" applyAlignment="1">
      <alignment vertical="center" wrapText="1"/>
    </xf>
    <xf numFmtId="0" fontId="15" fillId="15" borderId="25" xfId="0" applyFont="1" applyFill="1" applyBorder="1" applyAlignment="1">
      <alignment horizontal="center" vertical="center" wrapText="1" indent="2"/>
    </xf>
    <xf numFmtId="0" fontId="5" fillId="15" borderId="5" xfId="48" applyFont="1" applyFill="1" applyBorder="1" applyAlignment="1">
      <alignment horizontal="center" vertical="center" wrapText="1" indent="2"/>
    </xf>
    <xf numFmtId="0" fontId="5" fillId="15" borderId="5" xfId="48" applyFont="1" applyFill="1" applyBorder="1" applyAlignment="1">
      <alignment horizontal="center" vertical="center" wrapText="1"/>
    </xf>
    <xf numFmtId="0" fontId="8" fillId="16" borderId="33" xfId="0" applyFont="1" applyFill="1" applyBorder="1" applyAlignment="1">
      <alignment horizontal="center" vertical="center" wrapText="1"/>
    </xf>
    <xf numFmtId="0" fontId="8" fillId="16" borderId="34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/>
    </xf>
    <xf numFmtId="0" fontId="8" fillId="16" borderId="28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6" fillId="11" borderId="33" xfId="0" applyFont="1" applyFill="1" applyBorder="1" applyAlignment="1">
      <alignment horizontal="left" vertical="center"/>
    </xf>
    <xf numFmtId="0" fontId="16" fillId="11" borderId="34" xfId="0" applyFont="1" applyFill="1" applyBorder="1" applyAlignment="1">
      <alignment horizontal="left" vertical="center"/>
    </xf>
    <xf numFmtId="0" fontId="16" fillId="11" borderId="12" xfId="0" applyFont="1" applyFill="1" applyBorder="1" applyAlignment="1">
      <alignment horizontal="left" vertical="center"/>
    </xf>
    <xf numFmtId="0" fontId="16" fillId="11" borderId="28" xfId="0" applyFont="1" applyFill="1" applyBorder="1" applyAlignment="1">
      <alignment horizontal="left" vertical="center"/>
    </xf>
    <xf numFmtId="9" fontId="16" fillId="11" borderId="9" xfId="47" applyNumberFormat="1" applyFont="1" applyFill="1" applyBorder="1" applyAlignment="1">
      <alignment horizontal="center" vertical="center" wrapText="1"/>
    </xf>
    <xf numFmtId="9" fontId="16" fillId="11" borderId="21" xfId="47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9" fontId="16" fillId="11" borderId="20" xfId="47" applyNumberFormat="1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20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0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20" fontId="1" fillId="4" borderId="23" xfId="0" applyNumberFormat="1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20" fontId="8" fillId="5" borderId="1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47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20" fontId="9" fillId="6" borderId="1" xfId="0" applyNumberFormat="1" applyFont="1" applyFill="1" applyBorder="1" applyAlignment="1">
      <alignment horizontal="center" vertical="center" wrapText="1"/>
    </xf>
    <xf numFmtId="20" fontId="9" fillId="6" borderId="2" xfId="0" applyNumberFormat="1" applyFont="1" applyFill="1" applyBorder="1" applyAlignment="1">
      <alignment horizontal="center" vertical="center" wrapText="1"/>
    </xf>
    <xf numFmtId="20" fontId="9" fillId="7" borderId="1" xfId="0" applyNumberFormat="1" applyFont="1" applyFill="1" applyBorder="1" applyAlignment="1">
      <alignment horizontal="center" vertical="center" wrapText="1"/>
    </xf>
    <xf numFmtId="20" fontId="9" fillId="7" borderId="2" xfId="0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45" xfId="0" applyFont="1" applyFill="1" applyBorder="1" applyAlignment="1">
      <alignment horizontal="center" vertical="center" wrapText="1"/>
    </xf>
    <xf numFmtId="0" fontId="9" fillId="7" borderId="49" xfId="0" applyFont="1" applyFill="1" applyBorder="1" applyAlignment="1">
      <alignment horizontal="center" vertical="center" wrapText="1"/>
    </xf>
    <xf numFmtId="176" fontId="7" fillId="3" borderId="19" xfId="0" applyNumberFormat="1" applyFont="1" applyFill="1" applyBorder="1" applyAlignment="1">
      <alignment horizontal="center" vertical="center" textRotation="45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4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9" fontId="14" fillId="0" borderId="18" xfId="0" applyNumberFormat="1" applyFont="1" applyBorder="1" applyAlignment="1">
      <alignment horizontal="center" vertical="center" wrapText="1"/>
    </xf>
    <xf numFmtId="9" fontId="14" fillId="0" borderId="6" xfId="0" applyNumberFormat="1" applyFont="1" applyBorder="1" applyAlignment="1">
      <alignment horizontal="center" vertical="center" wrapText="1"/>
    </xf>
    <xf numFmtId="9" fontId="14" fillId="0" borderId="40" xfId="0" applyNumberFormat="1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15" fillId="0" borderId="18" xfId="0" applyNumberFormat="1" applyFont="1" applyBorder="1" applyAlignment="1">
      <alignment horizontal="center" vertical="center" wrapText="1"/>
    </xf>
    <xf numFmtId="9" fontId="15" fillId="0" borderId="6" xfId="0" applyNumberFormat="1" applyFont="1" applyBorder="1" applyAlignment="1">
      <alignment horizontal="center" vertical="center" wrapText="1"/>
    </xf>
    <xf numFmtId="9" fontId="15" fillId="0" borderId="40" xfId="0" applyNumberFormat="1" applyFont="1" applyBorder="1" applyAlignment="1">
      <alignment horizontal="center" vertical="center" wrapText="1"/>
    </xf>
    <xf numFmtId="9" fontId="12" fillId="0" borderId="18" xfId="0" applyNumberFormat="1" applyFont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9" fontId="12" fillId="0" borderId="6" xfId="0" applyNumberFormat="1" applyFont="1" applyBorder="1" applyAlignment="1">
      <alignment horizontal="center" vertical="center" wrapText="1"/>
    </xf>
    <xf numFmtId="9" fontId="12" fillId="0" borderId="40" xfId="0" applyNumberFormat="1" applyFont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177" fontId="10" fillId="3" borderId="6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176" fontId="7" fillId="3" borderId="23" xfId="0" applyNumberFormat="1" applyFont="1" applyFill="1" applyBorder="1" applyAlignment="1">
      <alignment horizontal="center" vertical="center" textRotation="45" wrapText="1"/>
    </xf>
    <xf numFmtId="20" fontId="8" fillId="5" borderId="15" xfId="0" applyNumberFormat="1" applyFont="1" applyFill="1" applyBorder="1" applyAlignment="1">
      <alignment horizontal="center" vertical="center" wrapText="1"/>
    </xf>
    <xf numFmtId="20" fontId="8" fillId="5" borderId="37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5" fillId="5" borderId="11" xfId="48" applyFont="1" applyFill="1" applyBorder="1" applyAlignment="1">
      <alignment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9" fontId="14" fillId="0" borderId="39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9" fillId="7" borderId="20" xfId="0" applyFont="1" applyFill="1" applyBorder="1" applyAlignment="1">
      <alignment vertical="center" wrapText="1"/>
    </xf>
    <xf numFmtId="0" fontId="9" fillId="7" borderId="9" xfId="0" applyFont="1" applyFill="1" applyBorder="1" applyAlignment="1">
      <alignment vertical="center" wrapText="1"/>
    </xf>
    <xf numFmtId="0" fontId="9" fillId="7" borderId="21" xfId="0" applyFont="1" applyFill="1" applyBorder="1" applyAlignment="1">
      <alignment vertical="center" wrapText="1"/>
    </xf>
    <xf numFmtId="0" fontId="5" fillId="6" borderId="47" xfId="48" applyFont="1" applyFill="1" applyBorder="1" applyAlignment="1">
      <alignment horizontal="center" vertical="center" wrapText="1"/>
    </xf>
    <xf numFmtId="177" fontId="16" fillId="11" borderId="3" xfId="0" applyNumberFormat="1" applyFont="1" applyFill="1" applyBorder="1" applyAlignment="1">
      <alignment horizontal="left" vertical="center"/>
    </xf>
    <xf numFmtId="0" fontId="16" fillId="11" borderId="19" xfId="0" applyFont="1" applyFill="1" applyBorder="1" applyAlignment="1">
      <alignment horizontal="left" vertical="top"/>
    </xf>
    <xf numFmtId="0" fontId="16" fillId="11" borderId="38" xfId="0" applyFont="1" applyFill="1" applyBorder="1" applyAlignment="1">
      <alignment horizontal="left" vertical="top"/>
    </xf>
    <xf numFmtId="0" fontId="16" fillId="11" borderId="25" xfId="0" applyFont="1" applyFill="1" applyBorder="1" applyAlignment="1">
      <alignment horizontal="left" vertical="top"/>
    </xf>
    <xf numFmtId="0" fontId="16" fillId="11" borderId="27" xfId="0" applyFont="1" applyFill="1" applyBorder="1" applyAlignment="1">
      <alignment horizontal="left" vertical="top"/>
    </xf>
    <xf numFmtId="0" fontId="16" fillId="11" borderId="12" xfId="0" applyFont="1" applyFill="1" applyBorder="1" applyAlignment="1">
      <alignment horizontal="left" vertical="top"/>
    </xf>
    <xf numFmtId="0" fontId="16" fillId="11" borderId="28" xfId="0" applyFont="1" applyFill="1" applyBorder="1" applyAlignment="1">
      <alignment horizontal="left" vertical="top"/>
    </xf>
    <xf numFmtId="0" fontId="16" fillId="11" borderId="7" xfId="0" applyFont="1" applyFill="1" applyBorder="1" applyAlignment="1">
      <alignment horizontal="left" vertical="center"/>
    </xf>
    <xf numFmtId="0" fontId="16" fillId="11" borderId="43" xfId="0" applyFont="1" applyFill="1" applyBorder="1" applyAlignment="1">
      <alignment horizontal="left" vertical="center"/>
    </xf>
    <xf numFmtId="0" fontId="16" fillId="11" borderId="15" xfId="0" applyFont="1" applyFill="1" applyBorder="1" applyAlignment="1">
      <alignment horizontal="left" vertical="top"/>
    </xf>
    <xf numFmtId="0" fontId="16" fillId="11" borderId="37" xfId="0" applyFont="1" applyFill="1" applyBorder="1" applyAlignment="1">
      <alignment horizontal="left" vertical="top"/>
    </xf>
    <xf numFmtId="0" fontId="16" fillId="11" borderId="23" xfId="0" applyFont="1" applyFill="1" applyBorder="1" applyAlignment="1">
      <alignment horizontal="left" vertical="center"/>
    </xf>
    <xf numFmtId="0" fontId="16" fillId="11" borderId="39" xfId="0" applyFont="1" applyFill="1" applyBorder="1" applyAlignment="1">
      <alignment horizontal="left" vertical="center"/>
    </xf>
    <xf numFmtId="0" fontId="16" fillId="11" borderId="15" xfId="0" applyFont="1" applyFill="1" applyBorder="1" applyAlignment="1">
      <alignment horizontal="left" vertical="center"/>
    </xf>
    <xf numFmtId="0" fontId="16" fillId="11" borderId="37" xfId="0" applyFont="1" applyFill="1" applyBorder="1" applyAlignment="1">
      <alignment horizontal="left" vertical="center"/>
    </xf>
    <xf numFmtId="0" fontId="16" fillId="11" borderId="19" xfId="0" applyFont="1" applyFill="1" applyBorder="1" applyAlignment="1">
      <alignment horizontal="left" vertical="center"/>
    </xf>
    <xf numFmtId="0" fontId="16" fillId="11" borderId="38" xfId="0" applyFont="1" applyFill="1" applyBorder="1" applyAlignment="1">
      <alignment horizontal="left" vertical="center"/>
    </xf>
    <xf numFmtId="9" fontId="16" fillId="11" borderId="25" xfId="0" applyNumberFormat="1" applyFont="1" applyFill="1" applyBorder="1" applyAlignment="1">
      <alignment horizontal="left" vertical="center"/>
    </xf>
    <xf numFmtId="0" fontId="16" fillId="11" borderId="27" xfId="0" applyFont="1" applyFill="1" applyBorder="1" applyAlignment="1">
      <alignment horizontal="left" vertical="center"/>
    </xf>
    <xf numFmtId="9" fontId="16" fillId="11" borderId="12" xfId="0" applyNumberFormat="1" applyFont="1" applyFill="1" applyBorder="1" applyAlignment="1">
      <alignment horizontal="left" vertical="center"/>
    </xf>
    <xf numFmtId="0" fontId="16" fillId="11" borderId="29" xfId="0" applyFont="1" applyFill="1" applyBorder="1" applyAlignment="1">
      <alignment horizontal="left" vertical="center"/>
    </xf>
    <xf numFmtId="0" fontId="16" fillId="11" borderId="30" xfId="0" applyFont="1" applyFill="1" applyBorder="1" applyAlignment="1">
      <alignment horizontal="left" vertical="center"/>
    </xf>
    <xf numFmtId="0" fontId="3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9" fontId="5" fillId="2" borderId="51" xfId="48" applyNumberFormat="1" applyFont="1" applyFill="1" applyBorder="1" applyAlignment="1">
      <alignment horizontal="center" vertical="center" wrapText="1"/>
    </xf>
    <xf numFmtId="20" fontId="8" fillId="5" borderId="23" xfId="0" applyNumberFormat="1" applyFont="1" applyFill="1" applyBorder="1" applyAlignment="1">
      <alignment horizontal="center" vertical="center" wrapText="1"/>
    </xf>
    <xf numFmtId="20" fontId="8" fillId="5" borderId="17" xfId="0" applyNumberFormat="1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20" fontId="9" fillId="6" borderId="15" xfId="0" applyNumberFormat="1" applyFont="1" applyFill="1" applyBorder="1" applyAlignment="1">
      <alignment horizontal="center" vertical="center" wrapText="1"/>
    </xf>
    <xf numFmtId="20" fontId="9" fillId="6" borderId="16" xfId="0" applyNumberFormat="1" applyFont="1" applyFill="1" applyBorder="1" applyAlignment="1">
      <alignment horizontal="center" vertical="center" wrapText="1"/>
    </xf>
    <xf numFmtId="20" fontId="9" fillId="7" borderId="17" xfId="0" applyNumberFormat="1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20" fontId="9" fillId="6" borderId="37" xfId="0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5" fillId="5" borderId="5" xfId="48" applyFont="1" applyFill="1" applyBorder="1" applyAlignment="1">
      <alignment horizontal="center" vertical="center" wrapText="1"/>
    </xf>
    <xf numFmtId="0" fontId="5" fillId="5" borderId="11" xfId="48" applyFont="1" applyFill="1" applyBorder="1" applyAlignment="1">
      <alignment horizontal="center" vertical="center" wrapText="1"/>
    </xf>
    <xf numFmtId="0" fontId="5" fillId="6" borderId="25" xfId="48" applyFont="1" applyFill="1" applyBorder="1" applyAlignment="1">
      <alignment horizontal="center" vertical="center" wrapText="1"/>
    </xf>
    <xf numFmtId="0" fontId="5" fillId="7" borderId="10" xfId="48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25" fillId="11" borderId="15" xfId="0" applyFont="1" applyFill="1" applyBorder="1" applyAlignment="1">
      <alignment horizontal="center" vertical="center"/>
    </xf>
    <xf numFmtId="177" fontId="25" fillId="11" borderId="15" xfId="0" applyNumberFormat="1" applyFont="1" applyFill="1" applyBorder="1" applyAlignment="1">
      <alignment horizontal="center" vertical="center"/>
    </xf>
    <xf numFmtId="177" fontId="25" fillId="11" borderId="37" xfId="0" applyNumberFormat="1" applyFont="1" applyFill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25" fillId="11" borderId="31" xfId="0" applyFont="1" applyFill="1" applyBorder="1" applyAlignment="1">
      <alignment horizontal="center" vertical="top"/>
    </xf>
    <xf numFmtId="0" fontId="25" fillId="11" borderId="65" xfId="0" applyFont="1" applyFill="1" applyBorder="1" applyAlignment="1">
      <alignment horizontal="center" vertical="top"/>
    </xf>
    <xf numFmtId="0" fontId="25" fillId="11" borderId="32" xfId="0" applyFont="1" applyFill="1" applyBorder="1" applyAlignment="1">
      <alignment horizontal="center" vertical="top"/>
    </xf>
    <xf numFmtId="0" fontId="16" fillId="11" borderId="33" xfId="0" applyFont="1" applyFill="1" applyBorder="1" applyAlignment="1">
      <alignment horizontal="center" vertical="top"/>
    </xf>
    <xf numFmtId="0" fontId="16" fillId="11" borderId="58" xfId="0" applyFont="1" applyFill="1" applyBorder="1" applyAlignment="1">
      <alignment horizontal="center" vertical="top"/>
    </xf>
    <xf numFmtId="0" fontId="16" fillId="11" borderId="34" xfId="0" applyFont="1" applyFill="1" applyBorder="1" applyAlignment="1">
      <alignment horizontal="center" vertical="top"/>
    </xf>
    <xf numFmtId="0" fontId="16" fillId="11" borderId="59" xfId="0" applyFont="1" applyFill="1" applyBorder="1" applyAlignment="1">
      <alignment horizontal="center" vertical="top"/>
    </xf>
    <xf numFmtId="0" fontId="1" fillId="11" borderId="12" xfId="0" applyFont="1" applyFill="1" applyBorder="1" applyAlignment="1">
      <alignment horizontal="center" vertical="center"/>
    </xf>
    <xf numFmtId="0" fontId="1" fillId="11" borderId="5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6" fillId="11" borderId="66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top"/>
    </xf>
    <xf numFmtId="0" fontId="25" fillId="11" borderId="16" xfId="0" applyFont="1" applyFill="1" applyBorder="1" applyAlignment="1">
      <alignment horizontal="center" vertical="top"/>
    </xf>
    <xf numFmtId="0" fontId="25" fillId="11" borderId="37" xfId="0" applyFont="1" applyFill="1" applyBorder="1" applyAlignment="1">
      <alignment horizontal="center" vertical="top"/>
    </xf>
    <xf numFmtId="0" fontId="9" fillId="6" borderId="67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66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5" fillId="6" borderId="27" xfId="48" applyFont="1" applyFill="1" applyBorder="1" applyAlignment="1">
      <alignment horizontal="center" vertical="center" wrapText="1"/>
    </xf>
    <xf numFmtId="0" fontId="25" fillId="11" borderId="16" xfId="0" applyFont="1" applyFill="1" applyBorder="1" applyAlignment="1">
      <alignment horizontal="center" vertical="center"/>
    </xf>
    <xf numFmtId="0" fontId="25" fillId="11" borderId="37" xfId="0" applyFont="1" applyFill="1" applyBorder="1" applyAlignment="1">
      <alignment horizontal="center" vertical="center"/>
    </xf>
    <xf numFmtId="0" fontId="16" fillId="11" borderId="67" xfId="0" applyFont="1" applyFill="1" applyBorder="1" applyAlignment="1">
      <alignment horizontal="center" vertical="center"/>
    </xf>
    <xf numFmtId="0" fontId="16" fillId="11" borderId="59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 vertical="center" wrapText="1"/>
    </xf>
    <xf numFmtId="0" fontId="16" fillId="11" borderId="59" xfId="0" applyFont="1" applyFill="1" applyBorder="1" applyAlignment="1">
      <alignment horizontal="center" vertical="center" wrapText="1"/>
    </xf>
    <xf numFmtId="0" fontId="16" fillId="11" borderId="28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68" xfId="0" applyFont="1" applyFill="1" applyBorder="1" applyAlignment="1">
      <alignment horizontal="center" vertical="center" wrapText="1"/>
    </xf>
    <xf numFmtId="0" fontId="16" fillId="11" borderId="43" xfId="0" applyFont="1" applyFill="1" applyBorder="1" applyAlignment="1">
      <alignment horizontal="center" vertical="center" wrapText="1"/>
    </xf>
    <xf numFmtId="0" fontId="25" fillId="11" borderId="31" xfId="0" applyFont="1" applyFill="1" applyBorder="1" applyAlignment="1">
      <alignment horizontal="center" vertical="center"/>
    </xf>
    <xf numFmtId="0" fontId="25" fillId="11" borderId="65" xfId="0" applyFont="1" applyFill="1" applyBorder="1" applyAlignment="1">
      <alignment horizontal="center" vertical="center"/>
    </xf>
    <xf numFmtId="0" fontId="25" fillId="11" borderId="32" xfId="0" applyFont="1" applyFill="1" applyBorder="1" applyAlignment="1">
      <alignment horizontal="center" vertical="center"/>
    </xf>
    <xf numFmtId="9" fontId="16" fillId="11" borderId="33" xfId="0" applyNumberFormat="1" applyFont="1" applyFill="1" applyBorder="1" applyAlignment="1">
      <alignment horizontal="center" vertical="center"/>
    </xf>
    <xf numFmtId="9" fontId="16" fillId="11" borderId="58" xfId="0" applyNumberFormat="1" applyFont="1" applyFill="1" applyBorder="1" applyAlignment="1">
      <alignment horizontal="center" vertical="center"/>
    </xf>
    <xf numFmtId="9" fontId="16" fillId="11" borderId="34" xfId="0" applyNumberFormat="1" applyFont="1" applyFill="1" applyBorder="1" applyAlignment="1">
      <alignment horizontal="center" vertical="center"/>
    </xf>
    <xf numFmtId="9" fontId="16" fillId="11" borderId="59" xfId="0" applyNumberFormat="1" applyFont="1" applyFill="1" applyBorder="1" applyAlignment="1">
      <alignment horizontal="center" vertical="center"/>
    </xf>
    <xf numFmtId="9" fontId="16" fillId="11" borderId="28" xfId="0" applyNumberFormat="1" applyFont="1" applyFill="1" applyBorder="1" applyAlignment="1">
      <alignment horizontal="center" vertical="center"/>
    </xf>
    <xf numFmtId="0" fontId="5" fillId="6" borderId="12" xfId="48" applyFont="1" applyFill="1" applyBorder="1" applyAlignment="1">
      <alignment horizontal="center" vertical="center" wrapText="1"/>
    </xf>
    <xf numFmtId="0" fontId="5" fillId="6" borderId="28" xfId="48" applyFont="1" applyFill="1" applyBorder="1" applyAlignment="1">
      <alignment horizontal="center" vertical="center" wrapText="1"/>
    </xf>
    <xf numFmtId="0" fontId="5" fillId="6" borderId="13" xfId="48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177" fontId="15" fillId="4" borderId="6" xfId="0" applyNumberFormat="1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 wrapText="1"/>
    </xf>
    <xf numFmtId="0" fontId="15" fillId="4" borderId="44" xfId="0" applyFont="1" applyFill="1" applyBorder="1" applyAlignment="1">
      <alignment horizontal="center" vertical="center" wrapText="1"/>
    </xf>
    <xf numFmtId="0" fontId="15" fillId="4" borderId="42" xfId="0" applyFont="1" applyFill="1" applyBorder="1" applyAlignment="1">
      <alignment horizontal="center" vertical="center" wrapText="1"/>
    </xf>
    <xf numFmtId="0" fontId="15" fillId="4" borderId="45" xfId="0" applyFont="1" applyFill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/>
    </xf>
    <xf numFmtId="0" fontId="5" fillId="2" borderId="6" xfId="48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10" fontId="2" fillId="2" borderId="51" xfId="0" applyNumberFormat="1" applyFont="1" applyFill="1" applyBorder="1" applyAlignment="1">
      <alignment horizontal="center" vertical="center" wrapText="1"/>
    </xf>
    <xf numFmtId="10" fontId="12" fillId="2" borderId="51" xfId="0" applyNumberFormat="1" applyFont="1" applyFill="1" applyBorder="1" applyAlignment="1">
      <alignment horizontal="center" vertical="center" wrapText="1"/>
    </xf>
    <xf numFmtId="10" fontId="12" fillId="2" borderId="9" xfId="0" applyNumberFormat="1" applyFont="1" applyFill="1" applyBorder="1" applyAlignment="1">
      <alignment horizontal="center" vertical="center" wrapText="1"/>
    </xf>
    <xf numFmtId="10" fontId="12" fillId="2" borderId="14" xfId="0" applyNumberFormat="1" applyFont="1" applyFill="1" applyBorder="1" applyAlignment="1">
      <alignment horizontal="center" vertical="center" wrapText="1"/>
    </xf>
    <xf numFmtId="0" fontId="26" fillId="5" borderId="29" xfId="0" applyFont="1" applyFill="1" applyBorder="1" applyAlignment="1">
      <alignment horizontal="center"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7" fillId="19" borderId="12" xfId="48" applyFont="1" applyFill="1" applyBorder="1" applyAlignment="1">
      <alignment horizontal="center" vertical="center" wrapText="1"/>
    </xf>
    <xf numFmtId="0" fontId="27" fillId="19" borderId="28" xfId="48" applyFont="1" applyFill="1" applyBorder="1" applyAlignment="1">
      <alignment horizontal="center" vertical="center" wrapText="1"/>
    </xf>
    <xf numFmtId="0" fontId="9" fillId="19" borderId="29" xfId="0" applyFont="1" applyFill="1" applyBorder="1" applyAlignment="1">
      <alignment horizontal="center" vertical="center" wrapText="1"/>
    </xf>
    <xf numFmtId="0" fontId="9" fillId="19" borderId="30" xfId="0" applyFont="1" applyFill="1" applyBorder="1" applyAlignment="1">
      <alignment horizontal="center" vertical="center" wrapText="1"/>
    </xf>
    <xf numFmtId="0" fontId="5" fillId="6" borderId="25" xfId="48" applyFill="1" applyBorder="1" applyAlignment="1">
      <alignment vertical="center"/>
    </xf>
    <xf numFmtId="0" fontId="5" fillId="6" borderId="27" xfId="48" applyFill="1" applyBorder="1" applyAlignment="1">
      <alignment vertical="center"/>
    </xf>
    <xf numFmtId="0" fontId="28" fillId="0" borderId="18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9" fontId="3" fillId="0" borderId="24" xfId="0" applyNumberFormat="1" applyFont="1" applyBorder="1" applyAlignment="1">
      <alignment horizontal="center" vertical="center" wrapText="1"/>
    </xf>
    <xf numFmtId="177" fontId="3" fillId="0" borderId="9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9" fontId="3" fillId="0" borderId="11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77" fontId="3" fillId="0" borderId="21" xfId="0" applyNumberFormat="1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9" fontId="3" fillId="0" borderId="46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8" fillId="0" borderId="1" xfId="0" applyFont="1" applyBorder="1" applyAlignment="1">
      <alignment horizontal="center" vertical="center" wrapText="1"/>
    </xf>
    <xf numFmtId="177" fontId="3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77" fontId="3" fillId="0" borderId="45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177" fontId="3" fillId="0" borderId="44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9" fontId="3" fillId="0" borderId="4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9" fontId="3" fillId="0" borderId="15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9" fontId="3" fillId="0" borderId="20" xfId="0" applyNumberFormat="1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3" fillId="0" borderId="9" xfId="0" applyNumberFormat="1" applyFont="1" applyBorder="1" applyAlignment="1">
      <alignment horizontal="center" vertical="center" wrapText="1"/>
    </xf>
    <xf numFmtId="9" fontId="3" fillId="0" borderId="2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 wrapText="1"/>
    </xf>
    <xf numFmtId="9" fontId="3" fillId="0" borderId="51" xfId="0" applyNumberFormat="1" applyFont="1" applyBorder="1" applyAlignment="1">
      <alignment horizontal="center" vertical="center" wrapText="1"/>
    </xf>
    <xf numFmtId="9" fontId="1" fillId="0" borderId="46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3">
    <dxf>
      <font>
        <name val="Arial"/>
        <scheme val="none"/>
        <b val="0"/>
        <i val="0"/>
        <strike val="0"/>
        <u val="none"/>
        <sz val="11"/>
        <color theme="1"/>
      </font>
      <numFmt numFmtId="177" formatCode="[$-F800]dddd\,\ mmmm\ dd\,\ yyyy"/>
      <alignment horizontal="center" vertical="center" wrapText="1"/>
      <border>
        <left/>
        <right/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medium">
          <color auto="1"/>
        </right>
        <top/>
        <bottom/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9" formatCode="0%"/>
      <alignment horizontal="center" vertical="center" wrapText="1"/>
      <border>
        <left/>
        <right/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B050"/>
      </font>
      <fill>
        <gradientFill type="path">
          <stop position="0">
            <color theme="0"/>
          </stop>
          <stop position="1">
            <color rgb="FF0BE70B"/>
          </stop>
        </gradientFill>
      </fill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Level 2 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spc="100" baseline="0">
                <a:solidFill>
                  <a:schemeClr val="lt1">
                    <a:lumMod val="9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CoderByte Progress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'PROGRESS REPORT '!$R$2</c:f>
              <c:strCache>
                <c:ptCount val="1"/>
                <c:pt idx="0">
                  <c:v>Coderbyte result estimate</c:v>
                </c:pt>
              </c:strCache>
            </c:strRef>
          </c:tx>
          <c:spPr>
            <a:gradFill>
              <a:gsLst>
                <a:gs pos="22000">
                  <a:srgbClr val="C00000">
                    <a:alpha val="100000"/>
                    <a:lumMod val="82000"/>
                  </a:srgbClr>
                </a:gs>
                <a:gs pos="100000">
                  <a:srgbClr val="846C21"/>
                </a:gs>
              </a:gsLst>
              <a:path path="circle"/>
            </a:gradFill>
            <a:ln>
              <a:noFill/>
            </a:ln>
            <a:effectLst>
              <a:innerShdw blurRad="63500" dist="50800" dir="13500000">
                <a:schemeClr val="bg1">
                  <a:lumMod val="50000"/>
                  <a:alpha val="500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'PROGRESS REPORT '!$R$3:$R$55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72881"/>
        <c:axId val="528670359"/>
      </c:barChart>
      <c:lineChart>
        <c:grouping val="standard"/>
        <c:varyColors val="0"/>
        <c:ser>
          <c:idx val="0"/>
          <c:order val="0"/>
          <c:tx>
            <c:strRef>
              <c:f>'PROGRESS REPORT '!$P$2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rgbClr val="FFC000"/>
                  </a:gs>
                  <a:gs pos="100000">
                    <a:srgbClr val="846C21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'!$P$3:$P$55</c:f>
              <c:numCache>
                <c:formatCode>0%</c:formatCode>
                <c:ptCount val="53"/>
                <c:pt idx="0">
                  <c:v>0.5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0.95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 REPORT '!$Q$2</c:f>
              <c:strCache>
                <c:ptCount val="1"/>
                <c:pt idx="0">
                  <c:v>Coderbyte result 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'PROGRESS REPORT '!$O$3:$O$55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</c:numCache>
            </c:numRef>
          </c:cat>
          <c:val>
            <c:numRef>
              <c:f>'PROGRESS REPORT '!$Q$3:$Q$55</c:f>
              <c:numCache>
                <c:formatCode>0%</c:formatCode>
                <c:ptCount val="5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881"/>
        <c:axId val="528670359"/>
      </c:lineChart>
      <c:catAx>
        <c:axId val="65387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70359"/>
        <c:crosses val="autoZero"/>
        <c:auto val="1"/>
        <c:lblAlgn val="ctr"/>
        <c:lblOffset val="100"/>
        <c:noMultiLvlLbl val="0"/>
      </c:catAx>
      <c:valAx>
        <c:axId val="5286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87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/>
                <a:cs typeface="Arial" panose="020B0604020202020204"/>
              </a:rPr>
              <a:t>Progress Estimate</a:t>
            </a:r>
            <a:endParaRPr lang="en-US" b="1">
              <a:latin typeface="Arial" panose="020B0604020202020204"/>
              <a:cs typeface="Arial" panose="020B0604020202020204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562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'PROGRESS REPORT '!$V$2:$W$2</c:f>
              <c:strCache>
                <c:ptCount val="2"/>
                <c:pt idx="0">
                  <c:v>Target % Percentage</c:v>
                </c:pt>
                <c:pt idx="1">
                  <c:v>Project Progress %</c:v>
                </c:pt>
              </c:strCache>
            </c:strRef>
          </c:cat>
          <c:val>
            <c:numRef>
              <c:f>'PROGRESS REPORT '!$V$3:$W$3</c:f>
              <c:numCache>
                <c:formatCode>0%</c:formatCode>
                <c:ptCount val="2"/>
                <c:pt idx="0">
                  <c:v>1.22739726027397</c:v>
                </c:pt>
                <c:pt idx="1">
                  <c:v>0.836363636363636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23654"/>
        <c:axId val="160654150"/>
      </c:barChart>
      <c:catAx>
        <c:axId val="7127236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54150"/>
        <c:crosses val="autoZero"/>
        <c:auto val="1"/>
        <c:lblAlgn val="ctr"/>
        <c:lblOffset val="100"/>
        <c:noMultiLvlLbl val="0"/>
      </c:catAx>
      <c:valAx>
        <c:axId val="160654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23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/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/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1339215</xdr:colOff>
      <xdr:row>4</xdr:row>
      <xdr:rowOff>72390</xdr:rowOff>
    </xdr:from>
    <xdr:to>
      <xdr:col>30</xdr:col>
      <xdr:colOff>529590</xdr:colOff>
      <xdr:row>23</xdr:row>
      <xdr:rowOff>91440</xdr:rowOff>
    </xdr:to>
    <xdr:graphicFrame>
      <xdr:nvGraphicFramePr>
        <xdr:cNvPr id="2" name="Chart 3"/>
        <xdr:cNvGraphicFramePr/>
      </xdr:nvGraphicFramePr>
      <xdr:xfrm>
        <a:off x="53813075" y="1207770"/>
        <a:ext cx="15176500" cy="3857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1340485</xdr:colOff>
      <xdr:row>26</xdr:row>
      <xdr:rowOff>25400</xdr:rowOff>
    </xdr:from>
    <xdr:to>
      <xdr:col>31</xdr:col>
      <xdr:colOff>65404</xdr:colOff>
      <xdr:row>53</xdr:row>
      <xdr:rowOff>5080</xdr:rowOff>
    </xdr:to>
    <xdr:graphicFrame>
      <xdr:nvGraphicFramePr>
        <xdr:cNvPr id="3" name="Chart 2"/>
        <xdr:cNvGraphicFramePr/>
      </xdr:nvGraphicFramePr>
      <xdr:xfrm>
        <a:off x="50549175" y="5576570"/>
        <a:ext cx="18689955" cy="517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4</xdr:row>
      <xdr:rowOff>158750</xdr:rowOff>
    </xdr:from>
    <xdr:to>
      <xdr:col>8</xdr:col>
      <xdr:colOff>1778000</xdr:colOff>
      <xdr:row>15</xdr:row>
      <xdr:rowOff>161924</xdr:rowOff>
    </xdr:to>
    <xdr:graphicFrame>
      <xdr:nvGraphicFramePr>
        <xdr:cNvPr id="2" name="Chart 2"/>
        <xdr:cNvGraphicFramePr/>
      </xdr:nvGraphicFramePr>
      <xdr:xfrm>
        <a:off x="11899265" y="1494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4</xdr:row>
      <xdr:rowOff>158750</xdr:rowOff>
    </xdr:from>
    <xdr:to>
      <xdr:col>8</xdr:col>
      <xdr:colOff>1778000</xdr:colOff>
      <xdr:row>15</xdr:row>
      <xdr:rowOff>161924</xdr:rowOff>
    </xdr:to>
    <xdr:graphicFrame>
      <xdr:nvGraphicFramePr>
        <xdr:cNvPr id="2" name="Chart 2"/>
        <xdr:cNvGraphicFramePr/>
      </xdr:nvGraphicFramePr>
      <xdr:xfrm>
        <a:off x="11899265" y="1494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4</xdr:row>
      <xdr:rowOff>158750</xdr:rowOff>
    </xdr:from>
    <xdr:to>
      <xdr:col>8</xdr:col>
      <xdr:colOff>1778000</xdr:colOff>
      <xdr:row>15</xdr:row>
      <xdr:rowOff>161924</xdr:rowOff>
    </xdr:to>
    <xdr:graphicFrame>
      <xdr:nvGraphicFramePr>
        <xdr:cNvPr id="2" name="Chart 2"/>
        <xdr:cNvGraphicFramePr/>
      </xdr:nvGraphicFramePr>
      <xdr:xfrm>
        <a:off x="11899265" y="1494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4</xdr:row>
      <xdr:rowOff>158750</xdr:rowOff>
    </xdr:from>
    <xdr:to>
      <xdr:col>8</xdr:col>
      <xdr:colOff>1778000</xdr:colOff>
      <xdr:row>15</xdr:row>
      <xdr:rowOff>161924</xdr:rowOff>
    </xdr:to>
    <xdr:graphicFrame>
      <xdr:nvGraphicFramePr>
        <xdr:cNvPr id="2" name="Chart 2"/>
        <xdr:cNvGraphicFramePr/>
      </xdr:nvGraphicFramePr>
      <xdr:xfrm>
        <a:off x="11899265" y="1494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4</xdr:row>
      <xdr:rowOff>158750</xdr:rowOff>
    </xdr:from>
    <xdr:to>
      <xdr:col>8</xdr:col>
      <xdr:colOff>1778000</xdr:colOff>
      <xdr:row>15</xdr:row>
      <xdr:rowOff>161924</xdr:rowOff>
    </xdr:to>
    <xdr:graphicFrame>
      <xdr:nvGraphicFramePr>
        <xdr:cNvPr id="2" name="Chart 2"/>
        <xdr:cNvGraphicFramePr/>
      </xdr:nvGraphicFramePr>
      <xdr:xfrm>
        <a:off x="11899265" y="1494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4</xdr:row>
      <xdr:rowOff>158750</xdr:rowOff>
    </xdr:from>
    <xdr:to>
      <xdr:col>8</xdr:col>
      <xdr:colOff>1778000</xdr:colOff>
      <xdr:row>15</xdr:row>
      <xdr:rowOff>161924</xdr:rowOff>
    </xdr:to>
    <xdr:graphicFrame>
      <xdr:nvGraphicFramePr>
        <xdr:cNvPr id="2" name="Chart 2"/>
        <xdr:cNvGraphicFramePr/>
      </xdr:nvGraphicFramePr>
      <xdr:xfrm>
        <a:off x="11899265" y="1494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178593</xdr:colOff>
      <xdr:row>4</xdr:row>
      <xdr:rowOff>154781</xdr:rowOff>
    </xdr:from>
    <xdr:to>
      <xdr:col>8</xdr:col>
      <xdr:colOff>1916906</xdr:colOff>
      <xdr:row>16</xdr:row>
      <xdr:rowOff>35719</xdr:rowOff>
    </xdr:to>
    <xdr:graphicFrame>
      <xdr:nvGraphicFramePr>
        <xdr:cNvPr id="2" name="Chart 1"/>
        <xdr:cNvGraphicFramePr/>
      </xdr:nvGraphicFramePr>
      <xdr:xfrm>
        <a:off x="11834495" y="1489710"/>
        <a:ext cx="9051290" cy="425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3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1"/>
        <xdr:cNvGraphicFramePr/>
      </xdr:nvGraphicFramePr>
      <xdr:xfrm>
        <a:off x="11656060" y="727710"/>
        <a:ext cx="4552315" cy="20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381000</xdr:colOff>
      <xdr:row>7</xdr:row>
      <xdr:rowOff>152400</xdr:rowOff>
    </xdr:from>
    <xdr:to>
      <xdr:col>7</xdr:col>
      <xdr:colOff>152400</xdr:colOff>
      <xdr:row>18</xdr:row>
      <xdr:rowOff>38100</xdr:rowOff>
    </xdr:to>
    <xdr:graphicFrame>
      <xdr:nvGraphicFramePr>
        <xdr:cNvPr id="2" name="Chart 2"/>
        <xdr:cNvGraphicFramePr/>
      </xdr:nvGraphicFramePr>
      <xdr:xfrm>
        <a:off x="12037060" y="1459230"/>
        <a:ext cx="4646930" cy="2017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16</xdr:row>
      <xdr:rowOff>47625</xdr:rowOff>
    </xdr:from>
    <xdr:to>
      <xdr:col>11</xdr:col>
      <xdr:colOff>1390650</xdr:colOff>
      <xdr:row>51</xdr:row>
      <xdr:rowOff>38100</xdr:rowOff>
    </xdr:to>
    <xdr:graphicFrame>
      <xdr:nvGraphicFramePr>
        <xdr:cNvPr id="3" name="Chart 3"/>
        <xdr:cNvGraphicFramePr/>
      </xdr:nvGraphicFramePr>
      <xdr:xfrm>
        <a:off x="19178905" y="3027045"/>
        <a:ext cx="11635105" cy="688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4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5" name="Chart 3"/>
        <xdr:cNvGraphicFramePr/>
      </xdr:nvGraphicFramePr>
      <xdr:xfrm>
        <a:off x="18969355" y="2958465"/>
        <a:ext cx="11634470" cy="671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969355" y="2958465"/>
        <a:ext cx="11634470" cy="671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969355" y="2958465"/>
        <a:ext cx="11634470" cy="7031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969355" y="2958465"/>
        <a:ext cx="11634470" cy="6907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969355" y="2958465"/>
        <a:ext cx="11634470" cy="671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969355" y="2958465"/>
        <a:ext cx="11634470" cy="671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969355" y="2958465"/>
        <a:ext cx="11634470" cy="671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165606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969355" y="2958465"/>
        <a:ext cx="11634470" cy="7355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2" name="Chart 2"/>
        <xdr:cNvGraphicFramePr/>
      </xdr:nvGraphicFramePr>
      <xdr:xfrm>
        <a:off x="1086231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3" name="Chart 3"/>
        <xdr:cNvGraphicFramePr/>
      </xdr:nvGraphicFramePr>
      <xdr:xfrm>
        <a:off x="18175605" y="2958465"/>
        <a:ext cx="11634470" cy="671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152400</xdr:rowOff>
    </xdr:from>
    <xdr:to>
      <xdr:col>6</xdr:col>
      <xdr:colOff>2114550</xdr:colOff>
      <xdr:row>14</xdr:row>
      <xdr:rowOff>161924</xdr:rowOff>
    </xdr:to>
    <xdr:graphicFrame>
      <xdr:nvGraphicFramePr>
        <xdr:cNvPr id="6" name="Chart 2"/>
        <xdr:cNvGraphicFramePr/>
      </xdr:nvGraphicFramePr>
      <xdr:xfrm>
        <a:off x="10839450" y="727710"/>
        <a:ext cx="455231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50</xdr:row>
      <xdr:rowOff>180975</xdr:rowOff>
    </xdr:to>
    <xdr:graphicFrame>
      <xdr:nvGraphicFramePr>
        <xdr:cNvPr id="7" name="Chart 3"/>
        <xdr:cNvGraphicFramePr/>
      </xdr:nvGraphicFramePr>
      <xdr:xfrm>
        <a:off x="18152745" y="2958465"/>
        <a:ext cx="11634470" cy="716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2324100</xdr:colOff>
      <xdr:row>3</xdr:row>
      <xdr:rowOff>152400</xdr:rowOff>
    </xdr:from>
    <xdr:to>
      <xdr:col>6</xdr:col>
      <xdr:colOff>2095500</xdr:colOff>
      <xdr:row>14</xdr:row>
      <xdr:rowOff>161924</xdr:rowOff>
    </xdr:to>
    <xdr:graphicFrame>
      <xdr:nvGraphicFramePr>
        <xdr:cNvPr id="4" name="Chart 2"/>
        <xdr:cNvGraphicFramePr/>
      </xdr:nvGraphicFramePr>
      <xdr:xfrm>
        <a:off x="10748645" y="727710"/>
        <a:ext cx="4646930" cy="2030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11</xdr:col>
      <xdr:colOff>1181099</xdr:colOff>
      <xdr:row>45</xdr:row>
      <xdr:rowOff>180975</xdr:rowOff>
    </xdr:to>
    <xdr:graphicFrame>
      <xdr:nvGraphicFramePr>
        <xdr:cNvPr id="5" name="Chart 3"/>
        <xdr:cNvGraphicFramePr/>
      </xdr:nvGraphicFramePr>
      <xdr:xfrm>
        <a:off x="18175605" y="2950845"/>
        <a:ext cx="11634470" cy="5764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266700</xdr:colOff>
      <xdr:row>42</xdr:row>
      <xdr:rowOff>180975</xdr:rowOff>
    </xdr:to>
    <xdr:graphicFrame>
      <xdr:nvGraphicFramePr>
        <xdr:cNvPr id="2" name="Chart 2"/>
        <xdr:cNvGraphicFramePr/>
      </xdr:nvGraphicFramePr>
      <xdr:xfrm>
        <a:off x="17958435" y="2432685"/>
        <a:ext cx="10711180" cy="611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2333625</xdr:colOff>
      <xdr:row>0</xdr:row>
      <xdr:rowOff>190500</xdr:rowOff>
    </xdr:from>
    <xdr:to>
      <xdr:col>6</xdr:col>
      <xdr:colOff>1762125</xdr:colOff>
      <xdr:row>10</xdr:row>
      <xdr:rowOff>171450</xdr:rowOff>
    </xdr:to>
    <xdr:graphicFrame>
      <xdr:nvGraphicFramePr>
        <xdr:cNvPr id="5" name="Chart 3"/>
        <xdr:cNvGraphicFramePr/>
      </xdr:nvGraphicFramePr>
      <xdr:xfrm>
        <a:off x="10531475" y="190500"/>
        <a:ext cx="4304030" cy="1836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243417</xdr:colOff>
      <xdr:row>5</xdr:row>
      <xdr:rowOff>158750</xdr:rowOff>
    </xdr:from>
    <xdr:to>
      <xdr:col>8</xdr:col>
      <xdr:colOff>1778000</xdr:colOff>
      <xdr:row>16</xdr:row>
      <xdr:rowOff>161924</xdr:rowOff>
    </xdr:to>
    <xdr:graphicFrame>
      <xdr:nvGraphicFramePr>
        <xdr:cNvPr id="2" name="Chart 2"/>
        <xdr:cNvGraphicFramePr/>
      </xdr:nvGraphicFramePr>
      <xdr:xfrm>
        <a:off x="11899265" y="1875155"/>
        <a:ext cx="8848090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8">
  <autoFilter ref="B2:D8"/>
  <tableColumns count="3">
    <tableColumn id="1" name="Date Started" dataDxfId="0"/>
    <tableColumn id="2" name="In Progress Projects" dataDxfId="1"/>
    <tableColumn id="3" name="% Percentage to gain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" TargetMode="External"/><Relationship Id="rId3" Type="http://schemas.openxmlformats.org/officeDocument/2006/relationships/hyperlink" Target="https://www.youtube.com/watch?v=-F6wVOlsEAM" TargetMode="External"/><Relationship Id="rId2" Type="http://schemas.openxmlformats.org/officeDocument/2006/relationships/hyperlink" Target="https://www.geeksforgeeks.org/problems/recamans-sequence4856/1?page=1&amp;category=Recursion&amp;sortBy=difficulty" TargetMode="Externa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5" Type="http://schemas.openxmlformats.org/officeDocument/2006/relationships/hyperlink" Target="https://docs.python.org/3/library/unittest.html" TargetMode="External"/><Relationship Id="rId4" Type="http://schemas.openxmlformats.org/officeDocument/2006/relationships/hyperlink" Target="http://syllabus.africacode.net/sql/shop-project/" TargetMode="External"/><Relationship Id="rId3" Type="http://schemas.openxmlformats.org/officeDocument/2006/relationships/hyperlink" Target="https://github.com/Umuzi-org/Donald-Nzimande-200-sql-/pulls" TargetMode="External"/><Relationship Id="rId2" Type="http://schemas.openxmlformats.org/officeDocument/2006/relationships/hyperlink" Target="https://www.geeksforgeeks.org/problems/recamans-sequence4856/1?page=1&amp;category=Recursion&amp;sortBy=difficulty" TargetMode="Externa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geeksforgeeks.org/problems/gf-series3535/1?page=1" TargetMode="External"/><Relationship Id="rId3" Type="http://schemas.openxmlformats.org/officeDocument/2006/relationships/hyperlink" Target="http://syllabus.africacode.net/projects/oop/bank-accounts/part-1/" TargetMode="External"/><Relationship Id="rId2" Type="http://schemas.openxmlformats.org/officeDocument/2006/relationships/hyperlink" Target="https://github.com/Umuzi-org/Oswell-Ndhlovu-959-contentitem-python/pulls" TargetMode="Externa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qbLc5a9jdXo?si=eZISNX1NAVYGn5xs" TargetMode="External"/><Relationship Id="rId2" Type="http://schemas.openxmlformats.org/officeDocument/2006/relationships/hyperlink" Target="https://youtu.be/Z1RJmh_OqeA?si=2E8do4h8gyOWLhdc" TargetMode="Externa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://url9090.coderbyte.com/ls/click?upn=u001.lj3TCiZxNU7jdbrh9WbrWc0TYooxWyNG7iblBrnUkY1dZbk53wTdsxFlySTVgXVYCF3I2EvZh4hdTWbRi-2B467w-3D-3DLvTw_0uW3xirGmLjaxDxe8V-2Bwmt8Dx4Ob8Wr9iaeT5yuPIW-2BAZIOCk1FZODbopvstDGyJMBD2vdgQqKEXdfcWOOl9lwvfir9Ju5jyTJgdwP9Dd5OMrpr3buflnG5f0T6Vyjyd0rfYGkvcadeSEFgLXiFWXte5PX2NYAXgBDCwhZrz-2BfPW1v32cO8VuvDfs7g65SGo71KK0G9eno-2BbWhNxntJlbA-3D-3D" TargetMode="Externa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hyperlink" Target="http://url9090.coderbyte.com/ls/click?upn=u001.lj3TCiZxNU7jdbrh9WbrWc0TYooxWyNG7iblBrnUkY1dZbk53wTdsxFlySTVgXVYCF3I2EvZh4hdTWbRi-2B467w-3D-3DLvTw_0uW3xirGmLjaxDxe8V-2Bwmt8Dx4Ob8Wr9iaeT5yuPIW-2BAZIOCk1FZODbopvstDGyJMBD2vdgQqKEXdfcWOOl9lwvfir9Ju5jyTJgdwP9Dd5OMrpr3buflnG5f0T6Vyjyd0rfYGkvcadeSEFgLXiFWXte5PX2NYAXgBDCwhZrz-2BfPW1v32cO8VuvDfs7g65SGo71KK0G9eno-2BbWhNxntJlbA-3D-3D" TargetMode="External"/><Relationship Id="rId8" Type="http://schemas.openxmlformats.org/officeDocument/2006/relationships/hyperlink" Target="https://youtu.be/3kzHmaeozDI?si=4yHgQhbKJrVDKXtQ" TargetMode="External"/><Relationship Id="rId7" Type="http://schemas.openxmlformats.org/officeDocument/2006/relationships/hyperlink" Target="http://syllabus.africacode.net/projects/oop/bank-accounts/part-1/" TargetMode="External"/><Relationship Id="rId6" Type="http://schemas.openxmlformats.org/officeDocument/2006/relationships/hyperlink" Target="https://github.com/Umuzi-org/Oswell-Ndhlovu-959-contentitem-python/pulls" TargetMode="External"/><Relationship Id="rId5" Type="http://schemas.openxmlformats.org/officeDocument/2006/relationships/hyperlink" Target="https://www.geeksforgeeks.org/dynamic-programming/" TargetMode="External"/><Relationship Id="rId4" Type="http://schemas.openxmlformats.org/officeDocument/2006/relationships/hyperlink" Target="http://syllabus.africacode.net/projects/tdd/simple-calculator-part1/" TargetMode="External"/><Relationship Id="rId3" Type="http://schemas.openxmlformats.org/officeDocument/2006/relationships/hyperlink" Target="https://github.com/Umuzi-org/Aron-Moganedi-273-simple-calculator-part-1-python/pulls" TargetMode="External"/><Relationship Id="rId2" Type="http://schemas.openxmlformats.org/officeDocument/2006/relationships/hyperlink" Target="http://url9090.coderbyte.com/ls/click?upn=u001.lj3TCiZxNU7jdbrh9WbrWc0TYooxWyNG7iblBrnUkY1dZbk53wTdsxFlySTVgXVYG1Xaj8eGpKf8-2FGSZEC4M8w-3D-3DQCl8_0uW3xirGmLjaxDxe8V-2Bwmt8Dx4Ob8Wr9iaeT5yuPIW-2Bq1HbI7chZ1YtWdKeg2-2BbY5l3ux-2FA1M4PdGaZqb1AxhEcZSqw6-2FQk-2F-2Fc-2FJLbLunG-2FpUrSVGyFR5pBHBepyuX6WJcvvFnZ-2F7S-2BKeH6-2BUQiIcX76LiUDNrRfZp1bWc5YwHC1yN0npWfOcahjnYOU7GR6OVwrb7kp7dTtkFdKTRhrnA-3D-3D" TargetMode="Externa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Umuzi-org/Aron-Moganedi-273-simple-calculator-part-1-python" TargetMode="External"/><Relationship Id="rId8" Type="http://schemas.openxmlformats.org/officeDocument/2006/relationships/hyperlink" Target="http://syllabus.africacode.net/projects/oop/bank-accounts/part-1/" TargetMode="External"/><Relationship Id="rId7" Type="http://schemas.openxmlformats.org/officeDocument/2006/relationships/hyperlink" Target="https://github.com/Umuzi-org/Oswell-Ndhlovu-959-contentitem-python" TargetMode="External"/><Relationship Id="rId6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coderbyte.com/editor/Min%20Window%20Substring:Python3" TargetMode="External"/><Relationship Id="rId4" Type="http://schemas.openxmlformats.org/officeDocument/2006/relationships/hyperlink" Target="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" TargetMode="External"/><Relationship Id="rId3" Type="http://schemas.openxmlformats.org/officeDocument/2006/relationships/hyperlink" Target="http://syllabus.africacode.net/projects/tdd/simple-calculator-part1/" TargetMode="External"/><Relationship Id="rId2" Type="http://schemas.openxmlformats.org/officeDocument/2006/relationships/hyperlink" Target="https://github.com/Umuzi-org/Aron-Moganedi-273-simple-calculator-part-1-python/pulls" TargetMode="External"/><Relationship Id="rId13" Type="http://schemas.openxmlformats.org/officeDocument/2006/relationships/hyperlink" Target="http://url9090.coderbyte.com/ls/click?upn=u001.lj3TCiZxNU7jdbrh9WbrWc0TYooxWyNG7iblBrnUkY1dZbk53wTdsxFlySTVgXVYG1Xaj8eGpKf8-2FGSZEC4M8w-3D-3DQCl8_0uW3xirGmLjaxDxe8V-2Bwmt8Dx4Ob8Wr9iaeT5yuPIW-2Bq1HbI7chZ1YtWdKeg2-2BbY5l3ux-2FA1M4PdGaZqb1AxhEcZSqw6-2FQk-2F-2Fc-2FJLbLunG-2FpUrSVGyFR5pBHBepyuX6WJcvvFnZ-2F7S-2BKeH6-2BUQiIcX76LiUDNrRfZp1bWc5YwHC1yN0npWfOcahjnYOU7GR6OVwrb7kp7dTtkFdKTRhrnA-3D-3D" TargetMode="External"/><Relationship Id="rId12" Type="http://schemas.openxmlformats.org/officeDocument/2006/relationships/hyperlink" Target="https://www.geeksforgeeks.org/dynamic-programming/" TargetMode="External"/><Relationship Id="rId11" Type="http://schemas.openxmlformats.org/officeDocument/2006/relationships/hyperlink" Target="https://leetcode.com/problems/shortest-path-in-binary-matrix/description/" TargetMode="External"/><Relationship Id="rId10" Type="http://schemas.openxmlformats.org/officeDocument/2006/relationships/hyperlink" Target="https://github.com/Umuzi-org/Oswell-Ndhlovu-959-contentitem-python/pulls" TargetMode="Externa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minimum-window-substring/description/" TargetMode="External"/><Relationship Id="rId8" Type="http://schemas.openxmlformats.org/officeDocument/2006/relationships/hyperlink" Target="https://coderbyte.com/editor/Min%20Window%20Substring:Python3" TargetMode="External"/><Relationship Id="rId7" Type="http://schemas.openxmlformats.org/officeDocument/2006/relationships/hyperlink" Target="https://youtu.be/-oPuGc05Lxs?si=lkSjbKrwmudy42tc" TargetMode="External"/><Relationship Id="rId6" Type="http://schemas.openxmlformats.org/officeDocument/2006/relationships/hyperlink" Target="https://www.geeksforgeeks.org/backtracking-algorithms/?ref=shm" TargetMode="External"/><Relationship Id="rId5" Type="http://schemas.openxmlformats.org/officeDocument/2006/relationships/hyperlink" Target="http://syllabus.africacode.net/projects/tdd/simple-calculator-part1/" TargetMode="External"/><Relationship Id="rId4" Type="http://schemas.openxmlformats.org/officeDocument/2006/relationships/hyperlink" Target="https://github.com/Umuzi-org/Aron-Moganedi-273-simple-calculator-part-1-python/pulls" TargetMode="External"/><Relationship Id="rId3" Type="http://schemas.openxmlformats.org/officeDocument/2006/relationships/hyperlink" Target="https://www.geeksforgeeks.org/introduction-to-dynamic-programming-data-structures-and-algorithm-tutorials/?ref=shm" TargetMode="External"/><Relationship Id="rId2" Type="http://schemas.openxmlformats.org/officeDocument/2006/relationships/hyperlink" Target="http://url9090.coderbyte.com/ls/click?upn=u001.lj3TCiZxNU7jdbrh9WbrWc0TYooxWyNG7iblBrnUkY1dZbk53wTdsxFlySTVgXVYveTSyLpdXxDHDYU88fORhQ-3D-3Drrm7_0uW3xirGmLjaxDxe8V-2Bwmt8Dx4Ob8Wr9iaeT5yuPIW-2BukIsHEg9HoNgDB3flp45N2SkjqK5Fz57V2WZG24lYjlS3LKMaHlFgy5wXgM9kk1qiN17fKNTvBZT7JcyENNZGBVAxcRUmzbpVPLEPLbcErOFb3e-2FlEmE6sYQBkmwdOxzvLiOq-2BzXpLCkvkCIDFsSMTk-2FFmPIosn5tMofMWDzx0A-3D-3D" TargetMode="External"/><Relationship Id="rId10" Type="http://schemas.openxmlformats.org/officeDocument/2006/relationships/hyperlink" Target="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" TargetMode="Externa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find-numbers-with-even-number-of-digits/submissions/1449239712/" TargetMode="External"/><Relationship Id="rId8" Type="http://schemas.openxmlformats.org/officeDocument/2006/relationships/hyperlink" Target="http://syllabus.africacode.net/projects/tdd/simple-calculator-part1/" TargetMode="External"/><Relationship Id="rId7" Type="http://schemas.openxmlformats.org/officeDocument/2006/relationships/hyperlink" Target="https://github.com/Umuzi-org/Aron-Moganedi-273-simple-calculator-part-1-python/pulls" TargetMode="External"/><Relationship Id="rId6" Type="http://schemas.openxmlformats.org/officeDocument/2006/relationships/hyperlink" Target="http://syllabus.africacode.net/projects/tdd/password-checker/part1/" TargetMode="External"/><Relationship Id="rId5" Type="http://schemas.openxmlformats.org/officeDocument/2006/relationships/hyperlink" Target="https://github.com/Umuzi-org/Oswell-Ndhlovu-269-password-checker-python/pulls" TargetMode="External"/><Relationship Id="rId4" Type="http://schemas.openxmlformats.org/officeDocument/2006/relationships/hyperlink" Target="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" TargetMode="External"/><Relationship Id="rId3" Type="http://schemas.openxmlformats.org/officeDocument/2006/relationships/hyperlink" Target="http://syllabus.africacode.net/projects/katas/level-2/" TargetMode="External"/><Relationship Id="rId2" Type="http://schemas.openxmlformats.org/officeDocument/2006/relationships/hyperlink" Target="https://github.com/Umuzi-org/Bhekumuzi-Tshabalala-219-level-1-programming-katas-python" TargetMode="External"/><Relationship Id="rId18" Type="http://schemas.openxmlformats.org/officeDocument/2006/relationships/hyperlink" Target="https://www.geeksforgeeks.org/introduction-to-dynamic-programming-data-structures-and-algorithm-tutorials/?ref=shm" TargetMode="External"/><Relationship Id="rId17" Type="http://schemas.openxmlformats.org/officeDocument/2006/relationships/hyperlink" Target="http://url9090.coderbyte.com/ls/click?upn=u001.lj3TCiZxNU7jdbrh9WbrWc0TYooxWyNG7iblBrnUkY1dZbk53wTdsxFlySTVgXVYveTSyLpdXxDHDYU88fORhQ-3D-3Drrm7_0uW3xirGmLjaxDxe8V-2Bwmt8Dx4Ob8Wr9iaeT5yuPIW-2BukIsHEg9HoNgDB3flp45N2SkjqK5Fz57V2WZG24lYjlS3LKMaHlFgy5wXgM9kk1qiN17fKNTvBZT7JcyENNZGBVAxcRUmzbpVPLEPLbcErOFb3e-2FlEmE6sYQBkmwdOxzvLiOq-2BzXpLCkvkCIDFsSMTk-2FFmPIosn5tMofMWDzx0A-3D-3D" TargetMode="External"/><Relationship Id="rId16" Type="http://schemas.openxmlformats.org/officeDocument/2006/relationships/hyperlink" Target="https://youtu.be/NNcN5X1wsaw?si=c6sIHS9V7KL7ICAc" TargetMode="External"/><Relationship Id="rId15" Type="http://schemas.openxmlformats.org/officeDocument/2006/relationships/hyperlink" Target="https://leetcode.com/problems/coin-change/description/" TargetMode="External"/><Relationship Id="rId14" Type="http://schemas.openxmlformats.org/officeDocument/2006/relationships/hyperlink" Target="https://github.com/Umuzi-org/Oswell-Ndhlovu-269-password-checker-python" TargetMode="External"/><Relationship Id="rId13" Type="http://schemas.openxmlformats.org/officeDocument/2006/relationships/hyperlink" Target="https://www.youtube.com/results?search_query=bfs+python" TargetMode="External"/><Relationship Id="rId12" Type="http://schemas.openxmlformats.org/officeDocument/2006/relationships/hyperlink" Target="https://leetcode.com/problems/search-insert-position/?envType=problem-list-v2&amp;envId=binary-search" TargetMode="External"/><Relationship Id="rId11" Type="http://schemas.openxmlformats.org/officeDocument/2006/relationships/hyperlink" Target="https://www.geeksforgeeks.org/binary-search/" TargetMode="External"/><Relationship Id="rId10" Type="http://schemas.openxmlformats.org/officeDocument/2006/relationships/hyperlink" Target="https://leetcode.com/problems/single-element-in-a-sorted-array/description/" TargetMode="Externa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://syllabus.africacode.net/projects/oop/bank-accounts/part-2/" TargetMode="External"/><Relationship Id="rId8" Type="http://schemas.openxmlformats.org/officeDocument/2006/relationships/hyperlink" Target="https://www.geeksforgeeks.org/python-programming-language-tutorial/" TargetMode="External"/><Relationship Id="rId7" Type="http://schemas.openxmlformats.org/officeDocument/2006/relationships/hyperlink" Target="http://syllabus.africacode.net/projects/tdd/password-checker/part1/" TargetMode="External"/><Relationship Id="rId6" Type="http://schemas.openxmlformats.org/officeDocument/2006/relationships/hyperlink" Target="https://github.com/Umuzi-org/Oswell-Ndhlovu-269-password-checker-python" TargetMode="External"/><Relationship Id="rId5" Type="http://schemas.openxmlformats.org/officeDocument/2006/relationships/hyperlink" Target="http://syllabus.africacode.net/projects/katas/level-2/" TargetMode="External"/><Relationship Id="rId4" Type="http://schemas.openxmlformats.org/officeDocument/2006/relationships/hyperlink" Target="https://github.com/Umuzi-org/Bhekumuzi-Tshabalala-219-level-1-programming-katas-python/pulls" TargetMode="External"/><Relationship Id="rId3" Type="http://schemas.openxmlformats.org/officeDocument/2006/relationships/hyperlink" Target="http://syllabus.africacode.net/projects/katas/level-1/" TargetMode="External"/><Relationship Id="rId2" Type="http://schemas.openxmlformats.org/officeDocument/2006/relationships/hyperlink" Target="https://github.com/Umuzi-org/Palesa-Tjale-219-level-1-programming-katas-python" TargetMode="External"/><Relationship Id="rId11" Type="http://schemas.openxmlformats.org/officeDocument/2006/relationships/hyperlink" Target="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" TargetMode="External"/><Relationship Id="rId10" Type="http://schemas.openxmlformats.org/officeDocument/2006/relationships/hyperlink" Target="https://github.com/Umuzi-org/Bhekumuzi-Tshabalala-219-level-1-programming-katas-python" TargetMode="Externa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" TargetMode="External"/><Relationship Id="rId2" Type="http://schemas.openxmlformats.org/officeDocument/2006/relationships/hyperlink" Target="https://github.com/Umuzi-org/Bhekumuzi-Tshabalala-219-level-1-programming-katas-python/pulls" TargetMode="Externa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codebasics" TargetMode="External"/><Relationship Id="rId2" Type="http://schemas.openxmlformats.org/officeDocument/2006/relationships/hyperlink" Target="https://leetcode.com/problems/coin-change/description/" TargetMode="Externa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ukri.com/code360/problems/rat-in-a-maze_1215030" TargetMode="Externa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url9090.coderbyte.com/ls/click?upn=u001.lj3TCiZxNU7jdbrh9WbrWc0TYooxWyNG7iblBrnUkY1dZbk53wTdsxFlySTVgXVY0EOKezaMxxXBeEkLTi-2B8-2Bw-3D-3DKqsu_0uW3xirGmLjaxDxe8V-2Bwmt8Dx4Ob8Wr9iaeT5yuPIW-2FpPZOvLScC6DPke-2BWze2CJmGoBOKGbFbSiwSzw27EoVm7YSDPtzYJZMsgmjKtW0KUhcnthDyKwCQKwkqk-2F0i52to5-2B4c7spcB3X25keno6PpCqvbtaQud5hvm-2Fzxx95MAMaQDlRFwYo1l6uv5-2FTOFFuvVXNSCVpKvt8-2F5vo9UpdA-3D-3D" TargetMode="External"/><Relationship Id="rId2" Type="http://schemas.openxmlformats.org/officeDocument/2006/relationships/hyperlink" Target="https://www.youtube.com/@dataschool" TargetMode="Externa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hackerrank.com/challenges/icecream-parlor/problem?isFullScreen=true" TargetMode="External"/><Relationship Id="rId5" Type="http://schemas.openxmlformats.org/officeDocument/2006/relationships/hyperlink" Target="https://www.hackerrank.com/challenges/hackerland-radio-transmitters/problem?isFullScreen=true" TargetMode="External"/><Relationship Id="rId4" Type="http://schemas.openxmlformats.org/officeDocument/2006/relationships/hyperlink" Target="https://leetcode.com/problems/matrix-block-sum/description/" TargetMode="External"/><Relationship Id="rId3" Type="http://schemas.openxmlformats.org/officeDocument/2006/relationships/hyperlink" Target="https://leetcode.com/problems/random-flip-matrix/description/" TargetMode="External"/><Relationship Id="rId2" Type="http://schemas.openxmlformats.org/officeDocument/2006/relationships/hyperlink" Target="https://leetcode.com/problems/toeplitz-matrix/description/" TargetMode="Externa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url9090.coderbyte.com/ls/click?upn=u001.lj3TCiZxNU7jdbrh9WbrWc0TYooxWyNG7iblBrnUkY1dZbk53wTdsxFlySTVgXVYwYWepHMI-2FPtSqTEK1SnOvA-3D-3Dt3lO_0uW3xirGmLjaxDxe8V-2Bwmt8Dx4Ob8Wr9iaeT5yuPIW9gs196ZiVv-2Fim-2BR-2BxIGgCc2GH3-2FlSQy3nauK2SMWtCNZSftOpeR1W4Y1muF9Nd1yfStizHc2DDiEgJqzwljSPuZpeoECvhbpicgAbpcmVYgnpeknGH8LhLL3YSJSg3n-2B-2Be7OGWkD616ABmq-2B5oRgFGog4EPFaUxjcTsY-2BMS9CjMA-3D-3D" TargetMode="External"/><Relationship Id="rId2" Type="http://schemas.openxmlformats.org/officeDocument/2006/relationships/hyperlink" Target="https://leetcode.com/problems/roman-to-integer/description/" TargetMode="Externa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5" Type="http://schemas.openxmlformats.org/officeDocument/2006/relationships/hyperlink" Target="http://syllabus.africacode.net/topics/regular-expressions/" TargetMode="External"/><Relationship Id="rId4" Type="http://schemas.openxmlformats.org/officeDocument/2006/relationships/hyperlink" Target="http://syllabus.africacode.net/topics/data_validation_and_verification/" TargetMode="External"/><Relationship Id="rId3" Type="http://schemas.openxmlformats.org/officeDocument/2006/relationships/hyperlink" Target="https://coderbyte.com/sl-candidate?inviteKey=ZhxskeU5UI" TargetMode="External"/><Relationship Id="rId2" Type="http://schemas.openxmlformats.org/officeDocument/2006/relationships/hyperlink" Target="https://leetcode.com/problems/minimum-number-of-flips-to-make-binary-grid-palindromic-i/description/" TargetMode="Externa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derbyte.com/sl-candidate?inviteKey=ZiCac1uABQ" TargetMode="Externa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5" Type="http://schemas.openxmlformats.org/officeDocument/2006/relationships/hyperlink" Target="http://url9090.coderbyte.com/ls/click?upn=u001.lj3TCiZxNU7jdbrh9WbrWc0TYooxWyNG7iblBrnUkY1dZbk53wTdsxFlySTVgXVYdkHp36vZLmB3vioEVDv-2FhA-3D-3DFkGg_0uW3xirGmLjaxDxe8V-2Bwmt8Dx4Ob8Wr9iaeT5yuPIW8QfrUb25ufUhezFfh1aUCeBdlDhWqSwUUOUaKFPDNYaX7w38on7TScAkDGEu6o5wk3VKcpYGQth9HdJE0-2B10E595H1n-2FP1oiC7xX7w0WHL5E84lKPN2Ly7HhTfJv0a5JU0KxwGK3aJ5Zw4A0WfuVThl1uYLA3wN7Wqn6XuTEhjDg-3D-3D" TargetMode="External"/><Relationship Id="rId4" Type="http://schemas.openxmlformats.org/officeDocument/2006/relationships/hyperlink" Target="https://leetcode.com/problems/add-two-numbers/description/" TargetMode="External"/><Relationship Id="rId3" Type="http://schemas.openxmlformats.org/officeDocument/2006/relationships/hyperlink" Target="mailto:oswell.ndhlovu@umuzi.org%20-%20interacting%20with%20files%20-%20review%20pr%20-%20struggling%20with%20shop%20database%20using%20sql" TargetMode="External"/><Relationship Id="rId2" Type="http://schemas.openxmlformats.org/officeDocument/2006/relationships/hyperlink" Target="mailto:oswell.ndhlovu@umuzi.org%20-%20interacting%20with%20files%20-%20review%20pr" TargetMode="Externa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4" Type="http://schemas.openxmlformats.org/officeDocument/2006/relationships/hyperlink" Target="http://url9090.coderbyte.com/ls/click?upn=u001.lj3TCiZxNU7jdbrh9WbrWc0TYooxWyNG7iblBrnUkY1dZbk53wTdsxFlySTVgXVYSlddttvl6rkAbSflx0IPZg-3D-3DM-_l_0uW3xirGmLjaxDxe8V-2Bwmt8Dx4Ob8Wr9iaeT5yuPIW8-2BNsCIRGRgtL3vmLM9kP8FIHiE4SWxyCua-2FmtXsE2Mg9yzKUlMhXGuzAS5fDqyl9ssJkbHbtJE-2F68oKRyHo9ARpiby8O5iGABZ6ANr2HRTvyEI0iqL8E5bSsaIRcfSEKkZNQnnD-2FmgB6CfuLo4cPhbOTDQiadaTLXEh7jx2lmr0lLmwpFhIBuqFLEx8-2FZVIyY-3D" TargetMode="External"/><Relationship Id="rId3" Type="http://schemas.openxmlformats.org/officeDocument/2006/relationships/hyperlink" Target="https://leetcode.com/problems/longest-substring-without-repeating-characters/description/" TargetMode="External"/><Relationship Id="rId2" Type="http://schemas.openxmlformats.org/officeDocument/2006/relationships/hyperlink" Target="https://leetcode.com/problems/maximum-distance-in-arrays/description/?envType=daily-question&amp;envId=2024-08-16" TargetMode="Externa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oswell.ndhlovu@umuzi.org%20-%20interacting%20with%20files%20-%20review%20PR" TargetMode="Externa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../../58CF12D77C781B67/Work/mmeli.thokozani77209@gmail.com - project: simple-calculator part 1 - review PR" TargetMode="External"/><Relationship Id="rId1" Type="http://schemas.openxmlformats.org/officeDocument/2006/relationships/hyperlink" Target="../../58CF12D77C781B67/Work/selloshadrack@gmail.com - project: Level 2 coding challenges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rbyte.com/sl-candidate?inviteKey=ZiCac1uABQ" TargetMode="External"/><Relationship Id="rId2" Type="http://schemas.openxmlformats.org/officeDocument/2006/relationships/hyperlink" Target="mailto:oswell.ndhlovu@umuzi.org" TargetMode="Externa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eeksforgeeks.org/problems/power-using-recursion/1?page=1&amp;category=Recursion&amp;sortBy=difficulty" TargetMode="Externa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meet.google.com/qsm-bmse-kud" TargetMode="External"/><Relationship Id="rId5" Type="http://schemas.openxmlformats.org/officeDocument/2006/relationships/hyperlink" Target="https://morre12-debug.github.io/MphoMokomiri/" TargetMode="External"/><Relationship Id="rId4" Type="http://schemas.openxmlformats.org/officeDocument/2006/relationships/hyperlink" Target="http://syllabus.africacode.net/projects/simple-website/" TargetMode="External"/><Relationship Id="rId3" Type="http://schemas.openxmlformats.org/officeDocument/2006/relationships/hyperlink" Target="https://morre12-debug.github.io/mphowebsite/" TargetMode="External"/><Relationship Id="rId2" Type="http://schemas.openxmlformats.org/officeDocument/2006/relationships/hyperlink" Target="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" TargetMode="Externa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113"/>
  <sheetViews>
    <sheetView tabSelected="1" zoomScale="80" zoomScaleNormal="80" topLeftCell="U8" workbookViewId="0">
      <selection activeCell="X3" sqref="X3"/>
    </sheetView>
  </sheetViews>
  <sheetFormatPr defaultColWidth="9" defaultRowHeight="13.5" customHeight="1"/>
  <cols>
    <col min="1" max="1" width="9" style="500"/>
    <col min="2" max="2" width="35.288" style="500" customWidth="1"/>
    <col min="3" max="3" width="60.568" style="500" customWidth="1"/>
    <col min="4" max="4" width="50.288" style="500" customWidth="1"/>
    <col min="5" max="5" width="18" style="500" customWidth="1"/>
    <col min="6" max="6" width="30.568" style="500" customWidth="1"/>
    <col min="7" max="8" width="60.568" style="500" customWidth="1"/>
    <col min="9" max="9" width="10.568" style="500" customWidth="1"/>
    <col min="10" max="10" width="35.712" style="500" customWidth="1"/>
    <col min="11" max="11" width="60.568" style="500" customWidth="1"/>
    <col min="12" max="13" width="25.424" style="500" customWidth="1"/>
    <col min="14" max="14" width="35.712" style="500" customWidth="1"/>
    <col min="15" max="18" width="25.424" style="500" customWidth="1"/>
    <col min="19" max="26" width="20.568" style="500" customWidth="1"/>
    <col min="27" max="27" width="24.424" style="500" customWidth="1"/>
    <col min="28" max="28" width="35.568" style="500" customWidth="1"/>
    <col min="29" max="16384" width="9" style="500"/>
  </cols>
  <sheetData>
    <row r="1" ht="15.15" spans="5:5">
      <c r="E1" s="724"/>
    </row>
    <row r="2" ht="43.95" spans="2:29">
      <c r="B2" s="708" t="s">
        <v>0</v>
      </c>
      <c r="C2" s="709" t="s">
        <v>1</v>
      </c>
      <c r="D2" s="710" t="s">
        <v>2</v>
      </c>
      <c r="E2" s="727"/>
      <c r="F2" s="728" t="s">
        <v>3</v>
      </c>
      <c r="G2" s="708" t="s">
        <v>4</v>
      </c>
      <c r="H2" s="710" t="s">
        <v>2</v>
      </c>
      <c r="I2" s="737"/>
      <c r="J2" s="728" t="s">
        <v>5</v>
      </c>
      <c r="K2" s="708" t="s">
        <v>6</v>
      </c>
      <c r="L2" s="710" t="s">
        <v>7</v>
      </c>
      <c r="M2" s="743"/>
      <c r="N2" s="744" t="s">
        <v>8</v>
      </c>
      <c r="O2" s="744" t="s">
        <v>9</v>
      </c>
      <c r="P2" s="744" t="s">
        <v>10</v>
      </c>
      <c r="Q2" s="752" t="s">
        <v>11</v>
      </c>
      <c r="R2" s="753" t="s">
        <v>12</v>
      </c>
      <c r="S2" s="737"/>
      <c r="T2" s="708" t="s">
        <v>13</v>
      </c>
      <c r="U2" s="735" t="s">
        <v>14</v>
      </c>
      <c r="V2" s="78" t="s">
        <v>15</v>
      </c>
      <c r="W2" s="17" t="s">
        <v>16</v>
      </c>
      <c r="X2" s="762" t="s">
        <v>17</v>
      </c>
      <c r="Y2" s="78" t="s">
        <v>18</v>
      </c>
      <c r="Z2" s="442" t="s">
        <v>19</v>
      </c>
      <c r="AA2" s="744" t="s">
        <v>20</v>
      </c>
      <c r="AB2" s="2" t="s">
        <v>21</v>
      </c>
      <c r="AC2" s="752"/>
    </row>
    <row r="3" ht="15.15" spans="2:29">
      <c r="B3" s="711">
        <v>45698</v>
      </c>
      <c r="C3" s="12" t="s">
        <v>22</v>
      </c>
      <c r="D3" s="712">
        <v>0.03</v>
      </c>
      <c r="F3" s="729">
        <v>45463</v>
      </c>
      <c r="G3" s="730" t="s">
        <v>23</v>
      </c>
      <c r="H3" s="715">
        <v>0</v>
      </c>
      <c r="J3" s="738">
        <v>45512</v>
      </c>
      <c r="K3" s="739" t="s">
        <v>6</v>
      </c>
      <c r="L3" s="740">
        <f>1%+35%</f>
        <v>0.36</v>
      </c>
      <c r="M3" s="745"/>
      <c r="N3" s="746">
        <v>45512</v>
      </c>
      <c r="O3" s="5">
        <v>6</v>
      </c>
      <c r="P3" s="747">
        <f t="shared" ref="P3:P55" si="0">R3</f>
        <v>0.5</v>
      </c>
      <c r="Q3" s="754">
        <v>0.81</v>
      </c>
      <c r="R3" s="755">
        <v>0.5</v>
      </c>
      <c r="T3" s="756">
        <f>DATE(2025,3,28)-DATE(2024,3,28)</f>
        <v>365</v>
      </c>
      <c r="U3" s="763">
        <f ca="1">DATE(2025,3,28)-TODAY()</f>
        <v>-83</v>
      </c>
      <c r="V3" s="764">
        <f ca="1">(T3-U3)/T3</f>
        <v>1.22739726027397</v>
      </c>
      <c r="W3" s="765">
        <f>(55-Z3)/55</f>
        <v>0.836363636363636</v>
      </c>
      <c r="X3" s="751">
        <f>L55</f>
        <v>0.65</v>
      </c>
      <c r="Y3" s="768">
        <v>46</v>
      </c>
      <c r="Z3" s="769">
        <f>55-Y3</f>
        <v>9</v>
      </c>
      <c r="AA3" s="770">
        <v>2</v>
      </c>
      <c r="AB3" s="771">
        <f ca="1">(V3-W3-H55-D55)/3%</f>
        <v>9.03445413034456</v>
      </c>
      <c r="AC3" s="772"/>
    </row>
    <row r="4" ht="15.15" spans="2:18">
      <c r="B4" s="713"/>
      <c r="C4" s="714"/>
      <c r="D4" s="715"/>
      <c r="F4" s="729">
        <v>45470</v>
      </c>
      <c r="G4" s="731" t="s">
        <v>24</v>
      </c>
      <c r="H4" s="715">
        <v>0</v>
      </c>
      <c r="J4" s="729">
        <v>45523</v>
      </c>
      <c r="K4" s="730" t="s">
        <v>25</v>
      </c>
      <c r="L4" s="715">
        <v>0.02</v>
      </c>
      <c r="M4" s="745"/>
      <c r="N4" s="729">
        <v>45519</v>
      </c>
      <c r="O4" s="11">
        <v>7</v>
      </c>
      <c r="P4" s="747">
        <f t="shared" si="0"/>
        <v>1</v>
      </c>
      <c r="Q4" s="757">
        <v>0.81</v>
      </c>
      <c r="R4" s="715">
        <v>1</v>
      </c>
    </row>
    <row r="5" ht="29.55" spans="2:21">
      <c r="B5" s="711"/>
      <c r="C5" s="716"/>
      <c r="D5" s="712"/>
      <c r="F5" s="729">
        <v>45565</v>
      </c>
      <c r="G5" s="730" t="s">
        <v>26</v>
      </c>
      <c r="H5" s="715">
        <v>0</v>
      </c>
      <c r="J5" s="729">
        <v>45524</v>
      </c>
      <c r="K5" s="730" t="s">
        <v>27</v>
      </c>
      <c r="L5" s="740">
        <v>0.02</v>
      </c>
      <c r="M5" s="745"/>
      <c r="N5" s="732">
        <v>45526</v>
      </c>
      <c r="O5" s="239">
        <v>8</v>
      </c>
      <c r="P5" s="747">
        <f t="shared" si="0"/>
        <v>0.9</v>
      </c>
      <c r="Q5" s="758">
        <v>0.81</v>
      </c>
      <c r="R5" s="719">
        <v>0.9</v>
      </c>
      <c r="S5" s="759"/>
      <c r="T5" s="759"/>
      <c r="U5" s="766"/>
    </row>
    <row r="6" ht="15.15" spans="2:18">
      <c r="B6" s="711"/>
      <c r="C6" s="716"/>
      <c r="D6" s="712"/>
      <c r="F6" s="729">
        <v>45688</v>
      </c>
      <c r="G6" s="730" t="s">
        <v>28</v>
      </c>
      <c r="H6" s="712">
        <v>0.03</v>
      </c>
      <c r="J6" s="729">
        <v>45530</v>
      </c>
      <c r="K6" s="730" t="s">
        <v>29</v>
      </c>
      <c r="L6" s="740">
        <v>0.02</v>
      </c>
      <c r="M6" s="745"/>
      <c r="N6" s="738">
        <v>45533</v>
      </c>
      <c r="O6" s="5">
        <v>9</v>
      </c>
      <c r="P6" s="747">
        <f t="shared" si="0"/>
        <v>0.5</v>
      </c>
      <c r="Q6" s="760">
        <v>0.81</v>
      </c>
      <c r="R6" s="740">
        <v>0.5</v>
      </c>
    </row>
    <row r="7" ht="15.15" spans="2:18">
      <c r="B7" s="711"/>
      <c r="C7" s="716"/>
      <c r="D7" s="712"/>
      <c r="F7" s="729">
        <v>45709</v>
      </c>
      <c r="G7" s="731" t="s">
        <v>30</v>
      </c>
      <c r="H7" s="715">
        <v>0.03</v>
      </c>
      <c r="J7" s="729">
        <v>45547</v>
      </c>
      <c r="K7" s="730" t="s">
        <v>31</v>
      </c>
      <c r="L7" s="715">
        <v>0.03</v>
      </c>
      <c r="M7" s="745"/>
      <c r="N7" s="729">
        <v>45540</v>
      </c>
      <c r="O7" s="11">
        <v>10</v>
      </c>
      <c r="P7" s="747">
        <f t="shared" si="0"/>
        <v>1</v>
      </c>
      <c r="Q7" s="757">
        <v>0.81</v>
      </c>
      <c r="R7" s="715">
        <v>1</v>
      </c>
    </row>
    <row r="8" ht="15.15" spans="2:18">
      <c r="B8" s="711"/>
      <c r="C8" s="716"/>
      <c r="D8" s="712"/>
      <c r="F8" s="729">
        <v>45728</v>
      </c>
      <c r="G8" s="731" t="s">
        <v>32</v>
      </c>
      <c r="H8" s="712">
        <v>0.03</v>
      </c>
      <c r="J8" s="729">
        <v>45554</v>
      </c>
      <c r="K8" s="731" t="s">
        <v>33</v>
      </c>
      <c r="L8" s="712">
        <v>0.03</v>
      </c>
      <c r="M8" s="745"/>
      <c r="N8" s="732">
        <v>45549</v>
      </c>
      <c r="O8" s="239">
        <v>11</v>
      </c>
      <c r="P8" s="747">
        <f t="shared" si="0"/>
        <v>0.9</v>
      </c>
      <c r="Q8" s="758">
        <v>0.81</v>
      </c>
      <c r="R8" s="719">
        <v>0.9</v>
      </c>
    </row>
    <row r="9" ht="15.15" spans="2:18">
      <c r="B9" s="713"/>
      <c r="C9" s="12"/>
      <c r="D9" s="715"/>
      <c r="F9" s="729"/>
      <c r="G9" s="730"/>
      <c r="H9" s="715"/>
      <c r="J9" s="729">
        <v>45555</v>
      </c>
      <c r="K9" s="730" t="s">
        <v>34</v>
      </c>
      <c r="L9" s="715">
        <v>0.03</v>
      </c>
      <c r="M9" s="745"/>
      <c r="N9" s="738">
        <v>45556</v>
      </c>
      <c r="O9" s="5">
        <v>12</v>
      </c>
      <c r="P9" s="747">
        <f t="shared" si="0"/>
        <v>0.75</v>
      </c>
      <c r="Q9" s="760">
        <v>0.81</v>
      </c>
      <c r="R9" s="740">
        <v>0.75</v>
      </c>
    </row>
    <row r="10" ht="15.15" spans="2:18">
      <c r="B10" s="713"/>
      <c r="C10" s="12"/>
      <c r="D10" s="715"/>
      <c r="F10" s="729"/>
      <c r="G10" s="730"/>
      <c r="H10" s="715"/>
      <c r="J10" s="729">
        <v>45597</v>
      </c>
      <c r="K10" s="730" t="s">
        <v>35</v>
      </c>
      <c r="L10" s="715">
        <v>0.03</v>
      </c>
      <c r="M10" s="745"/>
      <c r="N10" s="729">
        <v>45566</v>
      </c>
      <c r="O10" s="11">
        <v>13</v>
      </c>
      <c r="P10" s="747">
        <f t="shared" si="0"/>
        <v>0.9</v>
      </c>
      <c r="Q10" s="757">
        <v>0.81</v>
      </c>
      <c r="R10" s="715">
        <v>0.9</v>
      </c>
    </row>
    <row r="11" ht="15.15" spans="2:18">
      <c r="B11" s="713"/>
      <c r="C11" s="12"/>
      <c r="D11" s="715"/>
      <c r="F11" s="729"/>
      <c r="G11" s="730"/>
      <c r="H11" s="715"/>
      <c r="J11" s="729">
        <v>45616</v>
      </c>
      <c r="K11" s="730" t="s">
        <v>36</v>
      </c>
      <c r="L11" s="715">
        <v>0.03</v>
      </c>
      <c r="M11" s="745"/>
      <c r="N11" s="732">
        <v>45566</v>
      </c>
      <c r="O11" s="239">
        <v>14</v>
      </c>
      <c r="P11" s="747">
        <f t="shared" si="0"/>
        <v>1</v>
      </c>
      <c r="Q11" s="758">
        <v>0.81</v>
      </c>
      <c r="R11" s="719">
        <v>1</v>
      </c>
    </row>
    <row r="12" ht="15.15" spans="2:18">
      <c r="B12" s="713"/>
      <c r="C12" s="12"/>
      <c r="D12" s="715"/>
      <c r="F12" s="729"/>
      <c r="G12" s="730"/>
      <c r="H12" s="715"/>
      <c r="J12" s="729">
        <v>45637</v>
      </c>
      <c r="K12" s="730" t="s">
        <v>37</v>
      </c>
      <c r="L12" s="715">
        <v>0.03</v>
      </c>
      <c r="M12" s="745"/>
      <c r="N12" s="738">
        <v>45574</v>
      </c>
      <c r="O12" s="5">
        <v>15</v>
      </c>
      <c r="P12" s="747">
        <f t="shared" si="0"/>
        <v>0.9</v>
      </c>
      <c r="Q12" s="760">
        <v>0.81</v>
      </c>
      <c r="R12" s="740">
        <v>0.9</v>
      </c>
    </row>
    <row r="13" ht="15.15" spans="2:18">
      <c r="B13" s="713"/>
      <c r="C13" s="12"/>
      <c r="D13" s="715"/>
      <c r="F13" s="729"/>
      <c r="G13" s="730"/>
      <c r="H13" s="715"/>
      <c r="J13" s="729">
        <v>45671</v>
      </c>
      <c r="K13" s="741" t="s">
        <v>38</v>
      </c>
      <c r="L13" s="715">
        <v>0.03</v>
      </c>
      <c r="M13" s="745"/>
      <c r="N13" s="729">
        <v>45580</v>
      </c>
      <c r="O13" s="11">
        <v>16</v>
      </c>
      <c r="P13" s="747">
        <f t="shared" si="0"/>
        <v>1</v>
      </c>
      <c r="Q13" s="757">
        <v>0.81</v>
      </c>
      <c r="R13" s="715">
        <v>1</v>
      </c>
    </row>
    <row r="14" ht="15.15" spans="2:18">
      <c r="B14" s="713"/>
      <c r="C14" s="12"/>
      <c r="D14" s="715"/>
      <c r="F14" s="729"/>
      <c r="G14" s="730"/>
      <c r="H14" s="715"/>
      <c r="J14" s="729">
        <v>45685</v>
      </c>
      <c r="K14" s="731" t="s">
        <v>39</v>
      </c>
      <c r="L14" s="712">
        <v>0.02</v>
      </c>
      <c r="M14" s="745"/>
      <c r="N14" s="732">
        <v>45590</v>
      </c>
      <c r="O14" s="239">
        <v>17</v>
      </c>
      <c r="P14" s="747">
        <f t="shared" si="0"/>
        <v>0.5</v>
      </c>
      <c r="Q14" s="758">
        <v>0.81</v>
      </c>
      <c r="R14" s="719">
        <v>0.5</v>
      </c>
    </row>
    <row r="15" ht="15.15" spans="2:18">
      <c r="B15" s="713"/>
      <c r="C15" s="12"/>
      <c r="D15" s="715"/>
      <c r="F15" s="729"/>
      <c r="G15" s="730"/>
      <c r="H15" s="715"/>
      <c r="J15" s="729"/>
      <c r="K15" s="730"/>
      <c r="L15" s="715"/>
      <c r="M15" s="745"/>
      <c r="N15" s="738">
        <v>45599</v>
      </c>
      <c r="O15" s="5">
        <v>18</v>
      </c>
      <c r="P15" s="747">
        <f t="shared" si="0"/>
        <v>0.5</v>
      </c>
      <c r="Q15" s="760">
        <v>0.81</v>
      </c>
      <c r="R15" s="740">
        <v>0.5</v>
      </c>
    </row>
    <row r="16" ht="15.15" spans="2:18">
      <c r="B16" s="713"/>
      <c r="C16" s="12"/>
      <c r="D16" s="715"/>
      <c r="F16" s="729"/>
      <c r="G16" s="730"/>
      <c r="H16" s="715"/>
      <c r="J16" s="729"/>
      <c r="K16" s="730"/>
      <c r="L16" s="715"/>
      <c r="M16" s="745"/>
      <c r="N16" s="729">
        <v>45605</v>
      </c>
      <c r="O16" s="11">
        <v>19</v>
      </c>
      <c r="P16" s="747">
        <f t="shared" si="0"/>
        <v>0.95</v>
      </c>
      <c r="Q16" s="757">
        <v>0.81</v>
      </c>
      <c r="R16" s="715">
        <v>0.95</v>
      </c>
    </row>
    <row r="17" ht="15.15" spans="2:18">
      <c r="B17" s="713"/>
      <c r="C17" s="12"/>
      <c r="D17" s="715"/>
      <c r="F17" s="729"/>
      <c r="G17" s="730"/>
      <c r="H17" s="715"/>
      <c r="J17" s="729"/>
      <c r="K17" s="730"/>
      <c r="L17" s="715"/>
      <c r="M17" s="745"/>
      <c r="N17" s="732">
        <v>45611</v>
      </c>
      <c r="O17" s="239">
        <v>20</v>
      </c>
      <c r="P17" s="747">
        <f t="shared" si="0"/>
        <v>1</v>
      </c>
      <c r="Q17" s="758">
        <v>0.81</v>
      </c>
      <c r="R17" s="719">
        <v>1</v>
      </c>
    </row>
    <row r="18" ht="15.15" spans="2:18">
      <c r="B18" s="713"/>
      <c r="C18" s="12"/>
      <c r="D18" s="715"/>
      <c r="F18" s="729"/>
      <c r="G18" s="730"/>
      <c r="H18" s="715"/>
      <c r="J18" s="729"/>
      <c r="K18" s="730"/>
      <c r="L18" s="715"/>
      <c r="M18" s="745"/>
      <c r="N18" s="738">
        <v>45618</v>
      </c>
      <c r="O18" s="5">
        <v>21</v>
      </c>
      <c r="P18" s="747">
        <f t="shared" si="0"/>
        <v>0.5</v>
      </c>
      <c r="Q18" s="760">
        <v>0.81</v>
      </c>
      <c r="R18" s="740">
        <v>0.5</v>
      </c>
    </row>
    <row r="19" ht="15.15" spans="2:18">
      <c r="B19" s="713"/>
      <c r="C19" s="12"/>
      <c r="D19" s="715"/>
      <c r="F19" s="729"/>
      <c r="G19" s="730"/>
      <c r="H19" s="715"/>
      <c r="J19" s="729"/>
      <c r="K19" s="730"/>
      <c r="L19" s="715"/>
      <c r="M19" s="745"/>
      <c r="N19" s="729">
        <v>45626</v>
      </c>
      <c r="O19" s="11">
        <v>22</v>
      </c>
      <c r="P19" s="747">
        <f t="shared" si="0"/>
        <v>0.5</v>
      </c>
      <c r="Q19" s="757">
        <v>0.81</v>
      </c>
      <c r="R19" s="715">
        <v>0.5</v>
      </c>
    </row>
    <row r="20" ht="15.15" spans="2:18">
      <c r="B20" s="713"/>
      <c r="C20" s="12"/>
      <c r="D20" s="715"/>
      <c r="F20" s="729"/>
      <c r="G20" s="730"/>
      <c r="H20" s="715"/>
      <c r="J20" s="729"/>
      <c r="K20" s="730"/>
      <c r="L20" s="715"/>
      <c r="M20" s="745"/>
      <c r="N20" s="732">
        <v>45634</v>
      </c>
      <c r="O20" s="239">
        <v>23</v>
      </c>
      <c r="P20" s="747">
        <f t="shared" si="0"/>
        <v>1</v>
      </c>
      <c r="Q20" s="758">
        <v>0.81</v>
      </c>
      <c r="R20" s="719">
        <v>1</v>
      </c>
    </row>
    <row r="21" ht="15.15" spans="2:18">
      <c r="B21" s="713"/>
      <c r="C21" s="12"/>
      <c r="D21" s="715"/>
      <c r="F21" s="729"/>
      <c r="G21" s="730"/>
      <c r="H21" s="715"/>
      <c r="J21" s="729"/>
      <c r="K21" s="730"/>
      <c r="L21" s="715"/>
      <c r="M21" s="745"/>
      <c r="N21" s="738">
        <v>45637</v>
      </c>
      <c r="O21" s="5">
        <v>24</v>
      </c>
      <c r="P21" s="747">
        <f t="shared" si="0"/>
        <v>1</v>
      </c>
      <c r="Q21" s="760">
        <v>0.81</v>
      </c>
      <c r="R21" s="740">
        <v>1</v>
      </c>
    </row>
    <row r="22" ht="15.15" spans="2:18">
      <c r="B22" s="713"/>
      <c r="C22" s="12"/>
      <c r="D22" s="715"/>
      <c r="F22" s="729"/>
      <c r="G22" s="730"/>
      <c r="H22" s="715"/>
      <c r="J22" s="729"/>
      <c r="K22" s="730"/>
      <c r="L22" s="715"/>
      <c r="M22" s="745"/>
      <c r="N22" s="729">
        <v>45682</v>
      </c>
      <c r="O22" s="11">
        <v>25</v>
      </c>
      <c r="P22" s="747">
        <f t="shared" si="0"/>
        <v>0.7</v>
      </c>
      <c r="Q22" s="757">
        <v>0.81</v>
      </c>
      <c r="R22" s="715">
        <v>0.7</v>
      </c>
    </row>
    <row r="23" ht="15.15" spans="2:18">
      <c r="B23" s="713"/>
      <c r="C23" s="12"/>
      <c r="D23" s="715"/>
      <c r="F23" s="729"/>
      <c r="G23" s="730"/>
      <c r="H23" s="715"/>
      <c r="J23" s="729"/>
      <c r="K23" s="730"/>
      <c r="L23" s="715"/>
      <c r="M23" s="745"/>
      <c r="N23" s="732">
        <v>45710</v>
      </c>
      <c r="O23" s="239">
        <v>26</v>
      </c>
      <c r="P23" s="747">
        <f t="shared" si="0"/>
        <v>1</v>
      </c>
      <c r="Q23" s="758">
        <v>0.81</v>
      </c>
      <c r="R23" s="719">
        <v>1</v>
      </c>
    </row>
    <row r="24" ht="15.15" spans="2:18">
      <c r="B24" s="713"/>
      <c r="C24" s="12"/>
      <c r="D24" s="715"/>
      <c r="F24" s="729"/>
      <c r="G24" s="730"/>
      <c r="H24" s="715"/>
      <c r="J24" s="729"/>
      <c r="K24" s="730"/>
      <c r="L24" s="715"/>
      <c r="M24" s="745"/>
      <c r="N24" s="738">
        <v>45723</v>
      </c>
      <c r="O24" s="5">
        <v>27</v>
      </c>
      <c r="P24" s="747">
        <f t="shared" si="0"/>
        <v>1</v>
      </c>
      <c r="Q24" s="760">
        <v>0.81</v>
      </c>
      <c r="R24" s="740">
        <v>1</v>
      </c>
    </row>
    <row r="25" ht="15.15" spans="2:18">
      <c r="B25" s="713"/>
      <c r="C25" s="12"/>
      <c r="D25" s="715"/>
      <c r="F25" s="729"/>
      <c r="G25" s="730"/>
      <c r="H25" s="715"/>
      <c r="J25" s="729"/>
      <c r="K25" s="730"/>
      <c r="L25" s="715"/>
      <c r="M25" s="745"/>
      <c r="N25" s="729">
        <v>45736</v>
      </c>
      <c r="O25" s="11">
        <v>28</v>
      </c>
      <c r="P25" s="747">
        <f t="shared" si="0"/>
        <v>1</v>
      </c>
      <c r="Q25" s="757">
        <v>0.81</v>
      </c>
      <c r="R25" s="715">
        <v>1</v>
      </c>
    </row>
    <row r="26" ht="15.15" spans="2:18">
      <c r="B26" s="713"/>
      <c r="C26" s="12"/>
      <c r="D26" s="715"/>
      <c r="F26" s="729"/>
      <c r="G26" s="730"/>
      <c r="H26" s="715"/>
      <c r="J26" s="729"/>
      <c r="K26" s="730"/>
      <c r="L26" s="715"/>
      <c r="M26" s="745"/>
      <c r="N26" s="732">
        <v>45747</v>
      </c>
      <c r="O26" s="239">
        <v>29</v>
      </c>
      <c r="P26" s="747">
        <f t="shared" si="0"/>
        <v>1</v>
      </c>
      <c r="Q26" s="758">
        <v>0.81</v>
      </c>
      <c r="R26" s="719">
        <v>1</v>
      </c>
    </row>
    <row r="27" ht="15.15" spans="2:18">
      <c r="B27" s="713"/>
      <c r="C27" s="12"/>
      <c r="D27" s="715"/>
      <c r="F27" s="729"/>
      <c r="G27" s="730"/>
      <c r="H27" s="715"/>
      <c r="J27" s="729"/>
      <c r="K27" s="730"/>
      <c r="L27" s="715"/>
      <c r="M27" s="745"/>
      <c r="N27" s="738">
        <v>45751</v>
      </c>
      <c r="O27" s="5">
        <v>30</v>
      </c>
      <c r="P27" s="747">
        <f t="shared" si="0"/>
        <v>0.12</v>
      </c>
      <c r="Q27" s="760">
        <v>0.81</v>
      </c>
      <c r="R27" s="740">
        <v>0.12</v>
      </c>
    </row>
    <row r="28" ht="15.15" spans="2:18">
      <c r="B28" s="713"/>
      <c r="C28" s="12"/>
      <c r="D28" s="715"/>
      <c r="F28" s="729"/>
      <c r="G28" s="730"/>
      <c r="H28" s="715"/>
      <c r="J28" s="729"/>
      <c r="K28" s="730"/>
      <c r="L28" s="715"/>
      <c r="M28" s="745"/>
      <c r="N28" s="729"/>
      <c r="O28" s="11">
        <v>31</v>
      </c>
      <c r="P28" s="747">
        <f t="shared" si="0"/>
        <v>0</v>
      </c>
      <c r="Q28" s="757">
        <v>0.81</v>
      </c>
      <c r="R28" s="715"/>
    </row>
    <row r="29" ht="15.15" spans="2:18">
      <c r="B29" s="713"/>
      <c r="C29" s="12"/>
      <c r="D29" s="715"/>
      <c r="F29" s="729"/>
      <c r="G29" s="730"/>
      <c r="H29" s="715"/>
      <c r="J29" s="729"/>
      <c r="K29" s="730"/>
      <c r="L29" s="715"/>
      <c r="M29" s="745"/>
      <c r="N29" s="732"/>
      <c r="O29" s="239">
        <v>32</v>
      </c>
      <c r="P29" s="747">
        <f t="shared" si="0"/>
        <v>0</v>
      </c>
      <c r="Q29" s="758">
        <v>0.81</v>
      </c>
      <c r="R29" s="719"/>
    </row>
    <row r="30" ht="15.15" spans="2:18">
      <c r="B30" s="713"/>
      <c r="C30" s="12"/>
      <c r="D30" s="715"/>
      <c r="F30" s="729"/>
      <c r="G30" s="730"/>
      <c r="H30" s="715"/>
      <c r="J30" s="729"/>
      <c r="K30" s="730"/>
      <c r="L30" s="715"/>
      <c r="M30" s="745"/>
      <c r="N30" s="738"/>
      <c r="O30" s="5">
        <v>33</v>
      </c>
      <c r="P30" s="747">
        <f t="shared" si="0"/>
        <v>0</v>
      </c>
      <c r="Q30" s="760">
        <v>0.81</v>
      </c>
      <c r="R30" s="740"/>
    </row>
    <row r="31" ht="15.15" spans="2:18">
      <c r="B31" s="713"/>
      <c r="C31" s="12"/>
      <c r="D31" s="715"/>
      <c r="F31" s="729"/>
      <c r="G31" s="730"/>
      <c r="H31" s="715"/>
      <c r="J31" s="729"/>
      <c r="K31" s="730"/>
      <c r="L31" s="715"/>
      <c r="M31" s="745"/>
      <c r="N31" s="729"/>
      <c r="O31" s="11">
        <v>34</v>
      </c>
      <c r="P31" s="747">
        <f t="shared" si="0"/>
        <v>0</v>
      </c>
      <c r="Q31" s="757">
        <v>0.81</v>
      </c>
      <c r="R31" s="715"/>
    </row>
    <row r="32" ht="15.15" spans="2:18">
      <c r="B32" s="713"/>
      <c r="C32" s="12"/>
      <c r="D32" s="715"/>
      <c r="F32" s="729"/>
      <c r="G32" s="730"/>
      <c r="H32" s="715"/>
      <c r="J32" s="729"/>
      <c r="K32" s="730"/>
      <c r="L32" s="715"/>
      <c r="M32" s="745"/>
      <c r="N32" s="732"/>
      <c r="O32" s="239">
        <v>35</v>
      </c>
      <c r="P32" s="747">
        <f t="shared" si="0"/>
        <v>0</v>
      </c>
      <c r="Q32" s="758">
        <v>0.81</v>
      </c>
      <c r="R32" s="719"/>
    </row>
    <row r="33" ht="15.15" spans="2:18">
      <c r="B33" s="713"/>
      <c r="C33" s="12"/>
      <c r="D33" s="715"/>
      <c r="F33" s="729"/>
      <c r="G33" s="730"/>
      <c r="H33" s="715"/>
      <c r="J33" s="729"/>
      <c r="K33" s="730"/>
      <c r="L33" s="715"/>
      <c r="M33" s="745"/>
      <c r="N33" s="738"/>
      <c r="O33" s="5">
        <v>36</v>
      </c>
      <c r="P33" s="747">
        <f t="shared" si="0"/>
        <v>0</v>
      </c>
      <c r="Q33" s="760">
        <v>0.81</v>
      </c>
      <c r="R33" s="740"/>
    </row>
    <row r="34" ht="15.15" spans="2:18">
      <c r="B34" s="713"/>
      <c r="C34" s="12"/>
      <c r="D34" s="715"/>
      <c r="F34" s="729"/>
      <c r="G34" s="730"/>
      <c r="H34" s="715"/>
      <c r="J34" s="729"/>
      <c r="K34" s="730"/>
      <c r="L34" s="715"/>
      <c r="M34" s="745"/>
      <c r="N34" s="729"/>
      <c r="O34" s="11">
        <v>37</v>
      </c>
      <c r="P34" s="747">
        <f t="shared" si="0"/>
        <v>0</v>
      </c>
      <c r="Q34" s="757">
        <v>0.81</v>
      </c>
      <c r="R34" s="715"/>
    </row>
    <row r="35" ht="15.15" spans="2:18">
      <c r="B35" s="713"/>
      <c r="C35" s="12"/>
      <c r="D35" s="715"/>
      <c r="F35" s="729"/>
      <c r="G35" s="730"/>
      <c r="H35" s="715"/>
      <c r="J35" s="729"/>
      <c r="K35" s="730"/>
      <c r="L35" s="715"/>
      <c r="M35" s="745"/>
      <c r="N35" s="732"/>
      <c r="O35" s="239">
        <v>38</v>
      </c>
      <c r="P35" s="747">
        <f t="shared" si="0"/>
        <v>0</v>
      </c>
      <c r="Q35" s="758">
        <v>0.81</v>
      </c>
      <c r="R35" s="719"/>
    </row>
    <row r="36" ht="15.15" spans="2:18">
      <c r="B36" s="713"/>
      <c r="C36" s="12"/>
      <c r="D36" s="715"/>
      <c r="F36" s="729"/>
      <c r="G36" s="730"/>
      <c r="H36" s="715"/>
      <c r="J36" s="729"/>
      <c r="K36" s="730"/>
      <c r="L36" s="715"/>
      <c r="M36" s="745"/>
      <c r="N36" s="738"/>
      <c r="O36" s="5">
        <v>39</v>
      </c>
      <c r="P36" s="747">
        <f t="shared" si="0"/>
        <v>0</v>
      </c>
      <c r="Q36" s="760">
        <v>0.81</v>
      </c>
      <c r="R36" s="740"/>
    </row>
    <row r="37" ht="15.15" spans="2:18">
      <c r="B37" s="713"/>
      <c r="C37" s="12"/>
      <c r="D37" s="715"/>
      <c r="F37" s="729"/>
      <c r="G37" s="730"/>
      <c r="H37" s="715"/>
      <c r="J37" s="729"/>
      <c r="K37" s="730"/>
      <c r="L37" s="715"/>
      <c r="M37" s="745"/>
      <c r="N37" s="729"/>
      <c r="O37" s="11">
        <v>40</v>
      </c>
      <c r="P37" s="747">
        <f t="shared" si="0"/>
        <v>0</v>
      </c>
      <c r="Q37" s="757">
        <v>0.81</v>
      </c>
      <c r="R37" s="715"/>
    </row>
    <row r="38" ht="15.15" spans="2:18">
      <c r="B38" s="713"/>
      <c r="C38" s="12"/>
      <c r="D38" s="715"/>
      <c r="F38" s="729"/>
      <c r="G38" s="730"/>
      <c r="H38" s="715"/>
      <c r="J38" s="729"/>
      <c r="K38" s="730"/>
      <c r="L38" s="715"/>
      <c r="M38" s="745"/>
      <c r="N38" s="732"/>
      <c r="O38" s="239">
        <v>41</v>
      </c>
      <c r="P38" s="747">
        <f t="shared" si="0"/>
        <v>0</v>
      </c>
      <c r="Q38" s="758">
        <v>0.81</v>
      </c>
      <c r="R38" s="719"/>
    </row>
    <row r="39" ht="15.15" spans="2:18">
      <c r="B39" s="713"/>
      <c r="C39" s="12"/>
      <c r="D39" s="715"/>
      <c r="F39" s="729"/>
      <c r="G39" s="730"/>
      <c r="H39" s="715"/>
      <c r="J39" s="729"/>
      <c r="K39" s="730"/>
      <c r="L39" s="715"/>
      <c r="M39" s="745"/>
      <c r="N39" s="738"/>
      <c r="O39" s="5">
        <v>42</v>
      </c>
      <c r="P39" s="747">
        <f t="shared" si="0"/>
        <v>0</v>
      </c>
      <c r="Q39" s="760">
        <v>0.81</v>
      </c>
      <c r="R39" s="740"/>
    </row>
    <row r="40" ht="15.15" spans="2:18">
      <c r="B40" s="713"/>
      <c r="C40" s="12"/>
      <c r="D40" s="715"/>
      <c r="F40" s="729"/>
      <c r="G40" s="730"/>
      <c r="H40" s="715"/>
      <c r="J40" s="729"/>
      <c r="K40" s="730"/>
      <c r="L40" s="715"/>
      <c r="M40" s="745"/>
      <c r="N40" s="729"/>
      <c r="O40" s="11">
        <v>43</v>
      </c>
      <c r="P40" s="747">
        <f t="shared" si="0"/>
        <v>0</v>
      </c>
      <c r="Q40" s="757">
        <v>0.81</v>
      </c>
      <c r="R40" s="715"/>
    </row>
    <row r="41" ht="15.15" spans="2:18">
      <c r="B41" s="713"/>
      <c r="C41" s="12"/>
      <c r="D41" s="715"/>
      <c r="F41" s="729"/>
      <c r="G41" s="730"/>
      <c r="H41" s="715"/>
      <c r="J41" s="729"/>
      <c r="K41" s="730"/>
      <c r="L41" s="715"/>
      <c r="M41" s="745"/>
      <c r="N41" s="732"/>
      <c r="O41" s="239">
        <v>44</v>
      </c>
      <c r="P41" s="747">
        <f t="shared" si="0"/>
        <v>0</v>
      </c>
      <c r="Q41" s="758">
        <v>0.81</v>
      </c>
      <c r="R41" s="719"/>
    </row>
    <row r="42" ht="15.15" spans="2:18">
      <c r="B42" s="713"/>
      <c r="C42" s="12"/>
      <c r="D42" s="715"/>
      <c r="F42" s="729"/>
      <c r="G42" s="730"/>
      <c r="H42" s="715"/>
      <c r="J42" s="729"/>
      <c r="K42" s="730"/>
      <c r="L42" s="715"/>
      <c r="M42" s="745"/>
      <c r="N42" s="738"/>
      <c r="O42" s="5">
        <v>45</v>
      </c>
      <c r="P42" s="747">
        <f t="shared" si="0"/>
        <v>0</v>
      </c>
      <c r="Q42" s="760">
        <v>0.81</v>
      </c>
      <c r="R42" s="740"/>
    </row>
    <row r="43" ht="15.15" spans="2:18">
      <c r="B43" s="713"/>
      <c r="C43" s="12"/>
      <c r="D43" s="715"/>
      <c r="F43" s="729"/>
      <c r="G43" s="730"/>
      <c r="H43" s="715"/>
      <c r="J43" s="729"/>
      <c r="K43" s="730"/>
      <c r="L43" s="715"/>
      <c r="M43" s="745"/>
      <c r="N43" s="729"/>
      <c r="O43" s="11">
        <v>46</v>
      </c>
      <c r="P43" s="747">
        <f t="shared" si="0"/>
        <v>0</v>
      </c>
      <c r="Q43" s="757">
        <v>0.81</v>
      </c>
      <c r="R43" s="715"/>
    </row>
    <row r="44" ht="15.15" spans="2:18">
      <c r="B44" s="713"/>
      <c r="C44" s="12"/>
      <c r="D44" s="715"/>
      <c r="F44" s="729"/>
      <c r="G44" s="730"/>
      <c r="H44" s="715"/>
      <c r="J44" s="729"/>
      <c r="K44" s="730"/>
      <c r="L44" s="715"/>
      <c r="M44" s="745"/>
      <c r="N44" s="732"/>
      <c r="O44" s="239">
        <v>47</v>
      </c>
      <c r="P44" s="747">
        <f t="shared" si="0"/>
        <v>0</v>
      </c>
      <c r="Q44" s="758">
        <v>0.81</v>
      </c>
      <c r="R44" s="719"/>
    </row>
    <row r="45" ht="15.15" spans="2:18">
      <c r="B45" s="713"/>
      <c r="C45" s="12"/>
      <c r="D45" s="715"/>
      <c r="F45" s="729"/>
      <c r="G45" s="730"/>
      <c r="H45" s="715"/>
      <c r="J45" s="729"/>
      <c r="K45" s="730"/>
      <c r="L45" s="715"/>
      <c r="M45" s="745"/>
      <c r="N45" s="738"/>
      <c r="O45" s="5">
        <v>48</v>
      </c>
      <c r="P45" s="747">
        <f t="shared" si="0"/>
        <v>0</v>
      </c>
      <c r="Q45" s="760">
        <v>0.81</v>
      </c>
      <c r="R45" s="740"/>
    </row>
    <row r="46" ht="15.15" spans="2:18">
      <c r="B46" s="713"/>
      <c r="C46" s="12"/>
      <c r="D46" s="715"/>
      <c r="F46" s="729"/>
      <c r="G46" s="730"/>
      <c r="H46" s="715"/>
      <c r="J46" s="729"/>
      <c r="K46" s="730"/>
      <c r="L46" s="715"/>
      <c r="M46" s="745"/>
      <c r="N46" s="729"/>
      <c r="O46" s="11">
        <v>49</v>
      </c>
      <c r="P46" s="747">
        <f t="shared" si="0"/>
        <v>0</v>
      </c>
      <c r="Q46" s="757">
        <v>0.81</v>
      </c>
      <c r="R46" s="715"/>
    </row>
    <row r="47" ht="15.15" spans="2:18">
      <c r="B47" s="713"/>
      <c r="C47" s="12"/>
      <c r="D47" s="715"/>
      <c r="F47" s="729"/>
      <c r="G47" s="730"/>
      <c r="H47" s="715"/>
      <c r="J47" s="729"/>
      <c r="K47" s="730"/>
      <c r="L47" s="715"/>
      <c r="M47" s="745"/>
      <c r="N47" s="732"/>
      <c r="O47" s="239">
        <v>50</v>
      </c>
      <c r="P47" s="747">
        <f t="shared" si="0"/>
        <v>0</v>
      </c>
      <c r="Q47" s="758">
        <v>0.81</v>
      </c>
      <c r="R47" s="719"/>
    </row>
    <row r="48" ht="15.15" spans="2:18">
      <c r="B48" s="713"/>
      <c r="C48" s="12"/>
      <c r="D48" s="715"/>
      <c r="F48" s="729"/>
      <c r="G48" s="730"/>
      <c r="H48" s="715"/>
      <c r="J48" s="729"/>
      <c r="K48" s="730"/>
      <c r="L48" s="715"/>
      <c r="M48" s="745"/>
      <c r="N48" s="738"/>
      <c r="O48" s="5">
        <v>51</v>
      </c>
      <c r="P48" s="747">
        <f t="shared" si="0"/>
        <v>0</v>
      </c>
      <c r="Q48" s="760">
        <v>0.81</v>
      </c>
      <c r="R48" s="740"/>
    </row>
    <row r="49" ht="15.15" spans="2:18">
      <c r="B49" s="713"/>
      <c r="C49" s="12"/>
      <c r="D49" s="715"/>
      <c r="F49" s="729"/>
      <c r="G49" s="730"/>
      <c r="H49" s="715"/>
      <c r="J49" s="729"/>
      <c r="K49" s="730"/>
      <c r="L49" s="715"/>
      <c r="M49" s="745"/>
      <c r="N49" s="729"/>
      <c r="O49" s="11">
        <v>52</v>
      </c>
      <c r="P49" s="747">
        <f t="shared" si="0"/>
        <v>0</v>
      </c>
      <c r="Q49" s="757">
        <v>0.81</v>
      </c>
      <c r="R49" s="715"/>
    </row>
    <row r="50" ht="15.15" spans="2:18">
      <c r="B50" s="713"/>
      <c r="C50" s="12"/>
      <c r="D50" s="715"/>
      <c r="F50" s="729"/>
      <c r="G50" s="730"/>
      <c r="H50" s="715"/>
      <c r="J50" s="729"/>
      <c r="K50" s="730"/>
      <c r="L50" s="715"/>
      <c r="M50" s="745"/>
      <c r="N50" s="732"/>
      <c r="O50" s="239">
        <v>53</v>
      </c>
      <c r="P50" s="747">
        <f t="shared" si="0"/>
        <v>0</v>
      </c>
      <c r="Q50" s="758">
        <v>0.81</v>
      </c>
      <c r="R50" s="719"/>
    </row>
    <row r="51" ht="15.15" spans="2:18">
      <c r="B51" s="713"/>
      <c r="C51" s="12"/>
      <c r="D51" s="715"/>
      <c r="F51" s="729"/>
      <c r="G51" s="730"/>
      <c r="H51" s="715"/>
      <c r="J51" s="729"/>
      <c r="K51" s="730"/>
      <c r="L51" s="715"/>
      <c r="M51" s="745"/>
      <c r="N51" s="738"/>
      <c r="O51" s="5">
        <v>54</v>
      </c>
      <c r="P51" s="747">
        <f t="shared" si="0"/>
        <v>0</v>
      </c>
      <c r="Q51" s="760">
        <v>0.81</v>
      </c>
      <c r="R51" s="740"/>
    </row>
    <row r="52" ht="15.15" spans="2:18">
      <c r="B52" s="713"/>
      <c r="C52" s="12"/>
      <c r="D52" s="715"/>
      <c r="F52" s="729"/>
      <c r="G52" s="730"/>
      <c r="H52" s="715"/>
      <c r="J52" s="729"/>
      <c r="K52" s="730"/>
      <c r="L52" s="715"/>
      <c r="M52" s="745"/>
      <c r="N52" s="729"/>
      <c r="O52" s="11">
        <v>55</v>
      </c>
      <c r="P52" s="747">
        <f t="shared" si="0"/>
        <v>0</v>
      </c>
      <c r="Q52" s="757">
        <v>0.81</v>
      </c>
      <c r="R52" s="715"/>
    </row>
    <row r="53" ht="15.15" spans="2:18">
      <c r="B53" s="713"/>
      <c r="C53" s="12"/>
      <c r="D53" s="712"/>
      <c r="F53" s="729"/>
      <c r="G53" s="730"/>
      <c r="H53" s="712"/>
      <c r="J53" s="729"/>
      <c r="K53" s="730"/>
      <c r="L53" s="712"/>
      <c r="M53" s="745"/>
      <c r="N53" s="732"/>
      <c r="O53" s="239">
        <v>56</v>
      </c>
      <c r="P53" s="747">
        <f t="shared" si="0"/>
        <v>0</v>
      </c>
      <c r="Q53" s="758">
        <v>0.81</v>
      </c>
      <c r="R53" s="719"/>
    </row>
    <row r="54" ht="15.15" spans="2:18">
      <c r="B54" s="717"/>
      <c r="C54" s="718"/>
      <c r="D54" s="719"/>
      <c r="E54" s="724"/>
      <c r="F54" s="732"/>
      <c r="G54" s="733"/>
      <c r="H54" s="719"/>
      <c r="J54" s="732"/>
      <c r="K54" s="733"/>
      <c r="L54" s="719"/>
      <c r="M54" s="745"/>
      <c r="N54" s="738"/>
      <c r="O54" s="5">
        <v>57</v>
      </c>
      <c r="P54" s="748">
        <f t="shared" si="0"/>
        <v>0</v>
      </c>
      <c r="Q54" s="760">
        <v>0.81</v>
      </c>
      <c r="R54" s="740"/>
    </row>
    <row r="55" ht="15.15" spans="2:18">
      <c r="B55" s="720" t="s">
        <v>40</v>
      </c>
      <c r="C55" s="721"/>
      <c r="D55" s="722">
        <f>SUM(D3:D53)</f>
        <v>0.03</v>
      </c>
      <c r="E55" s="724"/>
      <c r="F55" s="734" t="s">
        <v>40</v>
      </c>
      <c r="G55" s="735"/>
      <c r="H55" s="736">
        <f>SUM(H3:H53)</f>
        <v>0.09</v>
      </c>
      <c r="J55" s="734" t="s">
        <v>41</v>
      </c>
      <c r="K55" s="721"/>
      <c r="L55" s="742">
        <f>SUM(L3:L53)</f>
        <v>0.65</v>
      </c>
      <c r="M55" s="749"/>
      <c r="N55" s="750"/>
      <c r="O55" s="239">
        <v>58</v>
      </c>
      <c r="P55" s="751">
        <f t="shared" si="0"/>
        <v>0</v>
      </c>
      <c r="Q55" s="758">
        <v>0.81</v>
      </c>
      <c r="R55" s="761"/>
    </row>
    <row r="56"/>
    <row r="58" ht="20.25" customHeight="1" spans="2:22">
      <c r="B58" s="723"/>
      <c r="C58" s="723"/>
      <c r="D58" s="723"/>
      <c r="E58" s="723"/>
      <c r="F58" s="723"/>
      <c r="G58" s="723"/>
      <c r="H58" s="723"/>
      <c r="V58" s="767"/>
    </row>
    <row r="59" customHeight="1" spans="2:8">
      <c r="B59" s="724"/>
      <c r="C59" s="724"/>
      <c r="D59" s="724"/>
      <c r="E59" s="724"/>
      <c r="F59" s="724"/>
      <c r="G59" s="724"/>
      <c r="H59" s="724"/>
    </row>
    <row r="60" ht="20.25" customHeight="1" spans="2:8">
      <c r="B60" s="725"/>
      <c r="C60" s="725"/>
      <c r="D60" s="725"/>
      <c r="E60" s="725"/>
      <c r="F60" s="725"/>
      <c r="G60" s="725"/>
      <c r="H60" s="725"/>
    </row>
    <row r="61" customHeight="1" spans="2:8">
      <c r="B61" s="724"/>
      <c r="C61" s="724"/>
      <c r="D61" s="724"/>
      <c r="E61" s="724"/>
      <c r="F61" s="724"/>
      <c r="G61" s="724"/>
      <c r="H61" s="726"/>
    </row>
    <row r="62" customHeight="1" spans="2:8">
      <c r="B62" s="726"/>
      <c r="C62" s="724"/>
      <c r="D62" s="724"/>
      <c r="E62" s="724"/>
      <c r="F62" s="724"/>
      <c r="G62" s="724"/>
      <c r="H62" s="726"/>
    </row>
    <row r="63" customHeight="1" spans="2:8">
      <c r="B63" s="724"/>
      <c r="C63" s="724"/>
      <c r="D63" s="724"/>
      <c r="E63" s="724"/>
      <c r="F63" s="724"/>
      <c r="G63" s="724"/>
      <c r="H63" s="724"/>
    </row>
    <row r="64" customHeight="1" spans="2:8">
      <c r="B64" s="724"/>
      <c r="C64" s="724"/>
      <c r="D64" s="724"/>
      <c r="E64" s="724"/>
      <c r="F64" s="724"/>
      <c r="G64" s="724"/>
      <c r="H64" s="724"/>
    </row>
    <row r="65" customHeight="1" spans="2:8">
      <c r="B65" s="724"/>
      <c r="C65" s="724"/>
      <c r="D65" s="724"/>
      <c r="E65" s="724"/>
      <c r="F65" s="724"/>
      <c r="G65" s="724"/>
      <c r="H65" s="724"/>
    </row>
    <row r="66" customHeight="1" spans="2:8">
      <c r="B66" s="724"/>
      <c r="C66" s="724"/>
      <c r="D66" s="724"/>
      <c r="E66" s="724"/>
      <c r="F66" s="724"/>
      <c r="G66" s="724"/>
      <c r="H66" s="724"/>
    </row>
    <row r="67" customHeight="1" spans="2:8">
      <c r="B67" s="724"/>
      <c r="C67" s="724"/>
      <c r="D67" s="724"/>
      <c r="E67" s="724"/>
      <c r="F67" s="724"/>
      <c r="G67" s="724"/>
      <c r="H67" s="724"/>
    </row>
    <row r="68" customHeight="1" spans="2:8">
      <c r="B68" s="724"/>
      <c r="C68" s="724"/>
      <c r="D68" s="724"/>
      <c r="E68" s="724"/>
      <c r="F68" s="724"/>
      <c r="G68" s="724"/>
      <c r="H68" s="724"/>
    </row>
    <row r="69" customHeight="1" spans="2:8">
      <c r="B69" s="724"/>
      <c r="C69" s="724"/>
      <c r="D69" s="724"/>
      <c r="E69" s="724"/>
      <c r="F69" s="724"/>
      <c r="G69" s="724"/>
      <c r="H69" s="724"/>
    </row>
    <row r="70" customHeight="1" spans="2:8">
      <c r="B70" s="724"/>
      <c r="C70" s="724"/>
      <c r="D70" s="724"/>
      <c r="E70" s="724"/>
      <c r="F70" s="724"/>
      <c r="G70" s="724"/>
      <c r="H70" s="724"/>
    </row>
    <row r="71" customHeight="1" spans="2:8">
      <c r="B71" s="724"/>
      <c r="C71" s="724"/>
      <c r="D71" s="724"/>
      <c r="E71" s="724"/>
      <c r="F71" s="724"/>
      <c r="G71" s="724"/>
      <c r="H71" s="724"/>
    </row>
    <row r="72" customHeight="1" spans="2:8">
      <c r="B72" s="724"/>
      <c r="C72" s="724"/>
      <c r="D72" s="724"/>
      <c r="E72" s="724"/>
      <c r="F72" s="724"/>
      <c r="G72" s="724"/>
      <c r="H72" s="724"/>
    </row>
    <row r="73" customHeight="1" spans="2:8">
      <c r="B73" s="724"/>
      <c r="C73" s="724"/>
      <c r="D73" s="724"/>
      <c r="E73" s="724"/>
      <c r="F73" s="724"/>
      <c r="G73" s="724"/>
      <c r="H73" s="724"/>
    </row>
    <row r="74" customHeight="1" spans="2:8">
      <c r="B74" s="724"/>
      <c r="C74" s="724"/>
      <c r="D74" s="724"/>
      <c r="E74" s="724"/>
      <c r="F74" s="724"/>
      <c r="G74" s="724"/>
      <c r="H74" s="724"/>
    </row>
    <row r="75" customHeight="1" spans="2:8">
      <c r="B75" s="724"/>
      <c r="C75" s="724"/>
      <c r="D75" s="724"/>
      <c r="E75" s="724"/>
      <c r="F75" s="724"/>
      <c r="G75" s="724"/>
      <c r="H75" s="724"/>
    </row>
    <row r="76" customHeight="1" spans="2:8">
      <c r="B76" s="724"/>
      <c r="C76" s="724"/>
      <c r="D76" s="724"/>
      <c r="E76" s="724"/>
      <c r="F76" s="724"/>
      <c r="G76" s="724"/>
      <c r="H76" s="724"/>
    </row>
    <row r="77" customHeight="1" spans="2:8">
      <c r="B77" s="724"/>
      <c r="C77" s="724"/>
      <c r="D77" s="724"/>
      <c r="E77" s="724"/>
      <c r="F77" s="724"/>
      <c r="G77" s="724"/>
      <c r="H77" s="724"/>
    </row>
    <row r="78" customHeight="1" spans="2:8">
      <c r="B78" s="724"/>
      <c r="C78" s="724"/>
      <c r="D78" s="724"/>
      <c r="E78" s="724"/>
      <c r="F78" s="724"/>
      <c r="G78" s="724"/>
      <c r="H78" s="724"/>
    </row>
    <row r="79" customHeight="1" spans="2:8">
      <c r="B79" s="724"/>
      <c r="C79" s="724"/>
      <c r="D79" s="724"/>
      <c r="E79" s="724"/>
      <c r="F79" s="724"/>
      <c r="G79" s="724"/>
      <c r="H79" s="724"/>
    </row>
    <row r="80" customHeight="1" spans="2:8">
      <c r="B80" s="724"/>
      <c r="C80" s="724"/>
      <c r="D80" s="724"/>
      <c r="E80" s="724"/>
      <c r="F80" s="724"/>
      <c r="G80" s="724"/>
      <c r="H80" s="724"/>
    </row>
    <row r="81" customHeight="1" spans="2:8">
      <c r="B81" s="724"/>
      <c r="C81" s="724"/>
      <c r="D81" s="724"/>
      <c r="E81" s="724"/>
      <c r="F81" s="724"/>
      <c r="G81" s="724"/>
      <c r="H81" s="724"/>
    </row>
    <row r="82" customHeight="1" spans="2:8">
      <c r="B82" s="724"/>
      <c r="C82" s="724"/>
      <c r="D82" s="724"/>
      <c r="E82" s="724"/>
      <c r="F82" s="724"/>
      <c r="G82" s="724"/>
      <c r="H82" s="724"/>
    </row>
    <row r="83" customHeight="1" spans="2:8">
      <c r="B83" s="724"/>
      <c r="C83" s="724"/>
      <c r="D83" s="724"/>
      <c r="E83" s="724"/>
      <c r="F83" s="724"/>
      <c r="G83" s="724"/>
      <c r="H83" s="724"/>
    </row>
    <row r="84" customHeight="1" spans="2:8">
      <c r="B84" s="724"/>
      <c r="C84" s="724"/>
      <c r="D84" s="724"/>
      <c r="E84" s="724"/>
      <c r="F84" s="724"/>
      <c r="G84" s="724"/>
      <c r="H84" s="724"/>
    </row>
    <row r="85" customHeight="1" spans="2:8">
      <c r="B85" s="724"/>
      <c r="C85" s="724"/>
      <c r="D85" s="724"/>
      <c r="E85" s="724"/>
      <c r="F85" s="724"/>
      <c r="G85" s="724"/>
      <c r="H85" s="724"/>
    </row>
    <row r="86" customHeight="1" spans="2:8">
      <c r="B86" s="724"/>
      <c r="C86" s="724"/>
      <c r="D86" s="724"/>
      <c r="E86" s="724"/>
      <c r="F86" s="724"/>
      <c r="G86" s="724"/>
      <c r="H86" s="724"/>
    </row>
    <row r="87" customHeight="1" spans="2:8">
      <c r="B87" s="724"/>
      <c r="C87" s="724"/>
      <c r="D87" s="724"/>
      <c r="E87" s="724"/>
      <c r="F87" s="724"/>
      <c r="G87" s="724"/>
      <c r="H87" s="724"/>
    </row>
    <row r="88" customHeight="1" spans="2:8">
      <c r="B88" s="724"/>
      <c r="C88" s="724"/>
      <c r="D88" s="724"/>
      <c r="E88" s="724"/>
      <c r="F88" s="724"/>
      <c r="G88" s="724"/>
      <c r="H88" s="724"/>
    </row>
    <row r="89" customHeight="1" spans="2:8">
      <c r="B89" s="724"/>
      <c r="C89" s="724"/>
      <c r="D89" s="724"/>
      <c r="E89" s="724"/>
      <c r="F89" s="724"/>
      <c r="G89" s="724"/>
      <c r="H89" s="724"/>
    </row>
    <row r="90" customHeight="1" spans="2:8">
      <c r="B90" s="724"/>
      <c r="C90" s="724"/>
      <c r="D90" s="724"/>
      <c r="E90" s="724"/>
      <c r="F90" s="724"/>
      <c r="G90" s="724"/>
      <c r="H90" s="724"/>
    </row>
    <row r="91" customHeight="1" spans="2:8">
      <c r="B91" s="724"/>
      <c r="C91" s="724"/>
      <c r="D91" s="724"/>
      <c r="E91" s="724"/>
      <c r="F91" s="724"/>
      <c r="G91" s="724"/>
      <c r="H91" s="724"/>
    </row>
    <row r="92" customHeight="1" spans="2:8">
      <c r="B92" s="724"/>
      <c r="C92" s="724"/>
      <c r="D92" s="724"/>
      <c r="E92" s="724"/>
      <c r="F92" s="724"/>
      <c r="G92" s="724"/>
      <c r="H92" s="724"/>
    </row>
    <row r="93" customHeight="1" spans="2:8">
      <c r="B93" s="724"/>
      <c r="C93" s="724"/>
      <c r="D93" s="724"/>
      <c r="E93" s="724"/>
      <c r="F93" s="724"/>
      <c r="G93" s="724"/>
      <c r="H93" s="724"/>
    </row>
    <row r="94" customHeight="1" spans="2:8">
      <c r="B94" s="724"/>
      <c r="C94" s="724"/>
      <c r="D94" s="724"/>
      <c r="E94" s="724"/>
      <c r="F94" s="724"/>
      <c r="G94" s="724"/>
      <c r="H94" s="724"/>
    </row>
    <row r="95" customHeight="1" spans="2:8">
      <c r="B95" s="724"/>
      <c r="C95" s="724"/>
      <c r="D95" s="724"/>
      <c r="E95" s="724"/>
      <c r="F95" s="724"/>
      <c r="G95" s="724"/>
      <c r="H95" s="724"/>
    </row>
    <row r="96" customHeight="1" spans="2:8">
      <c r="B96" s="724"/>
      <c r="C96" s="724"/>
      <c r="D96" s="724"/>
      <c r="E96" s="724"/>
      <c r="F96" s="724"/>
      <c r="G96" s="724"/>
      <c r="H96" s="724"/>
    </row>
    <row r="97" customHeight="1" spans="2:8">
      <c r="B97" s="724"/>
      <c r="C97" s="724"/>
      <c r="D97" s="724"/>
      <c r="E97" s="724"/>
      <c r="F97" s="724"/>
      <c r="G97" s="724"/>
      <c r="H97" s="724"/>
    </row>
    <row r="98" customHeight="1" spans="2:8">
      <c r="B98" s="724"/>
      <c r="C98" s="724"/>
      <c r="D98" s="724"/>
      <c r="E98" s="724"/>
      <c r="F98" s="724"/>
      <c r="G98" s="724"/>
      <c r="H98" s="724"/>
    </row>
    <row r="99" customHeight="1" spans="2:8">
      <c r="B99" s="724"/>
      <c r="C99" s="724"/>
      <c r="D99" s="724"/>
      <c r="E99" s="724"/>
      <c r="F99" s="724"/>
      <c r="G99" s="724"/>
      <c r="H99" s="724"/>
    </row>
    <row r="100" customHeight="1" spans="2:8">
      <c r="B100" s="724"/>
      <c r="C100" s="724"/>
      <c r="D100" s="724"/>
      <c r="E100" s="724"/>
      <c r="F100" s="724"/>
      <c r="G100" s="724"/>
      <c r="H100" s="724"/>
    </row>
    <row r="101" customHeight="1" spans="2:8">
      <c r="B101" s="724"/>
      <c r="C101" s="724"/>
      <c r="D101" s="724"/>
      <c r="E101" s="724"/>
      <c r="F101" s="724"/>
      <c r="G101" s="724"/>
      <c r="H101" s="724"/>
    </row>
    <row r="102" customHeight="1" spans="2:8">
      <c r="B102" s="724"/>
      <c r="C102" s="724"/>
      <c r="D102" s="724"/>
      <c r="E102" s="724"/>
      <c r="F102" s="724"/>
      <c r="G102" s="724"/>
      <c r="H102" s="724"/>
    </row>
    <row r="103" customHeight="1" spans="2:8">
      <c r="B103" s="724"/>
      <c r="C103" s="724"/>
      <c r="D103" s="724"/>
      <c r="E103" s="724"/>
      <c r="F103" s="724"/>
      <c r="G103" s="724"/>
      <c r="H103" s="724"/>
    </row>
    <row r="104" customHeight="1" spans="2:8">
      <c r="B104" s="724"/>
      <c r="C104" s="724"/>
      <c r="D104" s="724"/>
      <c r="E104" s="724"/>
      <c r="F104" s="724"/>
      <c r="G104" s="724"/>
      <c r="H104" s="724"/>
    </row>
    <row r="105" customHeight="1" spans="2:8">
      <c r="B105" s="724"/>
      <c r="C105" s="724"/>
      <c r="D105" s="724"/>
      <c r="E105" s="724"/>
      <c r="F105" s="724"/>
      <c r="G105" s="724"/>
      <c r="H105" s="724"/>
    </row>
    <row r="106" customHeight="1" spans="2:8">
      <c r="B106" s="724"/>
      <c r="C106" s="724"/>
      <c r="D106" s="724"/>
      <c r="E106" s="724"/>
      <c r="F106" s="724"/>
      <c r="G106" s="724"/>
      <c r="H106" s="724"/>
    </row>
    <row r="107" customHeight="1" spans="2:8">
      <c r="B107" s="724"/>
      <c r="C107" s="724"/>
      <c r="D107" s="724"/>
      <c r="E107" s="724"/>
      <c r="F107" s="724"/>
      <c r="G107" s="724"/>
      <c r="H107" s="724"/>
    </row>
    <row r="108" customHeight="1" spans="2:8">
      <c r="B108" s="724"/>
      <c r="C108" s="724"/>
      <c r="D108" s="724"/>
      <c r="E108" s="724"/>
      <c r="F108" s="724"/>
      <c r="G108" s="724"/>
      <c r="H108" s="724"/>
    </row>
    <row r="109" customHeight="1" spans="2:8">
      <c r="B109" s="724"/>
      <c r="C109" s="724"/>
      <c r="D109" s="724"/>
      <c r="E109" s="724"/>
      <c r="F109" s="724"/>
      <c r="G109" s="724"/>
      <c r="H109" s="724"/>
    </row>
    <row r="110" customHeight="1" spans="2:8">
      <c r="B110" s="724"/>
      <c r="C110" s="724"/>
      <c r="D110" s="724"/>
      <c r="E110" s="724"/>
      <c r="F110" s="724"/>
      <c r="G110" s="724"/>
      <c r="H110" s="724"/>
    </row>
    <row r="111" customHeight="1" spans="2:8">
      <c r="B111" s="724"/>
      <c r="C111" s="724"/>
      <c r="D111" s="724"/>
      <c r="E111" s="724"/>
      <c r="F111" s="724"/>
      <c r="G111" s="724"/>
      <c r="H111" s="724"/>
    </row>
    <row r="112" customHeight="1" spans="2:8">
      <c r="B112" s="724"/>
      <c r="C112" s="724"/>
      <c r="D112" s="724"/>
      <c r="E112" s="724"/>
      <c r="F112" s="724"/>
      <c r="G112" s="724"/>
      <c r="H112" s="724"/>
    </row>
    <row r="113" customHeight="1" spans="2:8">
      <c r="B113" s="724"/>
      <c r="C113" s="724"/>
      <c r="D113" s="724"/>
      <c r="E113" s="724"/>
      <c r="F113" s="724"/>
      <c r="G113" s="724"/>
      <c r="H113" s="724"/>
    </row>
  </sheetData>
  <mergeCells count="3">
    <mergeCell ref="B55:C55"/>
    <mergeCell ref="F55:G55"/>
    <mergeCell ref="J55:K55"/>
  </mergeCells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90" zoomScaleNormal="90" workbookViewId="0">
      <selection activeCell="D3" sqref="D3:D14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696">
        <v>1</v>
      </c>
    </row>
    <row r="4" ht="30" customHeight="1" spans="2:11">
      <c r="B4" s="8" t="s">
        <v>46</v>
      </c>
      <c r="C4" s="9"/>
      <c r="D4" s="10"/>
      <c r="E4" s="697"/>
      <c r="G4" s="73" t="s">
        <v>20</v>
      </c>
      <c r="H4" s="74"/>
      <c r="J4" s="135" t="s">
        <v>47</v>
      </c>
      <c r="K4" s="136">
        <f>B20</f>
        <v>45674</v>
      </c>
    </row>
    <row r="5" ht="30" customHeight="1" spans="2:11">
      <c r="B5" s="8" t="s">
        <v>48</v>
      </c>
      <c r="C5" s="9"/>
      <c r="D5" s="10"/>
      <c r="E5" s="698"/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698"/>
      <c r="J6" s="137" t="str">
        <f t="shared" ref="J6:K10" si="0">C34</f>
        <v>Recamans sequence - geeks 4 geeks</v>
      </c>
      <c r="K6" s="139" t="str">
        <f t="shared" si="0"/>
        <v>https://www.geeksforgeeks.org/problems/recamans-sequence4856/1?page=1&amp;category=Recursion&amp;sortBy=difficulty</v>
      </c>
    </row>
    <row r="7" ht="30" customHeight="1" spans="2:11">
      <c r="B7" s="11" t="s">
        <v>50</v>
      </c>
      <c r="C7" s="12"/>
      <c r="D7" s="10"/>
      <c r="E7" s="698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698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698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698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698"/>
      <c r="J11" s="137" t="str">
        <f t="shared" ref="J11:J20" si="1">C42</f>
        <v>create a REST api to interact with actual database - no changes</v>
      </c>
      <c r="K11" s="138"/>
    </row>
    <row r="12" ht="30" customHeight="1" spans="2:11">
      <c r="B12" s="13" t="s">
        <v>55</v>
      </c>
      <c r="C12" s="14"/>
      <c r="D12" s="10"/>
      <c r="E12" s="698"/>
      <c r="J12" s="140" t="str">
        <f t="shared" si="1"/>
        <v>bank accounts - part 2 - no changes</v>
      </c>
      <c r="K12" s="144"/>
    </row>
    <row r="13" ht="30" customHeight="1" spans="2:11">
      <c r="B13" s="13" t="s">
        <v>56</v>
      </c>
      <c r="C13" s="14"/>
      <c r="D13" s="10"/>
      <c r="E13" s="698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699"/>
      <c r="J14" s="140">
        <f t="shared" si="1"/>
        <v>0</v>
      </c>
      <c r="K14" s="144"/>
    </row>
    <row r="15" ht="30" customHeight="1" spans="2:11">
      <c r="B15" s="16" t="s">
        <v>21</v>
      </c>
      <c r="C15" s="17"/>
      <c r="D15" s="17"/>
      <c r="E15" s="78"/>
      <c r="J15" s="140">
        <f t="shared" si="1"/>
        <v>0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>
        <f t="shared" si="1"/>
        <v>0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45674</v>
      </c>
      <c r="C20" s="23">
        <v>0.208333333333333</v>
      </c>
      <c r="D20" s="24" t="s">
        <v>63</v>
      </c>
      <c r="E20" s="82"/>
      <c r="F20" s="83"/>
      <c r="G20" s="84" t="str">
        <f>IF(F20=100%,"Complete",IF(AND(F20&lt;100%,F20&gt;0%),"In Progress","Not Started"))</f>
        <v>Not Started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45677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 t="str">
        <f t="shared" ref="J31:K35" si="4">C71</f>
        <v>geek 4 geeks - upskilling</v>
      </c>
      <c r="K31" s="139">
        <f t="shared" si="4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 t="s">
        <v>178</v>
      </c>
      <c r="D34" s="619" t="s">
        <v>179</v>
      </c>
      <c r="E34" s="648"/>
      <c r="F34" s="106">
        <v>1</v>
      </c>
      <c r="G34" s="107" t="str">
        <f t="shared" ref="G34:G57" si="5">IF(F34=100%,"Complete",IF(AND(F34&lt;100%,F34&gt;0%),"In Progress","Not Started"))</f>
        <v>Complete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create a REST api to interact with actual database - make changes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bank accounts - part 2 - make changes if requested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6"/>
        <v>Consume Github API - add some tests - start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 t="str">
        <f t="shared" si="6"/>
        <v>Test-driven development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694" t="s">
        <v>146</v>
      </c>
      <c r="D42" s="695"/>
      <c r="E42" s="121" t="s">
        <v>73</v>
      </c>
      <c r="F42" s="122"/>
      <c r="G42" s="123" t="str">
        <f t="shared" si="5"/>
        <v>Not Started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180</v>
      </c>
      <c r="D43" s="57"/>
      <c r="E43" s="125"/>
      <c r="F43" s="126"/>
      <c r="G43" s="123" t="str">
        <f t="shared" si="5"/>
        <v>Not Started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/>
      <c r="D45" s="61"/>
      <c r="E45" s="128" t="s">
        <v>74</v>
      </c>
      <c r="F45" s="126"/>
      <c r="G45" s="123" t="str">
        <f t="shared" si="5"/>
        <v>Not Started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/>
      <c r="D46" s="63"/>
      <c r="E46" s="129" t="s">
        <v>75</v>
      </c>
      <c r="F46" s="126"/>
      <c r="G46" s="123" t="str">
        <f t="shared" si="5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>
        <f t="shared" ref="J48:J52" si="7">C64</f>
        <v>0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45677</v>
      </c>
      <c r="C57" s="23">
        <v>0.208333333333333</v>
      </c>
      <c r="D57" s="24" t="s">
        <v>63</v>
      </c>
      <c r="E57" s="82"/>
      <c r="F57" s="83"/>
      <c r="G57" s="84" t="str">
        <f t="shared" si="5"/>
        <v>Not Started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45677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 t="str">
        <f t="shared" ref="J60:K81" si="8">J31</f>
        <v>geek 4 geeks - upskilling</v>
      </c>
      <c r="K60" s="164">
        <f t="shared" ref="K60:K61" si="9">K31</f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15.15" spans="2:14">
      <c r="B64" s="22"/>
      <c r="C64" s="33"/>
      <c r="D64" s="34"/>
      <c r="E64" s="34"/>
      <c r="F64" s="94"/>
      <c r="G64" s="95" t="str">
        <f t="shared" ref="G64:G68" si="10">IF(F64=100%,"Complete",IF(AND(F64&lt;100%,F64&gt;0%),"In Progress","Not Started"))</f>
        <v>Not Started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create a REST api to interact with actual database - make changes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 t="str">
        <f t="shared" si="8"/>
        <v>bank accounts - part 2 - make changes if requested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 t="str">
        <f t="shared" si="8"/>
        <v>Consume Github API - add some tests - start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8"/>
        <v>Test-driven development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spans="2:11">
      <c r="B71" s="22"/>
      <c r="C71" s="42" t="s">
        <v>181</v>
      </c>
      <c r="D71" s="43"/>
      <c r="E71" s="105"/>
      <c r="F71" s="106">
        <v>1</v>
      </c>
      <c r="G71" s="107" t="str">
        <f t="shared" ref="G71:G94" si="11">IF(F71=100%,"Complete",IF(AND(F71&lt;100%,F71&gt;0%),"In Progress","Not Started"))</f>
        <v>Complete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>
        <f t="shared" si="8"/>
        <v>0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134</v>
      </c>
      <c r="D79" s="55"/>
      <c r="E79" s="121" t="s">
        <v>73</v>
      </c>
      <c r="F79" s="122">
        <v>1</v>
      </c>
      <c r="G79" s="123" t="str">
        <f t="shared" si="11"/>
        <v>Complete</v>
      </c>
      <c r="H79" s="124"/>
      <c r="J79" s="175">
        <f t="shared" si="8"/>
        <v>0</v>
      </c>
      <c r="K79" s="166"/>
    </row>
    <row r="80" spans="2:11">
      <c r="B80" s="22"/>
      <c r="C80" s="56" t="s">
        <v>182</v>
      </c>
      <c r="D80" s="57"/>
      <c r="E80" s="125"/>
      <c r="F80" s="126">
        <v>1</v>
      </c>
      <c r="G80" s="123" t="str">
        <f t="shared" si="11"/>
        <v>Complete</v>
      </c>
      <c r="H80" s="127"/>
      <c r="J80" s="175">
        <f t="shared" si="8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 t="s">
        <v>183</v>
      </c>
      <c r="D82" s="61"/>
      <c r="E82" s="128" t="s">
        <v>74</v>
      </c>
      <c r="F82" s="126">
        <v>1</v>
      </c>
      <c r="G82" s="123" t="str">
        <f t="shared" si="11"/>
        <v>Complete</v>
      </c>
      <c r="H82" s="127"/>
      <c r="J82" s="180"/>
      <c r="K82" s="181"/>
    </row>
    <row r="83" ht="15" customHeight="1" spans="2:11">
      <c r="B83" s="22"/>
      <c r="C83" s="62" t="s">
        <v>184</v>
      </c>
      <c r="D83" s="63"/>
      <c r="E83" s="129" t="s">
        <v>75</v>
      </c>
      <c r="F83" s="126">
        <v>1</v>
      </c>
      <c r="G83" s="123" t="str">
        <f t="shared" si="11"/>
        <v>Complete</v>
      </c>
      <c r="H83" s="127"/>
      <c r="J83" s="182" t="s">
        <v>67</v>
      </c>
      <c r="K83" s="183">
        <f>B94</f>
        <v>45678</v>
      </c>
    </row>
    <row r="84" ht="15.15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2" t="str">
        <f t="shared" ref="J85:K89" si="12">C108</f>
        <v>geek 4 geeks - upskilling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create a REST api to interact with actual database - no changes made</v>
      </c>
      <c r="K90" s="164"/>
    </row>
    <row r="91" spans="10:11">
      <c r="J91" s="175" t="str">
        <f t="shared" si="13"/>
        <v>bank accounts - part 2 - no changes made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Consume Github API Add Tests - continue</v>
      </c>
      <c r="K93" s="166"/>
    </row>
    <row r="94" spans="2:11">
      <c r="B94" s="22">
        <v>45678</v>
      </c>
      <c r="C94" s="23">
        <v>0.208333333333333</v>
      </c>
      <c r="D94" s="24" t="s">
        <v>63</v>
      </c>
      <c r="E94" s="82"/>
      <c r="F94" s="83">
        <v>1</v>
      </c>
      <c r="G94" s="84" t="str">
        <f t="shared" si="11"/>
        <v>Complete</v>
      </c>
      <c r="H94" s="82"/>
      <c r="J94" s="175" t="str">
        <f t="shared" si="13"/>
        <v>Constructive Feedback - start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3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15.15" spans="2:11">
      <c r="B101" s="22"/>
      <c r="C101" s="33"/>
      <c r="D101" s="34"/>
      <c r="E101" s="34"/>
      <c r="F101" s="94"/>
      <c r="G101" s="95" t="str">
        <f t="shared" ref="G101:G105" si="14">IF(F101=100%,"Complete",IF(AND(F101&lt;100%,F101&gt;0%),"In Progress","Not Started"))</f>
        <v>Not Started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>
        <f t="shared" ref="J102:J106" si="15">C101</f>
        <v>0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 t="s">
        <v>181</v>
      </c>
      <c r="D108" s="43"/>
      <c r="E108" s="105"/>
      <c r="F108" s="106">
        <v>1</v>
      </c>
      <c r="G108" s="107" t="str">
        <f t="shared" ref="G108:G131" si="16">IF(F108=100%,"Complete",IF(AND(F108&lt;100%,F108&gt;0%),"In Progress","Not Started"))</f>
        <v>Complete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45678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 t="str">
        <f t="shared" ref="J114:K128" si="17">J85</f>
        <v>geek 4 geeks - upskilling</v>
      </c>
      <c r="K114" s="139">
        <f t="shared" ref="K114:K115" si="18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15" customHeight="1" spans="2:11">
      <c r="B116" s="22"/>
      <c r="C116" s="54" t="s">
        <v>185</v>
      </c>
      <c r="D116" s="55"/>
      <c r="E116" s="121" t="s">
        <v>73</v>
      </c>
      <c r="F116" s="122">
        <v>1</v>
      </c>
      <c r="G116" s="123" t="str">
        <f t="shared" si="16"/>
        <v>Complete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 t="s">
        <v>186</v>
      </c>
      <c r="D117" s="57"/>
      <c r="E117" s="125"/>
      <c r="F117" s="126">
        <v>1</v>
      </c>
      <c r="G117" s="123" t="str">
        <f t="shared" si="16"/>
        <v>Complete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187</v>
      </c>
      <c r="D119" s="61"/>
      <c r="E119" s="128" t="s">
        <v>74</v>
      </c>
      <c r="F119" s="126">
        <v>1</v>
      </c>
      <c r="G119" s="123" t="str">
        <f t="shared" si="16"/>
        <v>Complete</v>
      </c>
      <c r="H119" s="127"/>
      <c r="J119" s="149" t="str">
        <f t="shared" si="17"/>
        <v>create a REST api to interact with actual database - no changes made</v>
      </c>
      <c r="K119" s="139"/>
    </row>
    <row r="120" ht="15" customHeight="1" spans="2:11">
      <c r="B120" s="22"/>
      <c r="C120" s="62" t="s">
        <v>188</v>
      </c>
      <c r="D120" s="63"/>
      <c r="E120" s="129" t="s">
        <v>75</v>
      </c>
      <c r="F120" s="126">
        <v>1</v>
      </c>
      <c r="G120" s="123" t="str">
        <f t="shared" si="16"/>
        <v>Complete</v>
      </c>
      <c r="H120" s="127"/>
      <c r="J120" s="150" t="str">
        <f t="shared" si="17"/>
        <v>bank accounts - part 2 - no changes made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Consume Github API Add Tests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Constructive Feedback - start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>
        <f t="shared" si="17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45679</v>
      </c>
      <c r="C131" s="23">
        <v>0.208333333333333</v>
      </c>
      <c r="D131" s="24" t="s">
        <v>63</v>
      </c>
      <c r="E131" s="82"/>
      <c r="F131" s="83"/>
      <c r="G131" s="84" t="str">
        <f t="shared" si="16"/>
        <v>Not Started</v>
      </c>
      <c r="H131" s="82"/>
      <c r="J131" s="150">
        <f t="shared" ref="J131:J135" si="19">J102</f>
        <v>0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45679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0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 t="str">
        <f t="shared" ref="J139:K143" si="21">C145</f>
        <v>Profesional Python Testing with Mocks</v>
      </c>
      <c r="K139" s="139" t="str">
        <f t="shared" si="21"/>
        <v>https://www.youtube.com/watch?v=-F6wVOlsEAM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create a REST api to interact with actual database - make changes if requested</v>
      </c>
      <c r="K144" s="139"/>
    </row>
    <row r="145" ht="28.8" spans="2:11">
      <c r="B145" s="22"/>
      <c r="C145" s="42" t="s">
        <v>189</v>
      </c>
      <c r="D145" s="619" t="s">
        <v>190</v>
      </c>
      <c r="E145" s="648"/>
      <c r="F145" s="106">
        <v>1</v>
      </c>
      <c r="G145" s="107" t="str">
        <f t="shared" ref="G145:G168" si="23">IF(F145=100%,"Complete",IF(AND(F145&lt;100%,F145&gt;0%),"In Progress","Not Started"))</f>
        <v>Complete</v>
      </c>
      <c r="H145" s="108"/>
      <c r="J145" s="150" t="str">
        <f t="shared" si="22"/>
        <v>Bank accounts - part 2 - make changes if requested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 t="str">
        <f t="shared" si="22"/>
        <v>Consume Github API Add Tests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 t="str">
        <f t="shared" si="22"/>
        <v>The Tech Landscape Terminology - start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>
        <f t="shared" si="22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2"/>
        <v>0</v>
      </c>
      <c r="K152" s="141"/>
    </row>
    <row r="153" ht="30" customHeight="1" spans="2:11">
      <c r="B153" s="22"/>
      <c r="C153" s="54" t="s">
        <v>88</v>
      </c>
      <c r="D153" s="55"/>
      <c r="E153" s="121" t="s">
        <v>73</v>
      </c>
      <c r="F153" s="122"/>
      <c r="G153" s="123" t="str">
        <f t="shared" si="23"/>
        <v>Not Started</v>
      </c>
      <c r="H153" s="124"/>
      <c r="J153" s="150">
        <f t="shared" si="22"/>
        <v>0</v>
      </c>
      <c r="K153" s="141"/>
    </row>
    <row r="154" ht="15.75" customHeight="1" spans="2:11">
      <c r="B154" s="22"/>
      <c r="C154" s="56" t="s">
        <v>191</v>
      </c>
      <c r="D154" s="57"/>
      <c r="E154" s="125"/>
      <c r="F154" s="126"/>
      <c r="G154" s="123" t="str">
        <f t="shared" si="23"/>
        <v>Not Started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187</v>
      </c>
      <c r="D156" s="61"/>
      <c r="E156" s="128" t="s">
        <v>74</v>
      </c>
      <c r="F156" s="126">
        <v>1</v>
      </c>
      <c r="G156" s="123" t="str">
        <f t="shared" si="23"/>
        <v>Complete</v>
      </c>
      <c r="H156" s="127"/>
      <c r="J156" s="149">
        <f t="shared" ref="J156:J160" si="24">C138</f>
        <v>0</v>
      </c>
      <c r="K156" s="139"/>
    </row>
    <row r="157" ht="15" customHeight="1" spans="2:11">
      <c r="B157" s="22"/>
      <c r="C157" s="62" t="s">
        <v>192</v>
      </c>
      <c r="D157" s="63"/>
      <c r="E157" s="129" t="s">
        <v>75</v>
      </c>
      <c r="F157" s="126">
        <v>1</v>
      </c>
      <c r="G157" s="123" t="str">
        <f t="shared" si="23"/>
        <v>Complete</v>
      </c>
      <c r="H157" s="127"/>
      <c r="J157" s="150">
        <f t="shared" si="24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3"/>
        <v>Not Started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45679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45680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3"/>
        <v>Complete</v>
      </c>
      <c r="H168" s="82"/>
      <c r="J168" s="162" t="str">
        <f t="shared" ref="J168:K189" si="25">J139</f>
        <v>Profesional Python Testing with Mocks</v>
      </c>
      <c r="K168" s="164" t="str">
        <f t="shared" ref="K168:K169" si="26">K139</f>
        <v>https://www.youtube.com/watch?v=-F6wVOlsEAM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create a REST api to interact with actual database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 t="str">
        <f t="shared" si="25"/>
        <v>Bank accounts - part 2 - make changes if requested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7">IF(F175=100%,"Complete",IF(AND(F175&lt;100%,F175&gt;0%),"In Progress","Not Started"))</f>
        <v>Not Started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Consume Github API Add Tests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The Tech Landscape Terminology - start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>
        <f t="shared" si="25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5"/>
        <v>0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8">IF(F182=100%,"Complete",IF(AND(F182&lt;100%,F182&gt;0%),"In Progress","Not Started"))</f>
        <v>Not Started</v>
      </c>
      <c r="H182" s="108"/>
      <c r="J182" s="175">
        <f t="shared" si="25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>
        <f t="shared" si="25"/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54" t="s">
        <v>164</v>
      </c>
      <c r="D190" s="55"/>
      <c r="E190" s="121" t="s">
        <v>73</v>
      </c>
      <c r="F190" s="122"/>
      <c r="G190" s="123" t="str">
        <f t="shared" si="28"/>
        <v>Not Started</v>
      </c>
      <c r="H190" s="124"/>
      <c r="J190" s="180"/>
      <c r="K190" s="181"/>
    </row>
    <row r="191" ht="15.75" customHeight="1" spans="2:11">
      <c r="B191" s="22"/>
      <c r="C191" s="56" t="s">
        <v>165</v>
      </c>
      <c r="D191" s="57"/>
      <c r="E191" s="125"/>
      <c r="F191" s="126"/>
      <c r="G191" s="123" t="str">
        <f t="shared" si="28"/>
        <v>Not Started</v>
      </c>
      <c r="H191" s="127"/>
      <c r="J191" s="182" t="s">
        <v>67</v>
      </c>
      <c r="K191" s="183">
        <f>B168</f>
        <v>45680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15.15" spans="2:11">
      <c r="B193" s="22"/>
      <c r="C193" s="60" t="s">
        <v>193</v>
      </c>
      <c r="D193" s="61"/>
      <c r="E193" s="128" t="s">
        <v>74</v>
      </c>
      <c r="F193" s="126">
        <v>1</v>
      </c>
      <c r="G193" s="123" t="str">
        <f t="shared" si="28"/>
        <v>Complete</v>
      </c>
      <c r="H193" s="127"/>
      <c r="J193" s="162">
        <f t="shared" ref="J193:K197" si="29">C182</f>
        <v>0</v>
      </c>
      <c r="K193" s="164">
        <f t="shared" si="29"/>
        <v>0</v>
      </c>
    </row>
    <row r="194" ht="15" customHeight="1" spans="2:11">
      <c r="B194" s="22"/>
      <c r="C194" s="62" t="s">
        <v>194</v>
      </c>
      <c r="D194" s="63"/>
      <c r="E194" s="129" t="s">
        <v>75</v>
      </c>
      <c r="F194" s="126">
        <v>1</v>
      </c>
      <c r="G194" s="123" t="str">
        <f t="shared" si="28"/>
        <v>Complete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0">C190</f>
        <v>Create a Rest API - make changes if requested</v>
      </c>
      <c r="K198" s="164"/>
    </row>
    <row r="199" ht="15.75" customHeight="1" spans="2:11">
      <c r="B199" s="66"/>
      <c r="C199" s="700" t="s">
        <v>195</v>
      </c>
      <c r="D199" s="701"/>
      <c r="E199" s="131"/>
      <c r="F199" s="132">
        <v>1</v>
      </c>
      <c r="G199" s="123" t="str">
        <f t="shared" si="28"/>
        <v>Complete</v>
      </c>
      <c r="H199" s="133"/>
      <c r="J199" s="175" t="str">
        <f t="shared" si="30"/>
        <v>Bank accounts part 2 - make changes if requested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 t="str">
        <f t="shared" si="30"/>
        <v>Consume GitHub Add Tests - continue</v>
      </c>
      <c r="K201" s="166"/>
    </row>
    <row r="202" spans="10:11">
      <c r="J202" s="175" t="str">
        <f t="shared" si="30"/>
        <v>Building an online business - start</v>
      </c>
      <c r="K202" s="166"/>
    </row>
    <row r="203" ht="15.15" spans="10:11">
      <c r="J203" s="175">
        <f t="shared" si="30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>
        <v>45681</v>
      </c>
      <c r="C205" s="23">
        <v>0.208333333333333</v>
      </c>
      <c r="D205" s="24" t="s">
        <v>63</v>
      </c>
      <c r="E205" s="82"/>
      <c r="F205" s="83">
        <v>1</v>
      </c>
      <c r="G205" s="84" t="str">
        <f t="shared" si="28"/>
        <v>Complete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 t="str">
        <f t="shared" si="30"/>
        <v>Unsubscribe microsoft 360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1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2">IF(F212=100%,"Complete",IF(AND(F212&lt;100%,F212&gt;0%),"In Progress","Not Started"))</f>
        <v>Not Started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 t="s">
        <v>153</v>
      </c>
      <c r="D219" s="619" t="s">
        <v>154</v>
      </c>
      <c r="E219" s="648"/>
      <c r="F219" s="106"/>
      <c r="G219" s="107" t="str">
        <f t="shared" ref="G219:G236" si="33">IF(F219=100%,"Complete",IF(AND(F219&lt;100%,F219&gt;0%),"In Progress","Not Started"))</f>
        <v>Not Started</v>
      </c>
      <c r="H219" s="108"/>
    </row>
    <row r="220" ht="15.15" spans="2:11">
      <c r="B220" s="22"/>
      <c r="C220" s="44" t="s">
        <v>155</v>
      </c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45680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>
        <f t="shared" ref="J222:K243" si="34">J193</f>
        <v>0</v>
      </c>
      <c r="K222" s="139">
        <f t="shared" ref="K222:K223" si="35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54" t="s">
        <v>164</v>
      </c>
      <c r="D227" s="55"/>
      <c r="E227" s="121" t="s">
        <v>73</v>
      </c>
      <c r="F227" s="122">
        <v>1</v>
      </c>
      <c r="G227" s="123" t="str">
        <f t="shared" si="33"/>
        <v>Complete</v>
      </c>
      <c r="H227" s="124"/>
      <c r="J227" s="149" t="str">
        <f t="shared" si="34"/>
        <v>Create a Rest API - make changes if requested</v>
      </c>
      <c r="K227" s="139"/>
    </row>
    <row r="228" ht="14.45" customHeight="1" spans="2:11">
      <c r="B228" s="22"/>
      <c r="C228" s="56" t="s">
        <v>157</v>
      </c>
      <c r="D228" s="57"/>
      <c r="E228" s="125"/>
      <c r="F228" s="126">
        <v>1</v>
      </c>
      <c r="G228" s="123" t="str">
        <f t="shared" si="33"/>
        <v>Complete</v>
      </c>
      <c r="H228" s="127"/>
      <c r="J228" s="150" t="str">
        <f t="shared" si="34"/>
        <v>Bank accounts part 2 - make changes if requested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4.45" customHeight="1" spans="2:11">
      <c r="B230" s="22"/>
      <c r="C230" s="60" t="s">
        <v>158</v>
      </c>
      <c r="D230" s="61"/>
      <c r="E230" s="128" t="s">
        <v>74</v>
      </c>
      <c r="F230" s="126">
        <v>1</v>
      </c>
      <c r="G230" s="123" t="str">
        <f t="shared" si="33"/>
        <v>Complete</v>
      </c>
      <c r="H230" s="127"/>
      <c r="J230" s="150" t="str">
        <f t="shared" si="34"/>
        <v>Consume GitHub Add Tests - continue</v>
      </c>
      <c r="K230" s="141"/>
    </row>
    <row r="231" ht="15.75" customHeight="1" spans="2:11">
      <c r="B231" s="22"/>
      <c r="C231" s="62" t="s">
        <v>167</v>
      </c>
      <c r="D231" s="63"/>
      <c r="E231" s="129" t="s">
        <v>75</v>
      </c>
      <c r="F231" s="126"/>
      <c r="G231" s="123" t="str">
        <f t="shared" si="33"/>
        <v>Not Started</v>
      </c>
      <c r="H231" s="127"/>
      <c r="J231" s="150" t="str">
        <f t="shared" si="34"/>
        <v>Building an online business - start</v>
      </c>
      <c r="K231" s="141"/>
    </row>
    <row r="232" spans="2:11">
      <c r="B232" s="22"/>
      <c r="C232" s="64" t="s">
        <v>168</v>
      </c>
      <c r="D232" s="65"/>
      <c r="E232" s="130"/>
      <c r="F232" s="126"/>
      <c r="G232" s="123" t="str">
        <f t="shared" si="33"/>
        <v>Not Started</v>
      </c>
      <c r="H232" s="127"/>
      <c r="J232" s="150">
        <f t="shared" si="34"/>
        <v>0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 t="str">
        <f t="shared" si="34"/>
        <v>Unsubscribe microsoft 360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si="34"/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45681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9.15" spans="2:11">
      <c r="B247" s="206" t="s">
        <v>81</v>
      </c>
      <c r="C247" s="207"/>
      <c r="D247" s="197"/>
      <c r="E247" s="197"/>
      <c r="F247" s="197"/>
      <c r="G247" s="197"/>
      <c r="H247" s="210"/>
      <c r="J247" s="137" t="str">
        <f t="shared" ref="J247:K251" si="36">C219</f>
        <v>Saturday - Coderbyte assessment</v>
      </c>
      <c r="K247" s="139" t="str">
        <f t="shared" ref="K247:K248" si="37">D219</f>
        <v>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</v>
      </c>
    </row>
    <row r="248" spans="2:11">
      <c r="B248" s="43" t="str">
        <f t="shared" ref="B248:B249" si="38">C71</f>
        <v>geek 4 geeks - upskilling</v>
      </c>
      <c r="C248" s="208">
        <f t="shared" ref="C248:C249" si="39">D71</f>
        <v>0</v>
      </c>
      <c r="D248" s="197"/>
      <c r="E248" s="197"/>
      <c r="F248" s="197"/>
      <c r="G248" s="197"/>
      <c r="H248" s="210"/>
      <c r="J248" s="140" t="str">
        <f t="shared" si="36"/>
        <v>Geek 4 Geeks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spans="2:11">
      <c r="B250" s="45" t="str">
        <f t="shared" ref="B250:B251" si="40">C108</f>
        <v>geek 4 geeks - upskilling</v>
      </c>
      <c r="C250" s="209">
        <f t="shared" ref="C250:C251" si="41">D108</f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ht="28.8" spans="2:11">
      <c r="B252" s="45" t="str">
        <f t="shared" ref="B252:B253" si="42">C145</f>
        <v>Profesional Python Testing with Mocks</v>
      </c>
      <c r="C252" s="209" t="str">
        <f t="shared" ref="C252:C253" si="43">D145</f>
        <v>https://www.youtube.com/watch?v=-F6wVOlsEAM</v>
      </c>
      <c r="J252" s="149" t="str">
        <f t="shared" ref="J252:J261" si="44">C227</f>
        <v>Create a Rest API - make changes if requested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 t="str">
        <f t="shared" si="44"/>
        <v>Bank accounts part 2 - no changes</v>
      </c>
      <c r="K253" s="141"/>
    </row>
    <row r="254" spans="2:11">
      <c r="B254" s="45">
        <f t="shared" ref="B254:B255" si="45">C182</f>
        <v>0</v>
      </c>
      <c r="C254" s="209">
        <f t="shared" ref="C254:C255" si="46">D182</f>
        <v>0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 t="str">
        <f t="shared" si="44"/>
        <v>Consume GitHub Add Tests - opened pr</v>
      </c>
      <c r="K255" s="141"/>
    </row>
    <row r="256" ht="216" spans="2:11">
      <c r="B256" s="45" t="str">
        <f t="shared" ref="B256:B257" si="47">C219</f>
        <v>Saturday - Coderbyte assessment</v>
      </c>
      <c r="C256" s="209" t="str">
        <f t="shared" ref="C256:C257" si="48">D219</f>
        <v>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</v>
      </c>
      <c r="J256" s="150" t="str">
        <f t="shared" si="44"/>
        <v>Building an online business - continue</v>
      </c>
      <c r="K256" s="141"/>
    </row>
    <row r="257" ht="15.15" spans="2:11">
      <c r="B257" s="211" t="str">
        <f t="shared" si="47"/>
        <v>Geek 4 Geeks</v>
      </c>
      <c r="C257" s="212">
        <f t="shared" si="48"/>
        <v>0</v>
      </c>
      <c r="J257" s="150" t="str">
        <f t="shared" si="44"/>
        <v>optimizations and big-O - continue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9">C212</f>
        <v>0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 t="str">
        <f t="shared" ref="B266:B272" si="50">C230</f>
        <v>Consume GitHub Add Tests - opened pr</v>
      </c>
      <c r="C266" s="222"/>
      <c r="J266" s="150">
        <f t="shared" si="49"/>
        <v>0</v>
      </c>
      <c r="K266" s="141"/>
    </row>
    <row r="267" spans="2:11">
      <c r="B267" s="221" t="str">
        <f t="shared" si="50"/>
        <v>Building an online business - continue</v>
      </c>
      <c r="C267" s="222"/>
      <c r="J267" s="150">
        <f t="shared" si="49"/>
        <v>0</v>
      </c>
      <c r="K267" s="141"/>
    </row>
    <row r="268" spans="2:11">
      <c r="B268" s="221" t="str">
        <f t="shared" si="50"/>
        <v>optimizations and big-O - continue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:E24"/>
    <mergeCell ref="D57:E61"/>
    <mergeCell ref="D131:E135"/>
    <mergeCell ref="D94:E98"/>
    <mergeCell ref="D168:E172"/>
    <mergeCell ref="D205:E209"/>
  </mergeCells>
  <conditionalFormatting sqref="F20">
    <cfRule type="dataBar" priority="17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{96c3f655-f099-4e53-a4c9-28a87cb7b877}</x14:id>
        </ext>
      </extLst>
    </cfRule>
    <cfRule type="dataBar" priority="15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{43470426-2bd2-497c-987e-5c2fe2d12385}</x14:id>
        </ext>
      </extLst>
    </cfRule>
    <cfRule type="dataBar" priority="16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{13aec2c7-613d-4971-b743-d7d6112687de}</x14:id>
        </ext>
      </extLst>
    </cfRule>
    <cfRule type="dataBar" priority="156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{be587f9c-f6ce-4866-a19a-c234d224b74c}</x14:id>
        </ext>
      </extLst>
    </cfRule>
    <cfRule type="dataBar" priority="16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{22fe4a6d-d0e5-456a-83f9-00f1a3c09998}</x14:id>
        </ext>
      </extLst>
    </cfRule>
    <cfRule type="dataBar" priority="1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{f2be7ede-79cf-4e87-8761-daf0a51cbaea}</x14:id>
        </ext>
      </extLst>
    </cfRule>
    <cfRule type="dataBar" priority="14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{ddbdde25-5306-45d1-978e-03381b910084}</x14:id>
        </ext>
      </extLst>
    </cfRule>
    <cfRule type="dataBar" priority="14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{33b75e90-8ad1-4dae-82a1-f908fbb396b2}</x14:id>
        </ext>
      </extLst>
    </cfRule>
    <cfRule type="dataBar" priority="15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{f5441d11-2ae2-4e36-992c-fedabcf516f5}</x14:id>
        </ext>
      </extLst>
    </cfRule>
  </conditionalFormatting>
  <conditionalFormatting sqref="F57">
    <cfRule type="dataBar" priority="14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{e1ac2bc6-1688-4e9c-a962-7b25dbc53598}</x14:id>
        </ext>
      </extLst>
    </cfRule>
    <cfRule type="dataBar" priority="1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{9b5b7516-977d-4768-83b5-b93ea2562d65}</x14:id>
        </ext>
      </extLst>
    </cfRule>
    <cfRule type="dataBar" priority="13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{bbe3d196-ee14-44a0-be18-7c86960cbcbd}</x14:id>
        </ext>
      </extLst>
    </cfRule>
    <cfRule type="dataBar" priority="14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{42415753-715c-4849-837a-b2be27189959}</x14:id>
        </ext>
      </extLst>
    </cfRule>
    <cfRule type="dataBar" priority="13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{d988469a-a734-491c-9048-482fe6cbc902}</x14:id>
        </ext>
      </extLst>
    </cfRule>
    <cfRule type="dataBar" priority="13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{da687ecd-39ad-4a39-88fa-6a4d82465f40}</x14:id>
        </ext>
      </extLst>
    </cfRule>
    <cfRule type="dataBar" priority="1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{17d34eb7-2dc7-4f74-9187-d6b8e07bd973}</x14:id>
        </ext>
      </extLst>
    </cfRule>
    <cfRule type="dataBar" priority="12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{a8007377-bd9f-413a-ac10-5f99af3c2e7b}</x14:id>
        </ext>
      </extLst>
    </cfRule>
    <cfRule type="dataBar" priority="12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{862f5a6e-2e62-4a4a-9213-1751f5df7cfa}</x14:id>
        </ext>
      </extLst>
    </cfRule>
  </conditionalFormatting>
  <conditionalFormatting sqref="F94">
    <cfRule type="dataBar" priority="10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{2456b6cf-f958-47f3-89c0-454ec87caa98}</x14:id>
        </ext>
      </extLst>
    </cfRule>
    <cfRule type="dataBar" priority="10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{fe1a318c-a2a4-4147-bde9-6f67fb68312a}</x14:id>
        </ext>
      </extLst>
    </cfRule>
    <cfRule type="dataBar" priority="11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{4af00702-9e25-4ec3-b180-a13dbd8002b5}</x14:id>
        </ext>
      </extLst>
    </cfRule>
    <cfRule type="dataBar" priority="11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{05dd5b68-b5d9-4813-a23f-35d7d6ea73c4}</x14:id>
        </ext>
      </extLst>
    </cfRule>
    <cfRule type="dataBar" priority="11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{c481df0b-d68e-41cd-a165-ac1d59d19739}</x14:id>
        </ext>
      </extLst>
    </cfRule>
    <cfRule type="dataBar" priority="1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{90981677-d6dc-4915-bab2-63dc0b11cf9d}</x14:id>
        </ext>
      </extLst>
    </cfRule>
    <cfRule type="dataBar" priority="12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{ae0c6765-be8f-435b-9508-154825104301}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{4a33398e-4540-4f83-b357-159c7ebf87bf}</x14:id>
        </ext>
      </extLst>
    </cfRule>
    <cfRule type="dataBar" priority="12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{1361f618-eb5e-4fbe-a5e7-214d975c9daf}</x14:id>
        </ext>
      </extLst>
    </cfRule>
  </conditionalFormatting>
  <conditionalFormatting sqref="F131">
    <cfRule type="dataBar" priority="10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{d8535a3a-3dca-4912-a60e-06945ebcd613}</x14:id>
        </ext>
      </extLst>
    </cfRule>
    <cfRule type="dataBar" priority="10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{1825f9b3-c2dc-4c72-bf1f-97bc9ae0076e}</x14:id>
        </ext>
      </extLst>
    </cfRule>
    <cfRule type="dataBar" priority="8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{f7fbc453-1c71-47ab-8aee-d271f0577e41}</x14:id>
        </ext>
      </extLst>
    </cfRule>
    <cfRule type="dataBar" priority="8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{ac3efd1d-7059-461a-884c-07dd75277dd1}</x14:id>
        </ext>
      </extLst>
    </cfRule>
    <cfRule type="dataBar" priority="9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{87df0b3c-c6c7-410c-8b3a-3f00c0d5bfd4}</x14:id>
        </ext>
      </extLst>
    </cfRule>
    <cfRule type="dataBar" priority="9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{7cfa3bfb-fcbd-437b-b90d-d62cdda25182}</x14:id>
        </ext>
      </extLst>
    </cfRule>
    <cfRule type="dataBar" priority="9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{6c815a46-5021-4319-bb8a-4a74a7fba067}</x14:id>
        </ext>
      </extLst>
    </cfRule>
    <cfRule type="dataBar" priority="9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{d4ada3bf-a467-43d0-a494-3b50d83ce3a2}</x14:id>
        </ext>
      </extLst>
    </cfRule>
    <cfRule type="dataBar" priority="10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{405cbfd6-29d9-4ae3-b042-b7c7da950b6b}</x14:id>
        </ext>
      </extLst>
    </cfRule>
  </conditionalFormatting>
  <conditionalFormatting sqref="F168">
    <cfRule type="dataBar" priority="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{e8c103b4-5670-4900-b828-0aafa5ff2de3}</x14:id>
        </ext>
      </extLst>
    </cfRule>
    <cfRule type="dataBar" priority="6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{b305658d-27ec-4aaa-b665-2ca5b4990921}</x14:id>
        </ext>
      </extLst>
    </cfRule>
    <cfRule type="dataBar" priority="8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{19c8d0c8-9328-4955-b2c6-a21c3377fede}</x14:id>
        </ext>
      </extLst>
    </cfRule>
    <cfRule type="dataBar" priority="7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{800e0610-8db0-4949-b43c-a1abe9c6c6cf}</x14:id>
        </ext>
      </extLst>
    </cfRule>
    <cfRule type="dataBar" priority="7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{94fad609-b04d-499e-8222-940adac65fc3}</x14:id>
        </ext>
      </extLst>
    </cfRule>
    <cfRule type="dataBar" priority="7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{2453e467-3e3c-4bc8-81dd-f40c8013e589}</x14:id>
        </ext>
      </extLst>
    </cfRule>
    <cfRule type="dataBar" priority="6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{2b2db896-c5fb-4301-b5f0-aba6d7c50fbf}</x14:id>
        </ext>
      </extLst>
    </cfRule>
    <cfRule type="dataBar" priority="7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{2a4ff4d6-d3f6-4b38-aa5e-f838457e0f3d}</x14:id>
        </ext>
      </extLst>
    </cfRule>
    <cfRule type="dataBar" priority="8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{57ed542b-6ea7-487f-ac90-f68fdf16807f}</x14:id>
        </ext>
      </extLst>
    </cfRule>
  </conditionalFormatting>
  <conditionalFormatting sqref="F205">
    <cfRule type="dataBar" priority="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{165b87b5-20f0-4234-bd5a-742e68278e44}</x14:id>
        </ext>
      </extLst>
    </cfRule>
    <cfRule type="dataBar" priority="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{c66b9316-9f54-4312-9630-4bb869e59653}</x14:id>
        </ext>
      </extLst>
    </cfRule>
    <cfRule type="dataBar" priority="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{a01cab5b-d6d4-4dd6-b913-ad8fe8c64bfa}</x14:id>
        </ext>
      </extLst>
    </cfRule>
    <cfRule type="dataBar" priority="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{9504aff7-7dda-4987-98fc-83de2ee38e0a}</x14:id>
        </ext>
      </extLst>
    </cfRule>
    <cfRule type="dataBar" priority="6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{3454c69e-3a0b-469f-bf91-9eea793e1423}</x14:id>
        </ext>
      </extLst>
    </cfRule>
    <cfRule type="dataBar" priority="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{1955a0aa-e540-483f-a651-bb4d8dd6f00e}</x14:id>
        </ext>
      </extLst>
    </cfRule>
    <cfRule type="dataBar" priority="6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{ac8c619b-b965-4e66-820e-946e59420b42}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{b6c8b4de-1039-4208-8f01-97e63df15dc3}</x14:id>
        </ext>
      </extLst>
    </cfRule>
    <cfRule type="dataBar" priority="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{57692f17-af81-4a9e-9fa3-8de29ff77546}</x14:id>
        </ext>
      </extLst>
    </cfRule>
  </conditionalFormatting>
  <conditionalFormatting sqref="E3:E14">
    <cfRule type="dataBar" priority="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{369ada41-3288-468a-8c25-435c3ebbf81f}</x14:id>
        </ext>
      </extLst>
    </cfRule>
  </conditionalFormatting>
  <conditionalFormatting sqref="F27:F31">
    <cfRule type="dataBar" priority="158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{9d5450e2-52a7-48e3-a186-168752f0926f}</x14:id>
        </ext>
      </extLst>
    </cfRule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{bd678b8a-722a-4979-b96a-7174b86b931c}</x14:id>
        </ext>
      </extLst>
    </cfRule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{407e66df-bffb-4345-83a6-47b623cefeb9}</x14:id>
        </ext>
      </extLst>
    </cfRule>
    <cfRule type="dataBar" priority="148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{719df6c3-8f19-46fc-81a8-457d2cb6f84d}</x14:id>
        </ext>
      </extLst>
    </cfRule>
  </conditionalFormatting>
  <conditionalFormatting sqref="F34:F38">
    <cfRule type="dataBar" priority="149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{6ed7bd18-4e34-4e64-9b25-8301229c13e6}</x14:id>
        </ext>
      </extLst>
    </cfRule>
    <cfRule type="dataBar" priority="15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{3eec6354-1d7f-4102-bf7e-0fda24acf125}</x14:id>
        </ext>
      </extLst>
    </cfRule>
  </conditionalFormatting>
  <conditionalFormatting sqref="F42:F51">
    <cfRule type="dataBar" priority="15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{f07fced9-8e09-461d-9c45-6112ac738127}</x14:id>
        </ext>
      </extLst>
    </cfRule>
    <cfRule type="dataBar" priority="152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{970a5caf-b3e3-4a5f-8ce7-1343a862548e}</x14:id>
        </ext>
      </extLst>
    </cfRule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{7c98caa5-0199-4ca0-9f03-dac8916f12c0}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{e42836c3-b224-4a8e-9421-5a36395f393f}</x14:id>
        </ext>
      </extLst>
    </cfRule>
  </conditionalFormatting>
  <conditionalFormatting sqref="F64:F68"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{02adb7ff-7b5d-4733-afc4-9a8244a82302}</x14:id>
        </ext>
      </extLst>
    </cfRule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{3367938e-59cc-4be0-89d8-a21e2381cbf9}</x14:id>
        </ext>
      </extLst>
    </cfRule>
    <cfRule type="dataBar" priority="13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{3711d671-4204-4953-b483-d0123cb51fcc}</x14:id>
        </ext>
      </extLst>
    </cfRule>
    <cfRule type="dataBar" priority="12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{7c4a5ef8-b788-4294-9096-2d8299998f65}</x14:id>
        </ext>
      </extLst>
    </cfRule>
  </conditionalFormatting>
  <conditionalFormatting sqref="F71:F75">
    <cfRule type="dataBar" priority="12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{19faff1a-c148-48fa-9ddb-a663bd12c16e}</x14:id>
        </ext>
      </extLst>
    </cfRule>
    <cfRule type="dataBar" priority="13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{2537d8b3-7688-42b8-a11a-5cb240b43363}</x14:id>
        </ext>
      </extLst>
    </cfRule>
  </conditionalFormatting>
  <conditionalFormatting sqref="F79:F88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{636b32ee-4757-4ff2-abfe-583f4ec08480}</x14:id>
        </ext>
      </extLst>
    </cfRule>
    <cfRule type="dataBar" priority="13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{b9b2098d-c551-4f04-8bf5-450765a88787}</x14:id>
        </ext>
      </extLst>
    </cfRule>
    <cfRule type="dataBar" priority="13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{3f889806-fd59-4f5f-9425-b9dd41f176a0}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{d9170df2-0f68-4bdd-81bd-850010136a13}</x14:id>
        </ext>
      </extLst>
    </cfRule>
  </conditionalFormatting>
  <conditionalFormatting sqref="F89:F9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{d49d5901-fa66-4db5-843f-676e5cb24613}</x14:id>
        </ext>
      </extLst>
    </cfRule>
  </conditionalFormatting>
  <conditionalFormatting sqref="F101:F105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{d8476891-9117-4e65-82e1-e74dfb7d739b}</x14:id>
        </ext>
      </extLst>
    </cfRule>
    <cfRule type="dataBar" priority="11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{e2afc47c-f3b2-45eb-baea-19267928a314}</x14:id>
        </ext>
      </extLst>
    </cfRule>
    <cfRule type="dataBar" priority="10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{f6835a87-9e49-4a82-99e0-3c2ff4a640c3}</x14:id>
        </ext>
      </extLst>
    </cfRule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{d78338cf-8794-4f3e-b9c8-66fb768b1fcb}</x14:id>
        </ext>
      </extLst>
    </cfRule>
  </conditionalFormatting>
  <conditionalFormatting sqref="F108:F112">
    <cfRule type="dataBar" priority="10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{1cc1291e-648d-4e24-b3c4-58789b390bd7}</x14:id>
        </ext>
      </extLst>
    </cfRule>
    <cfRule type="dataBar" priority="1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{396e21fc-dba0-4944-8666-f6de3c581dbc}</x14:id>
        </ext>
      </extLst>
    </cfRule>
  </conditionalFormatting>
  <conditionalFormatting sqref="F116:F125"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{677266ed-20fe-4605-821d-69550ab6c96e}</x14:id>
        </ext>
      </extLst>
    </cfRule>
    <cfRule type="dataBar" priority="11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{bba970e4-44a9-43fc-b79c-3ebbe612c416}</x14:id>
        </ext>
      </extLst>
    </cfRule>
    <cfRule type="dataBar" priority="11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{1f60011e-08bd-4610-889d-fc4c428a4733}</x14:id>
        </ext>
      </extLst>
    </cfRule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{440cd788-c01a-4a33-83cb-92cdeb99db00}</x14:id>
        </ext>
      </extLst>
    </cfRule>
  </conditionalFormatting>
  <conditionalFormatting sqref="F126:F127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{ac753b2d-2aef-48ec-bda2-3be4ee5370c6}</x14:id>
        </ext>
      </extLst>
    </cfRule>
  </conditionalFormatting>
  <conditionalFormatting sqref="F138:F142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{314a8622-dab9-469c-8729-0ed1b621b13a}</x14:id>
        </ext>
      </extLst>
    </cfRule>
    <cfRule type="dataBar" priority="9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{6649b8dd-11c4-4847-a01b-ffef56592905}</x14:id>
        </ext>
      </extLst>
    </cfRule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{3cea343a-fc38-4ac0-af57-1c5e3978a0a3}</x14:id>
        </ext>
      </extLst>
    </cfRule>
    <cfRule type="dataBar" priority="8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{632c184c-dadc-4e46-8b8d-fa6e396feffb}</x14:id>
        </ext>
      </extLst>
    </cfRule>
  </conditionalFormatting>
  <conditionalFormatting sqref="F145:F149">
    <cfRule type="dataBar" priority="8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{e5c9f3d9-49fe-49f7-9e14-2720203c6e7d}</x14:id>
        </ext>
      </extLst>
    </cfRule>
    <cfRule type="dataBar" priority="9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{c2286e74-2a14-4ac9-b754-7d1144c11e9c}</x14:id>
        </ext>
      </extLst>
    </cfRule>
  </conditionalFormatting>
  <conditionalFormatting sqref="F153:F162">
    <cfRule type="dataBar" priority="9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{514125c6-d55a-451d-a18f-b4155c414c76}</x14:id>
        </ext>
      </extLst>
    </cfRule>
    <cfRule type="dataBar" priority="9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{5a351073-e33f-42b6-8d47-96384f617f79}</x14:id>
        </ext>
      </extLst>
    </cfRule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{c8c0e1be-4cab-4e7c-9b69-69a380419bd0}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{b70c9674-9cbd-4775-af60-7ddc68cc3295}</x14:id>
        </ext>
      </extLst>
    </cfRule>
  </conditionalFormatting>
  <conditionalFormatting sqref="F163:F164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{bb136fb1-9d1d-4315-95b4-a0cdf270e19a}</x14:id>
        </ext>
      </extLst>
    </cfRule>
  </conditionalFormatting>
  <conditionalFormatting sqref="F175:F179">
    <cfRule type="dataBar" priority="7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{1385a878-29c2-4171-b64d-437ea054b546}</x14:id>
        </ext>
      </extLst>
    </cfRule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{467f8feb-3686-49a3-a6b4-08190d3982fd}</x14:id>
        </ext>
      </extLst>
    </cfRule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{265db267-a363-4efd-b573-f318cd9c486c}</x14:id>
        </ext>
      </extLst>
    </cfRule>
    <cfRule type="dataBar" priority="6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{38c9cee4-4a60-4994-9913-17f9a477f0be}</x14:id>
        </ext>
      </extLst>
    </cfRule>
  </conditionalFormatting>
  <conditionalFormatting sqref="F182:F186">
    <cfRule type="dataBar" priority="6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{a44c5998-8f38-4e65-9615-ac05b3b7e1d8}</x14:id>
        </ext>
      </extLst>
    </cfRule>
    <cfRule type="dataBar" priority="7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{8c6f57a3-e41f-4d15-b4df-511b2e20909d}</x14:id>
        </ext>
      </extLst>
    </cfRule>
  </conditionalFormatting>
  <conditionalFormatting sqref="F190:F199"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{9e7c0b61-0459-4086-a8fc-3391da8883b3}</x14:id>
        </ext>
      </extLst>
    </cfRule>
    <cfRule type="dataBar" priority="7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{76907371-0ee8-42da-8c98-4f513148545c}</x14:id>
        </ext>
      </extLst>
    </cfRule>
    <cfRule type="dataBar" priority="7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{7dc760d2-d30e-4e7b-89a4-f4c98fc6cdba}</x14:id>
        </ext>
      </extLst>
    </cfRule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{cc27a2eb-0aff-4916-afb3-913bfa154983}</x14:id>
        </ext>
      </extLst>
    </cfRule>
  </conditionalFormatting>
  <conditionalFormatting sqref="F200:F201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{e9b407b0-81ad-4d09-9570-3b1b30b42323}</x14:id>
        </ext>
      </extLst>
    </cfRule>
  </conditionalFormatting>
  <conditionalFormatting sqref="F212:F216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{22c27d5f-82ef-4ad0-ae4d-4eb7fc461d05}</x14:id>
        </ext>
      </extLst>
    </cfRule>
    <cfRule type="dataBar" priority="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{d2322ec1-43c3-4eaa-9f6c-77d0cf80f5d1}</x14:id>
        </ext>
      </extLst>
    </cfRule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{77b5e5b8-f24c-43b5-b447-2c80635b97b3}</x14:id>
        </ext>
      </extLst>
    </cfRule>
    <cfRule type="dataBar" priority="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{bf92543b-8ea1-43e2-9734-10a136990273}</x14:id>
        </ext>
      </extLst>
    </cfRule>
  </conditionalFormatting>
  <conditionalFormatting sqref="F219:F223">
    <cfRule type="dataBar" priority="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{495787f8-5eb6-4a83-9995-312ef9e6ebb3}</x14:id>
        </ext>
      </extLst>
    </cfRule>
    <cfRule type="dataBar" priority="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{a0b2ce42-1bfc-4764-8363-29c8a6d9cd91}</x14:id>
        </ext>
      </extLst>
    </cfRule>
  </conditionalFormatting>
  <conditionalFormatting sqref="F227:F236">
    <cfRule type="dataBar" priority="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{9773e581-ba7e-4693-9c9e-9f8a58733b3c}</x14:id>
        </ext>
      </extLst>
    </cfRule>
    <cfRule type="dataBar" priority="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{78984fe7-52cf-4307-92c0-519dde36a238}</x14:id>
        </ext>
      </extLst>
    </cfRule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{af036054-add0-4b26-8635-a5cae00903e3}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{c479d050-b3b7-494e-a2b2-7fcbf15c6c20}</x14:id>
        </ext>
      </extLst>
    </cfRule>
  </conditionalFormatting>
  <conditionalFormatting sqref="F237:F238"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{110931fc-05c0-44cd-b64d-c5564558b82e}</x14:id>
        </ext>
      </extLst>
    </cfRule>
  </conditionalFormatting>
  <conditionalFormatting sqref="G27:G31">
    <cfRule type="containsText" dxfId="3" priority="42" operator="between" text="Complete">
      <formula>NOT(ISERROR(SEARCH("Complete",G27)))</formula>
    </cfRule>
    <cfRule type="containsText" dxfId="4" priority="43" operator="between" text="In Progress">
      <formula>NOT(ISERROR(SEARCH("In Progress",G27)))</formula>
    </cfRule>
  </conditionalFormatting>
  <conditionalFormatting sqref="G34:G38">
    <cfRule type="containsText" dxfId="3" priority="30" operator="between" text="Complete">
      <formula>NOT(ISERROR(SEARCH("Complete",G34)))</formula>
    </cfRule>
    <cfRule type="containsText" dxfId="4" priority="31" operator="between" text="In Progress">
      <formula>NOT(ISERROR(SEARCH("In Progress",G34)))</formula>
    </cfRule>
  </conditionalFormatting>
  <conditionalFormatting sqref="G42:G51">
    <cfRule type="containsText" dxfId="5" priority="4" operator="between" text="In Progress">
      <formula>NOT(ISERROR(SEARCH("In Progress",G42)))</formula>
    </cfRule>
    <cfRule type="containsText" dxfId="3" priority="3" operator="between" text="Complete">
      <formula>NOT(ISERROR(SEARCH("Complete",G42)))</formula>
    </cfRule>
    <cfRule type="containsText" dxfId="4" priority="2" operator="between" text="In Progress">
      <formula>NOT(ISERROR(SEARCH("In Progress",G42)))</formula>
    </cfRule>
  </conditionalFormatting>
  <conditionalFormatting sqref="G64:G68">
    <cfRule type="containsText" dxfId="4" priority="41" operator="between" text="In Progress">
      <formula>NOT(ISERROR(SEARCH("In Progress",G64)))</formula>
    </cfRule>
    <cfRule type="containsText" dxfId="3" priority="40" operator="between" text="Complete">
      <formula>NOT(ISERROR(SEARCH("Complete",G64)))</formula>
    </cfRule>
  </conditionalFormatting>
  <conditionalFormatting sqref="G71:G75">
    <cfRule type="containsText" dxfId="3" priority="28" operator="between" text="Complete">
      <formula>NOT(ISERROR(SEARCH("Complete",G71)))</formula>
    </cfRule>
    <cfRule type="containsText" dxfId="4" priority="29" operator="between" text="In Progress">
      <formula>NOT(ISERROR(SEARCH("In Progress",G71)))</formula>
    </cfRule>
  </conditionalFormatting>
  <conditionalFormatting sqref="G79:G88">
    <cfRule type="containsText" dxfId="5" priority="7" operator="between" text="In Progress">
      <formula>NOT(ISERROR(SEARCH("In Progress",G79)))</formula>
    </cfRule>
    <cfRule type="containsText" dxfId="3" priority="6" operator="between" text="Complete">
      <formula>NOT(ISERROR(SEARCH("Complete",G79)))</formula>
    </cfRule>
    <cfRule type="containsText" dxfId="4" priority="5" operator="between" text="In Progress">
      <formula>NOT(ISERROR(SEARCH("In Progress",G79)))</formula>
    </cfRule>
  </conditionalFormatting>
  <conditionalFormatting sqref="G101:G105">
    <cfRule type="containsText" dxfId="3" priority="38" operator="between" text="Complete">
      <formula>NOT(ISERROR(SEARCH("Complete",G101)))</formula>
    </cfRule>
    <cfRule type="containsText" dxfId="4" priority="39" operator="between" text="In Progress">
      <formula>NOT(ISERROR(SEARCH("In Progress",G101)))</formula>
    </cfRule>
  </conditionalFormatting>
  <conditionalFormatting sqref="G108:G112">
    <cfRule type="containsText" dxfId="4" priority="27" operator="between" text="In Progress">
      <formula>NOT(ISERROR(SEARCH("In Progress",G108)))</formula>
    </cfRule>
    <cfRule type="containsText" dxfId="3" priority="26" operator="between" text="Complete">
      <formula>NOT(ISERROR(SEARCH("Complete",G108)))</formula>
    </cfRule>
  </conditionalFormatting>
  <conditionalFormatting sqref="G116:G125">
    <cfRule type="containsText" dxfId="5" priority="10" operator="between" text="In Progress">
      <formula>NOT(ISERROR(SEARCH("In Progress",G116)))</formula>
    </cfRule>
    <cfRule type="containsText" dxfId="3" priority="9" operator="between" text="Complete">
      <formula>NOT(ISERROR(SEARCH("Complete",G116)))</formula>
    </cfRule>
    <cfRule type="containsText" dxfId="4" priority="8" operator="between" text="In Progress">
      <formula>NOT(ISERROR(SEARCH("In Progress",G116)))</formula>
    </cfRule>
  </conditionalFormatting>
  <conditionalFormatting sqref="G138:G142">
    <cfRule type="containsText" dxfId="3" priority="36" operator="between" text="Complete">
      <formula>NOT(ISERROR(SEARCH("Complete",G138)))</formula>
    </cfRule>
    <cfRule type="containsText" dxfId="4" priority="37" operator="between" text="In Progress">
      <formula>NOT(ISERROR(SEARCH("In Progress",G138)))</formula>
    </cfRule>
  </conditionalFormatting>
  <conditionalFormatting sqref="G145:G149">
    <cfRule type="containsText" dxfId="4" priority="25" operator="between" text="In Progress">
      <formula>NOT(ISERROR(SEARCH("In Progress",G145)))</formula>
    </cfRule>
    <cfRule type="containsText" dxfId="3" priority="24" operator="between" text="Complete">
      <formula>NOT(ISERROR(SEARCH("Complete",G145)))</formula>
    </cfRule>
  </conditionalFormatting>
  <conditionalFormatting sqref="G153:G162">
    <cfRule type="containsText" dxfId="4" priority="11" operator="between" text="In Progress">
      <formula>NOT(ISERROR(SEARCH("In Progress",G153)))</formula>
    </cfRule>
    <cfRule type="containsText" dxfId="3" priority="12" operator="between" text="Complete">
      <formula>NOT(ISERROR(SEARCH("Complete",G153)))</formula>
    </cfRule>
    <cfRule type="containsText" dxfId="5" priority="13" operator="between" text="In Progress">
      <formula>NOT(ISERROR(SEARCH("In Progress",G153)))</formula>
    </cfRule>
  </conditionalFormatting>
  <conditionalFormatting sqref="G175:G179">
    <cfRule type="containsText" dxfId="4" priority="35" operator="between" text="In Progress">
      <formula>NOT(ISERROR(SEARCH("In Progress",G175)))</formula>
    </cfRule>
    <cfRule type="containsText" dxfId="3" priority="34" operator="between" text="Complete">
      <formula>NOT(ISERROR(SEARCH("Complete",G175)))</formula>
    </cfRule>
  </conditionalFormatting>
  <conditionalFormatting sqref="G182:G186">
    <cfRule type="containsText" dxfId="3" priority="22" operator="between" text="Complete">
      <formula>NOT(ISERROR(SEARCH("Complete",G182)))</formula>
    </cfRule>
    <cfRule type="containsText" dxfId="4" priority="23" operator="between" text="In Progress">
      <formula>NOT(ISERROR(SEARCH("In Progress",G182)))</formula>
    </cfRule>
  </conditionalFormatting>
  <conditionalFormatting sqref="G190:G199">
    <cfRule type="containsText" dxfId="5" priority="16" operator="between" text="In Progress">
      <formula>NOT(ISERROR(SEARCH("In Progress",G190)))</formula>
    </cfRule>
    <cfRule type="containsText" dxfId="3" priority="15" operator="between" text="Complete">
      <formula>NOT(ISERROR(SEARCH("Complete",G190)))</formula>
    </cfRule>
    <cfRule type="containsText" dxfId="4" priority="14" operator="between" text="In Progress">
      <formula>NOT(ISERROR(SEARCH("In Progress",G190)))</formula>
    </cfRule>
  </conditionalFormatting>
  <conditionalFormatting sqref="G212:G216">
    <cfRule type="containsText" dxfId="4" priority="33" operator="between" text="In Progress">
      <formula>NOT(ISERROR(SEARCH("In Progress",G212)))</formula>
    </cfRule>
    <cfRule type="containsText" dxfId="3" priority="32" operator="between" text="Complete">
      <formula>NOT(ISERROR(SEARCH("Complete",G212)))</formula>
    </cfRule>
  </conditionalFormatting>
  <conditionalFormatting sqref="G219:G223">
    <cfRule type="containsText" dxfId="3" priority="20" operator="between" text="Complete">
      <formula>NOT(ISERROR(SEARCH("Complete",G219)))</formula>
    </cfRule>
    <cfRule type="containsText" dxfId="4" priority="21" operator="between" text="In Progress">
      <formula>NOT(ISERROR(SEARCH("In Progress",G219)))</formula>
    </cfRule>
  </conditionalFormatting>
  <conditionalFormatting sqref="G227:G236">
    <cfRule type="containsText" dxfId="4" priority="17" operator="between" text="In Progress">
      <formula>NOT(ISERROR(SEARCH("In Progress",G227)))</formula>
    </cfRule>
    <cfRule type="containsText" dxfId="3" priority="18" operator="between" text="Complete">
      <formula>NOT(ISERROR(SEARCH("Complete",G227)))</formula>
    </cfRule>
    <cfRule type="containsText" dxfId="5" priority="19" operator="between" text="In Progress">
      <formula>NOT(ISERROR(SEARCH("In Progress",G227)))</formula>
    </cfRule>
  </conditionalFormatting>
  <conditionalFormatting sqref="H242:H251">
    <cfRule type="dataBar" priority="1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{389c7596-6f89-4c87-bf39-aa22749a1dd0}</x14:id>
        </ext>
      </extLst>
    </cfRule>
  </conditionalFormatting>
  <conditionalFormatting sqref="D4:E14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{d455410c-cf1f-4cac-8556-ff89014ba347}</x14:id>
        </ext>
      </extLst>
    </cfRule>
  </conditionalFormatting>
  <conditionalFormatting sqref="F34:F38;F52:F53;F27:F31;F20">
    <cfRule type="dataBar" priority="16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{c88491bc-05dc-4066-aa95-459fabec8bcf}</x14:id>
        </ext>
      </extLst>
    </cfRule>
  </conditionalFormatting>
  <conditionalFormatting sqref="F71:F75;F64:F68;F57">
    <cfRule type="dataBar" priority="1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{a4eab77a-860d-4ae9-bbb5-1d5d49a0f110}</x14:id>
        </ext>
      </extLst>
    </cfRule>
  </conditionalFormatting>
  <conditionalFormatting sqref="F108:F112;F101:F105;F94">
    <cfRule type="dataBar" priority="12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{35d7542c-3ba6-4136-9751-c68c9bd87abf}</x14:id>
        </ext>
      </extLst>
    </cfRule>
  </conditionalFormatting>
  <conditionalFormatting sqref="F145:F149;F138:F142;F131">
    <cfRule type="dataBar" priority="10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{993a7a85-1987-4875-b3b8-e9ea53453035}</x14:id>
        </ext>
      </extLst>
    </cfRule>
  </conditionalFormatting>
  <conditionalFormatting sqref="F182:F186;F175:F179;F168">
    <cfRule type="dataBar" priority="8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{52edf070-bf48-4ce6-918f-88ef1c92ab4c}</x14:id>
        </ext>
      </extLst>
    </cfRule>
  </conditionalFormatting>
  <conditionalFormatting sqref="F219:F223;F212:F216;F205">
    <cfRule type="dataBar" priority="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{dbc8c31e-b3c0-4a39-8ac5-f1c45c743acc}</x14:id>
        </ext>
      </extLst>
    </cfRule>
  </conditionalFormatting>
  <hyperlinks>
    <hyperlink ref="D34:E34" r:id="rId2" display="https://www.geeksforgeeks.org/problems/recamans-sequence4856/1?page=1&amp;category=Recursion&amp;sortBy=difficulty"/>
    <hyperlink ref="D145:E145" r:id="rId3" display="https://www.youtube.com/watch?v=-F6wVOlsEAM"/>
    <hyperlink ref="D219:E219" r:id="rId4" display="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3f655-f099-4e53-a4c9-28a87cb7b8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3470426-2bd2-497c-987e-5c2fe2d12385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13aec2c7-613d-4971-b743-d7d6112687d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e587f9c-f6ce-4866-a19a-c234d224b7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2fe4a6d-d0e5-456a-83f9-00f1a3c099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2be7ede-79cf-4e87-8761-daf0a51cba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bdde25-5306-45d1-978e-03381b9100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3b75e90-8ad1-4dae-82a1-f908fbb396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441d11-2ae2-4e36-992c-fedabcf51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e1ac2bc6-1688-4e9c-a962-7b25dbc5359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b5b7516-977d-4768-83b5-b93ea2562d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be3d196-ee14-44a0-be18-7c86960cbcb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2415753-715c-4849-837a-b2be271899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988469a-a734-491c-9048-482fe6cbc90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da687ecd-39ad-4a39-88fa-6a4d82465f4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7d34eb7-2dc7-4f74-9187-d6b8e07bd9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8007377-bd9f-413a-ac10-5f99af3c2e7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62f5a6e-2e62-4a4a-9213-1751f5df7c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2456b6cf-f958-47f3-89c0-454ec87caa9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e1a318c-a2a4-4147-bde9-6f67fb68312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af00702-9e25-4ec3-b180-a13dbd8002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5dd5b68-b5d9-4813-a23f-35d7d6ea73c4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481df0b-d68e-41cd-a165-ac1d59d1973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0981677-d6dc-4915-bab2-63dc0b11c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e0c6765-be8f-435b-9508-1548251043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a33398e-4540-4f83-b357-159c7ebf87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361f618-eb5e-4fbe-a5e7-214d975c9da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d8535a3a-3dca-4912-a60e-06945ebcd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825f9b3-c2dc-4c72-bf1f-97bc9ae0076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7fbc453-1c71-47ab-8aee-d271f0577e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c3efd1d-7059-461a-884c-07dd75277dd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df0b3c-c6c7-410c-8b3a-3f00c0d5bf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fa3bfb-fcbd-437b-b90d-d62cdda2518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6c815a46-5021-4319-bb8a-4a74a7fba0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ada3bf-a467-43d0-a494-3b50d83ce3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05cbfd6-29d9-4ae3-b042-b7c7da950b6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e8c103b4-5670-4900-b828-0aafa5ff2d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05658d-27ec-4aaa-b665-2ca5b49909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9c8d0c8-9328-4955-b2c6-a21c3377fed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00e0610-8db0-4949-b43c-a1abe9c6c6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4fad609-b04d-499e-8222-940adac65f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453e467-3e3c-4bc8-81dd-f40c8013e58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b2db896-c5fb-4301-b5f0-aba6d7c50fb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4ff4d6-d3f6-4b38-aa5e-f838457e0f3d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7ed542b-6ea7-487f-ac90-f68fdf16807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165b87b5-20f0-4234-bd5a-742e68278e4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6b9316-9f54-4312-9630-4bb869e59653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01cab5b-d6d4-4dd6-b913-ad8fe8c64b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504aff7-7dda-4987-98fc-83de2ee38e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454c69e-3a0b-469f-bf91-9eea793e142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955a0aa-e540-483f-a651-bb4d8dd6f00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c8c619b-b965-4e66-820e-946e59420b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6c8b4de-1039-4208-8f01-97e63df15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7692f17-af81-4a9e-9fa3-8de29ff775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369ada41-3288-468a-8c25-435c3ebbf8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E3:E14</xm:sqref>
        </x14:conditionalFormatting>
        <x14:conditionalFormatting xmlns:xm="http://schemas.microsoft.com/office/excel/2006/main">
          <x14:cfRule type="dataBar" id="{9d5450e2-52a7-48e3-a186-168752f0926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d678b8a-722a-4979-b96a-7174b86b93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407e66df-bffb-4345-83a6-47b623cefeb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19df6c3-8f19-46fc-81a8-457d2cb6f84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6ed7bd18-4e34-4e64-9b25-8301229c13e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eec6354-1d7f-4102-bf7e-0fda24acf12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f07fced9-8e09-461d-9c45-6112ac738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70a5caf-b3e3-4a5f-8ce7-1343a86254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98caa5-0199-4ca0-9f03-dac8916f12c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e42836c3-b224-4a8e-9421-5a36395f39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02adb7ff-7b5d-4733-afc4-9a8244a8230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367938e-59cc-4be0-89d8-a21e2381cb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3711d671-4204-4953-b483-d0123cb51f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4a5ef8-b788-4294-9096-2d8299998f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19faff1a-c148-48fa-9ddb-a663bd12c16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537d8b3-7688-42b8-a11a-5cb240b433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636b32ee-4757-4ff2-abfe-583f4ec0848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b9b2098d-c551-4f04-8bf5-450765a8878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f889806-fd59-4f5f-9425-b9dd41f176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170df2-0f68-4bdd-81bd-850010136a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d49d5901-fa66-4db5-843f-676e5cb246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d8476891-9117-4e65-82e1-e74dfb7d73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e2afc47c-f3b2-45eb-baea-19267928a31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835a87-9e49-4a82-99e0-3c2ff4a640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78338cf-8794-4f3e-b9c8-66fb768b1f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1cc1291e-648d-4e24-b3c4-58789b390bd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96e21fc-dba0-4944-8666-f6de3c581d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677266ed-20fe-4605-821d-69550ab6c96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ba970e4-44a9-43fc-b79c-3ebbe612c4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60011e-08bd-4610-889d-fc4c428a473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0cd788-c01a-4a33-83cb-92cdeb99db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ac753b2d-2aef-48ec-bda2-3be4ee5370c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314a8622-dab9-469c-8729-0ed1b621b1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6649b8dd-11c4-4847-a01b-ffef5659290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ea343a-fc38-4ac0-af57-1c5e3978a0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2c184c-dadc-4e46-8b8d-fa6e396fef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e5c9f3d9-49fe-49f7-9e14-2720203c6e7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2286e74-2a14-4ac9-b754-7d1144c11e9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514125c6-d55a-451d-a18f-b4155c414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a351073-e33f-42b6-8d47-96384f617f7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8c0e1be-4cab-4e7c-9b69-69a380419b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b70c9674-9cbd-4775-af60-7ddc68cc329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bb136fb1-9d1d-4315-95b4-a0cdf270e1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1385a878-29c2-4171-b64d-437ea054b5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7f8feb-3686-49a3-a6b4-08190d3982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65db267-a363-4efd-b573-f318cd9c48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38c9cee4-4a60-4994-9913-17f9a477f0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a44c5998-8f38-4e65-9615-ac05b3b7e1d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c6f57a3-e41f-4d15-b4df-511b2e20909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9e7c0b61-0459-4086-a8fc-3391da8883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6907371-0ee8-42da-8c98-4f51314854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dc760d2-d30e-4e7b-89a4-f4c98fc6cd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c27a2eb-0aff-4916-afb3-913bfa1549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e9b407b0-81ad-4d09-9570-3b1b30b4232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22c27d5f-82ef-4ad0-ae4d-4eb7fc461d0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d2322ec1-43c3-4eaa-9f6c-77d0cf80f5d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b5e5b8-f24c-43b5-b447-2c80635b97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92543b-8ea1-43e2-9734-10a1369902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495787f8-5eb6-4a83-9995-312ef9e6eb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0b2ce42-1bfc-4764-8363-29c8a6d9cd9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9773e581-ba7e-4693-9c9e-9f8a58733b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8984fe7-52cf-4307-92c0-519dde36a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f036054-add0-4b26-8635-a5cae00903e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c479d050-b3b7-494e-a2b2-7fcbf15c6c2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110931fc-05c0-44cd-b64d-c5564558b82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389c7596-6f89-4c87-bf39-aa22749a1d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d455410c-cf1f-4cac-8556-ff89014ba34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D4:E14</xm:sqref>
        </x14:conditionalFormatting>
        <x14:conditionalFormatting xmlns:xm="http://schemas.microsoft.com/office/excel/2006/main">
          <x14:cfRule type="dataBar" id="{c88491bc-05dc-4066-aa95-459fabec8bc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a4eab77a-860d-4ae9-bbb5-1d5d49a0f1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35d7542c-3ba6-4136-9751-c68c9bd87ab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993a7a85-1987-4875-b3b8-e9ea5345303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52edf070-bf48-4ce6-918f-88ef1c92ab4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dbc8c31e-b3c0-4a39-8ac5-f1c45c743a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90" zoomScaleNormal="90" workbookViewId="0">
      <selection activeCell="D3" sqref="D3:D14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693"/>
    </row>
    <row r="4" ht="30" customHeight="1" spans="2:11">
      <c r="B4" s="8" t="s">
        <v>46</v>
      </c>
      <c r="C4" s="9"/>
      <c r="D4" s="10"/>
      <c r="E4" s="233"/>
      <c r="G4" s="73" t="s">
        <v>20</v>
      </c>
      <c r="H4" s="74"/>
      <c r="J4" s="135" t="s">
        <v>47</v>
      </c>
      <c r="K4" s="136">
        <f>B20</f>
        <v>45667</v>
      </c>
    </row>
    <row r="5" ht="30" customHeight="1" spans="2:11">
      <c r="B5" s="8" t="s">
        <v>48</v>
      </c>
      <c r="C5" s="9"/>
      <c r="D5" s="10"/>
      <c r="E5" s="72"/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/>
      <c r="J11" s="137" t="str">
        <f t="shared" ref="J11:J20" si="1">C42</f>
        <v>Data Wrangling - no changes made</v>
      </c>
      <c r="K11" s="138"/>
    </row>
    <row r="12" ht="30" customHeight="1" spans="2:11">
      <c r="B12" s="13" t="s">
        <v>55</v>
      </c>
      <c r="C12" s="14"/>
      <c r="D12" s="10"/>
      <c r="E12" s="72"/>
      <c r="J12" s="140" t="str">
        <f t="shared" si="1"/>
        <v>Bank accounts - part 2 - made changes</v>
      </c>
      <c r="K12" s="144"/>
    </row>
    <row r="13" ht="30" customHeight="1" spans="2:11">
      <c r="B13" s="13" t="s">
        <v>56</v>
      </c>
      <c r="C13" s="14"/>
      <c r="D13" s="10"/>
      <c r="E13" s="72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si="1"/>
        <v>create a REST api to interact with actual database - continue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Anatomy of a web app - part 3 - AJAX - complete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>
        <f t="shared" si="1"/>
        <v>0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45667</v>
      </c>
      <c r="C20" s="23">
        <v>0.208333333333333</v>
      </c>
      <c r="D20" s="24" t="s">
        <v>63</v>
      </c>
      <c r="E20" s="82"/>
      <c r="F20" s="83"/>
      <c r="G20" s="84" t="str">
        <f>IF(F20=100%,"Complete",IF(AND(F20&lt;100%,F20&gt;0%),"In Progress","Not Started"))</f>
        <v>Not Started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45670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 t="str">
        <f t="shared" ref="J31:K35" si="4">C71</f>
        <v>
Recamans sequence - geeks 4 geeks</v>
      </c>
      <c r="K31" s="139" t="str">
        <f t="shared" si="4"/>
        <v>https://www.geeksforgeeks.org/problems/recamans-sequence4856/1?page=1&amp;category=Recursion&amp;sortBy=difficulty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Data Wrangling - make changes if requested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bank accounts - part 2 - make changes if requested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6"/>
        <v>create a REST api to interact with actual database - continue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 t="str">
        <f t="shared" si="6"/>
        <v>Anatomy of a web app - part 4 - Auth - start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54" t="s">
        <v>196</v>
      </c>
      <c r="D42" s="55"/>
      <c r="E42" s="121" t="s">
        <v>73</v>
      </c>
      <c r="F42" s="122"/>
      <c r="G42" s="123" t="str">
        <f t="shared" si="5"/>
        <v>Not Started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197</v>
      </c>
      <c r="D43" s="57"/>
      <c r="E43" s="125"/>
      <c r="F43" s="126"/>
      <c r="G43" s="123" t="str">
        <f t="shared" si="5"/>
        <v>Not Started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 t="s">
        <v>198</v>
      </c>
      <c r="D45" s="61"/>
      <c r="E45" s="128" t="s">
        <v>74</v>
      </c>
      <c r="F45" s="126"/>
      <c r="G45" s="123" t="str">
        <f t="shared" si="5"/>
        <v>Not Started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 t="s">
        <v>199</v>
      </c>
      <c r="D46" s="63"/>
      <c r="E46" s="129" t="s">
        <v>75</v>
      </c>
      <c r="F46" s="126"/>
      <c r="G46" s="123" t="str">
        <f t="shared" si="5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>
        <f t="shared" ref="J48:J52" si="7">C64</f>
        <v>0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45670</v>
      </c>
      <c r="C57" s="23">
        <v>0.208333333333333</v>
      </c>
      <c r="D57" s="24" t="s">
        <v>63</v>
      </c>
      <c r="E57" s="82"/>
      <c r="F57" s="83"/>
      <c r="G57" s="84" t="str">
        <f t="shared" si="5"/>
        <v>Not Started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45670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ht="43.2" spans="2:14">
      <c r="B60" s="22"/>
      <c r="C60" s="25">
        <v>0.333333333333333</v>
      </c>
      <c r="D60" s="26"/>
      <c r="E60" s="85"/>
      <c r="F60" s="86"/>
      <c r="G60" s="87"/>
      <c r="H60" s="85"/>
      <c r="J60" s="162" t="str">
        <f t="shared" ref="J60:K81" si="8">J31</f>
        <v>
Recamans sequence - geeks 4 geeks</v>
      </c>
      <c r="K60" s="164" t="str">
        <f t="shared" ref="K60:K61" si="9">K31</f>
        <v>https://www.geeksforgeeks.org/problems/recamans-sequence4856/1?page=1&amp;category=Recursion&amp;sortBy=difficulty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15.15" spans="2:14">
      <c r="B64" s="22"/>
      <c r="C64" s="33"/>
      <c r="D64" s="34"/>
      <c r="E64" s="34"/>
      <c r="F64" s="94"/>
      <c r="G64" s="95" t="str">
        <f t="shared" ref="G64:G68" si="10">IF(F64=100%,"Complete",IF(AND(F64&lt;100%,F64&gt;0%),"In Progress","Not Started"))</f>
        <v>Not Started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Data Wrangling - make changes if requested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 t="str">
        <f t="shared" si="8"/>
        <v>bank accounts - part 2 - make changes if requested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 t="str">
        <f t="shared" si="8"/>
        <v>create a REST api to interact with actual database - continue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8"/>
        <v>Anatomy of a web app - part 4 - Auth - start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ht="43.2" spans="2:11">
      <c r="B71" s="22"/>
      <c r="C71" s="42" t="s">
        <v>200</v>
      </c>
      <c r="D71" s="619" t="s">
        <v>179</v>
      </c>
      <c r="E71" s="648"/>
      <c r="F71" s="106"/>
      <c r="G71" s="107" t="str">
        <f t="shared" ref="G71:G94" si="11">IF(F71=100%,"Complete",IF(AND(F71&lt;100%,F71&gt;0%),"In Progress","Not Started"))</f>
        <v>Not Started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>
        <f t="shared" si="8"/>
        <v>0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201</v>
      </c>
      <c r="D79" s="55"/>
      <c r="E79" s="121" t="s">
        <v>73</v>
      </c>
      <c r="F79" s="122"/>
      <c r="G79" s="123" t="str">
        <f t="shared" si="11"/>
        <v>Not Started</v>
      </c>
      <c r="H79" s="124"/>
      <c r="J79" s="175">
        <f t="shared" si="8"/>
        <v>0</v>
      </c>
      <c r="K79" s="166"/>
    </row>
    <row r="80" spans="2:11">
      <c r="B80" s="22"/>
      <c r="C80" s="56" t="s">
        <v>182</v>
      </c>
      <c r="D80" s="57"/>
      <c r="E80" s="125"/>
      <c r="F80" s="126"/>
      <c r="G80" s="123" t="str">
        <f t="shared" si="11"/>
        <v>Not Started</v>
      </c>
      <c r="H80" s="127"/>
      <c r="J80" s="175">
        <f t="shared" si="8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 t="s">
        <v>198</v>
      </c>
      <c r="D82" s="61"/>
      <c r="E82" s="128" t="s">
        <v>74</v>
      </c>
      <c r="F82" s="126"/>
      <c r="G82" s="123" t="str">
        <f t="shared" si="11"/>
        <v>Not Started</v>
      </c>
      <c r="H82" s="127"/>
      <c r="J82" s="180"/>
      <c r="K82" s="181"/>
    </row>
    <row r="83" ht="15" customHeight="1" spans="2:11">
      <c r="B83" s="22"/>
      <c r="C83" s="62" t="s">
        <v>202</v>
      </c>
      <c r="D83" s="63"/>
      <c r="E83" s="129" t="s">
        <v>75</v>
      </c>
      <c r="F83" s="126"/>
      <c r="G83" s="123" t="str">
        <f t="shared" si="11"/>
        <v>Not Started</v>
      </c>
      <c r="H83" s="127"/>
      <c r="J83" s="182" t="s">
        <v>67</v>
      </c>
      <c r="K83" s="183">
        <f>B94</f>
        <v>45671</v>
      </c>
    </row>
    <row r="84" ht="15.15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178"/>
      <c r="K84" s="179"/>
    </row>
    <row r="85" ht="43.2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2" t="str">
        <f t="shared" ref="J85:K89" si="12">C108</f>
        <v>Recamans sequence - geeks 4 geeks</v>
      </c>
      <c r="K85" s="164" t="str">
        <f t="shared" si="12"/>
        <v>https://www.geeksforgeeks.org/problems/recamans-sequence4856/1?page=1&amp;category=Recursion&amp;sortBy=difficulty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Data Wrangling - moved to the complete column</v>
      </c>
      <c r="K90" s="164"/>
    </row>
    <row r="91" spans="10:11">
      <c r="J91" s="175" t="str">
        <f t="shared" si="13"/>
        <v>bank accounts - part 2 - no changes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create a REST api to interact with actual database - continue</v>
      </c>
      <c r="K93" s="166"/>
    </row>
    <row r="94" spans="2:11">
      <c r="B94" s="22">
        <v>45671</v>
      </c>
      <c r="C94" s="23">
        <v>0.208333333333333</v>
      </c>
      <c r="D94" s="24" t="s">
        <v>63</v>
      </c>
      <c r="E94" s="82"/>
      <c r="F94" s="83"/>
      <c r="G94" s="84" t="str">
        <f t="shared" si="11"/>
        <v>Not Started</v>
      </c>
      <c r="H94" s="82"/>
      <c r="J94" s="175" t="str">
        <f t="shared" si="13"/>
        <v>Anatomy of a web app - part 4 - Auth - completed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 t="str">
        <f t="shared" si="13"/>
        <v>RSVP - 29 JAN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 t="str">
        <f t="shared" si="13"/>
        <v>Anatomy of a web app - part 5 - payment gateways - completed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15.15" spans="2:11">
      <c r="B101" s="22"/>
      <c r="C101" s="33"/>
      <c r="D101" s="34"/>
      <c r="E101" s="34"/>
      <c r="F101" s="94"/>
      <c r="G101" s="95" t="str">
        <f t="shared" ref="G101:G105" si="14">IF(F101=100%,"Complete",IF(AND(F101&lt;100%,F101&gt;0%),"In Progress","Not Started"))</f>
        <v>Not Started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>
        <f t="shared" ref="J102:J106" si="15">C101</f>
        <v>0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ht="28.8" spans="2:11">
      <c r="B108" s="22"/>
      <c r="C108" s="42" t="s">
        <v>178</v>
      </c>
      <c r="D108" s="619" t="s">
        <v>179</v>
      </c>
      <c r="E108" s="648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45671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 t="str">
        <f t="shared" ref="J114:K128" si="17">J85</f>
        <v>Recamans sequence - geeks 4 geeks</v>
      </c>
      <c r="K114" s="139" t="str">
        <f t="shared" ref="K114:K115" si="18">K85</f>
        <v>https://www.geeksforgeeks.org/problems/recamans-sequence4856/1?page=1&amp;category=Recursion&amp;sortBy=difficulty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15" customHeight="1" spans="2:11">
      <c r="B116" s="22"/>
      <c r="C116" s="54" t="s">
        <v>203</v>
      </c>
      <c r="D116" s="55"/>
      <c r="E116" s="121" t="s">
        <v>73</v>
      </c>
      <c r="F116" s="122">
        <v>1</v>
      </c>
      <c r="G116" s="123" t="str">
        <f t="shared" si="16"/>
        <v>Complete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 t="s">
        <v>180</v>
      </c>
      <c r="D117" s="57"/>
      <c r="E117" s="125"/>
      <c r="F117" s="126">
        <v>1</v>
      </c>
      <c r="G117" s="123" t="str">
        <f t="shared" si="16"/>
        <v>Complete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198</v>
      </c>
      <c r="D119" s="61"/>
      <c r="E119" s="128" t="s">
        <v>74</v>
      </c>
      <c r="F119" s="126">
        <v>1</v>
      </c>
      <c r="G119" s="123" t="str">
        <f t="shared" si="16"/>
        <v>Complete</v>
      </c>
      <c r="H119" s="127"/>
      <c r="J119" s="149" t="str">
        <f t="shared" si="17"/>
        <v>Data Wrangling - moved to the complete column</v>
      </c>
      <c r="K119" s="139"/>
    </row>
    <row r="120" ht="15" customHeight="1" spans="2:11">
      <c r="B120" s="22"/>
      <c r="C120" s="62" t="s">
        <v>204</v>
      </c>
      <c r="D120" s="63"/>
      <c r="E120" s="129" t="s">
        <v>75</v>
      </c>
      <c r="F120" s="126">
        <v>1</v>
      </c>
      <c r="G120" s="123" t="str">
        <f t="shared" si="16"/>
        <v>Complete</v>
      </c>
      <c r="H120" s="127"/>
      <c r="J120" s="150" t="str">
        <f t="shared" si="17"/>
        <v>bank accounts - part 2 - no changes</v>
      </c>
      <c r="K120" s="141"/>
    </row>
    <row r="121" ht="15" customHeight="1" spans="2:11">
      <c r="B121" s="22"/>
      <c r="C121" s="64" t="s">
        <v>205</v>
      </c>
      <c r="D121" s="65"/>
      <c r="E121" s="130"/>
      <c r="F121" s="126">
        <v>1</v>
      </c>
      <c r="G121" s="123" t="str">
        <f t="shared" si="16"/>
        <v>Complete</v>
      </c>
      <c r="H121" s="127"/>
      <c r="J121" s="150">
        <f t="shared" si="17"/>
        <v>0</v>
      </c>
      <c r="K121" s="141"/>
    </row>
    <row r="122" ht="15" customHeight="1" spans="2:11">
      <c r="B122" s="22"/>
      <c r="C122" s="64" t="s">
        <v>206</v>
      </c>
      <c r="D122" s="65"/>
      <c r="E122" s="130"/>
      <c r="F122" s="126">
        <v>1</v>
      </c>
      <c r="G122" s="123" t="str">
        <f t="shared" si="16"/>
        <v>Complete</v>
      </c>
      <c r="H122" s="127"/>
      <c r="J122" s="150" t="str">
        <f t="shared" si="17"/>
        <v>create a REST api to interact with actual database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Anatomy of a web app - part 4 - Auth - completed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 t="str">
        <f t="shared" si="17"/>
        <v>RSVP - 29 JAN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 t="str">
        <f t="shared" si="17"/>
        <v>Anatomy of a web app - part 5 - payment gateways - completed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45672</v>
      </c>
      <c r="C131" s="23">
        <v>0.208333333333333</v>
      </c>
      <c r="D131" s="24" t="s">
        <v>63</v>
      </c>
      <c r="E131" s="82"/>
      <c r="F131" s="83"/>
      <c r="G131" s="84" t="str">
        <f t="shared" si="16"/>
        <v>Not Started</v>
      </c>
      <c r="H131" s="82"/>
      <c r="J131" s="150">
        <f t="shared" ref="J131:J135" si="19">J102</f>
        <v>0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45672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0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>
        <f t="shared" ref="J139:K143" si="21">C145</f>
        <v>0</v>
      </c>
      <c r="K139" s="13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bank accounts - part 2 - make changes if requested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3">IF(F145=100%,"Complete",IF(AND(F145&lt;100%,F145&gt;0%),"In Progress","Not Started"))</f>
        <v>Not Started</v>
      </c>
      <c r="H145" s="108"/>
      <c r="J145" s="150">
        <f t="shared" si="22"/>
        <v>0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 t="str">
        <f t="shared" si="22"/>
        <v>create a REST api to interact with actual database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 t="str">
        <f t="shared" si="22"/>
        <v>How the internet works - start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>
        <f t="shared" si="22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2"/>
        <v>0</v>
      </c>
      <c r="K152" s="141"/>
    </row>
    <row r="153" ht="15" customHeight="1" spans="2:11">
      <c r="B153" s="22"/>
      <c r="C153" s="54" t="s">
        <v>182</v>
      </c>
      <c r="D153" s="55"/>
      <c r="E153" s="121" t="s">
        <v>73</v>
      </c>
      <c r="F153" s="122">
        <v>1</v>
      </c>
      <c r="G153" s="123" t="str">
        <f t="shared" si="23"/>
        <v>Complete</v>
      </c>
      <c r="H153" s="124"/>
      <c r="J153" s="150">
        <f t="shared" si="22"/>
        <v>0</v>
      </c>
      <c r="K153" s="141"/>
    </row>
    <row r="154" ht="15.75" customHeight="1" spans="2:11">
      <c r="B154" s="22"/>
      <c r="C154" s="56"/>
      <c r="D154" s="57"/>
      <c r="E154" s="125"/>
      <c r="F154" s="126"/>
      <c r="G154" s="123" t="str">
        <f t="shared" si="23"/>
        <v>Not Started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198</v>
      </c>
      <c r="D156" s="61"/>
      <c r="E156" s="128" t="s">
        <v>74</v>
      </c>
      <c r="F156" s="126">
        <v>1</v>
      </c>
      <c r="G156" s="123" t="str">
        <f t="shared" si="23"/>
        <v>Complete</v>
      </c>
      <c r="H156" s="127"/>
      <c r="J156" s="149">
        <f t="shared" ref="J156:J160" si="24">C138</f>
        <v>0</v>
      </c>
      <c r="K156" s="139"/>
    </row>
    <row r="157" ht="15" customHeight="1" spans="2:11">
      <c r="B157" s="22"/>
      <c r="C157" s="62" t="s">
        <v>207</v>
      </c>
      <c r="D157" s="63"/>
      <c r="E157" s="129" t="s">
        <v>75</v>
      </c>
      <c r="F157" s="126">
        <v>1</v>
      </c>
      <c r="G157" s="123" t="str">
        <f t="shared" si="23"/>
        <v>Complete</v>
      </c>
      <c r="H157" s="127"/>
      <c r="J157" s="150">
        <f t="shared" si="24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3"/>
        <v>Not Started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45672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45673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3"/>
        <v>Complete</v>
      </c>
      <c r="H168" s="82"/>
      <c r="J168" s="162">
        <f t="shared" ref="J168:K189" si="25">J139</f>
        <v>0</v>
      </c>
      <c r="K168" s="164">
        <f t="shared" ref="K168:K169" si="26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bank accounts - part 2 -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>
        <f t="shared" si="25"/>
        <v>0</v>
      </c>
      <c r="K174" s="166"/>
    </row>
    <row r="175" ht="43.2" spans="2:11">
      <c r="B175" s="22"/>
      <c r="C175" s="33" t="s">
        <v>208</v>
      </c>
      <c r="D175" s="617" t="s">
        <v>209</v>
      </c>
      <c r="E175" s="617" t="s">
        <v>210</v>
      </c>
      <c r="F175" s="94">
        <v>1</v>
      </c>
      <c r="G175" s="95" t="str">
        <f t="shared" ref="G175:G179" si="27">IF(F175=100%,"Complete",IF(AND(F175&lt;100%,F175&gt;0%),"In Progress","Not Started"))</f>
        <v>Complete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create a REST api to interact with actual database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How the internet works - start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>
        <f t="shared" si="25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5"/>
        <v>0</v>
      </c>
      <c r="K181" s="166"/>
    </row>
    <row r="182" spans="2:11">
      <c r="B182" s="22"/>
      <c r="C182" s="42" t="s">
        <v>211</v>
      </c>
      <c r="D182" s="619" t="s">
        <v>212</v>
      </c>
      <c r="E182" s="648"/>
      <c r="F182" s="106">
        <v>1</v>
      </c>
      <c r="G182" s="107" t="str">
        <f t="shared" ref="G182:G205" si="28">IF(F182=100%,"Complete",IF(AND(F182&lt;100%,F182&gt;0%),"In Progress","Not Started"))</f>
        <v>Complete</v>
      </c>
      <c r="H182" s="108"/>
      <c r="J182" s="175">
        <f t="shared" si="25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>
        <f t="shared" si="25"/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694" t="s">
        <v>213</v>
      </c>
      <c r="D190" s="695"/>
      <c r="E190" s="121" t="s">
        <v>73</v>
      </c>
      <c r="F190" s="122"/>
      <c r="G190" s="123" t="str">
        <f t="shared" si="28"/>
        <v>Not Started</v>
      </c>
      <c r="H190" s="124"/>
      <c r="J190" s="180"/>
      <c r="K190" s="181"/>
    </row>
    <row r="191" ht="15.75" customHeight="1" spans="2:11">
      <c r="B191" s="22"/>
      <c r="C191" s="56" t="s">
        <v>182</v>
      </c>
      <c r="D191" s="57"/>
      <c r="E191" s="125"/>
      <c r="F191" s="126"/>
      <c r="G191" s="123" t="str">
        <f t="shared" si="28"/>
        <v>Not Started</v>
      </c>
      <c r="H191" s="127"/>
      <c r="J191" s="182" t="s">
        <v>67</v>
      </c>
      <c r="K191" s="183">
        <f>B168</f>
        <v>45673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15.15" spans="2:11">
      <c r="B193" s="22"/>
      <c r="C193" s="60"/>
      <c r="D193" s="61"/>
      <c r="E193" s="128" t="s">
        <v>74</v>
      </c>
      <c r="F193" s="126"/>
      <c r="G193" s="123" t="str">
        <f t="shared" si="28"/>
        <v>Not Started</v>
      </c>
      <c r="H193" s="127"/>
      <c r="J193" s="162" t="str">
        <f t="shared" ref="J193:K197" si="29">C182</f>
        <v>Python Unittest</v>
      </c>
      <c r="K193" s="164" t="str">
        <f t="shared" si="29"/>
        <v>https://docs.python.org/3/library/unittest.html</v>
      </c>
    </row>
    <row r="194" ht="15" customHeight="1" spans="2:11">
      <c r="B194" s="22"/>
      <c r="C194" s="62" t="s">
        <v>214</v>
      </c>
      <c r="D194" s="63"/>
      <c r="E194" s="129" t="s">
        <v>75</v>
      </c>
      <c r="F194" s="126">
        <v>1</v>
      </c>
      <c r="G194" s="123" t="str">
        <f t="shared" si="28"/>
        <v>Complete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 t="s">
        <v>106</v>
      </c>
      <c r="D195" s="65"/>
      <c r="E195" s="130"/>
      <c r="F195" s="126">
        <v>1</v>
      </c>
      <c r="G195" s="123" t="str">
        <f t="shared" si="28"/>
        <v>Complete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0">C190</f>
        <v>create a REST api to interact with actual database - opened pr - make changes if requested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8"/>
        <v>Not Started</v>
      </c>
      <c r="H199" s="133"/>
      <c r="J199" s="175" t="str">
        <f t="shared" si="30"/>
        <v>bank accounts - part 2 - make changes if requested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>
        <f t="shared" si="30"/>
        <v>0</v>
      </c>
      <c r="K201" s="166"/>
    </row>
    <row r="202" spans="10:11">
      <c r="J202" s="175" t="str">
        <f t="shared" si="30"/>
        <v>version control - start</v>
      </c>
      <c r="K202" s="166"/>
    </row>
    <row r="203" ht="15.15" spans="10:11">
      <c r="J203" s="175" t="str">
        <f t="shared" si="30"/>
        <v>Weekly reflection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>
        <v>45674</v>
      </c>
      <c r="C205" s="23">
        <v>0.208333333333333</v>
      </c>
      <c r="D205" s="24" t="s">
        <v>63</v>
      </c>
      <c r="E205" s="82"/>
      <c r="F205" s="83"/>
      <c r="G205" s="84" t="str">
        <f t="shared" si="28"/>
        <v>Not Started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0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 t="str">
        <f t="shared" ref="J210:J214" si="31">C175</f>
        <v>Shop Database Using SQL - donald.nzimande@umuzi.org - review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2">IF(F212=100%,"Complete",IF(AND(F212&lt;100%,F212&gt;0%),"In Progress","Not Started"))</f>
        <v>Not Started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 t="s">
        <v>181</v>
      </c>
      <c r="D219" s="43"/>
      <c r="E219" s="105"/>
      <c r="F219" s="106"/>
      <c r="G219" s="107" t="str">
        <f t="shared" ref="G219:G236" si="33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45673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 t="str">
        <f t="shared" ref="J222:K243" si="34">J193</f>
        <v>Python Unittest</v>
      </c>
      <c r="K222" s="139" t="str">
        <f t="shared" ref="K222:K223" si="35">K193</f>
        <v>https://docs.python.org/3/library/unittest.html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694" t="s">
        <v>213</v>
      </c>
      <c r="D227" s="695"/>
      <c r="E227" s="121" t="s">
        <v>73</v>
      </c>
      <c r="F227" s="122"/>
      <c r="G227" s="123" t="str">
        <f t="shared" si="33"/>
        <v>Not Started</v>
      </c>
      <c r="H227" s="124"/>
      <c r="J227" s="149" t="str">
        <f t="shared" si="34"/>
        <v>create a REST api to interact with actual database - opened pr - make changes if requested</v>
      </c>
      <c r="K227" s="139"/>
    </row>
    <row r="228" spans="2:11">
      <c r="B228" s="22"/>
      <c r="C228" s="56" t="s">
        <v>182</v>
      </c>
      <c r="D228" s="57"/>
      <c r="E228" s="125"/>
      <c r="F228" s="126"/>
      <c r="G228" s="123" t="str">
        <f t="shared" si="33"/>
        <v>Not Started</v>
      </c>
      <c r="H228" s="127"/>
      <c r="J228" s="150" t="str">
        <f t="shared" si="34"/>
        <v>bank accounts - part 2 - make changes if requested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5.15" spans="2:11">
      <c r="B230" s="22"/>
      <c r="C230" s="60"/>
      <c r="D230" s="61"/>
      <c r="E230" s="128" t="s">
        <v>74</v>
      </c>
      <c r="F230" s="126"/>
      <c r="G230" s="123" t="str">
        <f t="shared" si="33"/>
        <v>Not Started</v>
      </c>
      <c r="H230" s="127"/>
      <c r="J230" s="150">
        <f t="shared" si="34"/>
        <v>0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3"/>
        <v>Not Started</v>
      </c>
      <c r="H231" s="127"/>
      <c r="J231" s="150" t="str">
        <f t="shared" si="34"/>
        <v>version control - start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 t="str">
        <f t="shared" si="34"/>
        <v>Weekly reflection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>
        <f t="shared" si="34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 t="str">
        <f t="shared" si="34"/>
        <v>Shop Database Using SQL - donald.nzimande@umuzi.org - review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45674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 t="str">
        <f t="shared" ref="J247:K251" si="36">C219</f>
        <v>geek 4 geeks - upskilling</v>
      </c>
      <c r="K247" s="139">
        <f t="shared" ref="K247:K248" si="37">D219</f>
        <v>0</v>
      </c>
    </row>
    <row r="248" ht="57.6" spans="2:11">
      <c r="B248" s="43" t="str">
        <f t="shared" ref="B248:B249" si="38">C71</f>
        <v>
Recamans sequence - geeks 4 geeks</v>
      </c>
      <c r="C248" s="208" t="str">
        <f t="shared" ref="C248:C249" si="39">D71</f>
        <v>https://www.geeksforgeeks.org/problems/recamans-sequence4856/1?page=1&amp;category=Recursion&amp;sortBy=difficulty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ht="57.6" spans="2:11">
      <c r="B250" s="45" t="str">
        <f t="shared" ref="B250:B251" si="40">C108</f>
        <v>Recamans sequence - geeks 4 geeks</v>
      </c>
      <c r="C250" s="209" t="str">
        <f t="shared" ref="C250:C251" si="41">D108</f>
        <v>https://www.geeksforgeeks.org/problems/recamans-sequence4856/1?page=1&amp;category=Recursion&amp;sortBy=difficulty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spans="2:11">
      <c r="B252" s="45">
        <f t="shared" ref="B252:B253" si="42">C145</f>
        <v>0</v>
      </c>
      <c r="C252" s="209">
        <f t="shared" ref="C252:C253" si="43">D145</f>
        <v>0</v>
      </c>
      <c r="J252" s="149" t="str">
        <f t="shared" ref="J252:J261" si="44">C227</f>
        <v>create a REST api to interact with actual database - opened pr - make changes if requested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 t="str">
        <f t="shared" si="44"/>
        <v>bank accounts - part 2 - make changes if requested</v>
      </c>
      <c r="K253" s="141"/>
    </row>
    <row r="254" ht="28.8" spans="2:11">
      <c r="B254" s="45" t="str">
        <f t="shared" ref="B254:B255" si="45">C182</f>
        <v>Python Unittest</v>
      </c>
      <c r="C254" s="209" t="str">
        <f t="shared" ref="C254:C255" si="46">D182</f>
        <v>https://docs.python.org/3/library/unittest.html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>
        <f t="shared" si="44"/>
        <v>0</v>
      </c>
      <c r="K255" s="141"/>
    </row>
    <row r="256" spans="2:11">
      <c r="B256" s="45" t="str">
        <f t="shared" ref="B256:B257" si="47">C219</f>
        <v>geek 4 geeks - upskilling</v>
      </c>
      <c r="C256" s="209">
        <f t="shared" ref="C256:C257" si="48">D219</f>
        <v>0</v>
      </c>
      <c r="J256" s="150">
        <f t="shared" si="44"/>
        <v>0</v>
      </c>
      <c r="K256" s="141"/>
    </row>
    <row r="257" ht="15.15" spans="2:11">
      <c r="B257" s="211">
        <f t="shared" si="47"/>
        <v>0</v>
      </c>
      <c r="C257" s="212">
        <f t="shared" si="48"/>
        <v>0</v>
      </c>
      <c r="J257" s="150">
        <f t="shared" si="44"/>
        <v>0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9">C212</f>
        <v>0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>
        <f t="shared" ref="B266:B272" si="50">C230</f>
        <v>0</v>
      </c>
      <c r="C266" s="222"/>
      <c r="J266" s="150">
        <f t="shared" si="49"/>
        <v>0</v>
      </c>
      <c r="K266" s="141"/>
    </row>
    <row r="267" spans="2:11">
      <c r="B267" s="221">
        <f t="shared" si="50"/>
        <v>0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5:E209"/>
    <mergeCell ref="D168:E172"/>
    <mergeCell ref="D131:E135"/>
    <mergeCell ref="D94:E98"/>
    <mergeCell ref="D57:E61"/>
    <mergeCell ref="D20:E24"/>
  </mergeCells>
  <conditionalFormatting sqref="F20"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{c3af2430-083b-416e-b5fe-2270f1d2101a}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{862906b9-b7ca-4585-9396-39c83c0f43fa}</x14:id>
        </ext>
      </extLst>
    </cfRule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{e452db0a-19fe-4e5c-8c8c-8101fabfc98f}</x14:id>
        </ext>
      </extLst>
    </cfRule>
    <cfRule type="dataBar" priority="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{07c6f3a9-a091-459c-8eaa-9621d5dc70ac}</x14:id>
        </ext>
      </extLst>
    </cfRule>
    <cfRule type="dataBar" priority="1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{fc9f2293-a418-429e-9913-a305e5f8b10c}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{c5591ad9-49cb-43c8-942e-90544b2cdbb9}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{9b86df08-bed3-495e-9479-5ac3ba75db50}</x14:id>
        </ext>
      </extLst>
    </cfRule>
    <cfRule type="dataBar" priority="1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{a46fbd7a-65ab-404f-bcff-a4aa8cf7aa55}</x14:id>
        </ext>
      </extLst>
    </cfRule>
    <cfRule type="dataBar" priority="1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{e09e2282-fc5f-479f-921f-6a27ee9a1bdc}</x14:id>
        </ext>
      </extLst>
    </cfRule>
  </conditionalFormatting>
  <conditionalFormatting sqref="F57"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{2e628467-ac87-4a79-aeb5-479407ea7849}</x14:id>
        </ext>
      </extLst>
    </cfRule>
    <cfRule type="dataBar" priority="1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{e46b2e68-9e0c-412e-89b3-7fecb96e8b85}</x14:id>
        </ext>
      </extLst>
    </cfRule>
    <cfRule type="dataBar" priority="1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{e75816a8-950b-4875-9146-f28f53209e2b}</x14:id>
        </ext>
      </extLst>
    </cfRule>
    <cfRule type="dataBar" priority="13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{1c7d0cd6-b29e-441f-97e4-51881dbb188f}</x14:id>
        </ext>
      </extLst>
    </cfRule>
    <cfRule type="dataBar" priority="13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{bcd814fd-95af-4368-b0fc-f55821c55783}</x14:id>
        </ext>
      </extLst>
    </cfRule>
    <cfRule type="dataBar" priority="1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{4c625769-b409-46cc-accf-3a222e3bcd0e}</x14:id>
        </ext>
      </extLst>
    </cfRule>
    <cfRule type="dataBar" priority="1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{eaf21fd7-e9c4-4383-8925-df45d820d96f}</x14:id>
        </ext>
      </extLst>
    </cfRule>
    <cfRule type="dataBar" priority="1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{00812a7f-5f9d-4d6f-afbe-69e38ed9e5b3}</x14:id>
        </ext>
      </extLst>
    </cfRule>
    <cfRule type="dataBar" priority="1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{b2dc7327-8714-41b8-91b7-ec32fa0f9463}</x14:id>
        </ext>
      </extLst>
    </cfRule>
  </conditionalFormatting>
  <conditionalFormatting sqref="F94"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{5b8c3302-03ba-42e6-883d-01b8311ce378}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{c156c222-56e9-467c-b4b8-fd8b25e27668}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{d08d6dcb-63a4-4965-b517-c7b01d007ff4}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{63d2ba7c-69e3-4f9c-b0e0-3ddc8a5175a0}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{1dc50e65-4db7-4edc-8cb4-76a4be188913}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{9bf1bbf7-6fb6-4212-a0af-36e655c6cc34}</x14:id>
        </ext>
      </extLst>
    </cfRule>
    <cfRule type="dataBar" priority="1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{0854d774-9d00-4452-adab-322e24bf6074}</x14:id>
        </ext>
      </extLst>
    </cfRule>
    <cfRule type="dataBar" priority="1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{004f4f8a-5cf8-4059-bbd7-25bed592c1ff}</x14:id>
        </ext>
      </extLst>
    </cfRule>
    <cfRule type="dataBar" priority="1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{fccafd4a-2627-4b26-849d-ee4a075bb099}</x14:id>
        </ext>
      </extLst>
    </cfRule>
  </conditionalFormatting>
  <conditionalFormatting sqref="F131">
    <cfRule type="dataBar" priority="1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{ce4afa4e-002c-4669-a7f4-3f3e907cbdb6}</x14:id>
        </ext>
      </extLst>
    </cfRule>
    <cfRule type="dataBar" priority="10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{248a6a92-4176-46f5-abf7-823a305316ea}</x14:id>
        </ext>
      </extLst>
    </cfRule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{8b9fe8a5-a3e9-47e1-bf59-5aef72ee9f29}</x14:id>
        </ext>
      </extLst>
    </cfRule>
    <cfRule type="dataBar" priority="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{e41f54e7-8565-4abc-9528-1e3bdcf0564e}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{ea955393-9cca-43d8-8893-0ebdf41713b4}</x14:id>
        </ext>
      </extLst>
    </cfRule>
    <cfRule type="dataBar" priority="9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{936e7295-6c57-432a-b760-b1745bd370ca}</x14:id>
        </ext>
      </extLst>
    </cfRule>
    <cfRule type="dataBar" priority="9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{aca4f67d-b6a7-4f62-b344-178b0d780eef}</x14:id>
        </ext>
      </extLst>
    </cfRule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{bb990497-a7f4-4b40-a500-676a90bbcb08}</x14:id>
        </ext>
      </extLst>
    </cfRule>
    <cfRule type="dataBar" priority="10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{ad6ef977-dac5-4d8b-9c65-a3715706f454}</x14:id>
        </ext>
      </extLst>
    </cfRule>
  </conditionalFormatting>
  <conditionalFormatting sqref="F168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{ef917112-c97f-4a84-a732-5d006b195dbd}</x14:id>
        </ext>
      </extLst>
    </cfRule>
    <cfRule type="dataBar" priority="7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{d0a12e38-cfa3-4fd2-9149-44786c426d58}</x14:id>
        </ext>
      </extLst>
    </cfRule>
    <cfRule type="dataBar" priority="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{a2381298-9356-45a6-b243-d6f90874d114}</x14:id>
        </ext>
      </extLst>
    </cfRule>
    <cfRule type="dataBar" priority="8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{4b79955c-8e52-44f9-937a-f93df72460ec}</x14:id>
        </ext>
      </extLst>
    </cfRule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{19c232cd-fd9e-4012-be26-9ecf7277ae4c}</x14:id>
        </ext>
      </extLst>
    </cfRule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{8fb69dd6-7903-407c-928f-8edd91f50805}</x14:id>
        </ext>
      </extLst>
    </cfRule>
    <cfRule type="dataBar" priority="8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{a8ffd519-bd53-496a-ab00-88258e995dfe}</x14:id>
        </ext>
      </extLst>
    </cfRule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{72e46369-c25c-4e74-b04c-2c26eb3c842f}</x14:id>
        </ext>
      </extLst>
    </cfRule>
    <cfRule type="dataBar" priority="7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{93802cb3-7264-428d-b8f6-151de5eb558c}</x14:id>
        </ext>
      </extLst>
    </cfRule>
  </conditionalFormatting>
  <conditionalFormatting sqref="F205"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{ef757cd9-b463-4f7d-9167-9bdc6d698472}</x14:id>
        </ext>
      </extLst>
    </cfRule>
    <cfRule type="dataBar" priority="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{d9f9d5a8-bb0f-4130-b56a-45685965ae5e}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{e65237a2-4009-4c23-a1ec-f68bc3583086}</x14:id>
        </ext>
      </extLst>
    </cfRule>
    <cfRule type="dataBar" priority="5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{b2704998-e741-4009-9e59-a48c624f00e5}</x14:id>
        </ext>
      </extLst>
    </cfRule>
    <cfRule type="dataBar" priority="6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{46e33391-9189-42d3-98b0-cd1b091deade}</x14:id>
        </ext>
      </extLst>
    </cfRule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{cbd635aa-e227-4d24-b7c1-9a5c8d95a765}</x14:id>
        </ext>
      </extLst>
    </cfRule>
    <cfRule type="dataBar" priority="6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{ceb5d365-f094-49e1-a348-a58671ea60fa}</x14:id>
        </ext>
      </extLst>
    </cfRule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{9bd5bbee-c8a8-4187-a993-fe2b1149360a}</x14:id>
        </ext>
      </extLst>
    </cfRule>
    <cfRule type="dataBar" priority="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{71ddb64e-ea86-43be-8ad5-d1bd90f094e9}</x14:id>
        </ext>
      </extLst>
    </cfRule>
  </conditionalFormatting>
  <conditionalFormatting sqref="F27:F31">
    <cfRule type="dataBar" priority="1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{c7dd62a0-9e36-4414-8ebb-4594e0f86078}</x14:id>
        </ext>
      </extLst>
    </cfRule>
    <cfRule type="dataBar" priority="1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{bd076774-5afa-45ed-9d57-2b51ffbb2f6e}</x14:id>
        </ext>
      </extLst>
    </cfRule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{4d6d76ca-efad-479a-802c-35834c95d149}</x14:id>
        </ext>
      </extLst>
    </cfRule>
    <cfRule type="dataBar" priority="1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{1a3f08fe-fa64-4dc1-bd39-d8d557a78d86}</x14:id>
        </ext>
      </extLst>
    </cfRule>
  </conditionalFormatting>
  <conditionalFormatting sqref="F34:F38">
    <cfRule type="dataBar" priority="1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{32df4f88-dff3-4593-aafe-ae87fc57e59b}</x14:id>
        </ext>
      </extLst>
    </cfRule>
    <cfRule type="dataBar" priority="1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{00dbbef9-0e67-4737-aaa9-76a744476072}</x14:id>
        </ext>
      </extLst>
    </cfRule>
  </conditionalFormatting>
  <conditionalFormatting sqref="F42:F51">
    <cfRule type="dataBar" priority="1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{bd6a4e5e-f4ef-44c5-a38e-bc1b25cbda0b}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{84b87517-1a59-4aba-83b6-8be38b17e6bb}</x14:id>
        </ext>
      </extLst>
    </cfRule>
    <cfRule type="dataBar" priority="1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{7342ff98-d9e5-441d-83be-2c482441e132}</x14:id>
        </ext>
      </extLst>
    </cfRule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{6c44f807-df43-4c6d-ade2-1bbdbcc9e274}</x14:id>
        </ext>
      </extLst>
    </cfRule>
  </conditionalFormatting>
  <conditionalFormatting sqref="F64:F68">
    <cfRule type="dataBar" priority="12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{2d5548bc-930e-46c3-98f8-62e916f291a7}</x14:id>
        </ext>
      </extLst>
    </cfRule>
    <cfRule type="dataBar" priority="1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{b44674fc-d5d7-442a-812c-bffa89141929}</x14:id>
        </ext>
      </extLst>
    </cfRule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{abe4efcf-c5ad-4146-9f74-847ce32f0a51}</x14:id>
        </ext>
      </extLst>
    </cfRule>
    <cfRule type="dataBar" priority="13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{a91a066f-d17b-4eff-888a-ebde97c42eb3}</x14:id>
        </ext>
      </extLst>
    </cfRule>
  </conditionalFormatting>
  <conditionalFormatting sqref="F71:F75">
    <cfRule type="dataBar" priority="12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{7b7e8981-4578-4731-b83f-fe491e8402fd}</x14:id>
        </ext>
      </extLst>
    </cfRule>
    <cfRule type="dataBar" priority="13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{53aa40ef-2460-4f47-9d39-5a0a11e5c33c}</x14:id>
        </ext>
      </extLst>
    </cfRule>
  </conditionalFormatting>
  <conditionalFormatting sqref="F79:F88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{132d4ead-7e8d-4117-99eb-44c1669d5df4}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{5f59ddd0-6dc9-4fd0-8306-4cbfa5f0758d}</x14:id>
        </ext>
      </extLst>
    </cfRule>
    <cfRule type="dataBar" priority="1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{e4145ea7-6bad-453a-9edb-2b2fbbffc4fa}</x14:id>
        </ext>
      </extLst>
    </cfRule>
    <cfRule type="dataBar" priority="13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{307b2644-ae8e-48a2-9e89-9ef69dafe557}</x14:id>
        </ext>
      </extLst>
    </cfRule>
  </conditionalFormatting>
  <conditionalFormatting sqref="F89:F90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{792902d4-aedc-4b4c-8145-0b295fd8791f}</x14:id>
        </ext>
      </extLst>
    </cfRule>
  </conditionalFormatting>
  <conditionalFormatting sqref="F101:F105"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{cc520de6-52f9-4da2-a930-59a1a088ac27}</x14:id>
        </ext>
      </extLst>
    </cfRule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{6d3c2c8d-8d81-4418-9cc8-bcc5fd6d1ecf}</x14:id>
        </ext>
      </extLst>
    </cfRule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{f52aaa31-ac29-4794-9153-95a8893b9dbb}</x14:id>
        </ext>
      </extLst>
    </cfRule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{e8bcf7f1-afd1-4b51-95ee-0305ee0f1bb1}</x14:id>
        </ext>
      </extLst>
    </cfRule>
  </conditionalFormatting>
  <conditionalFormatting sqref="F108:F112"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{ff420312-fd59-4286-bc37-a338ef651345}</x14:id>
        </ext>
      </extLst>
    </cfRule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{fc9def6a-ea8d-42ee-9d0b-517a4f368055}</x14:id>
        </ext>
      </extLst>
    </cfRule>
  </conditionalFormatting>
  <conditionalFormatting sqref="F116:F125"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{29737477-c911-4d45-9afd-efc2bc3f44ea}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{c401854b-ace8-481c-99ff-a93d86837add}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{582b7a66-b07a-47a9-a3b6-1237cb0c087c}</x14:id>
        </ext>
      </extLst>
    </cfRule>
    <cfRule type="dataBar" priority="1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{5badab98-33b3-450c-84d5-768385359c74}</x14:id>
        </ext>
      </extLst>
    </cfRule>
  </conditionalFormatting>
  <conditionalFormatting sqref="F126:F127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{eb592b81-2144-4abe-ad63-cc95684ab470}</x14:id>
        </ext>
      </extLst>
    </cfRule>
  </conditionalFormatting>
  <conditionalFormatting sqref="F138:F142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{73606ba6-29b2-4924-ab73-d4a8312eb476}</x14:id>
        </ext>
      </extLst>
    </cfRule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{3b29ed4d-14cd-42e0-9f38-1a69d110d823}</x14:id>
        </ext>
      </extLst>
    </cfRule>
    <cfRule type="dataBar" priority="8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{9637349a-a162-4380-bd02-ba3b0f5a8a0f}</x14:id>
        </ext>
      </extLst>
    </cfRule>
    <cfRule type="dataBar" priority="9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{4b29394d-7c13-44fe-9989-080684d09beb}</x14:id>
        </ext>
      </extLst>
    </cfRule>
  </conditionalFormatting>
  <conditionalFormatting sqref="F145:F149">
    <cfRule type="dataBar" priority="9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{5c5ee071-3933-4762-88e4-db5ca8e60d9b}</x14:id>
        </ext>
      </extLst>
    </cfRule>
    <cfRule type="dataBar" priority="8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{61143015-cb83-4d3f-9698-2850e65739b2}</x14:id>
        </ext>
      </extLst>
    </cfRule>
  </conditionalFormatting>
  <conditionalFormatting sqref="F153:F162">
    <cfRule type="dataBar" priority="9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{2d98d738-38a1-4d79-a27d-2276402696b5}</x14:id>
        </ext>
      </extLst>
    </cfRule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{c4032b1c-d60d-4d1a-ab4d-cc7376d8fa1b}</x14:id>
        </ext>
      </extLst>
    </cfRule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{da8a73d2-3b43-4f7e-89d7-f06b319ba763}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{61a4b820-1d9f-46d3-b873-172c5330680f}</x14:id>
        </ext>
      </extLst>
    </cfRule>
  </conditionalFormatting>
  <conditionalFormatting sqref="F163:F164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{151586c8-622b-42a8-a492-25e6c06bbd2a}</x14:id>
        </ext>
      </extLst>
    </cfRule>
  </conditionalFormatting>
  <conditionalFormatting sqref="F175:F179"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{4053c176-81db-485c-b9e9-cd0a5af99151}</x14:id>
        </ext>
      </extLst>
    </cfRule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{3edae59a-4974-4290-8f7b-21ce4928f5a2}</x14:id>
        </ext>
      </extLst>
    </cfRule>
    <cfRule type="dataBar" priority="7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{9f17e0c4-6ef7-4c18-980e-a74b05dd9833}</x14:id>
        </ext>
      </extLst>
    </cfRule>
    <cfRule type="dataBar" priority="6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{6337668c-44e1-4ca2-af3b-8c000294920d}</x14:id>
        </ext>
      </extLst>
    </cfRule>
  </conditionalFormatting>
  <conditionalFormatting sqref="F182:F186">
    <cfRule type="dataBar" priority="7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{907a14a7-2d48-4020-8675-8ba37225bb21}</x14:id>
        </ext>
      </extLst>
    </cfRule>
    <cfRule type="dataBar" priority="6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{460f1ee4-d6b9-4d97-a35b-e14851ef3410}</x14:id>
        </ext>
      </extLst>
    </cfRule>
  </conditionalFormatting>
  <conditionalFormatting sqref="F190:F199">
    <cfRule type="dataBar" priority="7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{3688984f-2a5d-4873-b4fb-2208daef85b3}</x14:id>
        </ext>
      </extLst>
    </cfRule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{af1bc0f7-2664-4ce2-a13e-7f1cfe309355}</x14:id>
        </ext>
      </extLst>
    </cfRule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{1ff4e3af-3fb4-4ec8-ac68-011069d1bbf9}</x14:id>
        </ext>
      </extLst>
    </cfRule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{263099f4-1ffc-4350-9837-5452ac503782}</x14:id>
        </ext>
      </extLst>
    </cfRule>
  </conditionalFormatting>
  <conditionalFormatting sqref="F200:F201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{1135f05f-3331-4be9-90ed-8106cdfe3e35}</x14:id>
        </ext>
      </extLst>
    </cfRule>
  </conditionalFormatting>
  <conditionalFormatting sqref="F212:F216">
    <cfRule type="dataBar" priority="5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{9cba8c87-923b-4b14-bddc-5c780faa11f9}</x14:id>
        </ext>
      </extLst>
    </cfRule>
    <cfRule type="dataBar" priority="4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{9373f978-2927-4c4a-aca2-c7f21303ba77}</x14:id>
        </ext>
      </extLst>
    </cfRule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{6b39040e-a817-49fc-9e1f-289226b50b7d}</x14:id>
        </ext>
      </extLst>
    </cfRule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{cefdb1d7-9a89-40c0-86e2-867bc95deb82}</x14:id>
        </ext>
      </extLst>
    </cfRule>
  </conditionalFormatting>
  <conditionalFormatting sqref="F219:F223">
    <cfRule type="dataBar" priority="5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{ffccd41d-ff77-4eb6-b7eb-373c4457ff74}</x14:id>
        </ext>
      </extLst>
    </cfRule>
    <cfRule type="dataBar" priority="4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{c7e4d440-7c77-4281-93e4-4261137db488}</x14:id>
        </ext>
      </extLst>
    </cfRule>
  </conditionalFormatting>
  <conditionalFormatting sqref="F227:F236"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{3405cc04-85f2-4ed3-86ae-b5d7f0f2593c}</x14:id>
        </ext>
      </extLst>
    </cfRule>
    <cfRule type="dataBar" priority="5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{ef3394e3-2857-428a-ae2a-9e5c205dbdaa}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{2df0040a-09bc-4393-ad06-aa0fe6459666}</x14:id>
        </ext>
      </extLst>
    </cfRule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{adc3a2a7-e031-4cba-95a9-357c772d38f0}</x14:id>
        </ext>
      </extLst>
    </cfRule>
  </conditionalFormatting>
  <conditionalFormatting sqref="F237:F238">
    <cfRule type="dataBar" priority="1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{1f5dfd01-b967-47a9-a930-b8f6b547a3fe}</x14:id>
        </ext>
      </extLst>
    </cfRule>
  </conditionalFormatting>
  <conditionalFormatting sqref="G27:G31">
    <cfRule type="containsText" dxfId="3" priority="41" operator="between" text="Complete">
      <formula>NOT(ISERROR(SEARCH("Complete",G27)))</formula>
    </cfRule>
    <cfRule type="containsText" dxfId="4" priority="42" operator="between" text="In Progress">
      <formula>NOT(ISERROR(SEARCH("In Progress",G27)))</formula>
    </cfRule>
  </conditionalFormatting>
  <conditionalFormatting sqref="G34:G38">
    <cfRule type="containsText" dxfId="3" priority="29" operator="between" text="Complete">
      <formula>NOT(ISERROR(SEARCH("Complete",G34)))</formula>
    </cfRule>
    <cfRule type="containsText" dxfId="4" priority="30" operator="between" text="In Progress">
      <formula>NOT(ISERROR(SEARCH("In Progress",G34)))</formula>
    </cfRule>
  </conditionalFormatting>
  <conditionalFormatting sqref="G42:G51"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  <cfRule type="containsText" dxfId="4" priority="1" operator="between" text="In Progress">
      <formula>NOT(ISERROR(SEARCH("In Progress",G42)))</formula>
    </cfRule>
  </conditionalFormatting>
  <conditionalFormatting sqref="G64:G68">
    <cfRule type="containsText" dxfId="3" priority="39" operator="between" text="Complete">
      <formula>NOT(ISERROR(SEARCH("Complete",G64)))</formula>
    </cfRule>
    <cfRule type="containsText" dxfId="4" priority="40" operator="between" text="In Progress">
      <formula>NOT(ISERROR(SEARCH("In Progress",G64)))</formula>
    </cfRule>
  </conditionalFormatting>
  <conditionalFormatting sqref="G71:G75">
    <cfRule type="containsText" dxfId="3" priority="27" operator="between" text="Complete">
      <formula>NOT(ISERROR(SEARCH("Complete",G71)))</formula>
    </cfRule>
    <cfRule type="containsText" dxfId="4" priority="28" operator="between" text="In Progress">
      <formula>NOT(ISERROR(SEARCH("In Progress",G71)))</formula>
    </cfRule>
  </conditionalFormatting>
  <conditionalFormatting sqref="G79:G88">
    <cfRule type="containsText" dxfId="4" priority="4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5" priority="6" operator="between" text="In Progress">
      <formula>NOT(ISERROR(SEARCH("In Progress",G79)))</formula>
    </cfRule>
  </conditionalFormatting>
  <conditionalFormatting sqref="G101:G105">
    <cfRule type="containsText" dxfId="3" priority="37" operator="between" text="Complete">
      <formula>NOT(ISERROR(SEARCH("Complete",G101)))</formula>
    </cfRule>
    <cfRule type="containsText" dxfId="4" priority="38" operator="between" text="In Progress">
      <formula>NOT(ISERROR(SEARCH("In Progress",G101)))</formula>
    </cfRule>
  </conditionalFormatting>
  <conditionalFormatting sqref="G108:G112">
    <cfRule type="containsText" dxfId="4" priority="26" operator="between" text="In Progress">
      <formula>NOT(ISERROR(SEARCH("In Progress",G108)))</formula>
    </cfRule>
    <cfRule type="containsText" dxfId="3" priority="25" operator="between" text="Complete">
      <formula>NOT(ISERROR(SEARCH("Complete",G108)))</formula>
    </cfRule>
  </conditionalFormatting>
  <conditionalFormatting sqref="G116:G125">
    <cfRule type="containsText" dxfId="3" priority="8" operator="between" text="Complete">
      <formula>NOT(ISERROR(SEARCH("Complete",G116)))</formula>
    </cfRule>
    <cfRule type="containsText" dxfId="4" priority="7" operator="between" text="In Progress">
      <formula>NOT(ISERROR(SEARCH("In Progress",G116)))</formula>
    </cfRule>
    <cfRule type="containsText" dxfId="5" priority="9" operator="between" text="In Progress">
      <formula>NOT(ISERROR(SEARCH("In Progress",G116)))</formula>
    </cfRule>
  </conditionalFormatting>
  <conditionalFormatting sqref="G138:G142">
    <cfRule type="containsText" dxfId="4" priority="36" operator="between" text="In Progress">
      <formula>NOT(ISERROR(SEARCH("In Progress",G138)))</formula>
    </cfRule>
    <cfRule type="containsText" dxfId="3" priority="35" operator="between" text="Complete">
      <formula>NOT(ISERROR(SEARCH("Complete",G138)))</formula>
    </cfRule>
  </conditionalFormatting>
  <conditionalFormatting sqref="G145:G149">
    <cfRule type="containsText" dxfId="4" priority="24" operator="between" text="In Progress">
      <formula>NOT(ISERROR(SEARCH("In Progress",G145)))</formula>
    </cfRule>
    <cfRule type="containsText" dxfId="3" priority="23" operator="between" text="Complete">
      <formula>NOT(ISERROR(SEARCH("Complete",G145)))</formula>
    </cfRule>
  </conditionalFormatting>
  <conditionalFormatting sqref="G153:G162">
    <cfRule type="containsText" dxfId="5" priority="12" operator="between" text="In Progress">
      <formula>NOT(ISERROR(SEARCH("In Progress",G153)))</formula>
    </cfRule>
    <cfRule type="containsText" dxfId="4" priority="10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</conditionalFormatting>
  <conditionalFormatting sqref="G175:G179">
    <cfRule type="containsText" dxfId="4" priority="34" operator="between" text="In Progress">
      <formula>NOT(ISERROR(SEARCH("In Progress",G175)))</formula>
    </cfRule>
    <cfRule type="containsText" dxfId="3" priority="33" operator="between" text="Complete">
      <formula>NOT(ISERROR(SEARCH("Complete",G175)))</formula>
    </cfRule>
  </conditionalFormatting>
  <conditionalFormatting sqref="G182:G186">
    <cfRule type="containsText" dxfId="4" priority="22" operator="between" text="In Progress">
      <formula>NOT(ISERROR(SEARCH("In Progress",G182)))</formula>
    </cfRule>
    <cfRule type="containsText" dxfId="3" priority="21" operator="between" text="Complete">
      <formula>NOT(ISERROR(SEARCH("Complete",G182)))</formula>
    </cfRule>
  </conditionalFormatting>
  <conditionalFormatting sqref="G190:G199">
    <cfRule type="containsText" dxfId="3" priority="14" operator="between" text="Complete">
      <formula>NOT(ISERROR(SEARCH("Complete",G190)))</formula>
    </cfRule>
    <cfRule type="containsText" dxfId="5" priority="15" operator="between" text="In Progress">
      <formula>NOT(ISERROR(SEARCH("In Progress",G190)))</formula>
    </cfRule>
    <cfRule type="containsText" dxfId="4" priority="13" operator="between" text="In Progress">
      <formula>NOT(ISERROR(SEARCH("In Progress",G190)))</formula>
    </cfRule>
  </conditionalFormatting>
  <conditionalFormatting sqref="G212:G216">
    <cfRule type="containsText" dxfId="4" priority="32" operator="between" text="In Progress">
      <formula>NOT(ISERROR(SEARCH("In Progress",G212)))</formula>
    </cfRule>
    <cfRule type="containsText" dxfId="3" priority="31" operator="between" text="Complete">
      <formula>NOT(ISERROR(SEARCH("Complete",G212)))</formula>
    </cfRule>
  </conditionalFormatting>
  <conditionalFormatting sqref="G219:G223">
    <cfRule type="containsText" dxfId="3" priority="19" operator="between" text="Complete">
      <formula>NOT(ISERROR(SEARCH("Complete",G219)))</formula>
    </cfRule>
    <cfRule type="containsText" dxfId="4" priority="20" operator="between" text="In Progress">
      <formula>NOT(ISERROR(SEARCH("In Progress",G219)))</formula>
    </cfRule>
  </conditionalFormatting>
  <conditionalFormatting sqref="G227:G236">
    <cfRule type="containsText" dxfId="4" priority="16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5" priority="18" operator="between" text="In Progress">
      <formula>NOT(ISERROR(SEARCH("In Progress",G227)))</formula>
    </cfRule>
  </conditionalFormatting>
  <conditionalFormatting sqref="H242:H251">
    <cfRule type="dataBar" priority="1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{b6f742ee-9a70-4c4c-9b38-579f6d94e40a}</x14:id>
        </ext>
      </extLst>
    </cfRule>
  </conditionalFormatting>
  <conditionalFormatting sqref="D4:E14"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{700deac4-6993-4994-b036-9a779a6aa28a}</x14:id>
        </ext>
      </extLst>
    </cfRule>
  </conditionalFormatting>
  <conditionalFormatting sqref="F34:F38;F52:F53;F27:F31;F2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{db46f591-2a2c-4649-9bea-0d3dfd79c1e6}</x14:id>
        </ext>
      </extLst>
    </cfRule>
  </conditionalFormatting>
  <conditionalFormatting sqref="F71:F75;F64:F68;F57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{5a4a2919-a4dc-4a5e-9a03-54cdabd4addb}</x14:id>
        </ext>
      </extLst>
    </cfRule>
  </conditionalFormatting>
  <conditionalFormatting sqref="F108:F112;F101:F105;F94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{d036f10c-3e3d-4469-a2ff-b38bdb444e81}</x14:id>
        </ext>
      </extLst>
    </cfRule>
  </conditionalFormatting>
  <conditionalFormatting sqref="F145:F149;F138:F142;F131"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{bb1e9793-5994-4097-91c8-4d72c617a180}</x14:id>
        </ext>
      </extLst>
    </cfRule>
  </conditionalFormatting>
  <conditionalFormatting sqref="F182:F186;F175:F179;F168"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{e9c27699-8f98-44c7-bb96-6ccaade61ada}</x14:id>
        </ext>
      </extLst>
    </cfRule>
  </conditionalFormatting>
  <conditionalFormatting sqref="F219:F223;F212:F216;F205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{b5732f20-a358-4410-b13f-b6a1e908cbc6}</x14:id>
        </ext>
      </extLst>
    </cfRule>
  </conditionalFormatting>
  <hyperlinks>
    <hyperlink ref="D71:E71" r:id="rId2" display="https://www.geeksforgeeks.org/problems/recamans-sequence4856/1?page=1&amp;category=Recursion&amp;sortBy=difficulty"/>
    <hyperlink ref="D108:E108" r:id="rId2" display="https://www.geeksforgeeks.org/problems/recamans-sequence4856/1?page=1&amp;category=Recursion&amp;sortBy=difficulty"/>
    <hyperlink ref="D175" r:id="rId3" display="https://github.com/Umuzi-org/Donald-Nzimande-200-sql-/pulls"/>
    <hyperlink ref="E175" r:id="rId4" display="http://syllabus.africacode.net/sql/shop-project/"/>
    <hyperlink ref="D182:E182" r:id="rId5" display="https://docs.python.org/3/library/unittest.html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af2430-083b-416e-b5fe-2270f1d210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62906b9-b7ca-4585-9396-39c83c0f43f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452db0a-19fe-4e5c-8c8c-8101fabfc9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7c6f3a9-a091-459c-8eaa-9621d5dc70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9f2293-a418-429e-9913-a305e5f8b10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5591ad9-49cb-43c8-942e-90544b2cd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b86df08-bed3-495e-9479-5ac3ba75db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46fbd7a-65ab-404f-bcff-a4aa8cf7aa5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9e2282-fc5f-479f-921f-6a27ee9a1bd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2e628467-ac87-4a79-aeb5-479407ea784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6b2e68-9e0c-412e-89b3-7fecb96e8b8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75816a8-950b-4875-9146-f28f53209e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7d0cd6-b29e-441f-97e4-51881dbb188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bcd814fd-95af-4368-b0fc-f55821c5578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625769-b409-46cc-accf-3a222e3bcd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af21fd7-e9c4-4383-8925-df45d820d96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0812a7f-5f9d-4d6f-afbe-69e38ed9e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dc7327-8714-41b8-91b7-ec32fa0f94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5b8c3302-03ba-42e6-883d-01b8311ce3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156c222-56e9-467c-b4b8-fd8b25e2766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8d6dcb-63a4-4965-b517-c7b01d007f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d2ba7c-69e3-4f9c-b0e0-3ddc8a5175a0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1dc50e65-4db7-4edc-8cb4-76a4be1889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bf1bbf7-6fb6-4212-a0af-36e655c6c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854d774-9d00-4452-adab-322e24bf60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04f4f8a-5cf8-4059-bbd7-25bed592c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cafd4a-2627-4b26-849d-ee4a075bb09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ce4afa4e-002c-4669-a7f4-3f3e907cbd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48a6a92-4176-46f5-abf7-823a305316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b9fe8a5-a3e9-47e1-bf59-5aef72ee9f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1f54e7-8565-4abc-9528-1e3bdcf056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a955393-9cca-43d8-8893-0ebdf41713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36e7295-6c57-432a-b760-b1745bd370c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ca4f67d-b6a7-4f62-b344-178b0d780ee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b990497-a7f4-4b40-a500-676a90bb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d6ef977-dac5-4d8b-9c65-a3715706f4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ef917112-c97f-4a84-a732-5d006b195db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a12e38-cfa3-4fd2-9149-44786c426d58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2381298-9356-45a6-b243-d6f90874d11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b79955c-8e52-44f9-937a-f93df72460e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9c232cd-fd9e-4012-be26-9ecf7277ae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fb69dd6-7903-407c-928f-8edd91f5080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8ffd519-bd53-496a-ab00-88258e995d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2e46369-c25c-4e74-b04c-2c26eb3c84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3802cb3-7264-428d-b8f6-151de5eb558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ef757cd9-b463-4f7d-9167-9bdc6d6984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f9d5a8-bb0f-4130-b56a-45685965ae5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65237a2-4009-4c23-a1ec-f68bc35830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704998-e741-4009-9e59-a48c624f00e5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6e33391-9189-42d3-98b0-cd1b091dead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bd635aa-e227-4d24-b7c1-9a5c8d95a7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eb5d365-f094-49e1-a348-a58671ea60f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bd5bbee-c8a8-4187-a993-fe2b114936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1ddb64e-ea86-43be-8ad5-d1bd90f094e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c7dd62a0-9e36-4414-8ebb-4594e0f860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d076774-5afa-45ed-9d57-2b51ffbb2f6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d6d76ca-efad-479a-802c-35834c95d1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1a3f08fe-fa64-4dc1-bd39-d8d557a78d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32df4f88-dff3-4593-aafe-ae87fc57e59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dbbef9-0e67-4737-aaa9-76a7444760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bd6a4e5e-f4ef-44c5-a38e-bc1b25cbda0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4b87517-1a59-4aba-83b6-8be38b17e6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42ff98-d9e5-441d-83be-2c482441e1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c44f807-df43-4c6d-ade2-1bbdbcc9e2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2d5548bc-930e-46c3-98f8-62e916f291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4674fc-d5d7-442a-812c-bffa891419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be4efcf-c5ad-4146-9f74-847ce32f0a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a91a066f-d17b-4eff-888a-ebde97c42e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7b7e8981-4578-4731-b83f-fe491e8402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aa40ef-2460-4f47-9d39-5a0a11e5c3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132d4ead-7e8d-4117-99eb-44c1669d5df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5f59ddd0-6dc9-4fd0-8306-4cbfa5f075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145ea7-6bad-453a-9edb-2b2fbbffc4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7b2644-ae8e-48a2-9e89-9ef69dafe55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792902d4-aedc-4b4c-8145-0b295fd8791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cc520de6-52f9-4da2-a930-59a1a088ac2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d3c2c8d-8d81-4418-9cc8-bcc5fd6d1e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f52aaa31-ac29-4794-9153-95a8893b9db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bcf7f1-afd1-4b51-95ee-0305ee0f1bb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ff420312-fd59-4286-bc37-a338ef6513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9def6a-ea8d-42ee-9d0b-517a4f36805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29737477-c911-4d45-9afd-efc2bc3f44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01854b-ace8-481c-99ff-a93d86837a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82b7a66-b07a-47a9-a3b6-1237cb0c08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badab98-33b3-450c-84d5-768385359c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eb592b81-2144-4abe-ad63-cc95684ab47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73606ba6-29b2-4924-ab73-d4a8312eb4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3b29ed4d-14cd-42e0-9f38-1a69d110d82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37349a-a162-4380-bd02-ba3b0f5a8a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b29394d-7c13-44fe-9989-080684d09b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5c5ee071-3933-4762-88e4-db5ca8e60d9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1143015-cb83-4d3f-9698-2850e65739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2d98d738-38a1-4d79-a27d-2276402696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032b1c-d60d-4d1a-ab4d-cc7376d8fa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8a73d2-3b43-4f7e-89d7-f06b319ba7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61a4b820-1d9f-46d3-b873-172c533068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151586c8-622b-42a8-a492-25e6c06bbd2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4053c176-81db-485c-b9e9-cd0a5af9915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edae59a-4974-4290-8f7b-21ce4928f5a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9f17e0c4-6ef7-4c18-980e-a74b05dd983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37668c-44e1-4ca2-af3b-8c00029492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907a14a7-2d48-4020-8675-8ba37225bb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0f1ee4-d6b9-4d97-a35b-e14851ef34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3688984f-2a5d-4873-b4fb-2208daef85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f1bc0f7-2664-4ce2-a13e-7f1cfe309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f4e3af-3fb4-4ec8-ac68-011069d1bbf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263099f4-1ffc-4350-9837-5452ac50378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1135f05f-3331-4be9-90ed-8106cdfe3e3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9cba8c87-923b-4b14-bddc-5c780faa11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373f978-2927-4c4a-aca2-c7f21303ba7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b39040e-a817-49fc-9e1f-289226b50b7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efdb1d7-9a89-40c0-86e2-867bc95deb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ffccd41d-ff77-4eb6-b7eb-373c4457ff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e4d440-7c77-4281-93e4-4261137db48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3405cc04-85f2-4ed3-86ae-b5d7f0f259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ef3394e3-2857-428a-ae2a-9e5c205dbd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f0040a-09bc-4393-ad06-aa0fe6459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dc3a2a7-e031-4cba-95a9-357c772d38f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1f5dfd01-b967-47a9-a930-b8f6b547a3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b6f742ee-9a70-4c4c-9b38-579f6d94e40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700deac4-6993-4994-b036-9a779a6aa2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D4:E14</xm:sqref>
        </x14:conditionalFormatting>
        <x14:conditionalFormatting xmlns:xm="http://schemas.microsoft.com/office/excel/2006/main">
          <x14:cfRule type="dataBar" id="{db46f591-2a2c-4649-9bea-0d3dfd79c1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5a4a2919-a4dc-4a5e-9a03-54cdabd4ad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d036f10c-3e3d-4469-a2ff-b38bdb444e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bb1e9793-5994-4097-91c8-4d72c617a18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e9c27699-8f98-44c7-bb96-6ccaade61ad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b5732f20-a358-4410-b13f-b6a1e908cbc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90" zoomScaleNormal="90" workbookViewId="0">
      <selection activeCell="D3" sqref="D3:D14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693"/>
    </row>
    <row r="4" ht="30" customHeight="1" spans="2:11">
      <c r="B4" s="8" t="s">
        <v>46</v>
      </c>
      <c r="C4" s="9"/>
      <c r="D4" s="10"/>
      <c r="E4" s="233"/>
      <c r="G4" s="73" t="s">
        <v>20</v>
      </c>
      <c r="H4" s="74"/>
      <c r="J4" s="135" t="s">
        <v>47</v>
      </c>
      <c r="K4" s="136">
        <f>B20</f>
        <v>45646</v>
      </c>
    </row>
    <row r="5" ht="30" customHeight="1" spans="2:11">
      <c r="B5" s="8" t="s">
        <v>48</v>
      </c>
      <c r="C5" s="9"/>
      <c r="D5" s="10"/>
      <c r="E5" s="72"/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/>
      <c r="J11" s="137"/>
      <c r="K11" s="138"/>
    </row>
    <row r="12" ht="30" customHeight="1" spans="2:11">
      <c r="B12" s="13" t="s">
        <v>55</v>
      </c>
      <c r="C12" s="14"/>
      <c r="D12" s="10"/>
      <c r="E12" s="72"/>
      <c r="J12" s="140"/>
      <c r="K12" s="144"/>
    </row>
    <row r="13" ht="30" customHeight="1" spans="2:11">
      <c r="B13" s="13" t="s">
        <v>56</v>
      </c>
      <c r="C13" s="14"/>
      <c r="D13" s="10"/>
      <c r="E13" s="72"/>
      <c r="J13" s="140"/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ref="J14:J20" si="1">C45</f>
        <v>create a REST api to interact with actual database - continue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What is the Internet? - complete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 t="str">
        <f t="shared" si="1"/>
        <v>Bank account part 2 - no changes</v>
      </c>
      <c r="K16" s="144"/>
    </row>
    <row r="17" spans="10:11">
      <c r="J17" s="140" t="str">
        <f t="shared" si="1"/>
        <v>Data Wrangling - made changes 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45646</v>
      </c>
      <c r="C20" s="23">
        <v>0.208333333333333</v>
      </c>
      <c r="D20" s="24" t="s">
        <v>63</v>
      </c>
      <c r="E20" s="82"/>
      <c r="F20" s="83"/>
      <c r="G20" s="84" t="str">
        <f>IF(F20=100%,"Complete",IF(AND(F20&lt;100%,F20&gt;0%),"In Progress","Not Started"))</f>
        <v>Not Started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606" t="s">
        <v>215</v>
      </c>
      <c r="D25" s="607"/>
      <c r="E25" s="32"/>
      <c r="F25" s="29" t="s">
        <v>64</v>
      </c>
      <c r="G25" s="30"/>
      <c r="H25" s="53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45665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608"/>
      <c r="D31" s="457"/>
      <c r="E31" s="457"/>
      <c r="F31" s="572"/>
      <c r="G31" s="99" t="str">
        <f t="shared" si="3"/>
        <v>Not Started</v>
      </c>
      <c r="H31" s="535"/>
      <c r="J31" s="137" t="str">
        <f t="shared" ref="J31:K35" si="4">C71</f>
        <v>G.F Series -</v>
      </c>
      <c r="K31" s="139" t="str">
        <f t="shared" si="4"/>
        <v>https://www.geeksforgeeks.org/problems/gf-series3535/1?page=1</v>
      </c>
      <c r="M31" s="159"/>
      <c r="N31" s="159"/>
    </row>
    <row r="32" ht="15.95" customHeight="1" spans="2:14">
      <c r="B32" s="22"/>
      <c r="C32" s="609" t="s">
        <v>216</v>
      </c>
      <c r="D32" s="610"/>
      <c r="E32" s="614"/>
      <c r="F32" s="536" t="s">
        <v>217</v>
      </c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517" t="s">
        <v>69</v>
      </c>
      <c r="D33" s="517" t="s">
        <v>70</v>
      </c>
      <c r="E33" s="518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Bank accounts - part 2 - make changes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Data Wrangling - no changes made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6"/>
        <v>create a REST api to interact with actual database - continue</v>
      </c>
      <c r="K39" s="141"/>
      <c r="M39" s="171"/>
      <c r="N39" s="171"/>
    </row>
    <row r="40" ht="15.95" customHeight="1" spans="2:14">
      <c r="B40" s="22"/>
      <c r="C40" s="519">
        <v>0.583333333333333</v>
      </c>
      <c r="D40" s="611"/>
      <c r="E40" s="520"/>
      <c r="F40" s="50" t="s">
        <v>72</v>
      </c>
      <c r="G40" s="51"/>
      <c r="H40" s="118"/>
      <c r="J40" s="150" t="str">
        <f t="shared" si="6"/>
        <v>Anatomy of a web app - part 1 - Requests and Responses - start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521" t="s">
        <v>218</v>
      </c>
      <c r="D42" s="541"/>
      <c r="E42" s="120" t="s">
        <v>219</v>
      </c>
      <c r="F42" s="122"/>
      <c r="G42" s="541" t="str">
        <f t="shared" si="5"/>
        <v>Not Started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23" t="s">
        <v>220</v>
      </c>
      <c r="D43" s="123"/>
      <c r="E43" s="615"/>
      <c r="F43" s="126"/>
      <c r="G43" s="123" t="str">
        <f t="shared" si="5"/>
        <v>Not Started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25" t="s">
        <v>221</v>
      </c>
      <c r="D44" s="612"/>
      <c r="E44" s="61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13" t="s">
        <v>198</v>
      </c>
      <c r="D45" s="130"/>
      <c r="E45" s="616" t="s">
        <v>222</v>
      </c>
      <c r="F45" s="126"/>
      <c r="G45" s="123" t="str">
        <f t="shared" si="5"/>
        <v>Not Started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4" t="s">
        <v>223</v>
      </c>
      <c r="D46" s="65"/>
      <c r="E46" s="129" t="s">
        <v>224</v>
      </c>
      <c r="F46" s="126"/>
      <c r="G46" s="123" t="str">
        <f t="shared" si="5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 t="s">
        <v>225</v>
      </c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 t="s">
        <v>226</v>
      </c>
      <c r="D48" s="65"/>
      <c r="E48" s="130"/>
      <c r="F48" s="126"/>
      <c r="G48" s="123" t="str">
        <f t="shared" si="5"/>
        <v>Not Started</v>
      </c>
      <c r="H48" s="127"/>
      <c r="J48" s="149" t="str">
        <f t="shared" ref="J48:J52" si="7">C64</f>
        <v>Bank accounts - part 1 - oswell.ndhlovu@umuzi.org - review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45665</v>
      </c>
      <c r="C57" s="23">
        <v>0.208333333333333</v>
      </c>
      <c r="D57" s="24" t="s">
        <v>63</v>
      </c>
      <c r="E57" s="82"/>
      <c r="F57" s="83">
        <v>1</v>
      </c>
      <c r="G57" s="84" t="str">
        <f t="shared" si="5"/>
        <v>Complete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45665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ht="28.8" spans="2:14">
      <c r="B60" s="22"/>
      <c r="C60" s="25">
        <v>0.333333333333333</v>
      </c>
      <c r="D60" s="26"/>
      <c r="E60" s="85"/>
      <c r="F60" s="86"/>
      <c r="G60" s="87"/>
      <c r="H60" s="85"/>
      <c r="J60" s="162" t="str">
        <f t="shared" ref="J60:K81" si="8">J31</f>
        <v>G.F Series -</v>
      </c>
      <c r="K60" s="164" t="str">
        <f t="shared" ref="K60:K61" si="9">K31</f>
        <v>https://www.geeksforgeeks.org/problems/gf-series3535/1?page=1</v>
      </c>
      <c r="M60" s="159">
        <v>1</v>
      </c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43.95" spans="2:14">
      <c r="B64" s="22"/>
      <c r="C64" s="33" t="s">
        <v>227</v>
      </c>
      <c r="D64" s="617" t="s">
        <v>228</v>
      </c>
      <c r="E64" s="617" t="s">
        <v>229</v>
      </c>
      <c r="F64" s="94">
        <v>1</v>
      </c>
      <c r="G64" s="95" t="str">
        <f t="shared" ref="G64:G68" si="10">IF(F64=100%,"Complete",IF(AND(F64&lt;100%,F64&gt;0%),"In Progress","Not Started"))</f>
        <v>Complete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Bank accounts - part 2 - make changes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 t="str">
        <f t="shared" si="8"/>
        <v>Data Wrangling - no changes made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 t="str">
        <f t="shared" si="8"/>
        <v>create a REST api to interact with actual database - continue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8"/>
        <v>Anatomy of a web app - part 1 - Requests and Responses - start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spans="2:11">
      <c r="B71" s="22"/>
      <c r="C71" s="42" t="s">
        <v>230</v>
      </c>
      <c r="D71" s="619" t="s">
        <v>231</v>
      </c>
      <c r="E71" s="648"/>
      <c r="F71" s="106">
        <v>1</v>
      </c>
      <c r="G71" s="107" t="str">
        <f t="shared" ref="G71:G94" si="11">IF(F71=100%,"Complete",IF(AND(F71&lt;100%,F71&gt;0%),"In Progress","Not Started"))</f>
        <v>Complete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 t="str">
        <f t="shared" si="8"/>
        <v>Bank accounts - part 1 - oswell.ndhlovu@umuzi.org - review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232</v>
      </c>
      <c r="D79" s="55"/>
      <c r="E79" s="121" t="s">
        <v>73</v>
      </c>
      <c r="F79" s="540">
        <v>1</v>
      </c>
      <c r="G79" s="123" t="str">
        <f t="shared" si="11"/>
        <v>Complete</v>
      </c>
      <c r="H79" s="124"/>
      <c r="J79" s="175">
        <f t="shared" si="8"/>
        <v>0</v>
      </c>
      <c r="K79" s="166"/>
    </row>
    <row r="80" spans="2:11">
      <c r="B80" s="22"/>
      <c r="C80" s="56" t="s">
        <v>196</v>
      </c>
      <c r="D80" s="57"/>
      <c r="E80" s="125"/>
      <c r="F80" s="542">
        <v>1</v>
      </c>
      <c r="G80" s="123" t="str">
        <f t="shared" si="11"/>
        <v>Complete</v>
      </c>
      <c r="H80" s="127"/>
      <c r="J80" s="175">
        <f t="shared" si="8"/>
        <v>0</v>
      </c>
      <c r="K80" s="166"/>
    </row>
    <row r="81" ht="15.75" customHeight="1" spans="2:11">
      <c r="B81" s="22"/>
      <c r="C81" s="58"/>
      <c r="D81" s="59"/>
      <c r="E81" s="125"/>
      <c r="F81" s="542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 t="s">
        <v>198</v>
      </c>
      <c r="D82" s="61"/>
      <c r="E82" s="128" t="s">
        <v>74</v>
      </c>
      <c r="F82" s="542">
        <v>1</v>
      </c>
      <c r="G82" s="123" t="str">
        <f t="shared" si="11"/>
        <v>Complete</v>
      </c>
      <c r="H82" s="127"/>
      <c r="J82" s="180"/>
      <c r="K82" s="181"/>
    </row>
    <row r="83" ht="15" customHeight="1" spans="2:11">
      <c r="B83" s="22"/>
      <c r="C83" s="62" t="s">
        <v>233</v>
      </c>
      <c r="D83" s="63"/>
      <c r="E83" s="129" t="s">
        <v>75</v>
      </c>
      <c r="F83" s="542">
        <v>1</v>
      </c>
      <c r="G83" s="123" t="str">
        <f t="shared" si="11"/>
        <v>Complete</v>
      </c>
      <c r="H83" s="127"/>
      <c r="J83" s="182" t="s">
        <v>67</v>
      </c>
      <c r="K83" s="183">
        <f>B94</f>
        <v>45666</v>
      </c>
    </row>
    <row r="84" ht="15.15" spans="2:11">
      <c r="B84" s="22"/>
      <c r="C84" s="64"/>
      <c r="D84" s="65"/>
      <c r="E84" s="130"/>
      <c r="F84" s="542"/>
      <c r="G84" s="123" t="str">
        <f t="shared" si="11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542"/>
      <c r="G85" s="123" t="str">
        <f t="shared" si="11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542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542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543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Bank accounts - part 2 - make changes</v>
      </c>
      <c r="K90" s="164"/>
    </row>
    <row r="91" spans="10:11">
      <c r="J91" s="175" t="str">
        <f t="shared" si="13"/>
        <v>Data Wrangling - no changes made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create a REST api to interact with actual database - continue</v>
      </c>
      <c r="K93" s="166"/>
    </row>
    <row r="94" spans="2:11">
      <c r="B94" s="22">
        <v>45666</v>
      </c>
      <c r="C94" s="23">
        <v>0.208333333333333</v>
      </c>
      <c r="D94" s="24" t="s">
        <v>63</v>
      </c>
      <c r="E94" s="82"/>
      <c r="F94" s="83"/>
      <c r="G94" s="84" t="str">
        <f t="shared" si="11"/>
        <v>Not Started</v>
      </c>
      <c r="H94" s="82"/>
      <c r="J94" s="175" t="str">
        <f t="shared" si="13"/>
        <v>Anatomy of a web app - part 2 - Databases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 t="str">
        <f t="shared" si="13"/>
        <v>Weekly Reflection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43.95" spans="2:11">
      <c r="B101" s="22"/>
      <c r="C101" s="33" t="s">
        <v>227</v>
      </c>
      <c r="D101" s="617" t="s">
        <v>228</v>
      </c>
      <c r="E101" s="617" t="s">
        <v>229</v>
      </c>
      <c r="F101" s="94">
        <v>1</v>
      </c>
      <c r="G101" s="95" t="str">
        <f t="shared" ref="G101:G105" si="14">IF(F101=100%,"Complete",IF(AND(F101&lt;100%,F101&gt;0%),"In Progress","Not Started"))</f>
        <v>Complete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 t="str">
        <f t="shared" ref="J102:J106" si="15">C101</f>
        <v>Bank accounts - part 1 - oswell.ndhlovu@umuzi.org - review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45666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ref="K114:K115" si="18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15" customHeight="1" spans="2:11">
      <c r="B116" s="22"/>
      <c r="C116" s="54" t="s">
        <v>232</v>
      </c>
      <c r="D116" s="55"/>
      <c r="E116" s="121" t="s">
        <v>73</v>
      </c>
      <c r="F116" s="122"/>
      <c r="G116" s="123" t="str">
        <f t="shared" si="16"/>
        <v>Not Started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 t="s">
        <v>196</v>
      </c>
      <c r="D117" s="57"/>
      <c r="E117" s="125"/>
      <c r="F117" s="126"/>
      <c r="G117" s="123" t="str">
        <f t="shared" si="16"/>
        <v>Not Started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198</v>
      </c>
      <c r="D119" s="61"/>
      <c r="E119" s="128" t="s">
        <v>74</v>
      </c>
      <c r="F119" s="126"/>
      <c r="G119" s="123" t="str">
        <f t="shared" si="16"/>
        <v>Not Started</v>
      </c>
      <c r="H119" s="127"/>
      <c r="J119" s="149" t="str">
        <f t="shared" si="17"/>
        <v>Bank accounts - part 2 - make changes</v>
      </c>
      <c r="K119" s="139"/>
    </row>
    <row r="120" ht="15" customHeight="1" spans="2:11">
      <c r="B120" s="22"/>
      <c r="C120" s="62" t="s">
        <v>234</v>
      </c>
      <c r="D120" s="63"/>
      <c r="E120" s="129" t="s">
        <v>75</v>
      </c>
      <c r="F120" s="126">
        <v>0.01</v>
      </c>
      <c r="G120" s="123" t="str">
        <f t="shared" si="16"/>
        <v>In Progress</v>
      </c>
      <c r="H120" s="127"/>
      <c r="J120" s="150" t="str">
        <f t="shared" si="17"/>
        <v>Data Wrangling - no changes made</v>
      </c>
      <c r="K120" s="141"/>
    </row>
    <row r="121" ht="15" customHeight="1" spans="2:11">
      <c r="B121" s="22"/>
      <c r="C121" s="64" t="s">
        <v>235</v>
      </c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create a REST api to interact with actual database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Anatomy of a web app - part 2 - Databases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 t="str">
        <f t="shared" si="17"/>
        <v>Weekly Reflection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45667</v>
      </c>
      <c r="C131" s="23">
        <v>0.208333333333333</v>
      </c>
      <c r="D131" s="24" t="s">
        <v>63</v>
      </c>
      <c r="E131" s="82"/>
      <c r="F131" s="83"/>
      <c r="G131" s="84" t="str">
        <f t="shared" si="16"/>
        <v>Not Started</v>
      </c>
      <c r="H131" s="82"/>
      <c r="J131" s="150" t="str">
        <f t="shared" ref="J131:J135" si="19">J102</f>
        <v>Bank accounts - part 1 - oswell.ndhlovu@umuzi.org - review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45667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0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>
        <f t="shared" ref="J139:K143" si="21">C145</f>
        <v>0</v>
      </c>
      <c r="K139" s="13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Data Wrangling - make changes if requested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3">IF(F145=100%,"Complete",IF(AND(F145&lt;100%,F145&gt;0%),"In Progress","Not Started"))</f>
        <v>Not Started</v>
      </c>
      <c r="H145" s="108"/>
      <c r="J145" s="150" t="str">
        <f t="shared" si="22"/>
        <v>Bank accounts - part 2 - make changes if rquested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 t="str">
        <f t="shared" si="22"/>
        <v>create a REST api to interact with actual database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 t="str">
        <f t="shared" si="22"/>
        <v>Anatomy of a web app - part 3 - AJAX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>
        <f t="shared" si="22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2"/>
        <v>0</v>
      </c>
      <c r="K152" s="141"/>
    </row>
    <row r="153" ht="15" customHeight="1" spans="2:11">
      <c r="B153" s="22"/>
      <c r="C153" s="54" t="s">
        <v>201</v>
      </c>
      <c r="D153" s="55"/>
      <c r="E153" s="121" t="s">
        <v>73</v>
      </c>
      <c r="F153" s="122">
        <v>1</v>
      </c>
      <c r="G153" s="123" t="str">
        <f t="shared" si="23"/>
        <v>Complete</v>
      </c>
      <c r="H153" s="124"/>
      <c r="J153" s="150">
        <f t="shared" si="22"/>
        <v>0</v>
      </c>
      <c r="K153" s="141"/>
    </row>
    <row r="154" ht="15.75" customHeight="1" spans="2:11">
      <c r="B154" s="22"/>
      <c r="C154" s="56" t="s">
        <v>236</v>
      </c>
      <c r="D154" s="57"/>
      <c r="E154" s="125"/>
      <c r="F154" s="126">
        <v>1</v>
      </c>
      <c r="G154" s="123" t="str">
        <f t="shared" si="23"/>
        <v>Complete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198</v>
      </c>
      <c r="D156" s="61"/>
      <c r="E156" s="128" t="s">
        <v>74</v>
      </c>
      <c r="F156" s="126"/>
      <c r="G156" s="123" t="str">
        <f t="shared" si="23"/>
        <v>Not Started</v>
      </c>
      <c r="H156" s="127"/>
      <c r="J156" s="149">
        <f t="shared" ref="J156:J160" si="24">C138</f>
        <v>0</v>
      </c>
      <c r="K156" s="139"/>
    </row>
    <row r="157" ht="15" customHeight="1" spans="2:11">
      <c r="B157" s="22"/>
      <c r="C157" s="62" t="s">
        <v>237</v>
      </c>
      <c r="D157" s="63"/>
      <c r="E157" s="129" t="s">
        <v>75</v>
      </c>
      <c r="F157" s="126"/>
      <c r="G157" s="123" t="str">
        <f t="shared" si="23"/>
        <v>Not Started</v>
      </c>
      <c r="H157" s="127"/>
      <c r="J157" s="150">
        <f t="shared" si="24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3"/>
        <v>Not Started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45667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/>
      <c r="C168" s="23">
        <v>0.208333333333333</v>
      </c>
      <c r="D168" s="24" t="s">
        <v>63</v>
      </c>
      <c r="E168" s="82"/>
      <c r="F168" s="83"/>
      <c r="G168" s="84" t="str">
        <f t="shared" si="23"/>
        <v>Not Started</v>
      </c>
      <c r="H168" s="82"/>
      <c r="J168" s="162">
        <f t="shared" ref="J168:K189" si="25">J139</f>
        <v>0</v>
      </c>
      <c r="K168" s="164">
        <f t="shared" ref="K168:K169" si="26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Data Wrangling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 t="str">
        <f t="shared" si="25"/>
        <v>Bank accounts - part 2 - make changes if rquested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7">IF(F175=100%,"Complete",IF(AND(F175&lt;100%,F175&gt;0%),"In Progress","Not Started"))</f>
        <v>Not Started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create a REST api to interact with actual database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Anatomy of a web app - part 3 - AJAX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>
        <f t="shared" si="25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5"/>
        <v>0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8">IF(F182=100%,"Complete",IF(AND(F182&lt;100%,F182&gt;0%),"In Progress","Not Started"))</f>
        <v>Not Started</v>
      </c>
      <c r="H182" s="108"/>
      <c r="J182" s="175">
        <f t="shared" si="25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>
        <f t="shared" si="25"/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54"/>
      <c r="D190" s="55"/>
      <c r="E190" s="121" t="s">
        <v>73</v>
      </c>
      <c r="F190" s="122"/>
      <c r="G190" s="123" t="str">
        <f t="shared" si="28"/>
        <v>Not Started</v>
      </c>
      <c r="H190" s="124"/>
      <c r="J190" s="180"/>
      <c r="K190" s="181"/>
    </row>
    <row r="191" ht="15.75" customHeight="1" spans="2:11">
      <c r="B191" s="22"/>
      <c r="C191" s="56"/>
      <c r="D191" s="57"/>
      <c r="E191" s="125"/>
      <c r="F191" s="126"/>
      <c r="G191" s="123" t="str">
        <f t="shared" si="28"/>
        <v>Not Started</v>
      </c>
      <c r="H191" s="127"/>
      <c r="J191" s="182" t="s">
        <v>67</v>
      </c>
      <c r="K191" s="183">
        <f>B168</f>
        <v>0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15.15" spans="2:11">
      <c r="B193" s="22"/>
      <c r="C193" s="60"/>
      <c r="D193" s="61"/>
      <c r="E193" s="128" t="s">
        <v>74</v>
      </c>
      <c r="F193" s="126"/>
      <c r="G193" s="123" t="str">
        <f t="shared" si="28"/>
        <v>Not Started</v>
      </c>
      <c r="H193" s="127"/>
      <c r="J193" s="162">
        <f t="shared" ref="J193:K197" si="29">C182</f>
        <v>0</v>
      </c>
      <c r="K193" s="164">
        <f t="shared" si="29"/>
        <v>0</v>
      </c>
    </row>
    <row r="194" ht="15" customHeight="1" spans="2:11">
      <c r="B194" s="22"/>
      <c r="C194" s="62"/>
      <c r="D194" s="63"/>
      <c r="E194" s="129" t="s">
        <v>75</v>
      </c>
      <c r="F194" s="126"/>
      <c r="G194" s="123" t="str">
        <f t="shared" si="28"/>
        <v>Not Started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>
        <f t="shared" ref="J198:J207" si="30">C190</f>
        <v>0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8"/>
        <v>Not Started</v>
      </c>
      <c r="H199" s="133"/>
      <c r="J199" s="175">
        <f t="shared" si="30"/>
        <v>0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>
        <f t="shared" si="30"/>
        <v>0</v>
      </c>
      <c r="K201" s="166"/>
    </row>
    <row r="202" spans="10:11">
      <c r="J202" s="175">
        <f t="shared" si="30"/>
        <v>0</v>
      </c>
      <c r="K202" s="166"/>
    </row>
    <row r="203" ht="15.15" spans="10:11">
      <c r="J203" s="175">
        <f t="shared" si="30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/>
      <c r="C205" s="23">
        <v>0.208333333333333</v>
      </c>
      <c r="D205" s="24" t="s">
        <v>63</v>
      </c>
      <c r="E205" s="82"/>
      <c r="F205" s="83"/>
      <c r="G205" s="84" t="str">
        <f t="shared" si="28"/>
        <v>Not Started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0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1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2">IF(F212=100%,"Complete",IF(AND(F212&lt;100%,F212&gt;0%),"In Progress","Not Started"))</f>
        <v>Not Started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3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0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>
        <f t="shared" ref="J222:K243" si="34">J193</f>
        <v>0</v>
      </c>
      <c r="K222" s="139">
        <f t="shared" ref="K222:K223" si="35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54"/>
      <c r="D227" s="55"/>
      <c r="E227" s="121" t="s">
        <v>73</v>
      </c>
      <c r="F227" s="122"/>
      <c r="G227" s="123" t="str">
        <f t="shared" si="33"/>
        <v>Not Started</v>
      </c>
      <c r="H227" s="124"/>
      <c r="J227" s="149">
        <f t="shared" si="34"/>
        <v>0</v>
      </c>
      <c r="K227" s="139"/>
    </row>
    <row r="228" spans="2:11">
      <c r="B228" s="22"/>
      <c r="C228" s="56"/>
      <c r="D228" s="57"/>
      <c r="E228" s="125"/>
      <c r="F228" s="126"/>
      <c r="G228" s="123" t="str">
        <f t="shared" si="33"/>
        <v>Not Started</v>
      </c>
      <c r="H228" s="127"/>
      <c r="J228" s="150">
        <f t="shared" si="34"/>
        <v>0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5.15" spans="2:11">
      <c r="B230" s="22"/>
      <c r="C230" s="60"/>
      <c r="D230" s="61"/>
      <c r="E230" s="128" t="s">
        <v>74</v>
      </c>
      <c r="F230" s="126"/>
      <c r="G230" s="123" t="str">
        <f t="shared" si="33"/>
        <v>Not Started</v>
      </c>
      <c r="H230" s="127"/>
      <c r="J230" s="150">
        <f t="shared" si="34"/>
        <v>0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3"/>
        <v>Not Started</v>
      </c>
      <c r="H231" s="127"/>
      <c r="J231" s="150">
        <f t="shared" si="34"/>
        <v>0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>
        <f t="shared" si="34"/>
        <v>0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>
        <f t="shared" si="34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si="34"/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0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6">C219</f>
        <v>0</v>
      </c>
      <c r="K247" s="139">
        <f t="shared" ref="K247:K248" si="37">D219</f>
        <v>0</v>
      </c>
    </row>
    <row r="248" ht="28.8" spans="2:11">
      <c r="B248" s="43" t="str">
        <f t="shared" ref="B248:B249" si="38">C71</f>
        <v>G.F Series -</v>
      </c>
      <c r="C248" s="208" t="str">
        <f t="shared" ref="C248:C249" si="39">D71</f>
        <v>https://www.geeksforgeeks.org/problems/gf-series3535/1?page=1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spans="2:11">
      <c r="B250" s="45">
        <f t="shared" ref="B250:B251" si="40">C108</f>
        <v>0</v>
      </c>
      <c r="C250" s="209">
        <f t="shared" ref="C250:C251" si="41">D108</f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spans="2:11">
      <c r="B252" s="45">
        <f t="shared" ref="B252:B253" si="42">C145</f>
        <v>0</v>
      </c>
      <c r="C252" s="209">
        <f t="shared" ref="C252:C253" si="43">D145</f>
        <v>0</v>
      </c>
      <c r="J252" s="149">
        <f t="shared" ref="J252:J261" si="44">C227</f>
        <v>0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>
        <f t="shared" si="44"/>
        <v>0</v>
      </c>
      <c r="K253" s="141"/>
    </row>
    <row r="254" spans="2:11">
      <c r="B254" s="45">
        <f t="shared" ref="B254:B255" si="45">C182</f>
        <v>0</v>
      </c>
      <c r="C254" s="209">
        <f t="shared" ref="C254:C255" si="46">D182</f>
        <v>0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>
        <f t="shared" si="44"/>
        <v>0</v>
      </c>
      <c r="K255" s="141"/>
    </row>
    <row r="256" spans="2:11">
      <c r="B256" s="45">
        <f t="shared" ref="B256:B257" si="47">C219</f>
        <v>0</v>
      </c>
      <c r="C256" s="209">
        <f t="shared" ref="C256:C257" si="48">D219</f>
        <v>0</v>
      </c>
      <c r="J256" s="150">
        <f t="shared" si="44"/>
        <v>0</v>
      </c>
      <c r="K256" s="141"/>
    </row>
    <row r="257" ht="15.15" spans="2:11">
      <c r="B257" s="211">
        <f t="shared" si="47"/>
        <v>0</v>
      </c>
      <c r="C257" s="212">
        <f t="shared" si="48"/>
        <v>0</v>
      </c>
      <c r="J257" s="150">
        <f t="shared" si="44"/>
        <v>0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9">C212</f>
        <v>0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>
        <f t="shared" ref="B266:B272" si="50">C230</f>
        <v>0</v>
      </c>
      <c r="C266" s="222"/>
      <c r="J266" s="150">
        <f t="shared" si="49"/>
        <v>0</v>
      </c>
      <c r="K266" s="141"/>
    </row>
    <row r="267" spans="2:11">
      <c r="B267" s="221">
        <f t="shared" si="50"/>
        <v>0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41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E25"/>
    <mergeCell ref="F25:H25"/>
    <mergeCell ref="J25:K25"/>
    <mergeCell ref="J26:K26"/>
    <mergeCell ref="J27:K27"/>
    <mergeCell ref="J28:K28"/>
    <mergeCell ref="J30:K30"/>
    <mergeCell ref="C32:E32"/>
    <mergeCell ref="F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E40"/>
    <mergeCell ref="F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5:E209"/>
    <mergeCell ref="D168:E172"/>
    <mergeCell ref="D131:E135"/>
    <mergeCell ref="D94:E98"/>
    <mergeCell ref="D57:E61"/>
    <mergeCell ref="D20:E24"/>
  </mergeCells>
  <conditionalFormatting sqref="F20">
    <cfRule type="dataBar" priority="6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{aa9041d4-dc17-406a-9340-feca3a1bcf59}</x14:id>
        </ext>
      </extLst>
    </cfRule>
    <cfRule type="dataBar" priority="6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{4ff8eb54-5aec-43d6-8b35-17fde8fc06a5}</x14:id>
        </ext>
      </extLst>
    </cfRule>
    <cfRule type="dataBar" priority="6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{efd434f7-d42a-4932-92f4-e0c70876d3d0}</x14:id>
        </ext>
      </extLst>
    </cfRule>
    <cfRule type="dataBar" priority="6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{cd1f5639-bd1e-41dd-b6b9-1244cdba66c3}</x14:id>
        </ext>
      </extLst>
    </cfRule>
    <cfRule type="dataBar" priority="5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{a15d24a0-7d43-4819-aefa-6760c26a870b}</x14:id>
        </ext>
      </extLst>
    </cfRule>
    <cfRule type="dataBar" priority="5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{0f16fcbc-d326-4b27-8b04-bb83384d1ffd}</x14:id>
        </ext>
      </extLst>
    </cfRule>
    <cfRule type="dataBar" priority="5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{39d23ebd-2000-4201-9dfa-8cda71f60c15}</x14:id>
        </ext>
      </extLst>
    </cfRule>
    <cfRule type="dataBar" priority="4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{a3a43391-d63d-455e-9fcf-21b098dbc5d4}</x14:id>
        </ext>
      </extLst>
    </cfRule>
    <cfRule type="dataBar" priority="5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{09c8f86b-dd52-4990-b949-b6a52b56f34d}</x14:id>
        </ext>
      </extLst>
    </cfRule>
  </conditionalFormatting>
  <conditionalFormatting sqref="F57">
    <cfRule type="dataBar" priority="15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{5ac0f556-b469-4ab8-ab94-deb007a53f30}</x14:id>
        </ext>
      </extLst>
    </cfRule>
    <cfRule type="dataBar" priority="15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{4253a123-bf55-4c35-ac65-16120013b092}</x14:id>
        </ext>
      </extLst>
    </cfRule>
    <cfRule type="dataBar" priority="16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{b762b10c-1309-4ea0-a988-a61d3ffbad69}</x14:id>
        </ext>
      </extLst>
    </cfRule>
    <cfRule type="dataBar" priority="15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{29a1a76d-5a27-43ae-996e-23c7b3ede54e}</x14:id>
        </ext>
      </extLst>
    </cfRule>
    <cfRule type="dataBar" priority="15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{e08ee7d5-33a0-422c-8680-931ba5c0ef42}</x14:id>
        </ext>
      </extLst>
    </cfRule>
    <cfRule type="dataBar" priority="14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{159ff09c-1bcc-481f-8e63-8403837c46a6}</x14:id>
        </ext>
      </extLst>
    </cfRule>
    <cfRule type="dataBar" priority="16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{825901f6-1a44-4f1f-8a4d-059f7c16f119}</x14:id>
        </ext>
      </extLst>
    </cfRule>
    <cfRule type="dataBar" priority="16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{af271e73-a52d-4b45-ab50-6c299010a71d}</x14:id>
        </ext>
      </extLst>
    </cfRule>
    <cfRule type="dataBar" priority="16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{e3a248b7-9a75-4552-b1e2-5e6d0b40e8c9}</x14:id>
        </ext>
      </extLst>
    </cfRule>
  </conditionalFormatting>
  <conditionalFormatting sqref="F94">
    <cfRule type="dataBar" priority="1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{777f334d-3351-4fb7-baf7-ce426881c6c1}</x14:id>
        </ext>
      </extLst>
    </cfRule>
    <cfRule type="dataBar" priority="14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{9cb66855-6a6f-4fd4-929c-558801b2e072}</x14:id>
        </ext>
      </extLst>
    </cfRule>
    <cfRule type="dataBar" priority="1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{0c2ac6e6-ec93-46fc-b015-2dfc14413143}</x14:id>
        </ext>
      </extLst>
    </cfRule>
    <cfRule type="dataBar" priority="13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{55fdd0db-4f94-4fd4-8aaa-d66520f2f742}</x14:id>
        </ext>
      </extLst>
    </cfRule>
    <cfRule type="dataBar" priority="13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{aef5de61-9e35-4933-ae0d-b53252270b5b}</x14:id>
        </ext>
      </extLst>
    </cfRule>
    <cfRule type="dataBar" priority="13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{32cf44c6-3b27-4b6e-8b95-aec3197c6d12}</x14:id>
        </ext>
      </extLst>
    </cfRule>
    <cfRule type="dataBar" priority="12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{ea333d2b-3f77-4a56-b080-22ec62763ee9}</x14:id>
        </ext>
      </extLst>
    </cfRule>
    <cfRule type="dataBar" priority="13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{10bc367c-3f7b-43a6-aded-96bd39afaaa1}</x14:id>
        </ext>
      </extLst>
    </cfRule>
    <cfRule type="dataBar" priority="14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{8b289472-ac4d-418c-8024-8b4c56576e71}</x14:id>
        </ext>
      </extLst>
    </cfRule>
  </conditionalFormatting>
  <conditionalFormatting sqref="F131">
    <cfRule type="dataBar" priority="11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{a0c4ff44-6b66-4285-93e4-c6b3d183cffe}</x14:id>
        </ext>
      </extLst>
    </cfRule>
    <cfRule type="dataBar" priority="11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{e1558892-e7d3-4928-a4d7-c73393a6a4b8}</x14:id>
        </ext>
      </extLst>
    </cfRule>
    <cfRule type="dataBar" priority="1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{590e8108-c58b-46a9-bcbe-96afa8206299}</x14:id>
        </ext>
      </extLst>
    </cfRule>
    <cfRule type="dataBar" priority="12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{3a1eed97-dc9e-4a1a-911b-ac55a33bebfb}</x14:id>
        </ext>
      </extLst>
    </cfRule>
    <cfRule type="dataBar" priority="1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{fdd7f73a-9b3c-4435-b009-8166524c9bed}</x14:id>
        </ext>
      </extLst>
    </cfRule>
    <cfRule type="dataBar" priority="11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{cbcad08d-ca89-4177-ac86-29caf52d88e2}</x14:id>
        </ext>
      </extLst>
    </cfRule>
    <cfRule type="dataBar" priority="10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{cdf28173-dba8-4b30-b4c4-05f6eb741a78}</x14:id>
        </ext>
      </extLst>
    </cfRule>
    <cfRule type="dataBar" priority="12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{86f685ad-d2d3-4b23-aef7-f7c63aebf788}</x14:id>
        </ext>
      </extLst>
    </cfRule>
    <cfRule type="dataBar" priority="1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{a8f24de6-efd0-4fd8-8db7-22752e513cff}</x14:id>
        </ext>
      </extLst>
    </cfRule>
  </conditionalFormatting>
  <conditionalFormatting sqref="F168">
    <cfRule type="dataBar" priority="8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{2184c824-49f8-41ea-8b15-248b1b25a128}</x14:id>
        </ext>
      </extLst>
    </cfRule>
    <cfRule type="dataBar" priority="9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{028fbc1c-dfd9-4b4e-9496-13c73a8ee8d6}</x14:id>
        </ext>
      </extLst>
    </cfRule>
    <cfRule type="dataBar" priority="9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{53b13642-da62-4da3-850e-8af61f893142}</x14:id>
        </ext>
      </extLst>
    </cfRule>
    <cfRule type="dataBar" priority="9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{7ff5a2ac-b0b7-45ed-9aff-6a482364d79f}</x14:id>
        </ext>
      </extLst>
    </cfRule>
    <cfRule type="dataBar" priority="9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{d5dd8057-4e35-41fb-8c82-8b05f845c61d}</x14:id>
        </ext>
      </extLst>
    </cfRule>
    <cfRule type="dataBar" priority="10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{39718aba-f344-4bc5-b9eb-c50ae7071af5}</x14:id>
        </ext>
      </extLst>
    </cfRule>
    <cfRule type="dataBar" priority="10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{39d6ecf5-ad71-4188-935e-85321737c658}</x14:id>
        </ext>
      </extLst>
    </cfRule>
    <cfRule type="dataBar" priority="10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{92081a8b-b677-4f57-a554-0ccf37ab030d}</x14:id>
        </ext>
      </extLst>
    </cfRule>
    <cfRule type="dataBar" priority="10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{f8f6a451-a336-41b4-9bde-a1c32f464de6}</x14:id>
        </ext>
      </extLst>
    </cfRule>
  </conditionalFormatting>
  <conditionalFormatting sqref="F205">
    <cfRule type="dataBar" priority="6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{20a354ba-84d2-4ca6-a1c3-39961e41fe74}</x14:id>
        </ext>
      </extLst>
    </cfRule>
    <cfRule type="dataBar" priority="8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{a6600dd4-017a-4117-9ee3-f5f79b219b3a}</x14:id>
        </ext>
      </extLst>
    </cfRule>
    <cfRule type="dataBar" priority="7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{858b53a8-2f00-47d9-b317-438518748e20}</x14:id>
        </ext>
      </extLst>
    </cfRule>
    <cfRule type="dataBar" priority="7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{8f558095-4512-4edf-aa47-a847c91424cc}</x14:id>
        </ext>
      </extLst>
    </cfRule>
    <cfRule type="dataBar" priority="7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{20ead7f5-1d24-4497-9126-43045763d12d}</x14:id>
        </ext>
      </extLst>
    </cfRule>
    <cfRule type="dataBar" priority="7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{3889dbdc-3dd1-480e-95af-902cf5152dbe}</x14:id>
        </ext>
      </extLst>
    </cfRule>
    <cfRule type="dataBar" priority="8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{444d86ab-0e49-4102-aa97-dc6e2c2cc546}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{c7781c39-8edd-45bd-9fe4-7177834b004d}</x14:id>
        </ext>
      </extLst>
    </cfRule>
    <cfRule type="dataBar" priority="8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{d3574ce9-1d69-4ae9-b904-c8ecbf94542b}</x14:id>
        </ext>
      </extLst>
    </cfRule>
  </conditionalFormatting>
  <conditionalFormatting sqref="F27:F31">
    <cfRule type="dataBar" priority="5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{b8138081-af80-47a8-bedf-5b351438bc94}</x14:id>
        </ext>
      </extLst>
    </cfRule>
    <cfRule type="dataBar" priority="4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{39d27b9b-3a9b-4546-8663-f07b688a30ba}</x14:id>
        </ext>
      </extLst>
    </cfRule>
    <cfRule type="dataBar" priority="6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{9a58130a-c0f0-4f55-9955-453bb89fc8f1}</x14:id>
        </ext>
      </extLst>
    </cfRule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{0b2cfca2-4747-433c-aaa9-ffa8394b56dc}</x14:id>
        </ext>
      </extLst>
    </cfRule>
  </conditionalFormatting>
  <conditionalFormatting sqref="F34:F38">
    <cfRule type="dataBar" priority="5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{d7bea42f-0aa0-460d-925c-a9628385b19b}</x14:id>
        </ext>
      </extLst>
    </cfRule>
    <cfRule type="dataBar" priority="5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{eaca0a63-0462-45cd-a3cf-8c7d8361c2f9}</x14:id>
        </ext>
      </extLst>
    </cfRule>
  </conditionalFormatting>
  <conditionalFormatting sqref="F42:F51">
    <cfRule type="dataBar" priority="5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{aafaf7a8-5816-4913-8ae4-ec57faa3d6f5}</x14:id>
        </ext>
      </extLst>
    </cfRule>
    <cfRule type="dataBar" priority="5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{7d97177c-2eb1-4b25-8e5c-46441868254d}</x14:id>
        </ext>
      </extLst>
    </cfRule>
    <cfRule type="dataBar" priority="5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{473f65e0-265a-4d51-915c-15d8811bd242}</x14:id>
        </ext>
      </extLst>
    </cfRule>
    <cfRule type="dataBar" priority="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{968dd2f8-6f2f-4ffe-9d1e-45a9407fc202}</x14:id>
        </ext>
      </extLst>
    </cfRule>
  </conditionalFormatting>
  <conditionalFormatting sqref="F52:F53">
    <cfRule type="dataBar" priority="19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{ed4bc707-7b52-4836-af88-00da07ce747d}</x14:id>
        </ext>
      </extLst>
    </cfRule>
  </conditionalFormatting>
  <conditionalFormatting sqref="F64:F68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{6d52253f-e355-4b5b-8bd5-62d009e33228}</x14:id>
        </ext>
      </extLst>
    </cfRule>
    <cfRule type="dataBar" priority="14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{0d7b1953-5b1e-4eb0-acfb-21a9c53a6d59}</x14:id>
        </ext>
      </extLst>
    </cfRule>
    <cfRule type="dataBar" priority="15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{5293299c-d92e-4986-a8b8-c79dec39bb8a}</x14:id>
        </ext>
      </extLst>
    </cfRule>
    <cfRule type="dataBar" priority="16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{7543686f-c1bf-4cd8-90cc-4cb9dc02ac4b}</x14:id>
        </ext>
      </extLst>
    </cfRule>
  </conditionalFormatting>
  <conditionalFormatting sqref="F71:F75">
    <cfRule type="dataBar" priority="15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{95b4ae56-64b4-48a2-b8cd-8ecbd6d60e9a}</x14:id>
        </ext>
      </extLst>
    </cfRule>
    <cfRule type="dataBar" priority="15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{5bec867e-6a5a-4e19-bc3f-8191952f5df8}</x14:id>
        </ext>
      </extLst>
    </cfRule>
  </conditionalFormatting>
  <conditionalFormatting sqref="F79:F88">
    <cfRule type="dataBar" priority="15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{e092f6f2-c057-466c-8696-924ac66a132f}</x14:id>
        </ext>
      </extLst>
    </cfRule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{9186bc7b-356f-4e98-8b1e-ababfda86a72}</x14:id>
        </ext>
      </extLst>
    </cfRule>
    <cfRule type="dataBar" priority="15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{b8f7c717-5244-4770-a3de-3e69f2703f0f}</x14:id>
        </ext>
      </extLst>
    </cfRule>
    <cfRule type="dataBar" priority="15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{1cd87f5a-e70b-499c-a404-f236e7673e42}</x14:id>
        </ext>
      </extLst>
    </cfRule>
  </conditionalFormatting>
  <conditionalFormatting sqref="F89:F90">
    <cfRule type="dataBar" priority="19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{3fca5422-677e-4fb0-ab63-de02e6033ec7}</x14:id>
        </ext>
      </extLst>
    </cfRule>
  </conditionalFormatting>
  <conditionalFormatting sqref="F101:F105">
    <cfRule type="dataBar" priority="12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{2af25c7a-9b26-49bb-beed-9c9c3689a6cf}</x14:id>
        </ext>
      </extLst>
    </cfRule>
    <cfRule type="dataBar" priority="13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{34fa7b20-afb6-42f4-87b2-fac6b65bde0a}</x14:id>
        </ext>
      </extLst>
    </cfRule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{c56b81e3-1b8f-4f10-852a-acf5ba9d0ac9}</x14:id>
        </ext>
      </extLst>
    </cfRule>
    <cfRule type="dataBar" priority="14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{cdff8976-43ad-4e72-8a28-435037e777d4}</x14:id>
        </ext>
      </extLst>
    </cfRule>
  </conditionalFormatting>
  <conditionalFormatting sqref="F108:F112">
    <cfRule type="dataBar" priority="13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{f697bf91-8fe5-4c2c-a720-31e0dafa05cc}</x14:id>
        </ext>
      </extLst>
    </cfRule>
    <cfRule type="dataBar" priority="13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{a9da65b1-52af-44fa-9df1-fa77e6bf2ec2}</x14:id>
        </ext>
      </extLst>
    </cfRule>
  </conditionalFormatting>
  <conditionalFormatting sqref="F116:F125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{7a1d4e5a-4aaa-4e9f-be68-42fca7640252}</x14:id>
        </ext>
      </extLst>
    </cfRule>
    <cfRule type="dataBar" priority="13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{6de75edc-b71f-434a-98f1-6405a4577e03}</x14:id>
        </ext>
      </extLst>
    </cfRule>
    <cfRule type="dataBar" priority="13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{ffa25d60-0ac0-4719-82b0-89e06afcd9dc}</x14:id>
        </ext>
      </extLst>
    </cfRule>
    <cfRule type="dataBar" priority="13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{8b6184e4-8fae-4c65-85f7-542c433d4a5e}</x14:id>
        </ext>
      </extLst>
    </cfRule>
  </conditionalFormatting>
  <conditionalFormatting sqref="F126:F127">
    <cfRule type="dataBar" priority="16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{5efc99cb-fc77-4335-84c4-c1d0895d7c1b}</x14:id>
        </ext>
      </extLst>
    </cfRule>
  </conditionalFormatting>
  <conditionalFormatting sqref="F138:F142">
    <cfRule type="dataBar" priority="12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{11c2b99b-ad14-45c7-bead-9f7cdf9cd901}</x14:id>
        </ext>
      </extLst>
    </cfRule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{e4e7adbf-b0a1-4a09-bd6e-9f673959ea56}</x14:id>
        </ext>
      </extLst>
    </cfRule>
    <cfRule type="dataBar" priority="11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{63d456aa-34bd-4522-9a94-bc88f5d519ec}</x14:id>
        </ext>
      </extLst>
    </cfRule>
    <cfRule type="dataBar" priority="10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{1a96e8ae-5d9f-4645-b6ba-437c65758e72}</x14:id>
        </ext>
      </extLst>
    </cfRule>
  </conditionalFormatting>
  <conditionalFormatting sqref="F145:F149">
    <cfRule type="dataBar" priority="1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{c7ca5a74-136d-41b9-861b-2502d8bb0208}</x14:id>
        </ext>
      </extLst>
    </cfRule>
    <cfRule type="dataBar" priority="11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{eb971117-2270-4ca2-a379-1aa4457003f2}</x14:id>
        </ext>
      </extLst>
    </cfRule>
  </conditionalFormatting>
  <conditionalFormatting sqref="F153:F162">
    <cfRule type="dataBar" priority="11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{f47c83a3-b084-456a-ba9c-c527267d8ac9}</x14:id>
        </ext>
      </extLst>
    </cfRule>
    <cfRule type="dataBar" priority="11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{3d3b60dd-d5f6-4788-80af-c1420450869e}</x14:id>
        </ext>
      </extLst>
    </cfRule>
    <cfRule type="dataBar" priority="11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{b01057af-e1af-44a4-b905-f5a2a6b75e05}</x14:id>
        </ext>
      </extLst>
    </cfRule>
    <cfRule type="dataBar" priority="1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{45601c9f-e1d8-40ad-aa88-d380f96c7102}</x14:id>
        </ext>
      </extLst>
    </cfRule>
  </conditionalFormatting>
  <conditionalFormatting sqref="F163:F164">
    <cfRule type="dataBar" priority="18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{20c6c473-8151-49e5-bb4b-9532b9c12acf}</x14:id>
        </ext>
      </extLst>
    </cfRule>
  </conditionalFormatting>
  <conditionalFormatting sqref="F175:F179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{9f05bc87-2962-4a4a-90e8-69ca36475019}</x14:id>
        </ext>
      </extLst>
    </cfRule>
    <cfRule type="dataBar" priority="8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{fdc9bd74-a9e8-4058-b85c-acffe4db2d14}</x14:id>
        </ext>
      </extLst>
    </cfRule>
    <cfRule type="dataBar" priority="10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{1a1f087d-4e83-49c8-a79e-0e98c56baea8}</x14:id>
        </ext>
      </extLst>
    </cfRule>
    <cfRule type="dataBar" priority="9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{0db4f934-35bb-4aaf-aa6b-7d87ea5836aa}</x14:id>
        </ext>
      </extLst>
    </cfRule>
  </conditionalFormatting>
  <conditionalFormatting sqref="F182:F186">
    <cfRule type="dataBar" priority="9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{0df0ad03-e3c7-437a-91c2-bf51569ea579}</x14:id>
        </ext>
      </extLst>
    </cfRule>
    <cfRule type="dataBar" priority="9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{270c2719-1388-4917-abe8-c68ee460d226}</x14:id>
        </ext>
      </extLst>
    </cfRule>
  </conditionalFormatting>
  <conditionalFormatting sqref="F190:F199">
    <cfRule type="dataBar" priority="10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{dc75aefd-9b69-4857-8628-eb53a95904cf}</x14:id>
        </ext>
      </extLst>
    </cfRule>
    <cfRule type="dataBar" priority="9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{dbd0b80a-b692-4acf-a4e9-ba5b3bbb0799}</x14:id>
        </ext>
      </extLst>
    </cfRule>
    <cfRule type="dataBar" priority="9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{c329b6e4-d270-4c9b-b0ad-b8e70c3a44f2}</x14:id>
        </ext>
      </extLst>
    </cfRule>
    <cfRule type="dataBar" priority="9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{e90c647c-ce95-49d3-8b7d-dc5ead4f5fef}</x14:id>
        </ext>
      </extLst>
    </cfRule>
  </conditionalFormatting>
  <conditionalFormatting sqref="F200:F201">
    <cfRule type="dataBar" priority="18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{f9cd9857-4071-459f-9378-8ca59220738f}</x14:id>
        </ext>
      </extLst>
    </cfRule>
  </conditionalFormatting>
  <conditionalFormatting sqref="F212:F216">
    <cfRule type="dataBar" priority="6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{9e6af2cf-0a20-4b38-b81d-8a33a5bbb18f}</x14:id>
        </ext>
      </extLst>
    </cfRule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{da31286a-8e52-479b-96c0-3d0c08c6924c}</x14:id>
        </ext>
      </extLst>
    </cfRule>
    <cfRule type="dataBar" priority="7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{adcc7950-64d8-4b11-a275-3b983d14f917}</x14:id>
        </ext>
      </extLst>
    </cfRule>
    <cfRule type="dataBar" priority="8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{b9313c0e-eb72-44d8-961e-3b3cada9aa12}</x14:id>
        </ext>
      </extLst>
    </cfRule>
  </conditionalFormatting>
  <conditionalFormatting sqref="F219:F223">
    <cfRule type="dataBar" priority="7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{c5134902-8793-4990-a024-5337c3c7c5f6}</x14:id>
        </ext>
      </extLst>
    </cfRule>
    <cfRule type="dataBar" priority="7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{dadc54fe-fd13-410d-b5ac-5f21f94eef02}</x14:id>
        </ext>
      </extLst>
    </cfRule>
  </conditionalFormatting>
  <conditionalFormatting sqref="F227:F236">
    <cfRule type="dataBar" priority="8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{ef37feb5-477b-4666-b4d9-53913682fbcb}</x14:id>
        </ext>
      </extLst>
    </cfRule>
    <cfRule type="dataBar" priority="7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{4ff0f72c-2410-4898-89dd-2a18b230bf39}</x14:id>
        </ext>
      </extLst>
    </cfRule>
    <cfRule type="dataBar" priority="7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{7d4b7ce7-5f3a-463a-9acb-a046fdd3ab5c}</x14:id>
        </ext>
      </extLst>
    </cfRule>
    <cfRule type="dataBar" priority="7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{72c437d9-f3b8-4366-a84e-b65c23cffa70}</x14:id>
        </ext>
      </extLst>
    </cfRule>
  </conditionalFormatting>
  <conditionalFormatting sqref="F237:F238">
    <cfRule type="dataBar" priority="18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{ac3dfad2-490f-41b4-813b-5bac882ba7c1}</x14:id>
        </ext>
      </extLst>
    </cfRule>
  </conditionalFormatting>
  <conditionalFormatting sqref="G27:G31">
    <cfRule type="containsText" dxfId="4" priority="30" operator="between" text="In Progress">
      <formula>NOT(ISERROR(SEARCH("In Progress",G27)))</formula>
    </cfRule>
    <cfRule type="containsText" dxfId="3" priority="29" operator="between" text="Complete">
      <formula>NOT(ISERROR(SEARCH("Complete",G27)))</formula>
    </cfRule>
  </conditionalFormatting>
  <conditionalFormatting sqref="G64:G68">
    <cfRule type="containsText" dxfId="4" priority="42" operator="between" text="In Progress">
      <formula>NOT(ISERROR(SEARCH("In Progress",G64)))</formula>
    </cfRule>
    <cfRule type="containsText" dxfId="3" priority="41" operator="between" text="Complete">
      <formula>NOT(ISERROR(SEARCH("Complete",G64)))</formula>
    </cfRule>
  </conditionalFormatting>
  <conditionalFormatting sqref="G71:G75">
    <cfRule type="containsText" dxfId="4" priority="32" operator="between" text="In Progress">
      <formula>NOT(ISERROR(SEARCH("In Progress",G71)))</formula>
    </cfRule>
    <cfRule type="containsText" dxfId="3" priority="31" operator="between" text="Complete">
      <formula>NOT(ISERROR(SEARCH("Complete",G71)))</formula>
    </cfRule>
  </conditionalFormatting>
  <conditionalFormatting sqref="G79:G88">
    <cfRule type="containsText" dxfId="5" priority="47" operator="between" text="In Progress">
      <formula>NOT(ISERROR(SEARCH("In Progress",G79)))</formula>
    </cfRule>
    <cfRule type="containsText" dxfId="3" priority="46" operator="between" text="Complete">
      <formula>NOT(ISERROR(SEARCH("Complete",G79)))</formula>
    </cfRule>
    <cfRule type="containsText" dxfId="4" priority="45" operator="between" text="In Progress">
      <formula>NOT(ISERROR(SEARCH("In Progress",G79)))</formula>
    </cfRule>
  </conditionalFormatting>
  <conditionalFormatting sqref="G101:G105">
    <cfRule type="containsText" dxfId="3" priority="27" operator="between" text="Complete">
      <formula>NOT(ISERROR(SEARCH("Complete",G101)))</formula>
    </cfRule>
    <cfRule type="containsText" dxfId="4" priority="28" operator="between" text="In Progress">
      <formula>NOT(ISERROR(SEARCH("In Progress",G101)))</formula>
    </cfRule>
  </conditionalFormatting>
  <conditionalFormatting sqref="G108:G112">
    <cfRule type="containsText" dxfId="3" priority="19" operator="between" text="Complete">
      <formula>NOT(ISERROR(SEARCH("Complete",G108)))</formula>
    </cfRule>
    <cfRule type="containsText" dxfId="4" priority="20" operator="between" text="In Progress">
      <formula>NOT(ISERROR(SEARCH("In Progress",G108)))</formula>
    </cfRule>
  </conditionalFormatting>
  <conditionalFormatting sqref="G116:G125">
    <cfRule type="containsText" dxfId="4" priority="10" operator="between" text="In Progress">
      <formula>NOT(ISERROR(SEARCH("In Progress",G116)))</formula>
    </cfRule>
    <cfRule type="containsText" dxfId="3" priority="11" operator="between" text="Complete">
      <formula>NOT(ISERROR(SEARCH("Complete",G116)))</formula>
    </cfRule>
    <cfRule type="containsText" dxfId="5" priority="12" operator="between" text="In Progress">
      <formula>NOT(ISERROR(SEARCH("In Progress",G116)))</formula>
    </cfRule>
  </conditionalFormatting>
  <conditionalFormatting sqref="G138:G142">
    <cfRule type="containsText" dxfId="3" priority="25" operator="between" text="Complete">
      <formula>NOT(ISERROR(SEARCH("Complete",G138)))</formula>
    </cfRule>
    <cfRule type="containsText" dxfId="4" priority="26" operator="between" text="In Progress">
      <formula>NOT(ISERROR(SEARCH("In Progress",G138)))</formula>
    </cfRule>
  </conditionalFormatting>
  <conditionalFormatting sqref="G145:G149">
    <cfRule type="containsText" dxfId="3" priority="17" operator="between" text="Complete">
      <formula>NOT(ISERROR(SEARCH("Complete",G145)))</formula>
    </cfRule>
    <cfRule type="containsText" dxfId="4" priority="18" operator="between" text="In Progress">
      <formula>NOT(ISERROR(SEARCH("In Progress",G145)))</formula>
    </cfRule>
  </conditionalFormatting>
  <conditionalFormatting sqref="G153:G162">
    <cfRule type="containsText" dxfId="4" priority="7" operator="between" text="In Progress">
      <formula>NOT(ISERROR(SEARCH("In Progress",G153)))</formula>
    </cfRule>
    <cfRule type="containsText" dxfId="5" priority="9" operator="between" text="In Progress">
      <formula>NOT(ISERROR(SEARCH("In Progress",G153)))</formula>
    </cfRule>
    <cfRule type="containsText" dxfId="3" priority="8" operator="between" text="Complete">
      <formula>NOT(ISERROR(SEARCH("Complete",G153)))</formula>
    </cfRule>
  </conditionalFormatting>
  <conditionalFormatting sqref="G175:G179">
    <cfRule type="containsText" dxfId="3" priority="23" operator="between" text="Complete">
      <formula>NOT(ISERROR(SEARCH("Complete",G175)))</formula>
    </cfRule>
    <cfRule type="containsText" dxfId="4" priority="24" operator="between" text="In Progress">
      <formula>NOT(ISERROR(SEARCH("In Progress",G175)))</formula>
    </cfRule>
  </conditionalFormatting>
  <conditionalFormatting sqref="G182:G186">
    <cfRule type="containsText" dxfId="3" priority="15" operator="between" text="Complete">
      <formula>NOT(ISERROR(SEARCH("Complete",G182)))</formula>
    </cfRule>
    <cfRule type="containsText" dxfId="4" priority="16" operator="between" text="In Progress">
      <formula>NOT(ISERROR(SEARCH("In Progress",G182)))</formula>
    </cfRule>
  </conditionalFormatting>
  <conditionalFormatting sqref="G190:G199">
    <cfRule type="containsText" dxfId="5" priority="6" operator="between" text="In Progress">
      <formula>NOT(ISERROR(SEARCH("In Progress",G190)))</formula>
    </cfRule>
    <cfRule type="containsText" dxfId="3" priority="5" operator="between" text="Complete">
      <formula>NOT(ISERROR(SEARCH("Complete",G190)))</formula>
    </cfRule>
    <cfRule type="containsText" dxfId="4" priority="4" operator="between" text="In Progress">
      <formula>NOT(ISERROR(SEARCH("In Progress",G190)))</formula>
    </cfRule>
  </conditionalFormatting>
  <conditionalFormatting sqref="G212:G216">
    <cfRule type="containsText" dxfId="3" priority="21" operator="between" text="Complete">
      <formula>NOT(ISERROR(SEARCH("Complete",G212)))</formula>
    </cfRule>
    <cfRule type="containsText" dxfId="4" priority="22" operator="between" text="In Progress">
      <formula>NOT(ISERROR(SEARCH("In Progress",G212)))</formula>
    </cfRule>
  </conditionalFormatting>
  <conditionalFormatting sqref="G219:G223">
    <cfRule type="containsText" dxfId="3" priority="13" operator="between" text="Complete">
      <formula>NOT(ISERROR(SEARCH("Complete",G219)))</formula>
    </cfRule>
    <cfRule type="containsText" dxfId="4" priority="14" operator="between" text="In Progress">
      <formula>NOT(ISERROR(SEARCH("In Progress",G219)))</formula>
    </cfRule>
  </conditionalFormatting>
  <conditionalFormatting sqref="G227:G236">
    <cfRule type="containsText" dxfId="4" priority="1" operator="between" text="In Progress">
      <formula>NOT(ISERROR(SEARCH("In Progress",G227)))</formula>
    </cfRule>
    <cfRule type="containsText" dxfId="5" priority="3" operator="between" text="In Progress">
      <formula>NOT(ISERROR(SEARCH("In Progress",G227)))</formula>
    </cfRule>
    <cfRule type="containsText" dxfId="3" priority="2" operator="between" text="Complete">
      <formula>NOT(ISERROR(SEARCH("Complete",G227)))</formula>
    </cfRule>
  </conditionalFormatting>
  <conditionalFormatting sqref="H242:H251">
    <cfRule type="dataBar" priority="18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{7a7680ae-a51c-41c8-a24e-3e8dee18e516}</x14:id>
        </ext>
      </extLst>
    </cfRule>
  </conditionalFormatting>
  <conditionalFormatting sqref="D4:E14">
    <cfRule type="dataBar" priority="18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{2d54e8d8-c30f-49d7-82b4-235fb7c29931}</x14:id>
        </ext>
      </extLst>
    </cfRule>
  </conditionalFormatting>
  <conditionalFormatting sqref="F34:F38;F27:F31;F20">
    <cfRule type="dataBar" priority="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{8819911c-1f0e-457d-bf8b-171a4d59fa3f}</x14:id>
        </ext>
      </extLst>
    </cfRule>
  </conditionalFormatting>
  <conditionalFormatting sqref="F71:F75;F64:F68;F57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{e43fefb4-d70a-4b07-bdd3-2f267ba0fced}</x14:id>
        </ext>
      </extLst>
    </cfRule>
  </conditionalFormatting>
  <conditionalFormatting sqref="F108:F112;F101:F105;F94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{a3db398d-aaaa-42d7-aa5b-822ec417e94f}</x14:id>
        </ext>
      </extLst>
    </cfRule>
  </conditionalFormatting>
  <conditionalFormatting sqref="F145:F149;F138:F142;F131">
    <cfRule type="dataBar" priority="12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{cf7b582f-f8dd-4a49-84bb-7873fa2701bf}</x14:id>
        </ext>
      </extLst>
    </cfRule>
  </conditionalFormatting>
  <conditionalFormatting sqref="F182:F186;F175:F179;F168">
    <cfRule type="dataBar" priority="10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{1d355861-f7d7-476d-add8-f7c6fbc3c3af}</x14:id>
        </ext>
      </extLst>
    </cfRule>
  </conditionalFormatting>
  <conditionalFormatting sqref="F219:F223;F212:F216;F205">
    <cfRule type="dataBar" priority="8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{80cf32df-f248-4055-8c92-5760cc7996f3}</x14:id>
        </ext>
      </extLst>
    </cfRule>
  </conditionalFormatting>
  <hyperlinks>
    <hyperlink ref="D64" r:id="rId2" display="https://github.com/Umuzi-org/Oswell-Ndhlovu-959-contentitem-python/pulls"/>
    <hyperlink ref="E64" r:id="rId3" display="http://syllabus.africacode.net/projects/oop/bank-accounts/part-1/"/>
    <hyperlink ref="D71:E71" r:id="rId4" display="https://www.geeksforgeeks.org/problems/gf-series3535/1?page=1"/>
    <hyperlink ref="D101" r:id="rId2" display="https://github.com/Umuzi-org/Oswell-Ndhlovu-959-contentitem-python/pulls"/>
    <hyperlink ref="E101" r:id="rId3" display="http://syllabus.africacode.net/projects/oop/bank-accounts/part-1/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041d4-dc17-406a-9340-feca3a1bcf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ff8eb54-5aec-43d6-8b35-17fde8fc06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d434f7-d42a-4932-92f4-e0c70876d3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1f5639-bd1e-41dd-b6b9-1244cdba66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15d24a0-7d43-4819-aefa-6760c26a870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f16fcbc-d326-4b27-8b04-bb83384d1ffd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9d23ebd-2000-4201-9dfa-8cda71f60c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3a43391-d63d-455e-9fcf-21b098dbc5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9c8f86b-dd52-4990-b949-b6a52b56f34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5ac0f556-b469-4ab8-ab94-deb007a53f3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253a123-bf55-4c35-ac65-16120013b09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762b10c-1309-4ea0-a988-a61d3ffba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9a1a76d-5a27-43ae-996e-23c7b3ede5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8ee7d5-33a0-422c-8680-931ba5c0ef4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159ff09c-1bcc-481f-8e63-8403837c46a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25901f6-1a44-4f1f-8a4d-059f7c16f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f271e73-a52d-4b45-ab50-6c299010a71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3a248b7-9a75-4552-b1e2-5e6d0b40e8c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777f334d-3351-4fb7-baf7-ce426881c6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cb66855-6a6f-4fd4-929c-558801b2e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c2ac6e6-ec93-46fc-b015-2dfc14413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5fdd0db-4f94-4fd4-8aaa-d66520f2f7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ef5de61-9e35-4933-ae0d-b53252270b5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2cf44c6-3b27-4b6e-8b95-aec3197c6d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a333d2b-3f77-4a56-b080-22ec62763ee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bc367c-3f7b-43a6-aded-96bd39afaa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b289472-ac4d-418c-8024-8b4c56576e7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a0c4ff44-6b66-4285-93e4-c6b3d183cffe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1558892-e7d3-4928-a4d7-c73393a6a4b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90e8108-c58b-46a9-bcbe-96afa82062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a1eed97-dc9e-4a1a-911b-ac55a33beb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dd7f73a-9b3c-4435-b009-8166524c9b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cad08d-ca89-4177-ac86-29caf52d88e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f28173-dba8-4b30-b4c4-05f6eb741a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6f685ad-d2d3-4b23-aef7-f7c63aebf7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8f24de6-efd0-4fd8-8db7-22752e513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2184c824-49f8-41ea-8b15-248b1b25a12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28fbc1c-dfd9-4b4e-9496-13c73a8ee8d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b13642-da62-4da3-850e-8af61f8931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ff5a2ac-b0b7-45ed-9aff-6a482364d79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d5dd8057-4e35-41fb-8c82-8b05f845c6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9718aba-f344-4bc5-b9eb-c50ae7071a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9d6ecf5-ad71-4188-935e-85321737c65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2081a8b-b677-4f57-a554-0ccf37ab03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f6a451-a336-41b4-9bde-a1c32f464d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20a354ba-84d2-4ca6-a1c3-39961e41fe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6600dd4-017a-4117-9ee3-f5f79b219b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58b53a8-2f00-47d9-b317-438518748e2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f558095-4512-4edf-aa47-a847c91424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0ead7f5-1d24-4497-9126-43045763d12d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889dbdc-3dd1-480e-95af-902cf5152d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4d86ab-0e49-4102-aa97-dc6e2c2cc5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781c39-8edd-45bd-9fe4-7177834b00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574ce9-1d69-4ae9-b904-c8ecbf94542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b8138081-af80-47a8-bedf-5b351438bc9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9d27b9b-3a9b-4546-8663-f07b688a30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a58130a-c0f0-4f55-9955-453bb89fc8f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b2cfca2-4747-433c-aaa9-ffa8394b56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d7bea42f-0aa0-460d-925c-a9628385b19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aca0a63-0462-45cd-a3cf-8c7d8361c2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aafaf7a8-5816-4913-8ae4-ec57faa3d6f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d97177c-2eb1-4b25-8e5c-4644186825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73f65e0-265a-4d51-915c-15d8811bd2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8dd2f8-6f2f-4ffe-9d1e-45a9407fc2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ed4bc707-7b52-4836-af88-00da07ce747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F52:F53</xm:sqref>
        </x14:conditionalFormatting>
        <x14:conditionalFormatting xmlns:xm="http://schemas.microsoft.com/office/excel/2006/main">
          <x14:cfRule type="dataBar" id="{6d52253f-e355-4b5b-8bd5-62d009e3322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0d7b1953-5b1e-4eb0-acfb-21a9c53a6d5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293299c-d92e-4986-a8b8-c79dec39bb8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43686f-c1bf-4cd8-90cc-4cb9dc02ac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95b4ae56-64b4-48a2-b8cd-8ecbd6d60e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bec867e-6a5a-4e19-bc3f-8191952f5d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e092f6f2-c057-466c-8696-924ac66a132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186bc7b-356f-4e98-8b1e-ababfda86a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b8f7c717-5244-4770-a3de-3e69f2703f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d87f5a-e70b-499c-a404-f236e7673e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3fca5422-677e-4fb0-ab63-de02e6033e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2af25c7a-9b26-49bb-beed-9c9c3689a6c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4fa7b20-afb6-42f4-87b2-fac6b65bde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56b81e3-1b8f-4f10-852a-acf5ba9d0a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cdff8976-43ad-4e72-8a28-435037e777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f697bf91-8fe5-4c2c-a720-31e0dafa05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9da65b1-52af-44fa-9df1-fa77e6bf2e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7a1d4e5a-4aaa-4e9f-be68-42fca764025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6de75edc-b71f-434a-98f1-6405a4577e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fa25d60-0ac0-4719-82b0-89e06afcd9d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b6184e4-8fae-4c65-85f7-542c433d4a5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5efc99cb-fc77-4335-84c4-c1d0895d7c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11c2b99b-ad14-45c7-bead-9f7cdf9cd90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e7adbf-b0a1-4a09-bd6e-9f673959ea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63d456aa-34bd-4522-9a94-bc88f5d519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a96e8ae-5d9f-4645-b6ba-437c65758e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c7ca5a74-136d-41b9-861b-2502d8bb02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b971117-2270-4ca2-a379-1aa4457003f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f47c83a3-b084-456a-ba9c-c527267d8a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d3b60dd-d5f6-4788-80af-c1420450869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01057af-e1af-44a4-b905-f5a2a6b75e0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5601c9f-e1d8-40ad-aa88-d380f96c71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20c6c473-8151-49e5-bb4b-9532b9c12ac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9f05bc87-2962-4a4a-90e8-69ca3647501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fdc9bd74-a9e8-4058-b85c-acffe4db2d1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a1f087d-4e83-49c8-a79e-0e98c56baea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db4f934-35bb-4aaf-aa6b-7d87ea5836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0df0ad03-e3c7-437a-91c2-bf51569ea57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0c2719-1388-4917-abe8-c68ee460d2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dc75aefd-9b69-4857-8628-eb53a95904c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bd0b80a-b692-4acf-a4e9-ba5b3bbb07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29b6e4-d270-4c9b-b0ad-b8e70c3a44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90c647c-ce95-49d3-8b7d-dc5ead4f5fe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f9cd9857-4071-459f-9378-8ca59220738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9e6af2cf-0a20-4b38-b81d-8a33a5bbb1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31286a-8e52-479b-96c0-3d0c08c692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adcc7950-64d8-4b11-a275-3b983d14f9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9313c0e-eb72-44d8-961e-3b3cada9aa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c5134902-8793-4990-a024-5337c3c7c5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dc54fe-fd13-410d-b5ac-5f21f94eef0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ef37feb5-477b-4666-b4d9-53913682fbc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ff0f72c-2410-4898-89dd-2a18b230bf3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d4b7ce7-5f3a-463a-9acb-a046fdd3ab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c437d9-f3b8-4366-a84e-b65c23cffa7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ac3dfad2-490f-41b4-813b-5bac882ba7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7a7680ae-a51c-41c8-a24e-3e8dee18e5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2d54e8d8-c30f-49d7-82b4-235fb7c299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D4:E14</xm:sqref>
        </x14:conditionalFormatting>
        <x14:conditionalFormatting xmlns:xm="http://schemas.microsoft.com/office/excel/2006/main">
          <x14:cfRule type="dataBar" id="{8819911c-1f0e-457d-bf8b-171a4d59fa3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F34:F38;F27:F31;F20</xm:sqref>
        </x14:conditionalFormatting>
        <x14:conditionalFormatting xmlns:xm="http://schemas.microsoft.com/office/excel/2006/main">
          <x14:cfRule type="dataBar" id="{e43fefb4-d70a-4b07-bdd3-2f267ba0fce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a3db398d-aaaa-42d7-aa5b-822ec417e94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cf7b582f-f8dd-4a49-84bb-7873fa2701b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1d355861-f7d7-476d-add8-f7c6fbc3c3a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80cf32df-f248-4055-8c92-5760cc7996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5"/>
  <sheetViews>
    <sheetView zoomScale="40" zoomScaleNormal="40" workbookViewId="0">
      <selection activeCell="D3" sqref="D3:D1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11">
      <c r="B3" s="8" t="s">
        <v>46</v>
      </c>
      <c r="C3" s="9"/>
      <c r="D3" s="10"/>
      <c r="E3" s="233"/>
      <c r="G3" s="73" t="s">
        <v>20</v>
      </c>
      <c r="H3" s="74"/>
      <c r="J3" s="135" t="s">
        <v>47</v>
      </c>
      <c r="K3" s="136">
        <f>B19</f>
        <v>45639</v>
      </c>
    </row>
    <row r="4" ht="30" customHeight="1" spans="2:11">
      <c r="B4" s="8" t="s">
        <v>48</v>
      </c>
      <c r="C4" s="9"/>
      <c r="D4" s="10"/>
      <c r="E4" s="72"/>
      <c r="G4" s="75">
        <f>'PROGRESS REPORT '!AA3</f>
        <v>2</v>
      </c>
      <c r="H4" s="76"/>
      <c r="J4" s="137"/>
      <c r="K4" s="138"/>
    </row>
    <row r="5" ht="30" customHeight="1" spans="2:11">
      <c r="B5" s="8" t="s">
        <v>49</v>
      </c>
      <c r="C5" s="9"/>
      <c r="D5" s="10"/>
      <c r="E5" s="72"/>
      <c r="J5" s="137">
        <f t="shared" ref="J5:K9" si="0">C33</f>
        <v>0</v>
      </c>
      <c r="K5" s="139">
        <f t="shared" si="0"/>
        <v>0</v>
      </c>
    </row>
    <row r="6" ht="30" customHeight="1" spans="2:11">
      <c r="B6" s="11" t="s">
        <v>50</v>
      </c>
      <c r="C6" s="12"/>
      <c r="D6" s="10"/>
      <c r="E6" s="72"/>
      <c r="J6" s="140">
        <f t="shared" si="0"/>
        <v>0</v>
      </c>
      <c r="K6" s="141">
        <f t="shared" si="0"/>
        <v>0</v>
      </c>
    </row>
    <row r="7" ht="30" customHeight="1" spans="2:11">
      <c r="B7" s="11" t="s">
        <v>51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52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53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3" t="s">
        <v>54</v>
      </c>
      <c r="C10" s="14"/>
      <c r="D10" s="10"/>
      <c r="E10" s="72"/>
      <c r="J10" s="149"/>
      <c r="K10" s="139"/>
    </row>
    <row r="11" ht="30" customHeight="1" spans="2:11">
      <c r="B11" s="13" t="s">
        <v>55</v>
      </c>
      <c r="C11" s="14"/>
      <c r="D11" s="10"/>
      <c r="E11" s="72"/>
      <c r="J11" s="150"/>
      <c r="K11" s="141"/>
    </row>
    <row r="12" ht="30" customHeight="1" spans="2:11">
      <c r="B12" s="13" t="s">
        <v>56</v>
      </c>
      <c r="C12" s="14"/>
      <c r="D12" s="10"/>
      <c r="E12" s="72"/>
      <c r="J12" s="150"/>
      <c r="K12" s="141"/>
    </row>
    <row r="13" ht="30" customHeight="1" spans="2:11">
      <c r="B13" s="8" t="s">
        <v>57</v>
      </c>
      <c r="C13" s="9"/>
      <c r="D13" s="15"/>
      <c r="E13" s="77"/>
      <c r="J13" s="150" t="str">
        <f t="shared" ref="J13:J19" si="1">C44</f>
        <v>create a REST api to interact with actual database - continue</v>
      </c>
      <c r="K13" s="141"/>
    </row>
    <row r="14" ht="30" customHeight="1" spans="2:11">
      <c r="B14" s="16" t="s">
        <v>21</v>
      </c>
      <c r="C14" s="17"/>
      <c r="D14" s="17"/>
      <c r="E14" s="78"/>
      <c r="J14" s="150" t="str">
        <f t="shared" si="1"/>
        <v>Bank account part 2 - no changes</v>
      </c>
      <c r="K14" s="141"/>
    </row>
    <row r="15" ht="30" customHeight="1" spans="2:11">
      <c r="B15" s="18">
        <f ca="1">'PROGRESS REPORT '!AB3</f>
        <v>9.03445413034456</v>
      </c>
      <c r="C15" s="19"/>
      <c r="D15" s="19"/>
      <c r="E15" s="79"/>
      <c r="J15" s="150" t="str">
        <f t="shared" si="1"/>
        <v>Data Wrangling - no changes</v>
      </c>
      <c r="K15" s="141"/>
    </row>
    <row r="16" spans="10:11">
      <c r="J16" s="150" t="str">
        <f t="shared" si="1"/>
        <v>developer-habits - topic - completed</v>
      </c>
      <c r="K16" s="141"/>
    </row>
    <row r="17" ht="15.15" spans="10:11">
      <c r="J17" s="150" t="str">
        <f t="shared" si="1"/>
        <v>Kanban wastes - started</v>
      </c>
      <c r="K17" s="141"/>
    </row>
    <row r="18" ht="21.75" customHeight="1" spans="2:14">
      <c r="B18" s="20" t="s">
        <v>58</v>
      </c>
      <c r="C18" s="21" t="s">
        <v>59</v>
      </c>
      <c r="D18" s="20" t="s">
        <v>60</v>
      </c>
      <c r="E18" s="80"/>
      <c r="F18" s="81" t="s">
        <v>44</v>
      </c>
      <c r="G18" s="21" t="s">
        <v>61</v>
      </c>
      <c r="H18" s="80" t="s">
        <v>62</v>
      </c>
      <c r="J18" s="150">
        <f t="shared" si="1"/>
        <v>0</v>
      </c>
      <c r="K18" s="141"/>
      <c r="M18" s="169"/>
      <c r="N18" s="170"/>
    </row>
    <row r="19" ht="15" customHeight="1" spans="2:14">
      <c r="B19" s="22">
        <v>45639</v>
      </c>
      <c r="C19" s="23">
        <v>0.208333333333333</v>
      </c>
      <c r="D19" s="24" t="s">
        <v>63</v>
      </c>
      <c r="E19" s="82"/>
      <c r="F19" s="83">
        <v>1</v>
      </c>
      <c r="G19" s="84" t="str">
        <f>IF(F19=100%,"Complete",IF(AND(F19&lt;100%,F19&gt;0%),"In Progress","Not Started"))</f>
        <v>Complete</v>
      </c>
      <c r="H19" s="82"/>
      <c r="J19" s="150">
        <f t="shared" si="1"/>
        <v>0</v>
      </c>
      <c r="K19" s="141"/>
      <c r="M19" s="171"/>
      <c r="N19" s="171"/>
    </row>
    <row r="20" ht="15" customHeight="1" spans="2:14">
      <c r="B20" s="22"/>
      <c r="C20" s="25">
        <v>0.25</v>
      </c>
      <c r="D20" s="26"/>
      <c r="E20" s="85"/>
      <c r="F20" s="86"/>
      <c r="G20" s="87"/>
      <c r="H20" s="85"/>
      <c r="J20" s="145"/>
      <c r="K20" s="146"/>
      <c r="M20" s="159"/>
      <c r="N20" s="159"/>
    </row>
    <row r="21" ht="15" customHeight="1" spans="2:14">
      <c r="B21" s="22"/>
      <c r="C21" s="25">
        <v>0.291666666666666</v>
      </c>
      <c r="D21" s="26"/>
      <c r="E21" s="85"/>
      <c r="F21" s="86"/>
      <c r="G21" s="87"/>
      <c r="H21" s="85"/>
      <c r="J21" s="155" t="s">
        <v>64</v>
      </c>
      <c r="K21" s="156"/>
      <c r="M21" s="159"/>
      <c r="N21" s="159"/>
    </row>
    <row r="22" ht="15" customHeight="1" spans="2:14">
      <c r="B22" s="22"/>
      <c r="C22" s="25">
        <v>0.333333333333333</v>
      </c>
      <c r="D22" s="26"/>
      <c r="E22" s="85"/>
      <c r="F22" s="86"/>
      <c r="G22" s="87"/>
      <c r="H22" s="85"/>
      <c r="J22" s="149" t="str">
        <f t="shared" ref="J22:J26" si="2">C26</f>
        <v>project: Bank accounts - part 1 - oswell.ndhlovu@umuzi.org - reviewed</v>
      </c>
      <c r="K22" s="139"/>
      <c r="M22" s="159"/>
      <c r="N22" s="159"/>
    </row>
    <row r="23" ht="15" customHeight="1" spans="2:14">
      <c r="B23" s="22"/>
      <c r="C23" s="27">
        <v>0.375</v>
      </c>
      <c r="D23" s="28"/>
      <c r="E23" s="88"/>
      <c r="F23" s="89"/>
      <c r="G23" s="90"/>
      <c r="H23" s="88"/>
      <c r="J23" s="150">
        <f t="shared" si="2"/>
        <v>0</v>
      </c>
      <c r="K23" s="141"/>
      <c r="M23" s="159"/>
      <c r="N23" s="159"/>
    </row>
    <row r="24" ht="13.5" customHeight="1" spans="2:14">
      <c r="B24" s="22"/>
      <c r="C24" s="606" t="s">
        <v>215</v>
      </c>
      <c r="D24" s="607"/>
      <c r="E24" s="32"/>
      <c r="F24" s="29" t="s">
        <v>64</v>
      </c>
      <c r="G24" s="30"/>
      <c r="H24" s="531"/>
      <c r="J24" s="150">
        <f t="shared" si="2"/>
        <v>0</v>
      </c>
      <c r="K24" s="141"/>
      <c r="M24" s="159"/>
      <c r="N24" s="159"/>
    </row>
    <row r="25" ht="15" customHeight="1" spans="2:14">
      <c r="B25" s="22"/>
      <c r="C25" s="31" t="s">
        <v>65</v>
      </c>
      <c r="D25" s="32" t="s">
        <v>66</v>
      </c>
      <c r="E25" s="32" t="s">
        <v>43</v>
      </c>
      <c r="F25" s="92" t="s">
        <v>44</v>
      </c>
      <c r="G25" s="93" t="s">
        <v>61</v>
      </c>
      <c r="H25" s="92" t="s">
        <v>62</v>
      </c>
      <c r="J25" s="150">
        <f t="shared" si="2"/>
        <v>0</v>
      </c>
      <c r="K25" s="141"/>
      <c r="M25" s="159"/>
      <c r="N25" s="159"/>
    </row>
    <row r="26" ht="45" customHeight="1" spans="2:14">
      <c r="B26" s="22"/>
      <c r="C26" s="33" t="s">
        <v>238</v>
      </c>
      <c r="D26" s="34"/>
      <c r="E26" s="34"/>
      <c r="F26" s="94">
        <v>1</v>
      </c>
      <c r="G26" s="95" t="str">
        <f t="shared" ref="G26:G30" si="3">IF(F26=100%,"Complete",IF(AND(F26&lt;100%,F26&gt;0%),"In Progress","Not Started"))</f>
        <v>Complete</v>
      </c>
      <c r="H26" s="96"/>
      <c r="J26" s="150">
        <f t="shared" si="2"/>
        <v>0</v>
      </c>
      <c r="K26" s="141"/>
      <c r="M26" s="159"/>
      <c r="N26" s="159"/>
    </row>
    <row r="27" ht="45" customHeight="1" spans="2:14">
      <c r="B27" s="22"/>
      <c r="C27" s="35"/>
      <c r="D27" s="36"/>
      <c r="E27" s="36"/>
      <c r="F27" s="97"/>
      <c r="G27" s="95" t="str">
        <f t="shared" si="3"/>
        <v>Not Started</v>
      </c>
      <c r="H27" s="98"/>
      <c r="J27" s="151"/>
      <c r="K27" s="152"/>
      <c r="M27" s="159"/>
      <c r="N27" s="159"/>
    </row>
    <row r="28" ht="4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3" t="s">
        <v>67</v>
      </c>
      <c r="K28" s="154">
        <f>B56</f>
        <v>45643</v>
      </c>
      <c r="M28" s="159"/>
      <c r="N28" s="159"/>
    </row>
    <row r="29" ht="4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37"/>
      <c r="K29" s="138"/>
      <c r="M29" s="159"/>
      <c r="N29" s="159"/>
    </row>
    <row r="30" ht="45" customHeight="1" spans="2:14">
      <c r="B30" s="22"/>
      <c r="C30" s="608"/>
      <c r="D30" s="457"/>
      <c r="E30" s="457"/>
      <c r="F30" s="572"/>
      <c r="G30" s="95" t="str">
        <f t="shared" si="3"/>
        <v>Not Started</v>
      </c>
      <c r="H30" s="535"/>
      <c r="J30" s="137">
        <f t="shared" ref="J30:K34" si="4">C70</f>
        <v>0</v>
      </c>
      <c r="K30" s="139">
        <f t="shared" si="4"/>
        <v>0</v>
      </c>
      <c r="M30" s="159"/>
      <c r="N30" s="159"/>
    </row>
    <row r="31" ht="15" customHeight="1" spans="2:14">
      <c r="B31" s="22"/>
      <c r="C31" s="609" t="s">
        <v>216</v>
      </c>
      <c r="D31" s="610"/>
      <c r="E31" s="614"/>
      <c r="F31" s="536" t="s">
        <v>217</v>
      </c>
      <c r="G31" s="40"/>
      <c r="H31" s="100"/>
      <c r="J31" s="140">
        <f t="shared" si="4"/>
        <v>0</v>
      </c>
      <c r="K31" s="141">
        <f t="shared" si="4"/>
        <v>0</v>
      </c>
      <c r="M31" s="159"/>
      <c r="N31" s="159"/>
    </row>
    <row r="32" ht="15" customHeight="1" spans="2:14">
      <c r="B32" s="22"/>
      <c r="C32" s="517" t="s">
        <v>69</v>
      </c>
      <c r="D32" s="517" t="s">
        <v>70</v>
      </c>
      <c r="E32" s="518"/>
      <c r="F32" s="102" t="s">
        <v>44</v>
      </c>
      <c r="G32" s="103" t="s">
        <v>61</v>
      </c>
      <c r="H32" s="104" t="s">
        <v>62</v>
      </c>
      <c r="J32" s="140">
        <f t="shared" si="4"/>
        <v>0</v>
      </c>
      <c r="K32" s="141">
        <f t="shared" si="4"/>
        <v>0</v>
      </c>
      <c r="M32" s="159"/>
      <c r="N32" s="159"/>
    </row>
    <row r="33" ht="15" customHeight="1" spans="2:14">
      <c r="B33" s="22"/>
      <c r="C33" s="42"/>
      <c r="D33" s="43"/>
      <c r="E33" s="105"/>
      <c r="F33" s="106"/>
      <c r="G33" s="107" t="str">
        <f t="shared" ref="G33:G56" si="5">IF(F33=100%,"Complete",IF(AND(F33&lt;100%,F33&gt;0%),"In Progress","Not Started"))</f>
        <v>Not Started</v>
      </c>
      <c r="H33" s="108"/>
      <c r="J33" s="140">
        <f t="shared" si="4"/>
        <v>0</v>
      </c>
      <c r="K33" s="141">
        <f t="shared" si="4"/>
        <v>0</v>
      </c>
      <c r="M33" s="159"/>
      <c r="N33" s="159"/>
    </row>
    <row r="34" ht="15" customHeight="1" spans="2:14">
      <c r="B34" s="22"/>
      <c r="C34" s="44"/>
      <c r="D34" s="45"/>
      <c r="E34" s="109"/>
      <c r="F34" s="110"/>
      <c r="G34" s="107" t="str">
        <f t="shared" si="5"/>
        <v>Not Started</v>
      </c>
      <c r="H34" s="111"/>
      <c r="J34" s="140">
        <f t="shared" si="4"/>
        <v>0</v>
      </c>
      <c r="K34" s="141">
        <f t="shared" si="4"/>
        <v>0</v>
      </c>
      <c r="M34" s="159"/>
      <c r="N34" s="159"/>
    </row>
    <row r="35" ht="1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9"/>
      <c r="K35" s="139"/>
      <c r="M35" s="172"/>
      <c r="N35" s="172"/>
    </row>
    <row r="36" ht="1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50"/>
      <c r="K36" s="141"/>
      <c r="M36" s="171"/>
      <c r="N36" s="171"/>
    </row>
    <row r="37" ht="15" customHeight="1" spans="2:14">
      <c r="B37" s="22"/>
      <c r="C37" s="46"/>
      <c r="D37" s="47"/>
      <c r="E37" s="112"/>
      <c r="F37" s="113"/>
      <c r="G37" s="107" t="str">
        <f t="shared" si="5"/>
        <v>Not Started</v>
      </c>
      <c r="H37" s="103"/>
      <c r="J37" s="150"/>
      <c r="K37" s="141"/>
      <c r="M37" s="171"/>
      <c r="N37" s="171"/>
    </row>
    <row r="38" ht="15" customHeight="1" spans="2:14">
      <c r="B38" s="22"/>
      <c r="C38" s="48">
        <v>0.541666666666667</v>
      </c>
      <c r="D38" s="49"/>
      <c r="E38" s="114"/>
      <c r="F38" s="115" t="s">
        <v>71</v>
      </c>
      <c r="G38" s="116"/>
      <c r="H38" s="117"/>
      <c r="J38" s="150" t="str">
        <f t="shared" ref="J38:J44" si="6">C81</f>
        <v>create a REST api to interact with actual database - continue</v>
      </c>
      <c r="K38" s="141"/>
      <c r="M38" s="171"/>
      <c r="N38" s="171"/>
    </row>
    <row r="39" ht="15" customHeight="1" spans="2:14">
      <c r="B39" s="22"/>
      <c r="C39" s="519">
        <v>0.583333333333333</v>
      </c>
      <c r="D39" s="611"/>
      <c r="E39" s="520"/>
      <c r="F39" s="50" t="s">
        <v>72</v>
      </c>
      <c r="G39" s="51"/>
      <c r="H39" s="118"/>
      <c r="J39" s="150" t="str">
        <f t="shared" si="6"/>
        <v>Kanban wastes - continue</v>
      </c>
      <c r="K39" s="141"/>
      <c r="M39" s="171"/>
      <c r="N39" s="171"/>
    </row>
    <row r="40" ht="15" customHeight="1" spans="2:14">
      <c r="B40" s="22"/>
      <c r="C40" s="52" t="s">
        <v>69</v>
      </c>
      <c r="D40" s="53"/>
      <c r="E40" s="119"/>
      <c r="F40" s="120" t="s">
        <v>44</v>
      </c>
      <c r="G40" s="120" t="s">
        <v>61</v>
      </c>
      <c r="H40" s="118" t="s">
        <v>62</v>
      </c>
      <c r="J40" s="150" t="str">
        <f t="shared" si="6"/>
        <v>Bank account part 2 - no changes </v>
      </c>
      <c r="K40" s="141"/>
      <c r="M40" s="171"/>
      <c r="N40" s="171"/>
    </row>
    <row r="41" ht="15" customHeight="1" spans="2:14">
      <c r="B41" s="22"/>
      <c r="C41" s="521" t="s">
        <v>218</v>
      </c>
      <c r="D41" s="541"/>
      <c r="E41" s="120" t="s">
        <v>219</v>
      </c>
      <c r="F41" s="122"/>
      <c r="G41" s="541" t="str">
        <f t="shared" si="5"/>
        <v>Not Started</v>
      </c>
      <c r="H41" s="124"/>
      <c r="J41" s="150" t="str">
        <f t="shared" si="6"/>
        <v>Data Wrangling - made changes</v>
      </c>
      <c r="K41" s="141"/>
      <c r="M41" s="171"/>
      <c r="N41" s="171"/>
    </row>
    <row r="42" ht="15" customHeight="1" spans="2:14">
      <c r="B42" s="22"/>
      <c r="C42" s="523" t="s">
        <v>220</v>
      </c>
      <c r="D42" s="123"/>
      <c r="E42" s="615"/>
      <c r="F42" s="126"/>
      <c r="G42" s="123" t="str">
        <f t="shared" si="5"/>
        <v>Not Started</v>
      </c>
      <c r="H42" s="127"/>
      <c r="J42" s="150">
        <f t="shared" si="6"/>
        <v>0</v>
      </c>
      <c r="K42" s="141"/>
      <c r="M42" s="173"/>
      <c r="N42" s="173"/>
    </row>
    <row r="43" ht="15" customHeight="1" spans="2:14">
      <c r="B43" s="22"/>
      <c r="C43" s="525" t="s">
        <v>221</v>
      </c>
      <c r="D43" s="612"/>
      <c r="E43" s="615"/>
      <c r="F43" s="126"/>
      <c r="G43" s="123" t="str">
        <f t="shared" si="5"/>
        <v>Not Started</v>
      </c>
      <c r="H43" s="127"/>
      <c r="J43" s="150">
        <f t="shared" si="6"/>
        <v>0</v>
      </c>
      <c r="K43" s="141"/>
      <c r="M43" s="169"/>
      <c r="N43" s="170"/>
    </row>
    <row r="44" ht="15" customHeight="1" spans="2:14">
      <c r="B44" s="22"/>
      <c r="C44" s="613" t="s">
        <v>198</v>
      </c>
      <c r="D44" s="130"/>
      <c r="E44" s="616" t="s">
        <v>222</v>
      </c>
      <c r="F44" s="126">
        <v>1</v>
      </c>
      <c r="G44" s="123" t="str">
        <f t="shared" si="5"/>
        <v>Complete</v>
      </c>
      <c r="H44" s="127"/>
      <c r="J44" s="150">
        <f t="shared" si="6"/>
        <v>0</v>
      </c>
      <c r="K44" s="141"/>
      <c r="M44" s="171"/>
      <c r="N44" s="171"/>
    </row>
    <row r="45" ht="15" customHeight="1" spans="2:14">
      <c r="B45" s="22"/>
      <c r="C45" s="64" t="s">
        <v>225</v>
      </c>
      <c r="D45" s="65"/>
      <c r="E45" s="129" t="s">
        <v>224</v>
      </c>
      <c r="F45" s="126">
        <v>1</v>
      </c>
      <c r="G45" s="123" t="str">
        <f t="shared" si="5"/>
        <v>Complete</v>
      </c>
      <c r="H45" s="127"/>
      <c r="J45" s="145"/>
      <c r="K45" s="146"/>
      <c r="M45" s="159"/>
      <c r="N45" s="159"/>
    </row>
    <row r="46" ht="15" customHeight="1" spans="2:14">
      <c r="B46" s="22"/>
      <c r="C46" s="64" t="s">
        <v>239</v>
      </c>
      <c r="D46" s="65"/>
      <c r="E46" s="130"/>
      <c r="F46" s="126">
        <v>1</v>
      </c>
      <c r="G46" s="123" t="str">
        <f t="shared" si="5"/>
        <v>Complete</v>
      </c>
      <c r="H46" s="127"/>
      <c r="J46" s="155" t="s">
        <v>64</v>
      </c>
      <c r="K46" s="156"/>
      <c r="M46" s="159"/>
      <c r="N46" s="159"/>
    </row>
    <row r="47" ht="15" customHeight="1" spans="2:14">
      <c r="B47" s="22"/>
      <c r="C47" s="64" t="s">
        <v>240</v>
      </c>
      <c r="D47" s="65"/>
      <c r="E47" s="130"/>
      <c r="F47" s="126">
        <v>1</v>
      </c>
      <c r="G47" s="123" t="str">
        <f t="shared" si="5"/>
        <v>Complete</v>
      </c>
      <c r="H47" s="127"/>
      <c r="J47" s="149">
        <f t="shared" ref="J47:J51" si="7">C63</f>
        <v>0</v>
      </c>
      <c r="K47" s="139"/>
      <c r="M47" s="159"/>
      <c r="N47" s="159"/>
    </row>
    <row r="48" ht="15" customHeight="1" spans="2:14">
      <c r="B48" s="22"/>
      <c r="C48" s="64" t="s">
        <v>241</v>
      </c>
      <c r="D48" s="65"/>
      <c r="E48" s="130"/>
      <c r="F48" s="126">
        <v>1</v>
      </c>
      <c r="G48" s="123" t="str">
        <f t="shared" si="5"/>
        <v>Complete</v>
      </c>
      <c r="H48" s="127"/>
      <c r="J48" s="150">
        <f t="shared" si="7"/>
        <v>0</v>
      </c>
      <c r="K48" s="141"/>
      <c r="M48" s="159"/>
      <c r="N48" s="159"/>
    </row>
    <row r="49" ht="1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" customHeight="1" spans="2:14">
      <c r="B50" s="66"/>
      <c r="C50" s="67"/>
      <c r="D50" s="68"/>
      <c r="E50" s="131"/>
      <c r="F50" s="132"/>
      <c r="G50" s="123" t="str">
        <f t="shared" si="5"/>
        <v>Not Started</v>
      </c>
      <c r="H50" s="133"/>
      <c r="J50" s="150">
        <f t="shared" si="7"/>
        <v>0</v>
      </c>
      <c r="K50" s="141"/>
      <c r="M50" s="159"/>
      <c r="N50" s="159"/>
    </row>
    <row r="51" ht="15" customHeight="1" spans="2:14">
      <c r="B51" s="69"/>
      <c r="C51" s="70"/>
      <c r="D51" s="71"/>
      <c r="E51" s="71"/>
      <c r="F51" s="134"/>
      <c r="G51" s="71"/>
      <c r="H51" s="71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40" t="s">
        <v>76</v>
      </c>
      <c r="K52" s="144"/>
      <c r="M52" s="159"/>
      <c r="N52" s="159"/>
    </row>
    <row r="53" spans="10:14">
      <c r="J53" s="157" t="s">
        <v>77</v>
      </c>
      <c r="K53" s="158"/>
      <c r="M53" s="159"/>
      <c r="N53" s="159"/>
    </row>
    <row r="54" ht="15.15" spans="10:14">
      <c r="J54" s="145"/>
      <c r="K54" s="146"/>
      <c r="M54" s="159"/>
      <c r="N54" s="159"/>
    </row>
    <row r="55" ht="21.75" customHeight="1" spans="2:14">
      <c r="B55" s="20" t="s">
        <v>58</v>
      </c>
      <c r="C55" s="21" t="s">
        <v>59</v>
      </c>
      <c r="D55" s="20" t="s">
        <v>60</v>
      </c>
      <c r="E55" s="80"/>
      <c r="F55" s="81" t="s">
        <v>44</v>
      </c>
      <c r="G55" s="21" t="s">
        <v>61</v>
      </c>
      <c r="H55" s="80" t="s">
        <v>62</v>
      </c>
      <c r="J55" s="159"/>
      <c r="K55" s="159"/>
      <c r="M55" s="159"/>
      <c r="N55" s="159"/>
    </row>
    <row r="56" ht="15.15" spans="2:14">
      <c r="B56" s="22">
        <v>45643</v>
      </c>
      <c r="C56" s="23">
        <v>0.208333333333333</v>
      </c>
      <c r="D56" s="24" t="s">
        <v>63</v>
      </c>
      <c r="E56" s="82"/>
      <c r="F56" s="83"/>
      <c r="G56" s="84" t="str">
        <f t="shared" si="5"/>
        <v>Not Started</v>
      </c>
      <c r="H56" s="82"/>
      <c r="J56" s="159"/>
      <c r="K56" s="159"/>
      <c r="M56" s="159"/>
      <c r="N56" s="159"/>
    </row>
    <row r="57" ht="15.15" spans="2:14">
      <c r="B57" s="22"/>
      <c r="C57" s="25">
        <v>0.25</v>
      </c>
      <c r="D57" s="26"/>
      <c r="E57" s="85"/>
      <c r="F57" s="86"/>
      <c r="G57" s="87"/>
      <c r="H57" s="85"/>
      <c r="J57" s="160" t="s">
        <v>47</v>
      </c>
      <c r="K57" s="161">
        <f>K28</f>
        <v>45643</v>
      </c>
      <c r="M57" s="159"/>
      <c r="N57" s="159"/>
    </row>
    <row r="58" ht="15.15" spans="2:14">
      <c r="B58" s="22"/>
      <c r="C58" s="25">
        <v>0.291666666666666</v>
      </c>
      <c r="D58" s="26"/>
      <c r="E58" s="85"/>
      <c r="F58" s="86"/>
      <c r="G58" s="87"/>
      <c r="H58" s="85"/>
      <c r="J58" s="162"/>
      <c r="K58" s="163"/>
      <c r="M58" s="159"/>
      <c r="N58" s="159"/>
    </row>
    <row r="59" spans="2:14">
      <c r="B59" s="22"/>
      <c r="C59" s="25">
        <v>0.333333333333333</v>
      </c>
      <c r="D59" s="26"/>
      <c r="E59" s="85"/>
      <c r="F59" s="86"/>
      <c r="G59" s="87"/>
      <c r="H59" s="85"/>
      <c r="J59" s="162">
        <f t="shared" ref="J59:K80" si="8">J30</f>
        <v>0</v>
      </c>
      <c r="K59" s="164">
        <f t="shared" ref="K59:K60" si="9">K30</f>
        <v>0</v>
      </c>
      <c r="M59" s="159"/>
      <c r="N59" s="159"/>
    </row>
    <row r="60" ht="15.15" spans="2:14">
      <c r="B60" s="22"/>
      <c r="C60" s="27">
        <v>0.375</v>
      </c>
      <c r="D60" s="28"/>
      <c r="E60" s="88"/>
      <c r="F60" s="89"/>
      <c r="G60" s="90"/>
      <c r="H60" s="88"/>
      <c r="J60" s="165">
        <f t="shared" si="8"/>
        <v>0</v>
      </c>
      <c r="K60" s="166">
        <f t="shared" si="9"/>
        <v>0</v>
      </c>
      <c r="M60" s="172"/>
      <c r="N60" s="172"/>
    </row>
    <row r="61" ht="15.15" spans="2:14">
      <c r="B61" s="22"/>
      <c r="C61" s="606" t="s">
        <v>215</v>
      </c>
      <c r="D61" s="607"/>
      <c r="E61" s="32"/>
      <c r="F61" s="29" t="s">
        <v>64</v>
      </c>
      <c r="G61" s="30"/>
      <c r="H61" s="531"/>
      <c r="J61" s="165">
        <f t="shared" si="8"/>
        <v>0</v>
      </c>
      <c r="K61" s="166">
        <f t="shared" si="8"/>
        <v>0</v>
      </c>
      <c r="M61" s="171"/>
      <c r="N61" s="171"/>
    </row>
    <row r="62" ht="15.15" spans="2:14">
      <c r="B62" s="22"/>
      <c r="C62" s="31" t="s">
        <v>65</v>
      </c>
      <c r="D62" s="32" t="s">
        <v>66</v>
      </c>
      <c r="E62" s="32" t="s">
        <v>43</v>
      </c>
      <c r="F62" s="92" t="s">
        <v>44</v>
      </c>
      <c r="G62" s="93" t="s">
        <v>61</v>
      </c>
      <c r="H62" s="92" t="s">
        <v>62</v>
      </c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3"/>
      <c r="D63" s="34"/>
      <c r="E63" s="34"/>
      <c r="F63" s="94"/>
      <c r="G63" s="95" t="str">
        <f t="shared" ref="G63:G67" si="10">IF(F63=100%,"Complete",IF(AND(F63&lt;100%,F63&gt;0%),"In Progress","Not Started"))</f>
        <v>Not Started</v>
      </c>
      <c r="H63" s="96"/>
      <c r="J63" s="165">
        <f t="shared" si="8"/>
        <v>0</v>
      </c>
      <c r="K63" s="166">
        <f t="shared" si="8"/>
        <v>0</v>
      </c>
      <c r="M63" s="171"/>
      <c r="N63" s="171"/>
    </row>
    <row r="64" spans="2:14">
      <c r="B64" s="22"/>
      <c r="C64" s="35"/>
      <c r="D64" s="36"/>
      <c r="E64" s="36"/>
      <c r="F64" s="97"/>
      <c r="G64" s="95" t="str">
        <f t="shared" si="10"/>
        <v>Not Started</v>
      </c>
      <c r="H64" s="98"/>
      <c r="J64" s="174"/>
      <c r="K64" s="164"/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5"/>
      <c r="K65" s="166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/>
      <c r="K66" s="166"/>
      <c r="M66" s="171"/>
      <c r="N66" s="171"/>
    </row>
    <row r="67" ht="15.15" spans="2:14">
      <c r="B67" s="22"/>
      <c r="C67" s="608"/>
      <c r="D67" s="457"/>
      <c r="E67" s="457"/>
      <c r="F67" s="572"/>
      <c r="G67" s="95" t="str">
        <f t="shared" si="10"/>
        <v>Not Started</v>
      </c>
      <c r="H67" s="535"/>
      <c r="J67" s="175" t="str">
        <f t="shared" si="8"/>
        <v>create a REST api to interact with actual database - continue</v>
      </c>
      <c r="K67" s="166"/>
      <c r="M67" s="171"/>
      <c r="N67" s="171"/>
    </row>
    <row r="68" ht="15.15" spans="2:14">
      <c r="B68" s="22"/>
      <c r="C68" s="609" t="s">
        <v>216</v>
      </c>
      <c r="D68" s="610"/>
      <c r="E68" s="614"/>
      <c r="F68" s="536" t="s">
        <v>217</v>
      </c>
      <c r="G68" s="40"/>
      <c r="H68" s="100"/>
      <c r="J68" s="175" t="str">
        <f t="shared" si="8"/>
        <v>Kanban wastes - continue</v>
      </c>
      <c r="K68" s="166"/>
      <c r="M68" s="171"/>
      <c r="N68" s="171"/>
    </row>
    <row r="69" ht="15.15" spans="2:14">
      <c r="B69" s="22"/>
      <c r="C69" s="517" t="s">
        <v>69</v>
      </c>
      <c r="D69" s="517" t="s">
        <v>70</v>
      </c>
      <c r="E69" s="518"/>
      <c r="F69" s="102" t="s">
        <v>44</v>
      </c>
      <c r="G69" s="103" t="s">
        <v>61</v>
      </c>
      <c r="H69" s="104" t="s">
        <v>62</v>
      </c>
      <c r="J69" s="175" t="str">
        <f t="shared" si="8"/>
        <v>Bank account part 2 - no changes </v>
      </c>
      <c r="K69" s="166"/>
      <c r="M69" s="173"/>
      <c r="N69" s="173"/>
    </row>
    <row r="70" spans="2:11">
      <c r="B70" s="22"/>
      <c r="C70" s="42"/>
      <c r="D70" s="43"/>
      <c r="E70" s="105"/>
      <c r="F70" s="106"/>
      <c r="G70" s="107" t="str">
        <f t="shared" ref="G70:G93" si="11">IF(F70=100%,"Complete",IF(AND(F70&lt;100%,F70&gt;0%),"In Progress","Not Started"))</f>
        <v>Not Started</v>
      </c>
      <c r="H70" s="108"/>
      <c r="J70" s="175" t="str">
        <f t="shared" si="8"/>
        <v>Data Wrangling - made changes</v>
      </c>
      <c r="K70" s="166"/>
    </row>
    <row r="71" spans="2:11">
      <c r="B71" s="22"/>
      <c r="C71" s="44"/>
      <c r="D71" s="45"/>
      <c r="E71" s="109"/>
      <c r="F71" s="110"/>
      <c r="G71" s="107" t="str">
        <f t="shared" si="11"/>
        <v>Not Started</v>
      </c>
      <c r="H71" s="111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ht="15.15" spans="2:11">
      <c r="B74" s="22"/>
      <c r="C74" s="46"/>
      <c r="D74" s="47"/>
      <c r="E74" s="112"/>
      <c r="F74" s="113"/>
      <c r="G74" s="107" t="str">
        <f t="shared" si="11"/>
        <v>Not Started</v>
      </c>
      <c r="H74" s="103"/>
      <c r="J74" s="176"/>
      <c r="K74" s="177"/>
    </row>
    <row r="75" ht="15.15" spans="2:11">
      <c r="B75" s="22"/>
      <c r="C75" s="48">
        <v>0.541666666666667</v>
      </c>
      <c r="D75" s="49"/>
      <c r="E75" s="114"/>
      <c r="F75" s="115" t="s">
        <v>71</v>
      </c>
      <c r="G75" s="116"/>
      <c r="H75" s="117"/>
      <c r="J75" s="178" t="s">
        <v>64</v>
      </c>
      <c r="K75" s="179"/>
    </row>
    <row r="76" ht="15.15" spans="2:11">
      <c r="B76" s="22"/>
      <c r="C76" s="519">
        <v>0.583333333333333</v>
      </c>
      <c r="D76" s="611"/>
      <c r="E76" s="520"/>
      <c r="F76" s="50" t="s">
        <v>72</v>
      </c>
      <c r="G76" s="51"/>
      <c r="H76" s="118"/>
      <c r="J76" s="175">
        <f t="shared" si="8"/>
        <v>0</v>
      </c>
      <c r="K76" s="166"/>
    </row>
    <row r="77" ht="15.15" spans="2:11">
      <c r="B77" s="22"/>
      <c r="C77" s="52" t="s">
        <v>69</v>
      </c>
      <c r="D77" s="53"/>
      <c r="E77" s="119"/>
      <c r="F77" s="120" t="s">
        <v>44</v>
      </c>
      <c r="G77" s="120" t="s">
        <v>61</v>
      </c>
      <c r="H77" s="118" t="s">
        <v>62</v>
      </c>
      <c r="J77" s="175">
        <f t="shared" si="8"/>
        <v>0</v>
      </c>
      <c r="K77" s="166"/>
    </row>
    <row r="78" ht="15" customHeight="1" spans="2:11">
      <c r="B78" s="22"/>
      <c r="C78" s="521" t="s">
        <v>218</v>
      </c>
      <c r="D78" s="541"/>
      <c r="E78" s="120" t="s">
        <v>219</v>
      </c>
      <c r="F78" s="122"/>
      <c r="G78" s="541" t="str">
        <f t="shared" si="11"/>
        <v>Not Started</v>
      </c>
      <c r="H78" s="124"/>
      <c r="J78" s="175">
        <f t="shared" si="8"/>
        <v>0</v>
      </c>
      <c r="K78" s="166"/>
    </row>
    <row r="79" spans="2:11">
      <c r="B79" s="22"/>
      <c r="C79" s="523" t="s">
        <v>220</v>
      </c>
      <c r="D79" s="123"/>
      <c r="E79" s="615"/>
      <c r="F79" s="126"/>
      <c r="G79" s="123" t="str">
        <f t="shared" si="11"/>
        <v>Not Started</v>
      </c>
      <c r="H79" s="127"/>
      <c r="J79" s="175">
        <f t="shared" si="8"/>
        <v>0</v>
      </c>
      <c r="K79" s="166"/>
    </row>
    <row r="80" ht="15.75" customHeight="1" spans="2:11">
      <c r="B80" s="22"/>
      <c r="C80" s="525" t="s">
        <v>221</v>
      </c>
      <c r="D80" s="612"/>
      <c r="E80" s="615"/>
      <c r="F80" s="126"/>
      <c r="G80" s="123" t="str">
        <f t="shared" si="11"/>
        <v>Not Started</v>
      </c>
      <c r="H80" s="127"/>
      <c r="J80" s="175">
        <f t="shared" si="8"/>
        <v>0</v>
      </c>
      <c r="K80" s="166"/>
    </row>
    <row r="81" ht="15.15" spans="2:11">
      <c r="B81" s="22"/>
      <c r="C81" s="613" t="s">
        <v>198</v>
      </c>
      <c r="D81" s="130"/>
      <c r="E81" s="616" t="s">
        <v>222</v>
      </c>
      <c r="F81" s="126">
        <v>1</v>
      </c>
      <c r="G81" s="123" t="str">
        <f t="shared" si="11"/>
        <v>Complete</v>
      </c>
      <c r="H81" s="127"/>
      <c r="J81" s="180"/>
      <c r="K81" s="181"/>
    </row>
    <row r="82" ht="15.15" spans="2:11">
      <c r="B82" s="22"/>
      <c r="C82" s="570" t="s">
        <v>242</v>
      </c>
      <c r="D82" s="571"/>
      <c r="E82" s="129" t="s">
        <v>224</v>
      </c>
      <c r="F82" s="126">
        <v>1</v>
      </c>
      <c r="G82" s="123" t="str">
        <f t="shared" si="11"/>
        <v>Complete</v>
      </c>
      <c r="H82" s="127"/>
      <c r="J82" s="182" t="s">
        <v>67</v>
      </c>
      <c r="K82" s="183">
        <f>B93</f>
        <v>45644</v>
      </c>
    </row>
    <row r="83" ht="15.15" spans="2:11">
      <c r="B83" s="22"/>
      <c r="C83" s="64" t="s">
        <v>243</v>
      </c>
      <c r="D83" s="65"/>
      <c r="E83" s="130"/>
      <c r="F83" s="126">
        <v>1</v>
      </c>
      <c r="G83" s="123" t="str">
        <f t="shared" si="11"/>
        <v>Complete</v>
      </c>
      <c r="H83" s="127"/>
      <c r="J83" s="178"/>
      <c r="K83" s="179"/>
    </row>
    <row r="84" spans="2:11">
      <c r="B84" s="22"/>
      <c r="C84" s="64" t="s">
        <v>244</v>
      </c>
      <c r="D84" s="65"/>
      <c r="E84" s="130"/>
      <c r="F84" s="126">
        <v>1</v>
      </c>
      <c r="G84" s="123" t="str">
        <f t="shared" si="11"/>
        <v>Complete</v>
      </c>
      <c r="H84" s="127"/>
      <c r="J84" s="162" t="str">
        <f t="shared" ref="J84:K88" si="12">C107</f>
        <v>Flask Tutorial</v>
      </c>
      <c r="K84" s="164" t="str">
        <f t="shared" si="12"/>
        <v>https://youtu.be/Z1RJmh_OqeA?si=2E8do4h8gyOWLhdc</v>
      </c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5">
        <f t="shared" si="12"/>
        <v>0</v>
      </c>
      <c r="K85" s="166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ht="15.15" spans="2:11">
      <c r="B87" s="66"/>
      <c r="C87" s="67"/>
      <c r="D87" s="68"/>
      <c r="E87" s="131"/>
      <c r="F87" s="132"/>
      <c r="G87" s="123" t="str">
        <f t="shared" si="11"/>
        <v>Not Started</v>
      </c>
      <c r="H87" s="133"/>
      <c r="J87" s="165">
        <f t="shared" si="12"/>
        <v>0</v>
      </c>
      <c r="K87" s="166">
        <f t="shared" si="12"/>
        <v>0</v>
      </c>
    </row>
    <row r="88" ht="25.75" spans="2:11">
      <c r="B88" s="69"/>
      <c r="C88" s="70"/>
      <c r="D88" s="71"/>
      <c r="E88" s="71"/>
      <c r="F88" s="134"/>
      <c r="G88" s="71"/>
      <c r="H88" s="71"/>
      <c r="J88" s="165">
        <f t="shared" si="12"/>
        <v>0</v>
      </c>
      <c r="K88" s="166">
        <f t="shared" si="12"/>
        <v>0</v>
      </c>
    </row>
    <row r="89" ht="15.75" customHeight="1" spans="2:11">
      <c r="B89" s="69"/>
      <c r="C89" s="70"/>
      <c r="D89" s="71"/>
      <c r="E89" s="71"/>
      <c r="F89" s="134"/>
      <c r="G89" s="71"/>
      <c r="H89" s="71"/>
      <c r="J89" s="174"/>
      <c r="K89" s="164"/>
    </row>
    <row r="90" spans="10:11">
      <c r="J90" s="175"/>
      <c r="K90" s="166"/>
    </row>
    <row r="91" ht="15.15" spans="10:11">
      <c r="J91" s="175"/>
      <c r="K91" s="166"/>
    </row>
    <row r="92" ht="21.75" customHeight="1" spans="2:11">
      <c r="B92" s="20" t="s">
        <v>58</v>
      </c>
      <c r="C92" s="21" t="s">
        <v>59</v>
      </c>
      <c r="D92" s="20" t="s">
        <v>60</v>
      </c>
      <c r="E92" s="80"/>
      <c r="F92" s="81" t="s">
        <v>44</v>
      </c>
      <c r="G92" s="21" t="s">
        <v>61</v>
      </c>
      <c r="H92" s="80" t="s">
        <v>62</v>
      </c>
      <c r="J92" s="175" t="str">
        <f t="shared" ref="J92:J98" si="13">C118</f>
        <v>create a REST api to interact with actual database - continue</v>
      </c>
      <c r="K92" s="166"/>
    </row>
    <row r="93" spans="2:11">
      <c r="B93" s="22">
        <v>45644</v>
      </c>
      <c r="C93" s="23">
        <v>0.208333333333333</v>
      </c>
      <c r="D93" s="24" t="s">
        <v>63</v>
      </c>
      <c r="E93" s="82"/>
      <c r="F93" s="83"/>
      <c r="G93" s="84" t="str">
        <f t="shared" si="11"/>
        <v>Not Started</v>
      </c>
      <c r="H93" s="82"/>
      <c r="J93" s="175" t="str">
        <f t="shared" si="13"/>
        <v>How to ask for help with your code - continue</v>
      </c>
      <c r="K93" s="166"/>
    </row>
    <row r="94" spans="2:11">
      <c r="B94" s="22"/>
      <c r="C94" s="25">
        <v>0.25</v>
      </c>
      <c r="D94" s="26"/>
      <c r="E94" s="85"/>
      <c r="F94" s="86"/>
      <c r="G94" s="87"/>
      <c r="H94" s="85"/>
      <c r="J94" s="175" t="str">
        <f t="shared" si="13"/>
        <v>Bank account part 2 - make changes if requested</v>
      </c>
      <c r="K94" s="166"/>
    </row>
    <row r="95" spans="2:11">
      <c r="B95" s="22"/>
      <c r="C95" s="25">
        <v>0.291666666666666</v>
      </c>
      <c r="D95" s="26"/>
      <c r="E95" s="85"/>
      <c r="F95" s="86"/>
      <c r="G95" s="87"/>
      <c r="H95" s="85"/>
      <c r="J95" s="175" t="str">
        <f t="shared" si="13"/>
        <v>Data Wrangling - make changes if requested</v>
      </c>
      <c r="K95" s="166"/>
    </row>
    <row r="96" spans="2:11">
      <c r="B96" s="22"/>
      <c r="C96" s="25">
        <v>0.333333333333333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ht="15.15" spans="2:11">
      <c r="B97" s="22"/>
      <c r="C97" s="27">
        <v>0.375</v>
      </c>
      <c r="D97" s="28"/>
      <c r="E97" s="88"/>
      <c r="F97" s="89"/>
      <c r="G97" s="90"/>
      <c r="H97" s="88"/>
      <c r="J97" s="175">
        <f t="shared" si="13"/>
        <v>0</v>
      </c>
      <c r="K97" s="166"/>
    </row>
    <row r="98" ht="15.15" spans="2:11">
      <c r="B98" s="22"/>
      <c r="C98" s="606" t="s">
        <v>215</v>
      </c>
      <c r="D98" s="607"/>
      <c r="E98" s="32"/>
      <c r="F98" s="29" t="s">
        <v>64</v>
      </c>
      <c r="G98" s="30"/>
      <c r="H98" s="531"/>
      <c r="J98" s="175">
        <f t="shared" si="13"/>
        <v>0</v>
      </c>
      <c r="K98" s="166"/>
    </row>
    <row r="99" ht="15.15" spans="2:11">
      <c r="B99" s="22"/>
      <c r="C99" s="31" t="s">
        <v>65</v>
      </c>
      <c r="D99" s="32" t="s">
        <v>66</v>
      </c>
      <c r="E99" s="32" t="s">
        <v>43</v>
      </c>
      <c r="F99" s="92" t="s">
        <v>44</v>
      </c>
      <c r="G99" s="93" t="s">
        <v>61</v>
      </c>
      <c r="H99" s="92" t="s">
        <v>62</v>
      </c>
      <c r="J99" s="184"/>
      <c r="K99" s="185"/>
    </row>
    <row r="100" ht="15.15" spans="2:11">
      <c r="B100" s="22"/>
      <c r="C100" s="33"/>
      <c r="D100" s="34"/>
      <c r="E100" s="34"/>
      <c r="F100" s="94"/>
      <c r="G100" s="95" t="str">
        <f t="shared" ref="G100:G104" si="14">IF(F100=100%,"Complete",IF(AND(F100&lt;100%,F100&gt;0%),"In Progress","Not Started"))</f>
        <v>Not Started</v>
      </c>
      <c r="H100" s="96"/>
      <c r="J100" s="178" t="s">
        <v>64</v>
      </c>
      <c r="K100" s="179"/>
    </row>
    <row r="101" spans="2:11">
      <c r="B101" s="22"/>
      <c r="C101" s="35"/>
      <c r="D101" s="36"/>
      <c r="E101" s="36"/>
      <c r="F101" s="97"/>
      <c r="G101" s="95" t="str">
        <f t="shared" si="14"/>
        <v>Not Started</v>
      </c>
      <c r="H101" s="98"/>
      <c r="J101" s="174">
        <f t="shared" ref="J101:J105" si="15">C100</f>
        <v>0</v>
      </c>
      <c r="K101" s="164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5">
        <f t="shared" si="15"/>
        <v>0</v>
      </c>
      <c r="K102" s="166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ht="15.15" spans="2:11">
      <c r="B104" s="22"/>
      <c r="C104" s="608"/>
      <c r="D104" s="457"/>
      <c r="E104" s="457"/>
      <c r="F104" s="572"/>
      <c r="G104" s="95" t="str">
        <f t="shared" si="14"/>
        <v>Not Started</v>
      </c>
      <c r="H104" s="535"/>
      <c r="J104" s="175">
        <f t="shared" si="15"/>
        <v>0</v>
      </c>
      <c r="K104" s="166"/>
    </row>
    <row r="105" ht="15.15" spans="2:11">
      <c r="B105" s="22"/>
      <c r="C105" s="609" t="s">
        <v>216</v>
      </c>
      <c r="D105" s="610"/>
      <c r="E105" s="614"/>
      <c r="F105" s="536" t="s">
        <v>68</v>
      </c>
      <c r="G105" s="40"/>
      <c r="H105" s="100"/>
      <c r="J105" s="175">
        <f t="shared" si="15"/>
        <v>0</v>
      </c>
      <c r="K105" s="166"/>
    </row>
    <row r="106" ht="15.15" spans="2:11">
      <c r="B106" s="22"/>
      <c r="C106" s="517" t="s">
        <v>69</v>
      </c>
      <c r="D106" s="517" t="s">
        <v>70</v>
      </c>
      <c r="E106" s="518"/>
      <c r="F106" s="102" t="s">
        <v>44</v>
      </c>
      <c r="G106" s="103" t="s">
        <v>61</v>
      </c>
      <c r="H106" s="104" t="s">
        <v>62</v>
      </c>
      <c r="J106" s="165" t="s">
        <v>76</v>
      </c>
      <c r="K106" s="186"/>
    </row>
    <row r="107" spans="2:11">
      <c r="B107" s="22"/>
      <c r="C107" s="42" t="s">
        <v>245</v>
      </c>
      <c r="D107" s="619" t="s">
        <v>246</v>
      </c>
      <c r="E107" s="648"/>
      <c r="F107" s="106"/>
      <c r="G107" s="107" t="str">
        <f t="shared" ref="G107:G130" si="16">IF(F107=100%,"Complete",IF(AND(F107&lt;100%,F107&gt;0%),"In Progress","Not Started"))</f>
        <v>Not Started</v>
      </c>
      <c r="H107" s="108"/>
      <c r="J107" s="187" t="s">
        <v>77</v>
      </c>
      <c r="K107" s="188"/>
    </row>
    <row r="108" ht="15.15" spans="2:11">
      <c r="B108" s="22"/>
      <c r="C108" s="44"/>
      <c r="D108" s="45"/>
      <c r="E108" s="109"/>
      <c r="F108" s="110"/>
      <c r="G108" s="107" t="str">
        <f t="shared" si="16"/>
        <v>Not Started</v>
      </c>
      <c r="H108" s="111"/>
      <c r="J108" s="176"/>
      <c r="K108" s="177"/>
    </row>
    <row r="109" spans="2:8">
      <c r="B109" s="22"/>
      <c r="C109" s="44"/>
      <c r="D109" s="45"/>
      <c r="E109" s="109"/>
      <c r="F109" s="110"/>
      <c r="G109" s="107" t="str">
        <f t="shared" si="16"/>
        <v>Not Started</v>
      </c>
      <c r="H109" s="111"/>
    </row>
    <row r="110" ht="15.15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75" customHeight="1" spans="2:11">
      <c r="B111" s="22"/>
      <c r="C111" s="46"/>
      <c r="D111" s="47"/>
      <c r="E111" s="112"/>
      <c r="F111" s="113"/>
      <c r="G111" s="107" t="str">
        <f t="shared" si="16"/>
        <v>Not Started</v>
      </c>
      <c r="H111" s="103"/>
      <c r="J111" s="135" t="s">
        <v>47</v>
      </c>
      <c r="K111" s="136">
        <f>K82</f>
        <v>45644</v>
      </c>
    </row>
    <row r="112" ht="15.75" customHeight="1" spans="2:11">
      <c r="B112" s="22"/>
      <c r="C112" s="48">
        <v>0.541666666666667</v>
      </c>
      <c r="D112" s="49"/>
      <c r="E112" s="114"/>
      <c r="F112" s="115" t="s">
        <v>71</v>
      </c>
      <c r="G112" s="116"/>
      <c r="H112" s="117"/>
      <c r="J112" s="137"/>
      <c r="K112" s="138"/>
    </row>
    <row r="113" ht="15.75" customHeight="1" spans="2:11">
      <c r="B113" s="22"/>
      <c r="C113" s="519">
        <v>0.583333333333333</v>
      </c>
      <c r="D113" s="611"/>
      <c r="E113" s="520"/>
      <c r="F113" s="50" t="s">
        <v>72</v>
      </c>
      <c r="G113" s="51"/>
      <c r="H113" s="118"/>
      <c r="J113" s="137" t="str">
        <f t="shared" ref="J113:K127" si="17">J84</f>
        <v>Flask Tutorial</v>
      </c>
      <c r="K113" s="139" t="str">
        <f t="shared" ref="K113:K114" si="18">K84</f>
        <v>https://youtu.be/Z1RJmh_OqeA?si=2E8do4h8gyOWLhdc</v>
      </c>
    </row>
    <row r="114" ht="15.75" customHeight="1" spans="2:11">
      <c r="B114" s="22"/>
      <c r="C114" s="52" t="s">
        <v>69</v>
      </c>
      <c r="D114" s="53"/>
      <c r="E114" s="119"/>
      <c r="F114" s="120" t="s">
        <v>44</v>
      </c>
      <c r="G114" s="120" t="s">
        <v>61</v>
      </c>
      <c r="H114" s="118" t="s">
        <v>62</v>
      </c>
      <c r="J114" s="140">
        <f t="shared" si="17"/>
        <v>0</v>
      </c>
      <c r="K114" s="141">
        <f t="shared" si="18"/>
        <v>0</v>
      </c>
    </row>
    <row r="115" ht="15" customHeight="1" spans="2:11">
      <c r="B115" s="22"/>
      <c r="C115" s="521" t="s">
        <v>218</v>
      </c>
      <c r="D115" s="541"/>
      <c r="E115" s="120" t="s">
        <v>219</v>
      </c>
      <c r="F115" s="122"/>
      <c r="G115" s="541" t="str">
        <f t="shared" si="16"/>
        <v>Not Started</v>
      </c>
      <c r="H115" s="124"/>
      <c r="J115" s="140">
        <f t="shared" si="17"/>
        <v>0</v>
      </c>
      <c r="K115" s="141">
        <f t="shared" si="17"/>
        <v>0</v>
      </c>
    </row>
    <row r="116" spans="2:11">
      <c r="B116" s="22"/>
      <c r="C116" s="523" t="s">
        <v>220</v>
      </c>
      <c r="D116" s="123"/>
      <c r="E116" s="615"/>
      <c r="F116" s="126"/>
      <c r="G116" s="123" t="str">
        <f t="shared" si="16"/>
        <v>Not Started</v>
      </c>
      <c r="H116" s="127"/>
      <c r="J116" s="140">
        <f t="shared" si="17"/>
        <v>0</v>
      </c>
      <c r="K116" s="141">
        <f t="shared" si="17"/>
        <v>0</v>
      </c>
    </row>
    <row r="117" ht="15.75" customHeight="1" spans="2:11">
      <c r="B117" s="22"/>
      <c r="C117" s="525" t="s">
        <v>221</v>
      </c>
      <c r="D117" s="612"/>
      <c r="E117" s="615"/>
      <c r="F117" s="126"/>
      <c r="G117" s="123" t="str">
        <f t="shared" si="16"/>
        <v>Not Started</v>
      </c>
      <c r="H117" s="127"/>
      <c r="J117" s="140">
        <f t="shared" si="17"/>
        <v>0</v>
      </c>
      <c r="K117" s="141">
        <f t="shared" si="17"/>
        <v>0</v>
      </c>
    </row>
    <row r="118" ht="15.15" spans="2:11">
      <c r="B118" s="22"/>
      <c r="C118" s="613" t="s">
        <v>198</v>
      </c>
      <c r="D118" s="130"/>
      <c r="E118" s="616" t="s">
        <v>222</v>
      </c>
      <c r="F118" s="126">
        <v>1</v>
      </c>
      <c r="G118" s="123" t="str">
        <f t="shared" si="16"/>
        <v>Complete</v>
      </c>
      <c r="H118" s="127"/>
      <c r="J118" s="149"/>
      <c r="K118" s="139"/>
    </row>
    <row r="119" ht="15" customHeight="1" spans="2:11">
      <c r="B119" s="22"/>
      <c r="C119" s="570" t="s">
        <v>247</v>
      </c>
      <c r="D119" s="571"/>
      <c r="E119" s="129" t="s">
        <v>224</v>
      </c>
      <c r="F119" s="126">
        <v>1</v>
      </c>
      <c r="G119" s="123" t="str">
        <f t="shared" si="16"/>
        <v>Complete</v>
      </c>
      <c r="H119" s="127"/>
      <c r="J119" s="150"/>
      <c r="K119" s="141"/>
    </row>
    <row r="120" ht="15" customHeight="1" spans="2:11">
      <c r="B120" s="22"/>
      <c r="C120" s="64" t="s">
        <v>248</v>
      </c>
      <c r="D120" s="65"/>
      <c r="E120" s="130"/>
      <c r="F120" s="126">
        <v>1</v>
      </c>
      <c r="G120" s="123" t="str">
        <f t="shared" si="16"/>
        <v>Complete</v>
      </c>
      <c r="H120" s="127"/>
      <c r="J120" s="150"/>
      <c r="K120" s="141"/>
    </row>
    <row r="121" ht="15" customHeight="1" spans="2:11">
      <c r="B121" s="22"/>
      <c r="C121" s="64" t="s">
        <v>201</v>
      </c>
      <c r="D121" s="65"/>
      <c r="E121" s="130"/>
      <c r="F121" s="126">
        <v>1</v>
      </c>
      <c r="G121" s="123" t="str">
        <f t="shared" si="16"/>
        <v>Complete</v>
      </c>
      <c r="H121" s="127"/>
      <c r="J121" s="150" t="str">
        <f t="shared" si="17"/>
        <v>create a REST api to interact with actual database - continue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How to ask for help with your code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Bank account part 2 - make changes if requested</v>
      </c>
      <c r="K123" s="141"/>
    </row>
    <row r="124" ht="15.75" customHeight="1" spans="2:11">
      <c r="B124" s="66"/>
      <c r="C124" s="67"/>
      <c r="D124" s="68"/>
      <c r="E124" s="131"/>
      <c r="F124" s="132"/>
      <c r="G124" s="123" t="str">
        <f t="shared" si="16"/>
        <v>Not Started</v>
      </c>
      <c r="H124" s="133"/>
      <c r="J124" s="150" t="str">
        <f t="shared" si="17"/>
        <v>Data Wrangling - make changes if requested</v>
      </c>
      <c r="K124" s="141"/>
    </row>
    <row r="125" ht="25" spans="2:11">
      <c r="B125" s="69"/>
      <c r="C125" s="70"/>
      <c r="D125" s="71"/>
      <c r="E125" s="71"/>
      <c r="F125" s="134"/>
      <c r="G125" s="71"/>
      <c r="H125" s="71"/>
      <c r="J125" s="150">
        <f t="shared" si="17"/>
        <v>0</v>
      </c>
      <c r="K125" s="141"/>
    </row>
    <row r="126" ht="15.75" customHeight="1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spans="10:11">
      <c r="J127" s="150">
        <f t="shared" si="17"/>
        <v>0</v>
      </c>
      <c r="K127" s="141"/>
    </row>
    <row r="128" ht="15.15" spans="10:11">
      <c r="J128" s="145"/>
      <c r="K128" s="146"/>
    </row>
    <row r="129" ht="21.75" customHeight="1" spans="2:11">
      <c r="B129" s="20" t="s">
        <v>58</v>
      </c>
      <c r="C129" s="21" t="s">
        <v>59</v>
      </c>
      <c r="D129" s="20" t="s">
        <v>60</v>
      </c>
      <c r="E129" s="80"/>
      <c r="F129" s="81" t="s">
        <v>44</v>
      </c>
      <c r="G129" s="21" t="s">
        <v>61</v>
      </c>
      <c r="H129" s="80" t="s">
        <v>62</v>
      </c>
      <c r="J129" s="155" t="s">
        <v>64</v>
      </c>
      <c r="K129" s="156"/>
    </row>
    <row r="130" spans="2:11">
      <c r="B130" s="22">
        <v>45645</v>
      </c>
      <c r="C130" s="23">
        <v>0.208333333333333</v>
      </c>
      <c r="D130" s="24" t="s">
        <v>63</v>
      </c>
      <c r="E130" s="82"/>
      <c r="F130" s="83"/>
      <c r="G130" s="84" t="str">
        <f t="shared" si="16"/>
        <v>Not Started</v>
      </c>
      <c r="H130" s="82"/>
      <c r="J130" s="150">
        <f t="shared" ref="J130:J134" si="19">J101</f>
        <v>0</v>
      </c>
      <c r="K130" s="141"/>
    </row>
    <row r="131" spans="2:11">
      <c r="B131" s="22"/>
      <c r="C131" s="25">
        <v>0.25</v>
      </c>
      <c r="D131" s="26"/>
      <c r="E131" s="85"/>
      <c r="F131" s="86"/>
      <c r="G131" s="87"/>
      <c r="H131" s="85"/>
      <c r="J131" s="150">
        <f t="shared" si="19"/>
        <v>0</v>
      </c>
      <c r="K131" s="141"/>
    </row>
    <row r="132" spans="2:11">
      <c r="B132" s="22"/>
      <c r="C132" s="25">
        <v>0.291666666666666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0.333333333333333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ht="15.75" customHeight="1" spans="2:11">
      <c r="B134" s="22"/>
      <c r="C134" s="27">
        <v>0.375</v>
      </c>
      <c r="D134" s="28"/>
      <c r="E134" s="88"/>
      <c r="F134" s="89"/>
      <c r="G134" s="90"/>
      <c r="H134" s="88"/>
      <c r="J134" s="150">
        <f t="shared" si="19"/>
        <v>0</v>
      </c>
      <c r="K134" s="141"/>
    </row>
    <row r="135" ht="15.75" customHeight="1" spans="2:11">
      <c r="B135" s="22"/>
      <c r="C135" s="606" t="s">
        <v>215</v>
      </c>
      <c r="D135" s="607"/>
      <c r="E135" s="32"/>
      <c r="F135" s="29" t="s">
        <v>64</v>
      </c>
      <c r="G135" s="30"/>
      <c r="H135" s="531"/>
      <c r="J135" s="151"/>
      <c r="K135" s="152"/>
    </row>
    <row r="136" ht="15.75" customHeight="1" spans="2:11">
      <c r="B136" s="22"/>
      <c r="C136" s="31" t="s">
        <v>65</v>
      </c>
      <c r="D136" s="32" t="s">
        <v>66</v>
      </c>
      <c r="E136" s="32" t="s">
        <v>43</v>
      </c>
      <c r="F136" s="92" t="s">
        <v>44</v>
      </c>
      <c r="G136" s="93" t="s">
        <v>61</v>
      </c>
      <c r="H136" s="92" t="s">
        <v>62</v>
      </c>
      <c r="J136" s="153" t="s">
        <v>67</v>
      </c>
      <c r="K136" s="154">
        <f>B130</f>
        <v>45645</v>
      </c>
    </row>
    <row r="137" ht="15.15" spans="2:11">
      <c r="B137" s="22"/>
      <c r="C137" s="33"/>
      <c r="D137" s="34"/>
      <c r="E137" s="34"/>
      <c r="F137" s="94"/>
      <c r="G137" s="95" t="str">
        <f t="shared" ref="G137:G141" si="20">IF(F137=100%,"Complete",IF(AND(F137&lt;100%,F137&gt;0%),"In Progress","Not Started"))</f>
        <v>Not Started</v>
      </c>
      <c r="H137" s="96"/>
      <c r="J137" s="155"/>
      <c r="K137" s="156"/>
    </row>
    <row r="138" spans="2:11">
      <c r="B138" s="22"/>
      <c r="C138" s="35"/>
      <c r="D138" s="36"/>
      <c r="E138" s="36"/>
      <c r="F138" s="97"/>
      <c r="G138" s="95" t="str">
        <f t="shared" si="20"/>
        <v>Not Started</v>
      </c>
      <c r="H138" s="98"/>
      <c r="J138" s="137" t="str">
        <f t="shared" ref="J138:K142" si="21">C144</f>
        <v>Flask Tutorial</v>
      </c>
      <c r="K138" s="139" t="str">
        <f t="shared" si="21"/>
        <v>https://youtu.be/Z1RJmh_OqeA?si=2E8do4h8gyOWLhdc</v>
      </c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40" t="str">
        <f t="shared" si="21"/>
        <v>Rest API Tutorial</v>
      </c>
      <c r="K139" s="141" t="str">
        <f t="shared" si="21"/>
        <v>https://youtu.be/qbLc5a9jdXo?si=eZISNX1NAVYGn5xs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ht="15.75" customHeight="1" spans="2:11">
      <c r="B141" s="22"/>
      <c r="C141" s="608"/>
      <c r="D141" s="457"/>
      <c r="E141" s="457"/>
      <c r="F141" s="572"/>
      <c r="G141" s="95" t="str">
        <f t="shared" si="20"/>
        <v>Not Started</v>
      </c>
      <c r="H141" s="535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609" t="s">
        <v>216</v>
      </c>
      <c r="D142" s="610"/>
      <c r="E142" s="614"/>
      <c r="F142" s="536" t="s">
        <v>217</v>
      </c>
      <c r="G142" s="40"/>
      <c r="H142" s="100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517" t="s">
        <v>69</v>
      </c>
      <c r="D143" s="517" t="s">
        <v>70</v>
      </c>
      <c r="E143" s="518"/>
      <c r="F143" s="102" t="s">
        <v>44</v>
      </c>
      <c r="G143" s="103" t="s">
        <v>61</v>
      </c>
      <c r="H143" s="104" t="s">
        <v>62</v>
      </c>
      <c r="J143" s="149"/>
      <c r="K143" s="139"/>
    </row>
    <row r="144" spans="2:11">
      <c r="B144" s="22"/>
      <c r="C144" s="42" t="s">
        <v>245</v>
      </c>
      <c r="D144" s="619" t="s">
        <v>246</v>
      </c>
      <c r="E144" s="648"/>
      <c r="F144" s="106"/>
      <c r="G144" s="107" t="str">
        <f t="shared" ref="G144:G167" si="22">IF(F144=100%,"Complete",IF(AND(F144&lt;100%,F144&gt;0%),"In Progress","Not Started"))</f>
        <v>Not Started</v>
      </c>
      <c r="H144" s="108"/>
      <c r="J144" s="150"/>
      <c r="K144" s="141"/>
    </row>
    <row r="145" spans="2:11">
      <c r="B145" s="22"/>
      <c r="C145" s="44" t="s">
        <v>249</v>
      </c>
      <c r="D145" s="667" t="s">
        <v>250</v>
      </c>
      <c r="E145" s="668"/>
      <c r="F145" s="110"/>
      <c r="G145" s="107" t="str">
        <f t="shared" si="22"/>
        <v>Not Started</v>
      </c>
      <c r="H145" s="111"/>
      <c r="J145" s="150"/>
      <c r="K145" s="141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150" t="str">
        <f t="shared" ref="J146:J152" si="23">C155</f>
        <v>create a REST api to interact with actual database - continue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150" t="str">
        <f t="shared" si="23"/>
        <v>What is software? - continue</v>
      </c>
      <c r="K147" s="141"/>
    </row>
    <row r="148" ht="15.75" customHeight="1" spans="2:11">
      <c r="B148" s="22"/>
      <c r="C148" s="46"/>
      <c r="D148" s="47"/>
      <c r="E148" s="112"/>
      <c r="F148" s="113"/>
      <c r="G148" s="107" t="str">
        <f t="shared" si="22"/>
        <v>Not Started</v>
      </c>
      <c r="H148" s="103"/>
      <c r="J148" s="150" t="str">
        <f t="shared" si="23"/>
        <v>Bank account part 2 - make changes if requested</v>
      </c>
      <c r="K148" s="141"/>
    </row>
    <row r="149" ht="15.75" customHeight="1" spans="2:11">
      <c r="B149" s="22"/>
      <c r="C149" s="48">
        <v>0.541666666666667</v>
      </c>
      <c r="D149" s="49"/>
      <c r="E149" s="114"/>
      <c r="F149" s="115" t="s">
        <v>71</v>
      </c>
      <c r="G149" s="116"/>
      <c r="H149" s="117"/>
      <c r="J149" s="150" t="str">
        <f t="shared" si="23"/>
        <v>Data Wrangling - make changes if requested</v>
      </c>
      <c r="K149" s="141"/>
    </row>
    <row r="150" ht="15.75" customHeight="1" spans="2:11">
      <c r="B150" s="22"/>
      <c r="C150" s="519">
        <v>0.583333333333333</v>
      </c>
      <c r="D150" s="611"/>
      <c r="E150" s="520"/>
      <c r="F150" s="50" t="s">
        <v>72</v>
      </c>
      <c r="G150" s="51"/>
      <c r="H150" s="118"/>
      <c r="J150" s="150">
        <f t="shared" si="23"/>
        <v>0</v>
      </c>
      <c r="K150" s="141"/>
    </row>
    <row r="151" ht="15.75" customHeight="1" spans="2:11">
      <c r="B151" s="22"/>
      <c r="C151" s="52" t="s">
        <v>69</v>
      </c>
      <c r="D151" s="53"/>
      <c r="E151" s="119"/>
      <c r="F151" s="120" t="s">
        <v>44</v>
      </c>
      <c r="G151" s="120" t="s">
        <v>61</v>
      </c>
      <c r="H151" s="118" t="s">
        <v>62</v>
      </c>
      <c r="J151" s="150">
        <f t="shared" si="23"/>
        <v>0</v>
      </c>
      <c r="K151" s="141"/>
    </row>
    <row r="152" ht="15" customHeight="1" spans="2:11">
      <c r="B152" s="22"/>
      <c r="C152" s="521" t="s">
        <v>218</v>
      </c>
      <c r="D152" s="541"/>
      <c r="E152" s="120" t="s">
        <v>219</v>
      </c>
      <c r="F152" s="122"/>
      <c r="G152" s="541" t="str">
        <f t="shared" si="22"/>
        <v>Not Started</v>
      </c>
      <c r="H152" s="124"/>
      <c r="J152" s="150">
        <f t="shared" si="23"/>
        <v>0</v>
      </c>
      <c r="K152" s="141"/>
    </row>
    <row r="153" ht="15.75" customHeight="1" spans="2:11">
      <c r="B153" s="22"/>
      <c r="C153" s="523" t="s">
        <v>220</v>
      </c>
      <c r="D153" s="123"/>
      <c r="E153" s="615"/>
      <c r="F153" s="126"/>
      <c r="G153" s="123" t="str">
        <f t="shared" si="22"/>
        <v>Not Started</v>
      </c>
      <c r="H153" s="127"/>
      <c r="J153" s="189"/>
      <c r="K153" s="190"/>
    </row>
    <row r="154" ht="15.75" customHeight="1" spans="2:11">
      <c r="B154" s="22"/>
      <c r="C154" s="525" t="s">
        <v>221</v>
      </c>
      <c r="D154" s="612"/>
      <c r="E154" s="615"/>
      <c r="F154" s="126"/>
      <c r="G154" s="123" t="str">
        <f t="shared" si="22"/>
        <v>Not Started</v>
      </c>
      <c r="H154" s="127"/>
      <c r="J154" s="155" t="s">
        <v>64</v>
      </c>
      <c r="K154" s="156"/>
    </row>
    <row r="155" ht="15.15" spans="2:11">
      <c r="B155" s="22"/>
      <c r="C155" s="613" t="s">
        <v>198</v>
      </c>
      <c r="D155" s="130"/>
      <c r="E155" s="616" t="s">
        <v>222</v>
      </c>
      <c r="F155" s="126"/>
      <c r="G155" s="123" t="str">
        <f t="shared" si="22"/>
        <v>Not Started</v>
      </c>
      <c r="H155" s="127"/>
      <c r="J155" s="149">
        <f t="shared" ref="J155:J159" si="24">C137</f>
        <v>0</v>
      </c>
      <c r="K155" s="139"/>
    </row>
    <row r="156" ht="15" customHeight="1" spans="2:11">
      <c r="B156" s="22"/>
      <c r="C156" s="64" t="s">
        <v>251</v>
      </c>
      <c r="D156" s="65"/>
      <c r="E156" s="129" t="s">
        <v>224</v>
      </c>
      <c r="F156" s="126"/>
      <c r="G156" s="123" t="str">
        <f t="shared" si="22"/>
        <v>Not Started</v>
      </c>
      <c r="H156" s="127"/>
      <c r="J156" s="150">
        <f t="shared" si="24"/>
        <v>0</v>
      </c>
      <c r="K156" s="141"/>
    </row>
    <row r="157" spans="2:11">
      <c r="B157" s="22"/>
      <c r="C157" s="64" t="s">
        <v>248</v>
      </c>
      <c r="D157" s="65"/>
      <c r="E157" s="130"/>
      <c r="F157" s="126"/>
      <c r="G157" s="123" t="str">
        <f t="shared" si="22"/>
        <v>Not Started</v>
      </c>
      <c r="H157" s="127"/>
      <c r="J157" s="150">
        <f t="shared" si="24"/>
        <v>0</v>
      </c>
      <c r="K157" s="141"/>
    </row>
    <row r="158" spans="2:11">
      <c r="B158" s="22"/>
      <c r="C158" s="64" t="s">
        <v>201</v>
      </c>
      <c r="D158" s="65"/>
      <c r="E158" s="130"/>
      <c r="F158" s="126"/>
      <c r="G158" s="123" t="str">
        <f t="shared" si="22"/>
        <v>Not Started</v>
      </c>
      <c r="H158" s="127"/>
      <c r="J158" s="150">
        <f t="shared" si="24"/>
        <v>0</v>
      </c>
      <c r="K158" s="141"/>
    </row>
    <row r="159" ht="15.75" customHeight="1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140" t="s">
        <v>76</v>
      </c>
      <c r="K160" s="144"/>
    </row>
    <row r="161" ht="15.75" customHeight="1" spans="2:11">
      <c r="B161" s="66"/>
      <c r="C161" s="67"/>
      <c r="D161" s="68"/>
      <c r="E161" s="131"/>
      <c r="F161" s="132"/>
      <c r="G161" s="123" t="str">
        <f t="shared" si="22"/>
        <v>Not Started</v>
      </c>
      <c r="H161" s="133"/>
      <c r="J161" s="157" t="s">
        <v>77</v>
      </c>
      <c r="K161" s="158"/>
    </row>
    <row r="162" ht="25.75" spans="2:11">
      <c r="B162" s="69"/>
      <c r="C162" s="70"/>
      <c r="D162" s="71"/>
      <c r="E162" s="71"/>
      <c r="F162" s="134"/>
      <c r="G162" s="71"/>
      <c r="H162" s="71"/>
      <c r="J162" s="145"/>
      <c r="K162" s="146"/>
    </row>
    <row r="163" ht="15.75" customHeight="1" spans="2:8">
      <c r="B163" s="69"/>
      <c r="C163" s="70"/>
      <c r="D163" s="71"/>
      <c r="E163" s="71"/>
      <c r="F163" s="134"/>
      <c r="G163" s="71"/>
      <c r="H163" s="71"/>
    </row>
    <row r="164" ht="15.15"/>
    <row r="165" ht="15.15" spans="10:11">
      <c r="J165" s="160" t="s">
        <v>47</v>
      </c>
      <c r="K165" s="161">
        <f>K136</f>
        <v>45645</v>
      </c>
    </row>
    <row r="166" ht="21.75" customHeight="1" spans="2:11">
      <c r="B166" s="20" t="s">
        <v>58</v>
      </c>
      <c r="C166" s="21" t="s">
        <v>59</v>
      </c>
      <c r="D166" s="20" t="s">
        <v>60</v>
      </c>
      <c r="E166" s="80"/>
      <c r="F166" s="81" t="s">
        <v>44</v>
      </c>
      <c r="G166" s="21" t="s">
        <v>61</v>
      </c>
      <c r="H166" s="80" t="s">
        <v>62</v>
      </c>
      <c r="J166" s="162"/>
      <c r="K166" s="163"/>
    </row>
    <row r="167" spans="2:11">
      <c r="B167" s="22">
        <v>45646</v>
      </c>
      <c r="C167" s="23">
        <v>0.208333333333333</v>
      </c>
      <c r="D167" s="24" t="s">
        <v>63</v>
      </c>
      <c r="E167" s="82"/>
      <c r="F167" s="83"/>
      <c r="G167" s="84" t="str">
        <f t="shared" si="22"/>
        <v>Not Started</v>
      </c>
      <c r="H167" s="82"/>
      <c r="J167" s="162" t="str">
        <f t="shared" ref="J167:K188" si="25">J138</f>
        <v>Flask Tutorial</v>
      </c>
      <c r="K167" s="164" t="str">
        <f t="shared" ref="K167:K168" si="26">K138</f>
        <v>https://youtu.be/Z1RJmh_OqeA?si=2E8do4h8gyOWLhdc</v>
      </c>
    </row>
    <row r="168" spans="2:11">
      <c r="B168" s="22"/>
      <c r="C168" s="25">
        <v>0.25</v>
      </c>
      <c r="D168" s="26"/>
      <c r="E168" s="85"/>
      <c r="F168" s="86"/>
      <c r="G168" s="87"/>
      <c r="H168" s="85"/>
      <c r="J168" s="165" t="str">
        <f t="shared" si="25"/>
        <v>Rest API Tutorial</v>
      </c>
      <c r="K168" s="166" t="str">
        <f t="shared" si="26"/>
        <v>https://youtu.be/qbLc5a9jdXo?si=eZISNX1NAVYGn5xs</v>
      </c>
    </row>
    <row r="169" spans="2:11">
      <c r="B169" s="22"/>
      <c r="C169" s="25">
        <v>0.291666666666666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5"/>
        <v>0</v>
      </c>
    </row>
    <row r="170" spans="2:11">
      <c r="B170" s="22"/>
      <c r="C170" s="25">
        <v>0.333333333333333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ht="15.75" customHeight="1" spans="2:11">
      <c r="B171" s="22"/>
      <c r="C171" s="27">
        <v>0.375</v>
      </c>
      <c r="D171" s="28"/>
      <c r="E171" s="88"/>
      <c r="F171" s="89"/>
      <c r="G171" s="90"/>
      <c r="H171" s="88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606" t="s">
        <v>215</v>
      </c>
      <c r="D172" s="607"/>
      <c r="E172" s="32"/>
      <c r="F172" s="29" t="s">
        <v>64</v>
      </c>
      <c r="G172" s="30"/>
      <c r="H172" s="531"/>
      <c r="J172" s="174"/>
      <c r="K172" s="164"/>
    </row>
    <row r="173" ht="15.75" customHeight="1" spans="2:11">
      <c r="B173" s="22"/>
      <c r="C173" s="31" t="s">
        <v>65</v>
      </c>
      <c r="D173" s="32" t="s">
        <v>66</v>
      </c>
      <c r="E173" s="32" t="s">
        <v>43</v>
      </c>
      <c r="F173" s="92" t="s">
        <v>44</v>
      </c>
      <c r="G173" s="93" t="s">
        <v>61</v>
      </c>
      <c r="H173" s="92" t="s">
        <v>62</v>
      </c>
      <c r="J173" s="175"/>
      <c r="K173" s="166"/>
    </row>
    <row r="174" spans="2:11">
      <c r="B174" s="22"/>
      <c r="C174" s="33"/>
      <c r="D174" s="34"/>
      <c r="E174" s="34"/>
      <c r="F174" s="94"/>
      <c r="G174" s="95" t="str">
        <f t="shared" ref="G174:G178" si="27">IF(F174=100%,"Complete",IF(AND(F174&lt;100%,F174&gt;0%),"In Progress","Not Started"))</f>
        <v>Not Started</v>
      </c>
      <c r="H174" s="96"/>
      <c r="J174" s="175"/>
      <c r="K174" s="166"/>
    </row>
    <row r="175" spans="2:11">
      <c r="B175" s="22"/>
      <c r="C175" s="35"/>
      <c r="D175" s="36"/>
      <c r="E175" s="36"/>
      <c r="F175" s="97"/>
      <c r="G175" s="95" t="str">
        <f t="shared" si="27"/>
        <v>Not Started</v>
      </c>
      <c r="H175" s="98"/>
      <c r="J175" s="175" t="str">
        <f t="shared" si="25"/>
        <v>create a REST api to interact with actual database - continue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What is software?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Bank account part 2 - make changes if requested</v>
      </c>
      <c r="K177" s="166"/>
    </row>
    <row r="178" ht="15.75" customHeight="1" spans="2:11">
      <c r="B178" s="22"/>
      <c r="C178" s="608"/>
      <c r="D178" s="457"/>
      <c r="E178" s="457"/>
      <c r="F178" s="572"/>
      <c r="G178" s="95" t="str">
        <f t="shared" si="27"/>
        <v>Not Started</v>
      </c>
      <c r="H178" s="535"/>
      <c r="J178" s="175" t="str">
        <f t="shared" si="25"/>
        <v>Data Wrangling - make changes if requested</v>
      </c>
      <c r="K178" s="166"/>
    </row>
    <row r="179" ht="15.75" customHeight="1" spans="2:11">
      <c r="B179" s="22"/>
      <c r="C179" s="609" t="s">
        <v>216</v>
      </c>
      <c r="D179" s="610"/>
      <c r="E179" s="614"/>
      <c r="F179" s="536" t="s">
        <v>217</v>
      </c>
      <c r="G179" s="40"/>
      <c r="H179" s="100"/>
      <c r="J179" s="175">
        <f t="shared" si="25"/>
        <v>0</v>
      </c>
      <c r="K179" s="166"/>
    </row>
    <row r="180" ht="15.75" customHeight="1" spans="2:11">
      <c r="B180" s="22"/>
      <c r="C180" s="517" t="s">
        <v>69</v>
      </c>
      <c r="D180" s="517" t="s">
        <v>70</v>
      </c>
      <c r="E180" s="518"/>
      <c r="F180" s="102" t="s">
        <v>44</v>
      </c>
      <c r="G180" s="103" t="s">
        <v>61</v>
      </c>
      <c r="H180" s="104" t="s">
        <v>62</v>
      </c>
      <c r="J180" s="175">
        <f t="shared" si="25"/>
        <v>0</v>
      </c>
      <c r="K180" s="166"/>
    </row>
    <row r="181" spans="2:11">
      <c r="B181" s="22"/>
      <c r="C181" s="42"/>
      <c r="D181" s="43"/>
      <c r="E181" s="105"/>
      <c r="F181" s="106"/>
      <c r="G181" s="107" t="str">
        <f t="shared" ref="G181:G204" si="28">IF(F181=100%,"Complete",IF(AND(F181&lt;100%,F181&gt;0%),"In Progress","Not Started"))</f>
        <v>Not Started</v>
      </c>
      <c r="H181" s="108"/>
      <c r="J181" s="175">
        <f t="shared" si="25"/>
        <v>0</v>
      </c>
      <c r="K181" s="166"/>
    </row>
    <row r="182" ht="15.15" spans="2:11">
      <c r="B182" s="22"/>
      <c r="C182" s="44"/>
      <c r="D182" s="45"/>
      <c r="E182" s="109"/>
      <c r="F182" s="110"/>
      <c r="G182" s="107" t="str">
        <f t="shared" si="28"/>
        <v>Not Started</v>
      </c>
      <c r="H182" s="111"/>
      <c r="J182" s="176"/>
      <c r="K182" s="177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8" t="s">
        <v>64</v>
      </c>
      <c r="K183" s="179"/>
    </row>
    <row r="184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5">
        <f t="shared" si="25"/>
        <v>0</v>
      </c>
      <c r="K184" s="166"/>
    </row>
    <row r="185" ht="15.75" customHeight="1" spans="2:11">
      <c r="B185" s="22"/>
      <c r="C185" s="46"/>
      <c r="D185" s="47"/>
      <c r="E185" s="112"/>
      <c r="F185" s="113"/>
      <c r="G185" s="107" t="str">
        <f t="shared" si="28"/>
        <v>Not Started</v>
      </c>
      <c r="H185" s="103"/>
      <c r="J185" s="175">
        <f t="shared" si="25"/>
        <v>0</v>
      </c>
      <c r="K185" s="166"/>
    </row>
    <row r="186" ht="15.75" customHeight="1" spans="2:11">
      <c r="B186" s="22"/>
      <c r="C186" s="48">
        <v>0.541666666666667</v>
      </c>
      <c r="D186" s="49"/>
      <c r="E186" s="114"/>
      <c r="F186" s="115" t="s">
        <v>71</v>
      </c>
      <c r="G186" s="116"/>
      <c r="H186" s="117"/>
      <c r="J186" s="175">
        <f t="shared" si="25"/>
        <v>0</v>
      </c>
      <c r="K186" s="166"/>
    </row>
    <row r="187" ht="15.75" customHeight="1" spans="2:11">
      <c r="B187" s="22"/>
      <c r="C187" s="519">
        <v>0.583333333333333</v>
      </c>
      <c r="D187" s="611"/>
      <c r="E187" s="520"/>
      <c r="F187" s="50" t="s">
        <v>72</v>
      </c>
      <c r="G187" s="51"/>
      <c r="H187" s="118"/>
      <c r="J187" s="175">
        <f t="shared" si="25"/>
        <v>0</v>
      </c>
      <c r="K187" s="166"/>
    </row>
    <row r="188" ht="15.75" customHeight="1" spans="2:11">
      <c r="B188" s="22"/>
      <c r="C188" s="52" t="s">
        <v>69</v>
      </c>
      <c r="D188" s="53"/>
      <c r="E188" s="119"/>
      <c r="F188" s="120" t="s">
        <v>44</v>
      </c>
      <c r="G188" s="120" t="s">
        <v>61</v>
      </c>
      <c r="H188" s="118" t="s">
        <v>62</v>
      </c>
      <c r="J188" s="175">
        <f t="shared" si="25"/>
        <v>0</v>
      </c>
      <c r="K188" s="166"/>
    </row>
    <row r="189" ht="15.75" customHeight="1" spans="2:11">
      <c r="B189" s="22"/>
      <c r="C189" s="521" t="s">
        <v>218</v>
      </c>
      <c r="D189" s="541"/>
      <c r="E189" s="120" t="s">
        <v>219</v>
      </c>
      <c r="F189" s="122"/>
      <c r="G189" s="541" t="str">
        <f t="shared" si="28"/>
        <v>Not Started</v>
      </c>
      <c r="H189" s="124"/>
      <c r="J189" s="180"/>
      <c r="K189" s="181"/>
    </row>
    <row r="190" ht="15.75" customHeight="1" spans="2:11">
      <c r="B190" s="22"/>
      <c r="C190" s="523" t="s">
        <v>220</v>
      </c>
      <c r="D190" s="123"/>
      <c r="E190" s="615"/>
      <c r="F190" s="126"/>
      <c r="G190" s="123" t="str">
        <f t="shared" si="28"/>
        <v>Not Started</v>
      </c>
      <c r="H190" s="127"/>
      <c r="J190" s="182" t="s">
        <v>67</v>
      </c>
      <c r="K190" s="183">
        <f>B167</f>
        <v>45646</v>
      </c>
    </row>
    <row r="191" ht="15.75" customHeight="1" spans="2:11">
      <c r="B191" s="22"/>
      <c r="C191" s="525" t="s">
        <v>221</v>
      </c>
      <c r="D191" s="612"/>
      <c r="E191" s="615"/>
      <c r="F191" s="126"/>
      <c r="G191" s="123" t="str">
        <f t="shared" si="28"/>
        <v>Not Started</v>
      </c>
      <c r="H191" s="127"/>
      <c r="J191" s="178"/>
      <c r="K191" s="179"/>
    </row>
    <row r="192" ht="15.15" spans="2:11">
      <c r="B192" s="22"/>
      <c r="C192" s="613" t="s">
        <v>198</v>
      </c>
      <c r="D192" s="130"/>
      <c r="E192" s="616" t="s">
        <v>222</v>
      </c>
      <c r="F192" s="126"/>
      <c r="G192" s="123" t="str">
        <f t="shared" si="28"/>
        <v>Not Started</v>
      </c>
      <c r="H192" s="127"/>
      <c r="J192" s="162">
        <f t="shared" ref="J192:K196" si="29">C181</f>
        <v>0</v>
      </c>
      <c r="K192" s="164">
        <f t="shared" si="29"/>
        <v>0</v>
      </c>
    </row>
    <row r="193" ht="15" customHeight="1" spans="2:11">
      <c r="B193" s="22"/>
      <c r="C193" s="64" t="s">
        <v>252</v>
      </c>
      <c r="D193" s="65"/>
      <c r="E193" s="129" t="s">
        <v>224</v>
      </c>
      <c r="F193" s="126"/>
      <c r="G193" s="123" t="str">
        <f t="shared" si="28"/>
        <v>Not Started</v>
      </c>
      <c r="H193" s="127"/>
      <c r="J193" s="165">
        <f t="shared" si="29"/>
        <v>0</v>
      </c>
      <c r="K193" s="166">
        <f t="shared" si="29"/>
        <v>0</v>
      </c>
    </row>
    <row r="194" ht="15" customHeight="1" spans="2:11">
      <c r="B194" s="22"/>
      <c r="C194" s="64" t="s">
        <v>248</v>
      </c>
      <c r="D194" s="65"/>
      <c r="E194" s="130"/>
      <c r="F194" s="126"/>
      <c r="G194" s="123" t="str">
        <f t="shared" si="28"/>
        <v>Not Started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 t="s">
        <v>201</v>
      </c>
      <c r="D195" s="65"/>
      <c r="E195" s="130"/>
      <c r="F195" s="126"/>
      <c r="G195" s="123" t="str">
        <f t="shared" si="28"/>
        <v>Not Started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74"/>
      <c r="K197" s="164"/>
    </row>
    <row r="198" ht="15.75" customHeight="1" spans="2:11">
      <c r="B198" s="66"/>
      <c r="C198" s="67"/>
      <c r="D198" s="68"/>
      <c r="E198" s="131"/>
      <c r="F198" s="132"/>
      <c r="G198" s="123" t="str">
        <f t="shared" si="28"/>
        <v>Not Started</v>
      </c>
      <c r="H198" s="133"/>
      <c r="J198" s="175"/>
      <c r="K198" s="166"/>
    </row>
    <row r="199" ht="25" spans="2:11">
      <c r="B199" s="69"/>
      <c r="C199" s="70"/>
      <c r="D199" s="71"/>
      <c r="E199" s="71"/>
      <c r="F199" s="134"/>
      <c r="G199" s="71"/>
      <c r="H199" s="71"/>
      <c r="J199" s="175"/>
      <c r="K199" s="166"/>
    </row>
    <row r="200" ht="15.75" customHeight="1" spans="2:11">
      <c r="B200" s="69"/>
      <c r="C200" s="70"/>
      <c r="D200" s="71"/>
      <c r="E200" s="71"/>
      <c r="F200" s="134"/>
      <c r="G200" s="71"/>
      <c r="H200" s="71"/>
      <c r="J200" s="175" t="str">
        <f t="shared" ref="J200:J206" si="30">C192</f>
        <v>create a REST api to interact with actual database - continue</v>
      </c>
      <c r="K200" s="166"/>
    </row>
    <row r="201" spans="10:11">
      <c r="J201" s="175" t="str">
        <f t="shared" si="30"/>
        <v>What is the Internet? - continue</v>
      </c>
      <c r="K201" s="166"/>
    </row>
    <row r="202" ht="15.15" spans="10:11">
      <c r="J202" s="175" t="str">
        <f t="shared" si="30"/>
        <v>Bank account part 2 - make changes if requested</v>
      </c>
      <c r="K202" s="166"/>
    </row>
    <row r="203" ht="21.75" customHeight="1" spans="2:11">
      <c r="B203" s="20" t="s">
        <v>58</v>
      </c>
      <c r="C203" s="21" t="s">
        <v>59</v>
      </c>
      <c r="D203" s="20" t="s">
        <v>60</v>
      </c>
      <c r="E203" s="80"/>
      <c r="F203" s="81" t="s">
        <v>44</v>
      </c>
      <c r="G203" s="21" t="s">
        <v>61</v>
      </c>
      <c r="H203" s="80" t="s">
        <v>62</v>
      </c>
      <c r="J203" s="175" t="str">
        <f t="shared" si="30"/>
        <v>Data Wrangling - make changes if requested</v>
      </c>
      <c r="K203" s="166"/>
    </row>
    <row r="204" ht="23.25" customHeight="1" spans="2:11">
      <c r="B204" s="22"/>
      <c r="C204" s="23">
        <v>0.208333333333333</v>
      </c>
      <c r="D204" s="24" t="s">
        <v>63</v>
      </c>
      <c r="E204" s="82"/>
      <c r="F204" s="83"/>
      <c r="G204" s="84" t="str">
        <f t="shared" si="28"/>
        <v>Not Started</v>
      </c>
      <c r="H204" s="82"/>
      <c r="J204" s="175">
        <f t="shared" si="30"/>
        <v>0</v>
      </c>
      <c r="K204" s="166"/>
    </row>
    <row r="205" spans="2:11">
      <c r="B205" s="22"/>
      <c r="C205" s="25">
        <v>0.25</v>
      </c>
      <c r="D205" s="26"/>
      <c r="E205" s="85"/>
      <c r="F205" s="86"/>
      <c r="G205" s="87"/>
      <c r="H205" s="85"/>
      <c r="J205" s="175">
        <f t="shared" si="30"/>
        <v>0</v>
      </c>
      <c r="K205" s="166"/>
    </row>
    <row r="206" spans="2:11">
      <c r="B206" s="22"/>
      <c r="C206" s="25">
        <v>0.291666666666666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ht="15.15" spans="2:11">
      <c r="B207" s="22"/>
      <c r="C207" s="25">
        <v>0.333333333333333</v>
      </c>
      <c r="D207" s="26"/>
      <c r="E207" s="85"/>
      <c r="F207" s="86"/>
      <c r="G207" s="87"/>
      <c r="H207" s="85"/>
      <c r="J207" s="184"/>
      <c r="K207" s="185"/>
    </row>
    <row r="208" ht="15.75" customHeight="1" spans="2:11">
      <c r="B208" s="22"/>
      <c r="C208" s="27">
        <v>0.375</v>
      </c>
      <c r="D208" s="28"/>
      <c r="E208" s="88"/>
      <c r="F208" s="89"/>
      <c r="G208" s="90"/>
      <c r="H208" s="88"/>
      <c r="J208" s="178" t="s">
        <v>64</v>
      </c>
      <c r="K208" s="179"/>
    </row>
    <row r="209" ht="15.75" customHeight="1" spans="2:11">
      <c r="B209" s="22"/>
      <c r="C209" s="606" t="s">
        <v>215</v>
      </c>
      <c r="D209" s="607"/>
      <c r="E209" s="32"/>
      <c r="F209" s="29" t="s">
        <v>64</v>
      </c>
      <c r="G209" s="30"/>
      <c r="H209" s="531"/>
      <c r="J209" s="174">
        <f t="shared" ref="J209:J213" si="31">C174</f>
        <v>0</v>
      </c>
      <c r="K209" s="164"/>
    </row>
    <row r="210" ht="15.75" customHeight="1" spans="2:11">
      <c r="B210" s="22"/>
      <c r="C210" s="31" t="s">
        <v>65</v>
      </c>
      <c r="D210" s="32" t="s">
        <v>66</v>
      </c>
      <c r="E210" s="32" t="s">
        <v>43</v>
      </c>
      <c r="F210" s="92" t="s">
        <v>44</v>
      </c>
      <c r="G210" s="93" t="s">
        <v>61</v>
      </c>
      <c r="H210" s="92" t="s">
        <v>62</v>
      </c>
      <c r="J210" s="175">
        <f t="shared" si="31"/>
        <v>0</v>
      </c>
      <c r="K210" s="166"/>
    </row>
    <row r="211" spans="2:11">
      <c r="B211" s="22"/>
      <c r="C211" s="33"/>
      <c r="D211" s="34"/>
      <c r="E211" s="34"/>
      <c r="F211" s="94"/>
      <c r="G211" s="95" t="str">
        <f t="shared" ref="G211:G215" si="32">IF(F211=100%,"Complete",IF(AND(F211&lt;100%,F211&gt;0%),"In Progress","Not Started"))</f>
        <v>Not Started</v>
      </c>
      <c r="H211" s="96"/>
      <c r="J211" s="175">
        <f t="shared" si="31"/>
        <v>0</v>
      </c>
      <c r="K211" s="166"/>
    </row>
    <row r="212" spans="2:11">
      <c r="B212" s="22"/>
      <c r="C212" s="35"/>
      <c r="D212" s="36"/>
      <c r="E212" s="36"/>
      <c r="F212" s="97"/>
      <c r="G212" s="95" t="str">
        <f t="shared" si="32"/>
        <v>Not Started</v>
      </c>
      <c r="H212" s="98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65" t="s">
        <v>76</v>
      </c>
      <c r="K214" s="186"/>
    </row>
    <row r="215" ht="15.75" customHeight="1" spans="2:11">
      <c r="B215" s="22"/>
      <c r="C215" s="608"/>
      <c r="D215" s="457"/>
      <c r="E215" s="457"/>
      <c r="F215" s="572"/>
      <c r="G215" s="95" t="str">
        <f t="shared" si="32"/>
        <v>Not Started</v>
      </c>
      <c r="H215" s="535"/>
      <c r="J215" s="187" t="s">
        <v>77</v>
      </c>
      <c r="K215" s="188"/>
    </row>
    <row r="216" ht="15.75" customHeight="1" spans="2:11">
      <c r="B216" s="22"/>
      <c r="C216" s="609" t="s">
        <v>216</v>
      </c>
      <c r="D216" s="610"/>
      <c r="E216" s="614"/>
      <c r="F216" s="536" t="s">
        <v>217</v>
      </c>
      <c r="G216" s="40"/>
      <c r="H216" s="100"/>
      <c r="J216" s="176"/>
      <c r="K216" s="177"/>
    </row>
    <row r="217" ht="15.75" customHeight="1" spans="2:8">
      <c r="B217" s="22"/>
      <c r="C217" s="517" t="s">
        <v>69</v>
      </c>
      <c r="D217" s="517" t="s">
        <v>70</v>
      </c>
      <c r="E217" s="518"/>
      <c r="F217" s="102" t="s">
        <v>44</v>
      </c>
      <c r="G217" s="103" t="s">
        <v>61</v>
      </c>
      <c r="H217" s="104" t="s">
        <v>62</v>
      </c>
    </row>
    <row r="218" ht="15.15" spans="2:8">
      <c r="B218" s="22"/>
      <c r="C218" s="42"/>
      <c r="D218" s="43"/>
      <c r="E218" s="105"/>
      <c r="F218" s="106"/>
      <c r="G218" s="107" t="str">
        <f t="shared" ref="G218:G235" si="33">IF(F218=100%,"Complete",IF(AND(F218&lt;100%,F218&gt;0%),"In Progress","Not Started"))</f>
        <v>Not Started</v>
      </c>
      <c r="H218" s="108"/>
    </row>
    <row r="219" ht="15.15" spans="2:11">
      <c r="B219" s="22"/>
      <c r="C219" s="44"/>
      <c r="D219" s="45"/>
      <c r="E219" s="109"/>
      <c r="F219" s="110"/>
      <c r="G219" s="107" t="str">
        <f t="shared" si="33"/>
        <v>Not Started</v>
      </c>
      <c r="H219" s="111"/>
      <c r="J219" s="135" t="s">
        <v>47</v>
      </c>
      <c r="K219" s="136">
        <f>K190</f>
        <v>45646</v>
      </c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7"/>
      <c r="K220" s="138"/>
    </row>
    <row r="221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>
        <f t="shared" ref="J221:K242" si="34">J192</f>
        <v>0</v>
      </c>
      <c r="K221" s="139">
        <f t="shared" ref="K221:K222" si="35">K192</f>
        <v>0</v>
      </c>
    </row>
    <row r="222" ht="15.75" customHeight="1" spans="2:11">
      <c r="B222" s="22"/>
      <c r="C222" s="46"/>
      <c r="D222" s="47"/>
      <c r="E222" s="112"/>
      <c r="F222" s="113"/>
      <c r="G222" s="107" t="str">
        <f t="shared" si="33"/>
        <v>Not Started</v>
      </c>
      <c r="H222" s="103"/>
      <c r="J222" s="140">
        <f t="shared" si="34"/>
        <v>0</v>
      </c>
      <c r="K222" s="141">
        <f t="shared" si="35"/>
        <v>0</v>
      </c>
    </row>
    <row r="223" ht="15.75" customHeight="1" spans="2:11">
      <c r="B223" s="22"/>
      <c r="C223" s="48">
        <v>0.541666666666667</v>
      </c>
      <c r="D223" s="49"/>
      <c r="E223" s="114"/>
      <c r="F223" s="115" t="s">
        <v>71</v>
      </c>
      <c r="G223" s="116"/>
      <c r="H223" s="117"/>
      <c r="J223" s="140">
        <f t="shared" si="34"/>
        <v>0</v>
      </c>
      <c r="K223" s="141">
        <f t="shared" si="34"/>
        <v>0</v>
      </c>
    </row>
    <row r="224" ht="15.75" customHeight="1" spans="2:11">
      <c r="B224" s="22"/>
      <c r="C224" s="519">
        <v>0.583333333333333</v>
      </c>
      <c r="D224" s="611"/>
      <c r="E224" s="520"/>
      <c r="F224" s="50" t="s">
        <v>72</v>
      </c>
      <c r="G224" s="51"/>
      <c r="H224" s="118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2" t="s">
        <v>69</v>
      </c>
      <c r="D225" s="53"/>
      <c r="E225" s="119"/>
      <c r="F225" s="120" t="s">
        <v>44</v>
      </c>
      <c r="G225" s="120" t="s">
        <v>61</v>
      </c>
      <c r="H225" s="118" t="s">
        <v>62</v>
      </c>
      <c r="J225" s="140">
        <f t="shared" si="34"/>
        <v>0</v>
      </c>
      <c r="K225" s="141">
        <f t="shared" si="34"/>
        <v>0</v>
      </c>
    </row>
    <row r="226" ht="15" customHeight="1" spans="2:11">
      <c r="B226" s="22"/>
      <c r="C226" s="521" t="s">
        <v>218</v>
      </c>
      <c r="D226" s="541"/>
      <c r="E226" s="120" t="s">
        <v>219</v>
      </c>
      <c r="F226" s="122"/>
      <c r="G226" s="541" t="str">
        <f t="shared" si="33"/>
        <v>Not Started</v>
      </c>
      <c r="H226" s="124"/>
      <c r="J226" s="149">
        <f t="shared" si="34"/>
        <v>0</v>
      </c>
      <c r="K226" s="139"/>
    </row>
    <row r="227" spans="2:11">
      <c r="B227" s="22"/>
      <c r="C227" s="523" t="s">
        <v>220</v>
      </c>
      <c r="D227" s="123"/>
      <c r="E227" s="615"/>
      <c r="F227" s="126"/>
      <c r="G227" s="123" t="str">
        <f t="shared" si="33"/>
        <v>Not Started</v>
      </c>
      <c r="H227" s="127"/>
      <c r="J227" s="150">
        <f t="shared" si="34"/>
        <v>0</v>
      </c>
      <c r="K227" s="141"/>
    </row>
    <row r="228" ht="15.75" customHeight="1" spans="2:11">
      <c r="B228" s="22"/>
      <c r="C228" s="525" t="s">
        <v>221</v>
      </c>
      <c r="D228" s="612"/>
      <c r="E228" s="615"/>
      <c r="F228" s="126"/>
      <c r="G228" s="123" t="str">
        <f t="shared" si="33"/>
        <v>Not Started</v>
      </c>
      <c r="H228" s="127"/>
      <c r="J228" s="150">
        <f t="shared" si="34"/>
        <v>0</v>
      </c>
      <c r="K228" s="141"/>
    </row>
    <row r="229" ht="15.15" spans="2:11">
      <c r="B229" s="22"/>
      <c r="C229" s="613"/>
      <c r="D229" s="130"/>
      <c r="E229" s="616" t="s">
        <v>222</v>
      </c>
      <c r="F229" s="126"/>
      <c r="G229" s="123" t="str">
        <f t="shared" si="33"/>
        <v>Not Started</v>
      </c>
      <c r="H229" s="127"/>
      <c r="J229" s="150" t="str">
        <f t="shared" si="34"/>
        <v>create a REST api to interact with actual database - continue</v>
      </c>
      <c r="K229" s="141"/>
    </row>
    <row r="230" ht="15.75" customHeight="1" spans="2:11">
      <c r="B230" s="22"/>
      <c r="C230" s="570"/>
      <c r="D230" s="571"/>
      <c r="E230" s="129" t="s">
        <v>224</v>
      </c>
      <c r="F230" s="126"/>
      <c r="G230" s="123" t="str">
        <f t="shared" si="33"/>
        <v>Not Started</v>
      </c>
      <c r="H230" s="127"/>
      <c r="J230" s="150" t="str">
        <f t="shared" si="34"/>
        <v>What is the Internet? - continue</v>
      </c>
      <c r="K230" s="141"/>
    </row>
    <row r="231" spans="2:11">
      <c r="B231" s="22"/>
      <c r="C231" s="64"/>
      <c r="D231" s="65"/>
      <c r="E231" s="130"/>
      <c r="F231" s="126"/>
      <c r="G231" s="123" t="str">
        <f t="shared" si="33"/>
        <v>Not Started</v>
      </c>
      <c r="H231" s="127"/>
      <c r="J231" s="150" t="str">
        <f t="shared" si="34"/>
        <v>Bank account part 2 - make changes if requested</v>
      </c>
      <c r="K231" s="141"/>
    </row>
    <row r="232" ht="15.75" customHeight="1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 t="str">
        <f t="shared" si="34"/>
        <v>Data Wrangling - make changes if requested</v>
      </c>
      <c r="K232" s="141"/>
    </row>
    <row r="233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ht="15.15" spans="2:11">
      <c r="B235" s="66"/>
      <c r="C235" s="67"/>
      <c r="D235" s="68"/>
      <c r="E235" s="131"/>
      <c r="F235" s="132"/>
      <c r="G235" s="123" t="str">
        <f t="shared" si="33"/>
        <v>Not Started</v>
      </c>
      <c r="H235" s="133"/>
      <c r="J235" s="150">
        <f t="shared" si="34"/>
        <v>0</v>
      </c>
      <c r="K235" s="141"/>
    </row>
    <row r="236" ht="25.75" spans="2:11">
      <c r="B236" s="69"/>
      <c r="C236" s="70"/>
      <c r="D236" s="71"/>
      <c r="E236" s="71"/>
      <c r="F236" s="134"/>
      <c r="G236" s="71"/>
      <c r="H236" s="71"/>
      <c r="J236" s="145"/>
      <c r="K236" s="146"/>
    </row>
    <row r="237" ht="25.75" spans="2:11">
      <c r="B237" s="69"/>
      <c r="C237" s="70"/>
      <c r="D237" s="71"/>
      <c r="E237" s="71"/>
      <c r="F237" s="134"/>
      <c r="G237" s="71"/>
      <c r="H237" s="71"/>
      <c r="J237" s="155" t="s">
        <v>64</v>
      </c>
      <c r="K237" s="156"/>
    </row>
    <row r="238" ht="15.15" spans="2:11">
      <c r="B238" s="191" t="s">
        <v>78</v>
      </c>
      <c r="C238" s="192">
        <f ca="1">TODAY()</f>
        <v>45827</v>
      </c>
      <c r="J238" s="150">
        <f t="shared" si="34"/>
        <v>0</v>
      </c>
      <c r="K238" s="141"/>
    </row>
    <row r="239" spans="2:11">
      <c r="B239" s="193"/>
      <c r="C239" s="194"/>
      <c r="J239" s="150">
        <f t="shared" si="34"/>
        <v>0</v>
      </c>
      <c r="K239" s="141"/>
    </row>
    <row r="240" ht="15.15" spans="2:11">
      <c r="B240" s="195" t="s">
        <v>79</v>
      </c>
      <c r="C240" s="196"/>
      <c r="D240" s="197"/>
      <c r="E240" s="197"/>
      <c r="F240" s="197"/>
      <c r="G240" s="197"/>
      <c r="H240" s="197"/>
      <c r="J240" s="150">
        <f t="shared" si="34"/>
        <v>0</v>
      </c>
      <c r="K240" s="141"/>
    </row>
    <row r="241" spans="2:11">
      <c r="B241" s="198"/>
      <c r="C241" s="199"/>
      <c r="D241" s="197"/>
      <c r="E241" s="197"/>
      <c r="F241" s="197"/>
      <c r="G241" s="197"/>
      <c r="H241" s="210"/>
      <c r="J241" s="150">
        <f t="shared" si="34"/>
        <v>0</v>
      </c>
      <c r="K241" s="141"/>
    </row>
    <row r="242" ht="15.15" spans="2:11">
      <c r="B242" s="200" t="s">
        <v>80</v>
      </c>
      <c r="C242" s="201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/>
      <c r="C243" s="201"/>
      <c r="D243" s="197"/>
      <c r="E243" s="197"/>
      <c r="F243" s="197"/>
      <c r="G243" s="197"/>
      <c r="H243" s="210"/>
      <c r="J243" s="151"/>
      <c r="K243" s="152"/>
    </row>
    <row r="244" ht="15.15" spans="2:11">
      <c r="B244" s="202"/>
      <c r="C244" s="203"/>
      <c r="D244" s="197"/>
      <c r="E244" s="197"/>
      <c r="F244" s="197"/>
      <c r="G244" s="197"/>
      <c r="H244" s="210"/>
      <c r="J244" s="153" t="s">
        <v>67</v>
      </c>
      <c r="K244" s="154">
        <f>B204</f>
        <v>0</v>
      </c>
    </row>
    <row r="245" ht="15.15" spans="2:11">
      <c r="B245" s="204"/>
      <c r="C245" s="205"/>
      <c r="D245" s="197"/>
      <c r="E245" s="197"/>
      <c r="F245" s="197"/>
      <c r="G245" s="197"/>
      <c r="H245" s="210"/>
      <c r="J245" s="155"/>
      <c r="K245" s="156"/>
    </row>
    <row r="246" ht="15.15" spans="2:11">
      <c r="B246" s="206" t="s">
        <v>81</v>
      </c>
      <c r="C246" s="207"/>
      <c r="D246" s="197"/>
      <c r="E246" s="197"/>
      <c r="F246" s="197"/>
      <c r="G246" s="197"/>
      <c r="H246" s="210"/>
      <c r="J246" s="137">
        <f t="shared" ref="J246:K250" si="36">C218</f>
        <v>0</v>
      </c>
      <c r="K246" s="139">
        <f t="shared" ref="K246:K247" si="37">D218</f>
        <v>0</v>
      </c>
    </row>
    <row r="247" spans="2:11">
      <c r="B247" s="43">
        <f t="shared" ref="B247:B248" si="38">C70</f>
        <v>0</v>
      </c>
      <c r="C247" s="208">
        <f t="shared" ref="C247:C248" si="39">D70</f>
        <v>0</v>
      </c>
      <c r="D247" s="197"/>
      <c r="E247" s="197"/>
      <c r="F247" s="197"/>
      <c r="G247" s="197"/>
      <c r="H247" s="210"/>
      <c r="J247" s="140">
        <f t="shared" si="36"/>
        <v>0</v>
      </c>
      <c r="K247" s="141">
        <f t="shared" si="37"/>
        <v>0</v>
      </c>
    </row>
    <row r="248" spans="2:11">
      <c r="B248" s="45">
        <f t="shared" si="38"/>
        <v>0</v>
      </c>
      <c r="C248" s="209">
        <f t="shared" si="39"/>
        <v>0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6"/>
        <v>0</v>
      </c>
    </row>
    <row r="249" ht="28.8" spans="2:11">
      <c r="B249" s="45" t="str">
        <f t="shared" ref="B249:B250" si="40">C107</f>
        <v>Flask Tutorial</v>
      </c>
      <c r="C249" s="209" t="str">
        <f t="shared" ref="C249:C250" si="41">D107</f>
        <v>https://youtu.be/Z1RJmh_OqeA?si=2E8do4h8gyOWLhdc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ht="15.15" spans="2:11">
      <c r="B250" s="45">
        <f t="shared" si="40"/>
        <v>0</v>
      </c>
      <c r="C250" s="209">
        <f t="shared" si="41"/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28.8" spans="2:11">
      <c r="B251" s="45" t="str">
        <f t="shared" ref="B251:B252" si="42">C144</f>
        <v>Flask Tutorial</v>
      </c>
      <c r="C251" s="209" t="str">
        <f t="shared" ref="C251:C252" si="43">D144</f>
        <v>https://youtu.be/Z1RJmh_OqeA?si=2E8do4h8gyOWLhdc</v>
      </c>
      <c r="J251" s="149"/>
      <c r="K251" s="139"/>
    </row>
    <row r="252" ht="28.8" spans="2:11">
      <c r="B252" s="45" t="str">
        <f t="shared" si="42"/>
        <v>Rest API Tutorial</v>
      </c>
      <c r="C252" s="209" t="str">
        <f t="shared" si="43"/>
        <v>https://youtu.be/qbLc5a9jdXo?si=eZISNX1NAVYGn5xs</v>
      </c>
      <c r="J252" s="150"/>
      <c r="K252" s="141"/>
    </row>
    <row r="253" spans="2:11">
      <c r="B253" s="45">
        <f t="shared" ref="B253:B254" si="44">C181</f>
        <v>0</v>
      </c>
      <c r="C253" s="209">
        <f t="shared" ref="C253:C254" si="45">D181</f>
        <v>0</v>
      </c>
      <c r="J253" s="150"/>
      <c r="K253" s="141"/>
    </row>
    <row r="254" spans="2:11">
      <c r="B254" s="45">
        <f t="shared" si="44"/>
        <v>0</v>
      </c>
      <c r="C254" s="209">
        <f t="shared" si="45"/>
        <v>0</v>
      </c>
      <c r="J254" s="150">
        <f t="shared" ref="J254:J260" si="46">C229</f>
        <v>0</v>
      </c>
      <c r="K254" s="141"/>
    </row>
    <row r="255" spans="2:11">
      <c r="B255" s="45">
        <f t="shared" ref="B255:B256" si="47">C218</f>
        <v>0</v>
      </c>
      <c r="C255" s="209">
        <f t="shared" ref="C255:C256" si="48">D218</f>
        <v>0</v>
      </c>
      <c r="J255" s="150">
        <f t="shared" si="46"/>
        <v>0</v>
      </c>
      <c r="K255" s="141"/>
    </row>
    <row r="256" ht="15.15" spans="2:11">
      <c r="B256" s="211">
        <f t="shared" si="47"/>
        <v>0</v>
      </c>
      <c r="C256" s="212">
        <f t="shared" si="48"/>
        <v>0</v>
      </c>
      <c r="J256" s="150">
        <f t="shared" si="46"/>
        <v>0</v>
      </c>
      <c r="K256" s="141"/>
    </row>
    <row r="257" ht="15.15" spans="2:11">
      <c r="B257" s="213" t="s">
        <v>82</v>
      </c>
      <c r="C257" s="214"/>
      <c r="J257" s="150">
        <f t="shared" si="46"/>
        <v>0</v>
      </c>
      <c r="K257" s="141"/>
    </row>
    <row r="258" spans="2:11">
      <c r="B258" s="215"/>
      <c r="C258" s="216"/>
      <c r="J258" s="150">
        <f t="shared" si="46"/>
        <v>0</v>
      </c>
      <c r="K258" s="141"/>
    </row>
    <row r="259" spans="2:11">
      <c r="B259" s="215" t="s">
        <v>83</v>
      </c>
      <c r="C259" s="216"/>
      <c r="J259" s="150">
        <f t="shared" si="46"/>
        <v>0</v>
      </c>
      <c r="K259" s="141"/>
    </row>
    <row r="260" ht="15.15" spans="2:11">
      <c r="B260" s="204"/>
      <c r="C260" s="205"/>
      <c r="J260" s="150">
        <f t="shared" si="46"/>
        <v>0</v>
      </c>
      <c r="K260" s="141"/>
    </row>
    <row r="261" ht="15.15" spans="2:11">
      <c r="B261" s="217" t="s">
        <v>84</v>
      </c>
      <c r="C261" s="218"/>
      <c r="J261" s="189"/>
      <c r="K261" s="190"/>
    </row>
    <row r="262" ht="15.15" spans="2:11">
      <c r="B262" s="219"/>
      <c r="C262" s="220"/>
      <c r="J262" s="155" t="s">
        <v>64</v>
      </c>
      <c r="K262" s="156"/>
    </row>
    <row r="263" spans="2:11">
      <c r="B263" s="221"/>
      <c r="C263" s="222"/>
      <c r="J263" s="149">
        <f t="shared" ref="J263:J267" si="49">C211</f>
        <v>0</v>
      </c>
      <c r="K263" s="139"/>
    </row>
    <row r="264" spans="2:11">
      <c r="B264" s="221"/>
      <c r="C264" s="222"/>
      <c r="J264" s="150">
        <f t="shared" si="49"/>
        <v>0</v>
      </c>
      <c r="K264" s="141"/>
    </row>
    <row r="265" spans="2:11">
      <c r="B265" s="221">
        <f t="shared" ref="B265:B271" si="50">C229</f>
        <v>0</v>
      </c>
      <c r="C265" s="222"/>
      <c r="J265" s="150">
        <f t="shared" si="49"/>
        <v>0</v>
      </c>
      <c r="K265" s="141"/>
    </row>
    <row r="266" spans="2:11">
      <c r="B266" s="221">
        <f t="shared" si="50"/>
        <v>0</v>
      </c>
      <c r="C266" s="222"/>
      <c r="J266" s="150">
        <f t="shared" si="49"/>
        <v>0</v>
      </c>
      <c r="K266" s="141"/>
    </row>
    <row r="267" spans="2:11">
      <c r="B267" s="221">
        <f t="shared" si="50"/>
        <v>0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40" t="s">
        <v>76</v>
      </c>
      <c r="K268" s="144"/>
    </row>
    <row r="269" spans="2:11">
      <c r="B269" s="221">
        <f t="shared" si="50"/>
        <v>0</v>
      </c>
      <c r="C269" s="222"/>
      <c r="J269" s="157" t="s">
        <v>77</v>
      </c>
      <c r="K269" s="158"/>
    </row>
    <row r="270" ht="15.15" spans="2:11">
      <c r="B270" s="221">
        <f t="shared" si="50"/>
        <v>0</v>
      </c>
      <c r="C270" s="222"/>
      <c r="J270" s="145"/>
      <c r="K270" s="146"/>
    </row>
    <row r="271" spans="2:3">
      <c r="B271" s="221">
        <f t="shared" si="50"/>
        <v>0</v>
      </c>
      <c r="C271" s="222"/>
    </row>
    <row r="272" ht="15.15" spans="2:3">
      <c r="B272" s="223" t="s">
        <v>85</v>
      </c>
      <c r="C272" s="224"/>
    </row>
    <row r="273" spans="2:3">
      <c r="B273" s="225">
        <v>1</v>
      </c>
      <c r="C273" s="220"/>
    </row>
    <row r="274" spans="2:3">
      <c r="B274" s="226"/>
      <c r="C274" s="216"/>
    </row>
    <row r="275" ht="15.15" spans="2:3">
      <c r="B275" s="227"/>
      <c r="C275" s="228"/>
    </row>
  </sheetData>
  <mergeCells count="455">
    <mergeCell ref="B2:C2"/>
    <mergeCell ref="B3:C3"/>
    <mergeCell ref="G3:H3"/>
    <mergeCell ref="B4:C4"/>
    <mergeCell ref="G4:H4"/>
    <mergeCell ref="J4:K4"/>
    <mergeCell ref="B5:C5"/>
    <mergeCell ref="B6:C6"/>
    <mergeCell ref="B7:C7"/>
    <mergeCell ref="B8:C8"/>
    <mergeCell ref="B9:C9"/>
    <mergeCell ref="B10:C10"/>
    <mergeCell ref="J10:K10"/>
    <mergeCell ref="B11:C11"/>
    <mergeCell ref="J11:K11"/>
    <mergeCell ref="B12:C12"/>
    <mergeCell ref="J12:K12"/>
    <mergeCell ref="B13:C13"/>
    <mergeCell ref="J13:K13"/>
    <mergeCell ref="B14:E14"/>
    <mergeCell ref="J14:K14"/>
    <mergeCell ref="B15:E15"/>
    <mergeCell ref="J15:K15"/>
    <mergeCell ref="J16:K16"/>
    <mergeCell ref="J17:K17"/>
    <mergeCell ref="D18:E18"/>
    <mergeCell ref="J18:K18"/>
    <mergeCell ref="J19:K19"/>
    <mergeCell ref="J20:K20"/>
    <mergeCell ref="J21:K21"/>
    <mergeCell ref="J22:K22"/>
    <mergeCell ref="J23:K23"/>
    <mergeCell ref="C24:E24"/>
    <mergeCell ref="F24:H24"/>
    <mergeCell ref="J24:K24"/>
    <mergeCell ref="J25:K25"/>
    <mergeCell ref="J26:K26"/>
    <mergeCell ref="J27:K27"/>
    <mergeCell ref="J29:K29"/>
    <mergeCell ref="C31:E31"/>
    <mergeCell ref="F31:H31"/>
    <mergeCell ref="D32:E32"/>
    <mergeCell ref="D33:E33"/>
    <mergeCell ref="D34:E34"/>
    <mergeCell ref="D35:E35"/>
    <mergeCell ref="J35:K35"/>
    <mergeCell ref="D36:E36"/>
    <mergeCell ref="J36:K36"/>
    <mergeCell ref="D37:E37"/>
    <mergeCell ref="J37:K37"/>
    <mergeCell ref="C38:E38"/>
    <mergeCell ref="F38:H38"/>
    <mergeCell ref="J38:K38"/>
    <mergeCell ref="C39:E39"/>
    <mergeCell ref="F39:H39"/>
    <mergeCell ref="J39:K39"/>
    <mergeCell ref="C40:E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J51:K51"/>
    <mergeCell ref="J52:K52"/>
    <mergeCell ref="J53:K53"/>
    <mergeCell ref="J54:K54"/>
    <mergeCell ref="D55:E55"/>
    <mergeCell ref="J55:K55"/>
    <mergeCell ref="J56:K56"/>
    <mergeCell ref="J58:K58"/>
    <mergeCell ref="C61:E61"/>
    <mergeCell ref="F61:H61"/>
    <mergeCell ref="J64:K64"/>
    <mergeCell ref="J65:K65"/>
    <mergeCell ref="J66:K66"/>
    <mergeCell ref="J67:K67"/>
    <mergeCell ref="C68:E68"/>
    <mergeCell ref="F68:H68"/>
    <mergeCell ref="J68:K68"/>
    <mergeCell ref="D69:E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C75:E75"/>
    <mergeCell ref="F75:H75"/>
    <mergeCell ref="J75:K75"/>
    <mergeCell ref="C76:E76"/>
    <mergeCell ref="F76:H76"/>
    <mergeCell ref="J76:K76"/>
    <mergeCell ref="C77:E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C83:D83"/>
    <mergeCell ref="J83:K83"/>
    <mergeCell ref="C84:D84"/>
    <mergeCell ref="C85:D85"/>
    <mergeCell ref="C86:D86"/>
    <mergeCell ref="C87:D87"/>
    <mergeCell ref="J89:K89"/>
    <mergeCell ref="J90:K90"/>
    <mergeCell ref="J91:K91"/>
    <mergeCell ref="D92:E92"/>
    <mergeCell ref="J92:K92"/>
    <mergeCell ref="J93:K93"/>
    <mergeCell ref="J94:K94"/>
    <mergeCell ref="J95:K95"/>
    <mergeCell ref="J96:K96"/>
    <mergeCell ref="J97:K97"/>
    <mergeCell ref="C98:E98"/>
    <mergeCell ref="F98:H98"/>
    <mergeCell ref="J98:K98"/>
    <mergeCell ref="J99:K99"/>
    <mergeCell ref="J100:K100"/>
    <mergeCell ref="J101:K101"/>
    <mergeCell ref="J102:K102"/>
    <mergeCell ref="J103:K103"/>
    <mergeCell ref="J104:K104"/>
    <mergeCell ref="C105:E105"/>
    <mergeCell ref="F105:H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D110:E110"/>
    <mergeCell ref="D111:E111"/>
    <mergeCell ref="C112:E112"/>
    <mergeCell ref="F112:H112"/>
    <mergeCell ref="J112:K112"/>
    <mergeCell ref="C113:E113"/>
    <mergeCell ref="F113:H113"/>
    <mergeCell ref="C114:E114"/>
    <mergeCell ref="C115:D115"/>
    <mergeCell ref="C116:D116"/>
    <mergeCell ref="C117:D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J125:K125"/>
    <mergeCell ref="J126:K126"/>
    <mergeCell ref="J127:K127"/>
    <mergeCell ref="J128:K128"/>
    <mergeCell ref="D129:E129"/>
    <mergeCell ref="J129:K129"/>
    <mergeCell ref="J130:K130"/>
    <mergeCell ref="J131:K131"/>
    <mergeCell ref="J132:K132"/>
    <mergeCell ref="J133:K133"/>
    <mergeCell ref="J134:K134"/>
    <mergeCell ref="C135:E135"/>
    <mergeCell ref="F135:H135"/>
    <mergeCell ref="J135:K135"/>
    <mergeCell ref="J137:K137"/>
    <mergeCell ref="C142:E142"/>
    <mergeCell ref="F142:H142"/>
    <mergeCell ref="D143:E143"/>
    <mergeCell ref="J143:K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C149:E149"/>
    <mergeCell ref="F149:H149"/>
    <mergeCell ref="J149:K149"/>
    <mergeCell ref="C150:E150"/>
    <mergeCell ref="F150:H150"/>
    <mergeCell ref="J150:K150"/>
    <mergeCell ref="C151:E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J162:K162"/>
    <mergeCell ref="D166:E166"/>
    <mergeCell ref="J166:K166"/>
    <mergeCell ref="C172:E172"/>
    <mergeCell ref="F172:H172"/>
    <mergeCell ref="J172:K172"/>
    <mergeCell ref="J173:K173"/>
    <mergeCell ref="J174:K174"/>
    <mergeCell ref="J175:K175"/>
    <mergeCell ref="J176:K176"/>
    <mergeCell ref="J177:K177"/>
    <mergeCell ref="J178:K178"/>
    <mergeCell ref="C179:E179"/>
    <mergeCell ref="F179:H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C186:E186"/>
    <mergeCell ref="F186:H186"/>
    <mergeCell ref="J186:K186"/>
    <mergeCell ref="C187:E187"/>
    <mergeCell ref="F187:H187"/>
    <mergeCell ref="J187:K187"/>
    <mergeCell ref="C188:E188"/>
    <mergeCell ref="J188:K188"/>
    <mergeCell ref="C189:D189"/>
    <mergeCell ref="J189:K189"/>
    <mergeCell ref="C190:D190"/>
    <mergeCell ref="C191:D191"/>
    <mergeCell ref="J191:K191"/>
    <mergeCell ref="C192:D192"/>
    <mergeCell ref="C193:D193"/>
    <mergeCell ref="C194:D194"/>
    <mergeCell ref="C195:D195"/>
    <mergeCell ref="C196:D196"/>
    <mergeCell ref="C197:D197"/>
    <mergeCell ref="J197:K197"/>
    <mergeCell ref="C198:D198"/>
    <mergeCell ref="J198:K198"/>
    <mergeCell ref="J199:K199"/>
    <mergeCell ref="J200:K200"/>
    <mergeCell ref="J201:K201"/>
    <mergeCell ref="J202:K202"/>
    <mergeCell ref="D203:E203"/>
    <mergeCell ref="J203:K203"/>
    <mergeCell ref="J204:K204"/>
    <mergeCell ref="J205:K205"/>
    <mergeCell ref="J206:K206"/>
    <mergeCell ref="J207:K207"/>
    <mergeCell ref="J208:K208"/>
    <mergeCell ref="C209:E209"/>
    <mergeCell ref="F209:H209"/>
    <mergeCell ref="J209:K209"/>
    <mergeCell ref="J210:K210"/>
    <mergeCell ref="J211:K211"/>
    <mergeCell ref="J212:K212"/>
    <mergeCell ref="J213:K213"/>
    <mergeCell ref="J214:K214"/>
    <mergeCell ref="J215:K215"/>
    <mergeCell ref="C216:E216"/>
    <mergeCell ref="F216:H216"/>
    <mergeCell ref="J216:K216"/>
    <mergeCell ref="D217:E217"/>
    <mergeCell ref="D218:E218"/>
    <mergeCell ref="D219:E219"/>
    <mergeCell ref="D220:E220"/>
    <mergeCell ref="J220:K220"/>
    <mergeCell ref="D221:E221"/>
    <mergeCell ref="D222:E222"/>
    <mergeCell ref="C223:E223"/>
    <mergeCell ref="F223:H223"/>
    <mergeCell ref="C224:E224"/>
    <mergeCell ref="F224:H224"/>
    <mergeCell ref="C225:E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J236:K236"/>
    <mergeCell ref="J237:K237"/>
    <mergeCell ref="J238:K238"/>
    <mergeCell ref="B239:C239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B245:C245"/>
    <mergeCell ref="J245:K245"/>
    <mergeCell ref="B246:C246"/>
    <mergeCell ref="J251:K251"/>
    <mergeCell ref="J252:K252"/>
    <mergeCell ref="J253:K253"/>
    <mergeCell ref="J254:K254"/>
    <mergeCell ref="J255:K255"/>
    <mergeCell ref="J256:K256"/>
    <mergeCell ref="B257:C257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B272:C272"/>
    <mergeCell ref="B273:C273"/>
    <mergeCell ref="B274:C274"/>
    <mergeCell ref="B275:C275"/>
    <mergeCell ref="B19:B50"/>
    <mergeCell ref="B56:B87"/>
    <mergeCell ref="B93:B124"/>
    <mergeCell ref="B130:B161"/>
    <mergeCell ref="B167:B198"/>
    <mergeCell ref="B204:B235"/>
    <mergeCell ref="E41:E43"/>
    <mergeCell ref="E45:E50"/>
    <mergeCell ref="E78:E80"/>
    <mergeCell ref="E82:E87"/>
    <mergeCell ref="E115:E117"/>
    <mergeCell ref="E119:E124"/>
    <mergeCell ref="E152:E154"/>
    <mergeCell ref="E156:E161"/>
    <mergeCell ref="E189:E191"/>
    <mergeCell ref="E193:E198"/>
    <mergeCell ref="E226:E228"/>
    <mergeCell ref="E230:E235"/>
    <mergeCell ref="F19:F23"/>
    <mergeCell ref="F56:F60"/>
    <mergeCell ref="F93:F97"/>
    <mergeCell ref="F130:F134"/>
    <mergeCell ref="F167:F171"/>
    <mergeCell ref="F204:F208"/>
    <mergeCell ref="G19:G23"/>
    <mergeCell ref="G56:G60"/>
    <mergeCell ref="G93:G97"/>
    <mergeCell ref="G130:G134"/>
    <mergeCell ref="G167:G171"/>
    <mergeCell ref="G204:G208"/>
    <mergeCell ref="H19:H22"/>
    <mergeCell ref="H26:H30"/>
    <mergeCell ref="H33:H37"/>
    <mergeCell ref="H56:H59"/>
    <mergeCell ref="H63:H67"/>
    <mergeCell ref="H70:H74"/>
    <mergeCell ref="H93:H96"/>
    <mergeCell ref="H100:H104"/>
    <mergeCell ref="H107:H111"/>
    <mergeCell ref="H130:H133"/>
    <mergeCell ref="H137:H141"/>
    <mergeCell ref="H144:H148"/>
    <mergeCell ref="H167:H170"/>
    <mergeCell ref="H174:H178"/>
    <mergeCell ref="H181:H185"/>
    <mergeCell ref="H204:H207"/>
    <mergeCell ref="H211:H215"/>
    <mergeCell ref="H218:H222"/>
    <mergeCell ref="D19:E23"/>
    <mergeCell ref="D56:E60"/>
    <mergeCell ref="D93:E97"/>
    <mergeCell ref="D130:E134"/>
    <mergeCell ref="D167:E171"/>
    <mergeCell ref="D204:E208"/>
  </mergeCells>
  <conditionalFormatting sqref="F19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{cf7b87f4-5d25-43f9-b1b6-8aba23d1da7b}</x14:id>
        </ext>
      </extLst>
    </cfRule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{aef93f9c-8da5-49d1-8041-cdb0ef4960e8}</x14:id>
        </ext>
      </extLst>
    </cfRule>
    <cfRule type="dataBar" priority="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{213e744d-9894-4d48-bf9d-f27e9715040d}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{4ebf6a69-28c7-40ab-ab57-8ea9c321ccd4}</x14:id>
        </ext>
      </extLst>
    </cfRule>
    <cfRule type="dataBar" priority="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{fafbb3bd-a21b-4eaa-b2c8-f5951c83619b}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{f94a6770-8781-4657-a634-ca14e55115ed}</x14:id>
        </ext>
      </extLst>
    </cfRule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{7365f6c2-b51f-41a9-ac09-21bcd90c011b}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{f3049d23-1c40-4d02-a2fa-317aa7d21e3a}</x14:id>
        </ext>
      </extLst>
    </cfRule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{2a900f11-ce5b-4cf6-922b-6cc49a312267}</x14:id>
        </ext>
      </extLst>
    </cfRule>
  </conditionalFormatting>
  <conditionalFormatting sqref="F56">
    <cfRule type="dataBar" priority="1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{811c808a-4bab-40ca-b976-f4d721ba2e26}</x14:id>
        </ext>
      </extLst>
    </cfRule>
    <cfRule type="dataBar" priority="1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{337ec841-c930-45be-ab07-d235a4abe0fc}</x14:id>
        </ext>
      </extLst>
    </cfRule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{67ac19b1-163a-4198-980a-63736c14e480}</x14:id>
        </ext>
      </extLst>
    </cfRule>
    <cfRule type="dataBar" priority="1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{98bb9609-908c-44b3-b46f-ad89567837e9}</x14:id>
        </ext>
      </extLst>
    </cfRule>
    <cfRule type="dataBar" priority="1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{ee16bc7a-d3fa-4dfc-a20b-114a7c2f4747}</x14:id>
        </ext>
      </extLst>
    </cfRule>
    <cfRule type="dataBar" priority="1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{b227032c-c5f3-467b-af43-10a9d18cf61d}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{f1c771d5-123f-416d-b31d-a17cec7add4b}</x14:id>
        </ext>
      </extLst>
    </cfRule>
    <cfRule type="dataBar" priority="10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{5c97b26e-1421-4a24-b136-6f3f013d98ea}</x14:id>
        </ext>
      </extLst>
    </cfRule>
    <cfRule type="dataBar" priority="1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{e8b2b49b-eb01-4990-9dc9-87abf5ff1f1a}</x14:id>
        </ext>
      </extLst>
    </cfRule>
  </conditionalFormatting>
  <conditionalFormatting sqref="F93">
    <cfRule type="dataBar" priority="9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{6243586f-36af-49b0-b66a-9fcc273646c8}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{0ff1cc4b-263d-4bd4-9ff2-6d596f3077cb}</x14:id>
        </ext>
      </extLst>
    </cfRule>
    <cfRule type="dataBar" priority="8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{574443d2-7a5e-4e17-95c4-44f38b89db86}</x14:id>
        </ext>
      </extLst>
    </cfRule>
    <cfRule type="dataBar" priority="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{12b61a6c-7b9d-450c-9695-3ee7729d63e1}</x14:id>
        </ext>
      </extLst>
    </cfRule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{d29af422-7407-491f-919e-a252c8f7312c}</x14:id>
        </ext>
      </extLst>
    </cfRule>
    <cfRule type="dataBar" priority="9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{cad9ef04-3de5-4a0e-b082-10db1d76a9ac}</x14:id>
        </ext>
      </extLst>
    </cfRule>
    <cfRule type="dataBar" priority="10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{e1d00494-2d9b-446f-9014-8ddbe86b909c}</x14:id>
        </ext>
      </extLst>
    </cfRule>
    <cfRule type="dataBar" priority="9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{3b767caf-1b36-4819-87fe-6796c7b4ae3e}</x14:id>
        </ext>
      </extLst>
    </cfRule>
    <cfRule type="dataBar" priority="9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{166a9f2d-8cef-4a77-9763-d07c28e4ad80}</x14:id>
        </ext>
      </extLst>
    </cfRule>
  </conditionalFormatting>
  <conditionalFormatting sqref="F130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{8a11f0d1-ad8d-4368-86ee-489da4ee9078}</x14:id>
        </ext>
      </extLst>
    </cfRule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{e59306bf-942e-4672-9e73-8d0d317eaeb2}</x14:id>
        </ext>
      </extLst>
    </cfRule>
    <cfRule type="dataBar" priority="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{b41230c6-6f25-4bca-8f17-0dbb167a1a3a}</x14:id>
        </ext>
      </extLst>
    </cfRule>
    <cfRule type="dataBar" priority="6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{a1703226-27c4-48c4-87e5-6bcb421c245c}</x14:id>
        </ext>
      </extLst>
    </cfRule>
    <cfRule type="dataBar" priority="7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{b6d49a4d-9806-459c-9025-0ec67615ce5e}</x14:id>
        </ext>
      </extLst>
    </cfRule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{da015050-7f81-4db2-9bf5-c216e4f847be}</x14:id>
        </ext>
      </extLst>
    </cfRule>
    <cfRule type="dataBar" priority="8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{2e3c3be9-9331-4496-a57b-4ac9c041da10}</x14:id>
        </ext>
      </extLst>
    </cfRule>
    <cfRule type="dataBar" priority="7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{cb1cf4e0-5746-4039-a0d7-23344046525e}</x14:id>
        </ext>
      </extLst>
    </cfRule>
    <cfRule type="dataBar" priority="7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{c911a653-ba06-402e-ba3c-656a88165551}</x14:id>
        </ext>
      </extLst>
    </cfRule>
  </conditionalFormatting>
  <conditionalFormatting sqref="F167"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{7c7f41da-e1e0-4e49-b2b5-a2acdccee631}</x14:id>
        </ext>
      </extLst>
    </cfRule>
    <cfRule type="dataBar" priority="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{6d1fffcd-aeb6-4596-ba6c-21171a73fff5}</x14:id>
        </ext>
      </extLst>
    </cfRule>
    <cfRule type="dataBar" priority="6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{1457fa32-ffc2-42ea-bbd0-524609c06878}</x14:id>
        </ext>
      </extLst>
    </cfRule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{b4336c58-8eda-4a83-ab97-5cb213e22672}</x14:id>
        </ext>
      </extLst>
    </cfRule>
    <cfRule type="dataBar" priority="5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{55f89258-0357-4869-8814-8473c219784a}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{9e6b7399-3620-4c16-90d0-82b7bf836ddb}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{5844672c-62c8-4b5d-a3b4-c0b4a76ebf95}</x14:id>
        </ext>
      </extLst>
    </cfRule>
    <cfRule type="dataBar" priority="5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{34ec1aad-a2ae-4edd-a78d-1de828e0dd2b}</x14:id>
        </ext>
      </extLst>
    </cfRule>
    <cfRule type="dataBar" priority="5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{00751296-67d3-4333-8e04-e33aa39c57f8}</x14:id>
        </ext>
      </extLst>
    </cfRule>
  </conditionalFormatting>
  <conditionalFormatting sqref="F204"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{a1744899-ca4e-4dfc-be9f-e4a47b2a40fb}</x14:id>
        </ext>
      </extLst>
    </cfRule>
    <cfRule type="dataBar" priority="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{010e8db2-bc72-4d9d-8447-6f3012dc972f}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{cec637e2-5927-401f-8d91-e6b9e9e3bab2}</x14:id>
        </ext>
      </extLst>
    </cfRule>
    <cfRule type="dataBar" priority="3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{f39bbe5d-c0f8-4b05-a313-63a2d7af1eaf}</x14:id>
        </ext>
      </extLst>
    </cfRule>
    <cfRule type="dataBar" priority="3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{32b92a1e-cd54-4b2a-abf5-f47e58f6f261}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{27a89f71-2f9e-4ee7-86e9-f83f6d67d6e3}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{cb27998a-f81f-428f-a8d4-fd240e299eba}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{a2308ab6-d1f0-4958-b28a-3a63a4f11cde}</x14:id>
        </ext>
      </extLst>
    </cfRule>
    <cfRule type="dataBar" priority="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{9bd3e482-5403-4bd9-8ff7-e7610afae216}</x14:id>
        </ext>
      </extLst>
    </cfRule>
  </conditionalFormatting>
  <conditionalFormatting sqref="F26:F30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{0d99924c-f359-4a64-848f-03fccaf6f317}</x14:id>
        </ext>
      </extLst>
    </cfRule>
    <cfRule type="dataBar" priority="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{136b9997-a01e-408e-be7e-8a58c98c13e4}</x14:id>
        </ext>
      </extLst>
    </cfRule>
    <cfRule type="dataBar" priority="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{9d0146a5-e370-4f14-93fb-aedf1a10b5fd}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{78d86b62-f336-4a2a-9aa4-949fb8b4038d}</x14:id>
        </ext>
      </extLst>
    </cfRule>
  </conditionalFormatting>
  <conditionalFormatting sqref="F33:F37">
    <cfRule type="dataBar" priority="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{2b3861ab-2bd0-41ef-97a1-9eecf0445931}</x14:id>
        </ext>
      </extLst>
    </cfRule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{524af883-5a82-4175-88d2-c1926285f4ff}</x14:id>
        </ext>
      </extLst>
    </cfRule>
  </conditionalFormatting>
  <conditionalFormatting sqref="F41:F50">
    <cfRule type="dataBar" priority="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{a2acf41d-3a87-453c-97bc-b5216e1ff136}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{9e43f71b-a4ec-4856-9d64-22b99e0c0211}</x14:id>
        </ext>
      </extLst>
    </cfRule>
    <cfRule type="dataBar" priority="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{69952a32-da16-4da5-862d-bc67f7f1b0de}</x14:id>
        </ext>
      </extLst>
    </cfRule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{a612cb57-89ce-4b99-a6dc-b8480f69d8b3}</x14:id>
        </ext>
      </extLst>
    </cfRule>
  </conditionalFormatting>
  <conditionalFormatting sqref="F51:F52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{c5cfc5e0-bba1-474b-98c2-7736679f26dc}</x14:id>
        </ext>
      </extLst>
    </cfRule>
  </conditionalFormatting>
  <conditionalFormatting sqref="F63:F67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{1b96d414-ec82-4128-a2ab-7f8e8df2be33}</x14:id>
        </ext>
      </extLst>
    </cfRule>
    <cfRule type="dataBar" priority="1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{51c82812-5d99-4473-9281-b1732902c74b}</x14:id>
        </ext>
      </extLst>
    </cfRule>
    <cfRule type="dataBar" priority="10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{084d48c9-c711-426d-8bfe-ad33a694176c}</x14:id>
        </ext>
      </extLst>
    </cfRule>
    <cfRule type="dataBar" priority="10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{5772d728-0628-45f5-9ef7-1594d1828269}</x14:id>
        </ext>
      </extLst>
    </cfRule>
  </conditionalFormatting>
  <conditionalFormatting sqref="F70:F74">
    <cfRule type="dataBar" priority="10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{c0e7544a-9fda-4394-b7d2-e3b69000f2f2}</x14:id>
        </ext>
      </extLst>
    </cfRule>
    <cfRule type="dataBar" priority="10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{f7f12bd8-c600-4fc1-a569-c6feabd1e6be}</x14:id>
        </ext>
      </extLst>
    </cfRule>
  </conditionalFormatting>
  <conditionalFormatting sqref="F78:F87">
    <cfRule type="dataBar" priority="1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{ed982593-4fe8-4d23-82d4-0206c9702f0f}</x14:id>
        </ext>
      </extLst>
    </cfRule>
    <cfRule type="dataBar" priority="10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{cfc2198f-c1b4-4de2-9f57-d9129ecbf1ec}</x14:id>
        </ext>
      </extLst>
    </cfRule>
    <cfRule type="dataBar" priority="10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{d098c693-ce6c-48a6-91be-d33cb3d8e327}</x14:id>
        </ext>
      </extLst>
    </cfRule>
    <cfRule type="dataBar" priority="10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{1e10fa8e-663f-45dd-9b52-a539d701fa87}</x14:id>
        </ext>
      </extLst>
    </cfRule>
  </conditionalFormatting>
  <conditionalFormatting sqref="F88:F89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{25deb192-fc62-49e5-a6ad-820a8e2463be}</x14:id>
        </ext>
      </extLst>
    </cfRule>
  </conditionalFormatting>
  <conditionalFormatting sqref="F100:F104">
    <cfRule type="dataBar" priority="8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{098d59ea-84a5-487f-a39e-9dd5e09df03d}</x14:id>
        </ext>
      </extLst>
    </cfRule>
    <cfRule type="dataBar" priority="8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{5033442c-7637-4f22-bef8-2bd32b50b3f9}</x14:id>
        </ext>
      </extLst>
    </cfRule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{a11adf1f-e9e2-4c60-a8d9-2145c0ec33c2}</x14:id>
        </ext>
      </extLst>
    </cfRule>
    <cfRule type="dataBar" priority="9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{b5d0e23a-0e64-40cf-b107-2c9b09de5984}</x14:id>
        </ext>
      </extLst>
    </cfRule>
  </conditionalFormatting>
  <conditionalFormatting sqref="F107:F111">
    <cfRule type="dataBar" priority="8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{f4799c57-511a-4368-a6f2-ef56068e81de}</x14:id>
        </ext>
      </extLst>
    </cfRule>
    <cfRule type="dataBar" priority="8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{8a5b005b-f7f4-417a-b838-02decc417243}</x14:id>
        </ext>
      </extLst>
    </cfRule>
  </conditionalFormatting>
  <conditionalFormatting sqref="F115:F124">
    <cfRule type="dataBar" priority="8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{6a2b5d08-1315-4d29-aa5f-a7442f0530ed}</x14:id>
        </ext>
      </extLst>
    </cfRule>
    <cfRule type="dataBar" priority="8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{65b8ee3e-90bc-4709-a25f-af5cc619f18a}</x14:id>
        </ext>
      </extLst>
    </cfRule>
    <cfRule type="dataBar" priority="8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{7916f708-d7fc-4f45-91c3-53aaa778afd4}</x14:id>
        </ext>
      </extLst>
    </cfRule>
    <cfRule type="dataBar" priority="9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{51e95929-f0fe-4bba-86ed-cb3cb72fdab1}</x14:id>
        </ext>
      </extLst>
    </cfRule>
  </conditionalFormatting>
  <conditionalFormatting sqref="F125:F126">
    <cfRule type="dataBar" priority="12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{cf80720b-89b0-4a65-a43f-24e25bcee344}</x14:id>
        </ext>
      </extLst>
    </cfRule>
  </conditionalFormatting>
  <conditionalFormatting sqref="F137:F141">
    <cfRule type="dataBar" priority="6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{662a81f4-683e-4cc1-8a13-92708f35747c}</x14:id>
        </ext>
      </extLst>
    </cfRule>
    <cfRule type="dataBar" priority="7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{04d876e3-638b-4ef3-be88-400766f85236}</x14:id>
        </ext>
      </extLst>
    </cfRule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{3477ec6a-8a39-47a2-adcc-2d8ddfeaa103}</x14:id>
        </ext>
      </extLst>
    </cfRule>
    <cfRule type="dataBar" priority="6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{6007aae6-2478-446b-8f6f-f99c7f8b958d}</x14:id>
        </ext>
      </extLst>
    </cfRule>
  </conditionalFormatting>
  <conditionalFormatting sqref="F144:F148">
    <cfRule type="dataBar" priority="6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{50415efa-58c2-445d-ab3a-ce7ed9fb28d9}</x14:id>
        </ext>
      </extLst>
    </cfRule>
    <cfRule type="dataBar" priority="6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{6e0a8f73-3e1e-4c8b-8095-da78d2f3fc3a}</x14:id>
        </ext>
      </extLst>
    </cfRule>
  </conditionalFormatting>
  <conditionalFormatting sqref="F152:F161">
    <cfRule type="dataBar" priority="6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{b4405534-2d9c-48bf-8814-e6e118f8e9ed}</x14:id>
        </ext>
      </extLst>
    </cfRule>
    <cfRule type="dataBar" priority="7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{728a5196-136d-4815-a39b-7365cc10f5f4}</x14:id>
        </ext>
      </extLst>
    </cfRule>
    <cfRule type="dataBar" priority="6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{1569972b-ace9-429c-bc0b-ece99ea105df}</x14:id>
        </ext>
      </extLst>
    </cfRule>
    <cfRule type="dataBar" priority="6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{b4b70eb9-fb18-496b-a4e0-36de72ca0bc6}</x14:id>
        </ext>
      </extLst>
    </cfRule>
  </conditionalFormatting>
  <conditionalFormatting sqref="F162:F163">
    <cfRule type="dataBar" priority="14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{07291af2-a22d-4768-ab05-93123e8e48ef}</x14:id>
        </ext>
      </extLst>
    </cfRule>
  </conditionalFormatting>
  <conditionalFormatting sqref="F174:F178"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{e1beae98-ac7b-46a7-a52e-5900e8314841}</x14:id>
        </ext>
      </extLst>
    </cfRule>
    <cfRule type="dataBar" priority="4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{647ea62a-34dc-4682-81b6-1199f418dcc1}</x14:id>
        </ext>
      </extLst>
    </cfRule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{7a8cbdac-cbb5-479c-9f13-d8c23a626d4f}</x14:id>
        </ext>
      </extLst>
    </cfRule>
    <cfRule type="dataBar" priority="5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{372d89fe-9fda-43b5-9f38-29fc3cb2a1d4}</x14:id>
        </ext>
      </extLst>
    </cfRule>
  </conditionalFormatting>
  <conditionalFormatting sqref="F181:F185">
    <cfRule type="dataBar" priority="4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{d5cef52b-e615-490a-890a-0ec22ac97444}</x14:id>
        </ext>
      </extLst>
    </cfRule>
    <cfRule type="dataBar" priority="4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{e8d8786c-68ef-4f1b-9b5d-d0c1b355c4fb}</x14:id>
        </ext>
      </extLst>
    </cfRule>
  </conditionalFormatting>
  <conditionalFormatting sqref="F189:F198">
    <cfRule type="dataBar" priority="4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{055b9d25-1b96-4862-ab3c-6c1310e9513f}</x14:id>
        </ext>
      </extLst>
    </cfRule>
    <cfRule type="dataBar" priority="5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{2c11bf4c-3361-454b-bb22-3c4f8802bd0a}</x14:id>
        </ext>
      </extLst>
    </cfRule>
    <cfRule type="dataBar" priority="4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{d31454b1-1a47-45ff-9f0f-6ee99b8d0b84}</x14:id>
        </ext>
      </extLst>
    </cfRule>
    <cfRule type="dataBar" priority="4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{44c55585-bb25-47ba-9203-b2b78b0e1bdd}</x14:id>
        </ext>
      </extLst>
    </cfRule>
  </conditionalFormatting>
  <conditionalFormatting sqref="F199:F200">
    <cfRule type="dataBar" priority="14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{60f95d6a-cdcb-4afb-89a0-b3e566392fc3}</x14:id>
        </ext>
      </extLst>
    </cfRule>
  </conditionalFormatting>
  <conditionalFormatting sqref="F211:F215"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{7c97461c-85e2-449d-91e1-bc095ab8b84b}</x14:id>
        </ext>
      </extLst>
    </cfRule>
    <cfRule type="dataBar" priority="3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{1be97286-10a2-479e-bdc8-9197a542941e}</x14:id>
        </ext>
      </extLst>
    </cfRule>
    <cfRule type="dataBar" priority="2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{47ae4ad8-1915-4de4-9c23-360251e58266}</x14:id>
        </ext>
      </extLst>
    </cfRule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{3d80074b-bf4c-4d2f-9841-9f9ca9aba52f}</x14:id>
        </ext>
      </extLst>
    </cfRule>
  </conditionalFormatting>
  <conditionalFormatting sqref="F218:F222">
    <cfRule type="dataBar" priority="2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{bc84be81-0e60-4228-bf28-28a374660069}</x14:id>
        </ext>
      </extLst>
    </cfRule>
    <cfRule type="dataBar" priority="2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{cd2752be-37d3-4b10-b8b1-d6d0dae7469f}</x14:id>
        </ext>
      </extLst>
    </cfRule>
  </conditionalFormatting>
  <conditionalFormatting sqref="F226:F235">
    <cfRule type="dataBar" priority="2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{70c35e3a-8829-4a97-843e-d9ee75985119}</x14:id>
        </ext>
      </extLst>
    </cfRule>
    <cfRule type="dataBar" priority="2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{2ee8e2ac-9dc6-4a31-99ef-43da9f36f0f9}</x14:id>
        </ext>
      </extLst>
    </cfRule>
    <cfRule type="dataBar" priority="2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{11163c4e-3482-4140-bb75-02c1dbd518b3}</x14:id>
        </ext>
      </extLst>
    </cfRule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{fb419d48-b889-4606-a63c-8ff18d11bef6}</x14:id>
        </ext>
      </extLst>
    </cfRule>
  </conditionalFormatting>
  <conditionalFormatting sqref="F236:F237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{e1f37ad7-6015-4bf4-bce9-419bf0d4c197}</x14:id>
        </ext>
      </extLst>
    </cfRule>
  </conditionalFormatting>
  <conditionalFormatting sqref="H241:H250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{51b536ad-643d-4fde-995f-665a1ba7d887}</x14:id>
        </ext>
      </extLst>
    </cfRule>
  </conditionalFormatting>
  <conditionalFormatting sqref="D3:E13">
    <cfRule type="dataBar" priority="1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{8d1710db-f0d8-4149-9879-87e75c71f574}</x14:id>
        </ext>
      </extLst>
    </cfRule>
  </conditionalFormatting>
  <conditionalFormatting sqref="F33:F37;F26:F30;F19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{a4eecf93-1339-4b17-8775-bd69bafbb6f8}</x14:id>
        </ext>
      </extLst>
    </cfRule>
  </conditionalFormatting>
  <conditionalFormatting sqref="F70:F74;F63:F67;F56">
    <cfRule type="dataBar" priority="1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{cb35f05b-29ad-42e3-9811-fed2fa2a3738}</x14:id>
        </ext>
      </extLst>
    </cfRule>
  </conditionalFormatting>
  <conditionalFormatting sqref="F107:F111;F100:F104;F93">
    <cfRule type="dataBar" priority="9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{4d86a6a0-7ad7-4f58-877c-4cddfacfb992}</x14:id>
        </ext>
      </extLst>
    </cfRule>
  </conditionalFormatting>
  <conditionalFormatting sqref="F144:F148;F137:F141;F130">
    <cfRule type="dataBar" priority="7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{481aea9d-a4ee-4ae9-b0bd-77a7d772f75a}</x14:id>
        </ext>
      </extLst>
    </cfRule>
  </conditionalFormatting>
  <conditionalFormatting sqref="F181:F185;F174:F178;F167">
    <cfRule type="dataBar" priority="5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{85d280da-baaf-4204-9a0e-f0934dca6f30}</x14:id>
        </ext>
      </extLst>
    </cfRule>
  </conditionalFormatting>
  <conditionalFormatting sqref="F218:F222;F211:F215;F204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{78a36cb1-eb8c-49a0-9b3c-6f33549480f7}</x14:id>
        </ext>
      </extLst>
    </cfRule>
  </conditionalFormatting>
  <hyperlinks>
    <hyperlink ref="D107:E107" r:id="rId2" display="https://youtu.be/Z1RJmh_OqeA?si=2E8do4h8gyOWLhdc"/>
    <hyperlink ref="D144:E144" r:id="rId2" display="https://youtu.be/Z1RJmh_OqeA?si=2E8do4h8gyOWLhdc"/>
    <hyperlink ref="D144" r:id="rId2" display="https://youtu.be/Z1RJmh_OqeA?si=2E8do4h8gyOWLhdc"/>
    <hyperlink ref="D145:E145" r:id="rId3" display="https://youtu.be/qbLc5a9jdXo?si=eZISNX1NAVYGn5xs"/>
    <hyperlink ref="D145" r:id="rId3" display="https://youtu.be/qbLc5a9jdXo?si=eZISNX1NAVYGn5xs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b87f4-5d25-43f9-b1b6-8aba23d1da7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ef93f9c-8da5-49d1-8041-cdb0ef4960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13e744d-9894-4d48-bf9d-f27e971504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ebf6a69-28c7-40ab-ab57-8ea9c321ccd4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afbb3bd-a21b-4eaa-b2c8-f5951c83619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4a6770-8781-4657-a634-ca14e55115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65f6c2-b51f-41a9-ac09-21bcd90c01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3049d23-1c40-4d02-a2fa-317aa7d21e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900f11-ce5b-4cf6-922b-6cc49a3122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F19</xm:sqref>
        </x14:conditionalFormatting>
        <x14:conditionalFormatting xmlns:xm="http://schemas.microsoft.com/office/excel/2006/main">
          <x14:cfRule type="dataBar" id="{811c808a-4bab-40ca-b976-f4d721ba2e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37ec841-c930-45be-ab07-d235a4abe0f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67ac19b1-163a-4198-980a-63736c14e4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8bb9609-908c-44b3-b46f-ad89567837e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e16bc7a-d3fa-4dfc-a20b-114a7c2f47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27032c-c5f3-467b-af43-10a9d18cf61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1c771d5-123f-416d-b31d-a17cec7add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c97b26e-1421-4a24-b136-6f3f013d98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b2b49b-eb01-4990-9dc9-87abf5ff1f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F56</xm:sqref>
        </x14:conditionalFormatting>
        <x14:conditionalFormatting xmlns:xm="http://schemas.microsoft.com/office/excel/2006/main">
          <x14:cfRule type="dataBar" id="{6243586f-36af-49b0-b66a-9fcc273646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ff1cc4b-263d-4bd4-9ff2-6d596f3077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74443d2-7a5e-4e17-95c4-44f38b89db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b61a6c-7b9d-450c-9695-3ee7729d63e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29af422-7407-491f-919e-a252c8f73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ad9ef04-3de5-4a0e-b082-10db1d76a9a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1d00494-2d9b-446f-9014-8ddbe86b909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b767caf-1b36-4819-87fe-6796c7b4ae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66a9f2d-8cef-4a77-9763-d07c28e4ad8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F93</xm:sqref>
        </x14:conditionalFormatting>
        <x14:conditionalFormatting xmlns:xm="http://schemas.microsoft.com/office/excel/2006/main">
          <x14:cfRule type="dataBar" id="{8a11f0d1-ad8d-4368-86ee-489da4ee90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9306bf-942e-4672-9e73-8d0d317eae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1230c6-6f25-4bca-8f17-0dbb167a1a3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703226-27c4-48c4-87e5-6bcb421c245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6d49a4d-9806-459c-9025-0ec67615ce5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a015050-7f81-4db2-9bf5-c216e4f84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e3c3be9-9331-4496-a57b-4ac9c041da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b1cf4e0-5746-4039-a0d7-23344046525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911a653-ba06-402e-ba3c-656a8816555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F130</xm:sqref>
        </x14:conditionalFormatting>
        <x14:conditionalFormatting xmlns:xm="http://schemas.microsoft.com/office/excel/2006/main">
          <x14:cfRule type="dataBar" id="{7c7f41da-e1e0-4e49-b2b5-a2acdccee6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d1fffcd-aeb6-4596-ba6c-21171a73fff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457fa32-ffc2-42ea-bbd0-524609c0687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4336c58-8eda-4a83-ab97-5cb213e2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5f89258-0357-4869-8814-8473c21978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e6b7399-3620-4c16-90d0-82b7bf836d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844672c-62c8-4b5d-a3b4-c0b4a76ebf9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4ec1aad-a2ae-4edd-a78d-1de828e0dd2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00751296-67d3-4333-8e04-e33aa39c57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F167</xm:sqref>
        </x14:conditionalFormatting>
        <x14:conditionalFormatting xmlns:xm="http://schemas.microsoft.com/office/excel/2006/main">
          <x14:cfRule type="dataBar" id="{a1744899-ca4e-4dfc-be9f-e4a47b2a40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10e8db2-bc72-4d9d-8447-6f3012dc972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ec637e2-5927-401f-8d91-e6b9e9e3bab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39bbe5d-c0f8-4b05-a313-63a2d7af1ea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2b92a1e-cd54-4b2a-abf5-f47e58f6f26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a89f71-2f9e-4ee7-86e9-f83f6d67d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27998a-f81f-428f-a8d4-fd240e299eb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2308ab6-d1f0-4958-b28a-3a63a4f11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bd3e482-5403-4bd9-8ff7-e7610afae21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F204</xm:sqref>
        </x14:conditionalFormatting>
        <x14:conditionalFormatting xmlns:xm="http://schemas.microsoft.com/office/excel/2006/main">
          <x14:cfRule type="dataBar" id="{0d99924c-f359-4a64-848f-03fccaf6f3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36b9997-a01e-408e-be7e-8a58c98c13e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d0146a5-e370-4f14-93fb-aedf1a10b5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8d86b62-f336-4a2a-9aa4-949fb8b40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F26:F30</xm:sqref>
        </x14:conditionalFormatting>
        <x14:conditionalFormatting xmlns:xm="http://schemas.microsoft.com/office/excel/2006/main">
          <x14:cfRule type="dataBar" id="{2b3861ab-2bd0-41ef-97a1-9eecf04459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24af883-5a82-4175-88d2-c1926285f4f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F33:F37</xm:sqref>
        </x14:conditionalFormatting>
        <x14:conditionalFormatting xmlns:xm="http://schemas.microsoft.com/office/excel/2006/main">
          <x14:cfRule type="dataBar" id="{a2acf41d-3a87-453c-97bc-b5216e1ff1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e43f71b-a4ec-4856-9d64-22b99e0c02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9952a32-da16-4da5-862d-bc67f7f1b0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612cb57-89ce-4b99-a6dc-b8480f69d8b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F41:F50</xm:sqref>
        </x14:conditionalFormatting>
        <x14:conditionalFormatting xmlns:xm="http://schemas.microsoft.com/office/excel/2006/main">
          <x14:cfRule type="dataBar" id="{c5cfc5e0-bba1-474b-98c2-7736679f2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F51:F52</xm:sqref>
        </x14:conditionalFormatting>
        <x14:conditionalFormatting xmlns:xm="http://schemas.microsoft.com/office/excel/2006/main">
          <x14:cfRule type="dataBar" id="{1b96d414-ec82-4128-a2ab-7f8e8df2be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51c82812-5d99-4473-9281-b1732902c7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84d48c9-c711-426d-8bfe-ad33a694176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772d728-0628-45f5-9ef7-1594d182826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F63:F67</xm:sqref>
        </x14:conditionalFormatting>
        <x14:conditionalFormatting xmlns:xm="http://schemas.microsoft.com/office/excel/2006/main">
          <x14:cfRule type="dataBar" id="{c0e7544a-9fda-4394-b7d2-e3b69000f2f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7f12bd8-c600-4fc1-a569-c6feabd1e6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F70:F74</xm:sqref>
        </x14:conditionalFormatting>
        <x14:conditionalFormatting xmlns:xm="http://schemas.microsoft.com/office/excel/2006/main">
          <x14:cfRule type="dataBar" id="{ed982593-4fe8-4d23-82d4-0206c9702f0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cfc2198f-c1b4-4de2-9f57-d9129ecbf1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98c693-ce6c-48a6-91be-d33cb3d8e3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e10fa8e-663f-45dd-9b52-a539d701fa8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F78:F87</xm:sqref>
        </x14:conditionalFormatting>
        <x14:conditionalFormatting xmlns:xm="http://schemas.microsoft.com/office/excel/2006/main">
          <x14:cfRule type="dataBar" id="{25deb192-fc62-49e5-a6ad-820a8e2463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F88:F89</xm:sqref>
        </x14:conditionalFormatting>
        <x14:conditionalFormatting xmlns:xm="http://schemas.microsoft.com/office/excel/2006/main">
          <x14:cfRule type="dataBar" id="{098d59ea-84a5-487f-a39e-9dd5e09df0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33442c-7637-4f22-bef8-2bd32b50b3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1adf1f-e9e2-4c60-a8d9-2145c0ec33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b5d0e23a-0e64-40cf-b107-2c9b09de59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F100:F104</xm:sqref>
        </x14:conditionalFormatting>
        <x14:conditionalFormatting xmlns:xm="http://schemas.microsoft.com/office/excel/2006/main">
          <x14:cfRule type="dataBar" id="{f4799c57-511a-4368-a6f2-ef56068e81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a5b005b-f7f4-417a-b838-02decc41724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F107:F111</xm:sqref>
        </x14:conditionalFormatting>
        <x14:conditionalFormatting xmlns:xm="http://schemas.microsoft.com/office/excel/2006/main">
          <x14:cfRule type="dataBar" id="{6a2b5d08-1315-4d29-aa5f-a7442f0530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b8ee3e-90bc-4709-a25f-af5cc619f1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916f708-d7fc-4f45-91c3-53aaa778af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1e95929-f0fe-4bba-86ed-cb3cb72fdab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F115:F124</xm:sqref>
        </x14:conditionalFormatting>
        <x14:conditionalFormatting xmlns:xm="http://schemas.microsoft.com/office/excel/2006/main">
          <x14:cfRule type="dataBar" id="{cf80720b-89b0-4a65-a43f-24e25bcee3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F125:F126</xm:sqref>
        </x14:conditionalFormatting>
        <x14:conditionalFormatting xmlns:xm="http://schemas.microsoft.com/office/excel/2006/main">
          <x14:cfRule type="dataBar" id="{662a81f4-683e-4cc1-8a13-92708f3574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4d876e3-638b-4ef3-be88-400766f852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477ec6a-8a39-47a2-adcc-2d8ddfeaa1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6007aae6-2478-446b-8f6f-f99c7f8b958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F137:F141</xm:sqref>
        </x14:conditionalFormatting>
        <x14:conditionalFormatting xmlns:xm="http://schemas.microsoft.com/office/excel/2006/main">
          <x14:cfRule type="dataBar" id="{50415efa-58c2-445d-ab3a-ce7ed9fb28d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0a8f73-3e1e-4c8b-8095-da78d2f3fc3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F144:F148</xm:sqref>
        </x14:conditionalFormatting>
        <x14:conditionalFormatting xmlns:xm="http://schemas.microsoft.com/office/excel/2006/main">
          <x14:cfRule type="dataBar" id="{b4405534-2d9c-48bf-8814-e6e118f8e9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8a5196-136d-4815-a39b-7365cc10f5f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1569972b-ace9-429c-bc0b-ece99ea105d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b70eb9-fb18-496b-a4e0-36de72ca0b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F152:F161</xm:sqref>
        </x14:conditionalFormatting>
        <x14:conditionalFormatting xmlns:xm="http://schemas.microsoft.com/office/excel/2006/main">
          <x14:cfRule type="dataBar" id="{07291af2-a22d-4768-ab05-93123e8e48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F162:F163</xm:sqref>
        </x14:conditionalFormatting>
        <x14:conditionalFormatting xmlns:xm="http://schemas.microsoft.com/office/excel/2006/main">
          <x14:cfRule type="dataBar" id="{e1beae98-ac7b-46a7-a52e-5900e83148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7ea62a-34dc-4682-81b6-1199f418dcc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a8cbdac-cbb5-479c-9f13-d8c23a626d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372d89fe-9fda-43b5-9f38-29fc3cb2a1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F174:F178</xm:sqref>
        </x14:conditionalFormatting>
        <x14:conditionalFormatting xmlns:xm="http://schemas.microsoft.com/office/excel/2006/main">
          <x14:cfRule type="dataBar" id="{d5cef52b-e615-490a-890a-0ec22ac9744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d8786c-68ef-4f1b-9b5d-d0c1b355c4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F181:F185</xm:sqref>
        </x14:conditionalFormatting>
        <x14:conditionalFormatting xmlns:xm="http://schemas.microsoft.com/office/excel/2006/main">
          <x14:cfRule type="dataBar" id="{055b9d25-1b96-4862-ab3c-6c1310e951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c11bf4c-3361-454b-bb22-3c4f8802bd0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31454b1-1a47-45ff-9f0f-6ee99b8d0b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c55585-bb25-47ba-9203-b2b78b0e1b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F189:F198</xm:sqref>
        </x14:conditionalFormatting>
        <x14:conditionalFormatting xmlns:xm="http://schemas.microsoft.com/office/excel/2006/main">
          <x14:cfRule type="dataBar" id="{60f95d6a-cdcb-4afb-89a0-b3e566392f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F199:F200</xm:sqref>
        </x14:conditionalFormatting>
        <x14:conditionalFormatting xmlns:xm="http://schemas.microsoft.com/office/excel/2006/main">
          <x14:cfRule type="dataBar" id="{7c97461c-85e2-449d-91e1-bc095ab8b8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be97286-10a2-479e-bdc8-9197a542941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7ae4ad8-1915-4de4-9c23-360251e5826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d80074b-bf4c-4d2f-9841-9f9ca9aba52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F211:F215</xm:sqref>
        </x14:conditionalFormatting>
        <x14:conditionalFormatting xmlns:xm="http://schemas.microsoft.com/office/excel/2006/main">
          <x14:cfRule type="dataBar" id="{bc84be81-0e60-4228-bf28-28a37466006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2752be-37d3-4b10-b8b1-d6d0dae7469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F218:F222</xm:sqref>
        </x14:conditionalFormatting>
        <x14:conditionalFormatting xmlns:xm="http://schemas.microsoft.com/office/excel/2006/main">
          <x14:cfRule type="dataBar" id="{70c35e3a-8829-4a97-843e-d9ee75985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ee8e2ac-9dc6-4a31-99ef-43da9f36f0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1163c4e-3482-4140-bb75-02c1dbd518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b419d48-b889-4606-a63c-8ff18d11be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F226:F235</xm:sqref>
        </x14:conditionalFormatting>
        <x14:conditionalFormatting xmlns:xm="http://schemas.microsoft.com/office/excel/2006/main">
          <x14:cfRule type="dataBar" id="{e1f37ad7-6015-4bf4-bce9-419bf0d4c1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F236:F237</xm:sqref>
        </x14:conditionalFormatting>
        <x14:conditionalFormatting xmlns:xm="http://schemas.microsoft.com/office/excel/2006/main">
          <x14:cfRule type="dataBar" id="{51b536ad-643d-4fde-995f-665a1ba7d8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H241:H250</xm:sqref>
        </x14:conditionalFormatting>
        <x14:conditionalFormatting xmlns:xm="http://schemas.microsoft.com/office/excel/2006/main">
          <x14:cfRule type="dataBar" id="{8d1710db-f0d8-4149-9879-87e75c71f5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D3:E13</xm:sqref>
        </x14:conditionalFormatting>
        <x14:conditionalFormatting xmlns:xm="http://schemas.microsoft.com/office/excel/2006/main">
          <x14:cfRule type="dataBar" id="{a4eecf93-1339-4b17-8775-bd69bafbb6f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F33:F37;F26:F30;F19</xm:sqref>
        </x14:conditionalFormatting>
        <x14:conditionalFormatting xmlns:xm="http://schemas.microsoft.com/office/excel/2006/main">
          <x14:cfRule type="dataBar" id="{cb35f05b-29ad-42e3-9811-fed2fa2a373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F70:F74;F63:F67;F56</xm:sqref>
        </x14:conditionalFormatting>
        <x14:conditionalFormatting xmlns:xm="http://schemas.microsoft.com/office/excel/2006/main">
          <x14:cfRule type="dataBar" id="{4d86a6a0-7ad7-4f58-877c-4cddfacfb99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F107:F111;F100:F104;F93</xm:sqref>
        </x14:conditionalFormatting>
        <x14:conditionalFormatting xmlns:xm="http://schemas.microsoft.com/office/excel/2006/main">
          <x14:cfRule type="dataBar" id="{481aea9d-a4ee-4ae9-b0bd-77a7d772f75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F144:F148;F137:F141;F130</xm:sqref>
        </x14:conditionalFormatting>
        <x14:conditionalFormatting xmlns:xm="http://schemas.microsoft.com/office/excel/2006/main">
          <x14:cfRule type="dataBar" id="{85d280da-baaf-4204-9a0e-f0934dca6f3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F181:F185;F174:F178;F167</xm:sqref>
        </x14:conditionalFormatting>
        <x14:conditionalFormatting xmlns:xm="http://schemas.microsoft.com/office/excel/2006/main">
          <x14:cfRule type="dataBar" id="{78a36cb1-eb8c-49a0-9b3c-6f33549480f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F218:F222;F211:F215;F204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5"/>
  <sheetViews>
    <sheetView zoomScale="40" zoomScaleNormal="40" workbookViewId="0">
      <selection activeCell="D3" sqref="D3:D1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11">
      <c r="B3" s="8" t="s">
        <v>46</v>
      </c>
      <c r="C3" s="9"/>
      <c r="D3" s="10"/>
      <c r="E3" s="233"/>
      <c r="G3" s="73" t="s">
        <v>20</v>
      </c>
      <c r="H3" s="74"/>
      <c r="J3" s="135" t="s">
        <v>47</v>
      </c>
      <c r="K3" s="136">
        <f>B19</f>
        <v>45632</v>
      </c>
    </row>
    <row r="4" ht="30" customHeight="1" spans="2:11">
      <c r="B4" s="8" t="s">
        <v>48</v>
      </c>
      <c r="C4" s="9"/>
      <c r="D4" s="10"/>
      <c r="E4" s="72"/>
      <c r="G4" s="75">
        <f>'PROGRESS REPORT '!AA3</f>
        <v>2</v>
      </c>
      <c r="H4" s="76"/>
      <c r="J4" s="137"/>
      <c r="K4" s="138"/>
    </row>
    <row r="5" ht="30" customHeight="1" spans="2:11">
      <c r="B5" s="8" t="s">
        <v>49</v>
      </c>
      <c r="C5" s="9"/>
      <c r="D5" s="10"/>
      <c r="E5" s="72"/>
      <c r="J5" s="137" t="str">
        <f t="shared" ref="J5:K9" si="0">C33</f>
        <v>coderbyte assessment - complete</v>
      </c>
      <c r="K5" s="139" t="str">
        <f t="shared" si="0"/>
        <v>http://url9090.coderbyte.com/ls/click?upn=u001.lj3TCiZxNU7jdbrh9WbrWc0TYooxWyNG7iblBrnUkY1dZbk53wTdsxFlySTVgXVYCF3I2EvZh4hdTWbRi-2B467w-3D-3DLvTw_0uW3xirGmLjaxDxe8V-2Bwmt8Dx4Ob8Wr9iaeT5yuPIW-2BAZIOCk1FZODbopvstDGyJMBD2vdgQqKEXdfcWOOl9lwvfir9Ju5jyTJgdwP9Dd5OMrpr3buflnG5f0T6Vyjyd0rfYGkvcadeSEFgLXiFWXte5PX2NYAXgBDCwhZrz-2BfPW1v32cO8VuvDfs7g65SGo71KK0G9eno-2BbWhNxntJlbA-3D-3D</v>
      </c>
    </row>
    <row r="6" ht="30" customHeight="1" spans="2:11">
      <c r="B6" s="11" t="s">
        <v>50</v>
      </c>
      <c r="C6" s="12"/>
      <c r="D6" s="10"/>
      <c r="E6" s="72"/>
      <c r="J6" s="140">
        <f t="shared" si="0"/>
        <v>0</v>
      </c>
      <c r="K6" s="141">
        <f t="shared" si="0"/>
        <v>0</v>
      </c>
    </row>
    <row r="7" ht="30" customHeight="1" spans="2:11">
      <c r="B7" s="11" t="s">
        <v>51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52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53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3" t="s">
        <v>54</v>
      </c>
      <c r="C10" s="14"/>
      <c r="D10" s="10"/>
      <c r="E10" s="72"/>
      <c r="J10" s="149"/>
      <c r="K10" s="139"/>
    </row>
    <row r="11" ht="30" customHeight="1" spans="2:11">
      <c r="B11" s="13" t="s">
        <v>55</v>
      </c>
      <c r="C11" s="14"/>
      <c r="D11" s="10"/>
      <c r="E11" s="72"/>
      <c r="J11" s="150"/>
      <c r="K11" s="141"/>
    </row>
    <row r="12" ht="30" customHeight="1" spans="2:11">
      <c r="B12" s="13" t="s">
        <v>56</v>
      </c>
      <c r="C12" s="14"/>
      <c r="D12" s="10"/>
      <c r="E12" s="72"/>
      <c r="J12" s="150"/>
      <c r="K12" s="141"/>
    </row>
    <row r="13" ht="30" customHeight="1" spans="2:11">
      <c r="B13" s="8" t="s">
        <v>57</v>
      </c>
      <c r="C13" s="9"/>
      <c r="D13" s="15"/>
      <c r="E13" s="77"/>
      <c r="J13" s="150" t="str">
        <f t="shared" ref="J13:J19" si="1">C44</f>
        <v>create a REST api to interact with actual database - continue</v>
      </c>
      <c r="K13" s="141"/>
    </row>
    <row r="14" ht="30" customHeight="1" spans="2:11">
      <c r="B14" s="16" t="s">
        <v>21</v>
      </c>
      <c r="C14" s="17"/>
      <c r="D14" s="17"/>
      <c r="E14" s="78"/>
      <c r="J14" s="150" t="str">
        <f t="shared" si="1"/>
        <v>Bank account part 2 - make changes if requested</v>
      </c>
      <c r="K14" s="141"/>
    </row>
    <row r="15" ht="30" customHeight="1" spans="2:11">
      <c r="B15" s="18">
        <f ca="1">'PROGRESS REPORT '!AB3</f>
        <v>9.03445413034456</v>
      </c>
      <c r="C15" s="19"/>
      <c r="D15" s="19"/>
      <c r="E15" s="79"/>
      <c r="J15" s="150" t="str">
        <f t="shared" si="1"/>
        <v>Consume GitHub API - make changes if requested</v>
      </c>
      <c r="K15" s="141"/>
    </row>
    <row r="16" spans="10:11">
      <c r="J16" s="150" t="str">
        <f t="shared" si="1"/>
        <v>Data Wrangling - make changes if requested</v>
      </c>
      <c r="K16" s="141"/>
    </row>
    <row r="17" ht="15.15" spans="10:11">
      <c r="J17" s="150">
        <f t="shared" si="1"/>
        <v>0</v>
      </c>
      <c r="K17" s="141"/>
    </row>
    <row r="18" ht="21.75" customHeight="1" spans="2:14">
      <c r="B18" s="20" t="s">
        <v>58</v>
      </c>
      <c r="C18" s="21" t="s">
        <v>59</v>
      </c>
      <c r="D18" s="20" t="s">
        <v>60</v>
      </c>
      <c r="E18" s="80"/>
      <c r="F18" s="81" t="s">
        <v>44</v>
      </c>
      <c r="G18" s="21" t="s">
        <v>61</v>
      </c>
      <c r="H18" s="80" t="s">
        <v>62</v>
      </c>
      <c r="J18" s="150">
        <f t="shared" si="1"/>
        <v>0</v>
      </c>
      <c r="K18" s="141"/>
      <c r="M18" s="169"/>
      <c r="N18" s="170"/>
    </row>
    <row r="19" ht="15" customHeight="1" spans="2:14">
      <c r="B19" s="22">
        <v>45632</v>
      </c>
      <c r="C19" s="23">
        <v>0.208333333333333</v>
      </c>
      <c r="D19" s="24" t="s">
        <v>63</v>
      </c>
      <c r="E19" s="82"/>
      <c r="F19" s="83"/>
      <c r="G19" s="84" t="str">
        <f>IF(F19=100%,"Complete",IF(AND(F19&lt;100%,F19&gt;0%),"In Progress","Not Started"))</f>
        <v>Not Started</v>
      </c>
      <c r="H19" s="82"/>
      <c r="J19" s="150">
        <f t="shared" si="1"/>
        <v>0</v>
      </c>
      <c r="K19" s="141"/>
      <c r="M19" s="171"/>
      <c r="N19" s="171"/>
    </row>
    <row r="20" ht="15" customHeight="1" spans="2:14">
      <c r="B20" s="22"/>
      <c r="C20" s="25">
        <v>0.25</v>
      </c>
      <c r="D20" s="26"/>
      <c r="E20" s="85"/>
      <c r="F20" s="86"/>
      <c r="G20" s="87"/>
      <c r="H20" s="85"/>
      <c r="J20" s="145"/>
      <c r="K20" s="146"/>
      <c r="M20" s="159"/>
      <c r="N20" s="159"/>
    </row>
    <row r="21" ht="15" customHeight="1" spans="2:14">
      <c r="B21" s="22"/>
      <c r="C21" s="25">
        <v>0.291666666666666</v>
      </c>
      <c r="D21" s="26"/>
      <c r="E21" s="85"/>
      <c r="F21" s="86"/>
      <c r="G21" s="87"/>
      <c r="H21" s="85"/>
      <c r="J21" s="155" t="s">
        <v>64</v>
      </c>
      <c r="K21" s="156"/>
      <c r="M21" s="159"/>
      <c r="N21" s="159"/>
    </row>
    <row r="22" ht="15" customHeight="1" spans="2:14">
      <c r="B22" s="22"/>
      <c r="C22" s="25">
        <v>0.333333333333333</v>
      </c>
      <c r="D22" s="26"/>
      <c r="E22" s="85"/>
      <c r="F22" s="86"/>
      <c r="G22" s="87"/>
      <c r="H22" s="85"/>
      <c r="J22" s="149">
        <f t="shared" ref="J22:J26" si="2">C26</f>
        <v>0</v>
      </c>
      <c r="K22" s="139"/>
      <c r="M22" s="159"/>
      <c r="N22" s="159"/>
    </row>
    <row r="23" ht="15" customHeight="1" spans="2:14">
      <c r="B23" s="22"/>
      <c r="C23" s="27">
        <v>0.375</v>
      </c>
      <c r="D23" s="28"/>
      <c r="E23" s="88"/>
      <c r="F23" s="89"/>
      <c r="G23" s="90"/>
      <c r="H23" s="88"/>
      <c r="J23" s="150">
        <f t="shared" si="2"/>
        <v>0</v>
      </c>
      <c r="K23" s="141"/>
      <c r="M23" s="159"/>
      <c r="N23" s="159"/>
    </row>
    <row r="24" ht="13.5" customHeight="1" spans="2:14">
      <c r="B24" s="22"/>
      <c r="C24" s="606" t="s">
        <v>215</v>
      </c>
      <c r="D24" s="607"/>
      <c r="E24" s="32"/>
      <c r="F24" s="29" t="s">
        <v>64</v>
      </c>
      <c r="G24" s="30"/>
      <c r="H24" s="531"/>
      <c r="J24" s="150">
        <f t="shared" si="2"/>
        <v>0</v>
      </c>
      <c r="K24" s="141"/>
      <c r="M24" s="159"/>
      <c r="N24" s="159"/>
    </row>
    <row r="25" ht="15" customHeight="1" spans="2:14">
      <c r="B25" s="22"/>
      <c r="C25" s="31" t="s">
        <v>65</v>
      </c>
      <c r="D25" s="32" t="s">
        <v>66</v>
      </c>
      <c r="E25" s="32" t="s">
        <v>43</v>
      </c>
      <c r="F25" s="92" t="s">
        <v>44</v>
      </c>
      <c r="G25" s="93" t="s">
        <v>61</v>
      </c>
      <c r="H25" s="92" t="s">
        <v>62</v>
      </c>
      <c r="J25" s="150">
        <f t="shared" si="2"/>
        <v>0</v>
      </c>
      <c r="K25" s="141"/>
      <c r="M25" s="159"/>
      <c r="N25" s="159"/>
    </row>
    <row r="26" ht="45" customHeight="1" spans="2:14">
      <c r="B26" s="22"/>
      <c r="C26" s="33"/>
      <c r="D26" s="34"/>
      <c r="E26" s="34"/>
      <c r="F26" s="94"/>
      <c r="G26" s="95" t="str">
        <f t="shared" ref="G26:G30" si="3">IF(F26=100%,"Complete",IF(AND(F26&lt;100%,F26&gt;0%),"In Progress","Not Started"))</f>
        <v>Not Started</v>
      </c>
      <c r="H26" s="96"/>
      <c r="J26" s="150">
        <f t="shared" si="2"/>
        <v>0</v>
      </c>
      <c r="K26" s="141"/>
      <c r="M26" s="159"/>
      <c r="N26" s="159"/>
    </row>
    <row r="27" ht="45" customHeight="1" spans="2:14">
      <c r="B27" s="22"/>
      <c r="C27" s="35"/>
      <c r="D27" s="36"/>
      <c r="E27" s="36"/>
      <c r="F27" s="97"/>
      <c r="G27" s="95" t="str">
        <f t="shared" si="3"/>
        <v>Not Started</v>
      </c>
      <c r="H27" s="98"/>
      <c r="J27" s="151"/>
      <c r="K27" s="152"/>
      <c r="M27" s="159"/>
      <c r="N27" s="159"/>
    </row>
    <row r="28" ht="4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3" t="s">
        <v>67</v>
      </c>
      <c r="K28" s="154">
        <f>B56</f>
        <v>45635</v>
      </c>
      <c r="M28" s="159"/>
      <c r="N28" s="159"/>
    </row>
    <row r="29" ht="4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37"/>
      <c r="K29" s="138"/>
      <c r="M29" s="159"/>
      <c r="N29" s="159"/>
    </row>
    <row r="30" ht="45" customHeight="1" spans="2:14">
      <c r="B30" s="22"/>
      <c r="C30" s="608"/>
      <c r="D30" s="457"/>
      <c r="E30" s="457"/>
      <c r="F30" s="572"/>
      <c r="G30" s="95" t="str">
        <f t="shared" si="3"/>
        <v>Not Started</v>
      </c>
      <c r="H30" s="535"/>
      <c r="J30" s="137">
        <f t="shared" ref="J30:K34" si="4">C70</f>
        <v>0</v>
      </c>
      <c r="K30" s="139">
        <f t="shared" si="4"/>
        <v>0</v>
      </c>
      <c r="M30" s="159"/>
      <c r="N30" s="159"/>
    </row>
    <row r="31" ht="15" customHeight="1" spans="2:14">
      <c r="B31" s="22"/>
      <c r="C31" s="609" t="s">
        <v>216</v>
      </c>
      <c r="D31" s="610"/>
      <c r="E31" s="614"/>
      <c r="F31" s="536" t="s">
        <v>217</v>
      </c>
      <c r="G31" s="40"/>
      <c r="H31" s="100"/>
      <c r="J31" s="140">
        <f t="shared" si="4"/>
        <v>0</v>
      </c>
      <c r="K31" s="141">
        <f t="shared" si="4"/>
        <v>0</v>
      </c>
      <c r="M31" s="159"/>
      <c r="N31" s="159"/>
    </row>
    <row r="32" ht="15" customHeight="1" spans="2:14">
      <c r="B32" s="22"/>
      <c r="C32" s="517" t="s">
        <v>69</v>
      </c>
      <c r="D32" s="517" t="s">
        <v>70</v>
      </c>
      <c r="E32" s="518"/>
      <c r="F32" s="102" t="s">
        <v>44</v>
      </c>
      <c r="G32" s="103" t="s">
        <v>61</v>
      </c>
      <c r="H32" s="104" t="s">
        <v>62</v>
      </c>
      <c r="J32" s="140">
        <f t="shared" si="4"/>
        <v>0</v>
      </c>
      <c r="K32" s="141">
        <f t="shared" si="4"/>
        <v>0</v>
      </c>
      <c r="M32" s="159"/>
      <c r="N32" s="159"/>
    </row>
    <row r="33" ht="15" customHeight="1" spans="2:14">
      <c r="B33" s="22"/>
      <c r="C33" s="42" t="s">
        <v>253</v>
      </c>
      <c r="D33" s="619" t="s">
        <v>254</v>
      </c>
      <c r="E33" s="648"/>
      <c r="F33" s="106"/>
      <c r="G33" s="107" t="str">
        <f t="shared" ref="G33:G56" si="5">IF(F33=100%,"Complete",IF(AND(F33&lt;100%,F33&gt;0%),"In Progress","Not Started"))</f>
        <v>Not Started</v>
      </c>
      <c r="H33" s="108"/>
      <c r="J33" s="140">
        <f t="shared" si="4"/>
        <v>0</v>
      </c>
      <c r="K33" s="141">
        <f t="shared" si="4"/>
        <v>0</v>
      </c>
      <c r="M33" s="159"/>
      <c r="N33" s="159"/>
    </row>
    <row r="34" ht="15" customHeight="1" spans="2:14">
      <c r="B34" s="22"/>
      <c r="C34" s="44"/>
      <c r="D34" s="45"/>
      <c r="E34" s="109"/>
      <c r="F34" s="110"/>
      <c r="G34" s="107" t="str">
        <f t="shared" si="5"/>
        <v>Not Started</v>
      </c>
      <c r="H34" s="111"/>
      <c r="J34" s="140">
        <f t="shared" si="4"/>
        <v>0</v>
      </c>
      <c r="K34" s="141">
        <f t="shared" si="4"/>
        <v>0</v>
      </c>
      <c r="M34" s="159"/>
      <c r="N34" s="159"/>
    </row>
    <row r="35" ht="1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9"/>
      <c r="K35" s="139"/>
      <c r="M35" s="172"/>
      <c r="N35" s="172"/>
    </row>
    <row r="36" ht="1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50"/>
      <c r="K36" s="141"/>
      <c r="M36" s="171"/>
      <c r="N36" s="171"/>
    </row>
    <row r="37" ht="15" customHeight="1" spans="2:14">
      <c r="B37" s="22"/>
      <c r="C37" s="46"/>
      <c r="D37" s="47"/>
      <c r="E37" s="112"/>
      <c r="F37" s="113"/>
      <c r="G37" s="107" t="str">
        <f t="shared" si="5"/>
        <v>Not Started</v>
      </c>
      <c r="H37" s="103"/>
      <c r="J37" s="150"/>
      <c r="K37" s="141"/>
      <c r="M37" s="171"/>
      <c r="N37" s="171"/>
    </row>
    <row r="38" ht="15" customHeight="1" spans="2:14">
      <c r="B38" s="22"/>
      <c r="C38" s="48">
        <v>0.541666666666667</v>
      </c>
      <c r="D38" s="49"/>
      <c r="E38" s="114"/>
      <c r="F38" s="115" t="s">
        <v>71</v>
      </c>
      <c r="G38" s="116"/>
      <c r="H38" s="117"/>
      <c r="J38" s="150" t="str">
        <f t="shared" ref="J38:J44" si="6">C81</f>
        <v>create a REST api to interact with actual database - continue</v>
      </c>
      <c r="K38" s="141"/>
      <c r="M38" s="171"/>
      <c r="N38" s="171"/>
    </row>
    <row r="39" ht="15" customHeight="1" spans="2:14">
      <c r="B39" s="22"/>
      <c r="C39" s="519">
        <v>0.583333333333333</v>
      </c>
      <c r="D39" s="611"/>
      <c r="E39" s="520"/>
      <c r="F39" s="50" t="s">
        <v>72</v>
      </c>
      <c r="G39" s="51"/>
      <c r="H39" s="118"/>
      <c r="J39" s="150" t="str">
        <f t="shared" si="6"/>
        <v>Data Wrangling - make changes</v>
      </c>
      <c r="K39" s="141"/>
      <c r="M39" s="171"/>
      <c r="N39" s="171"/>
    </row>
    <row r="40" ht="15" customHeight="1" spans="2:14">
      <c r="B40" s="22"/>
      <c r="C40" s="52" t="s">
        <v>69</v>
      </c>
      <c r="D40" s="53"/>
      <c r="E40" s="119"/>
      <c r="F40" s="120" t="s">
        <v>44</v>
      </c>
      <c r="G40" s="120" t="s">
        <v>61</v>
      </c>
      <c r="H40" s="118" t="s">
        <v>62</v>
      </c>
      <c r="J40" s="150" t="str">
        <f t="shared" si="6"/>
        <v>Bank account part 2 - make changes </v>
      </c>
      <c r="K40" s="141"/>
      <c r="M40" s="171"/>
      <c r="N40" s="171"/>
    </row>
    <row r="41" ht="15" customHeight="1" spans="2:14">
      <c r="B41" s="22"/>
      <c r="C41" s="521" t="s">
        <v>218</v>
      </c>
      <c r="D41" s="541"/>
      <c r="E41" s="120" t="s">
        <v>219</v>
      </c>
      <c r="F41" s="122"/>
      <c r="G41" s="541" t="str">
        <f t="shared" si="5"/>
        <v>Not Started</v>
      </c>
      <c r="H41" s="124"/>
      <c r="J41" s="150" t="str">
        <f t="shared" si="6"/>
        <v>Consume GitHub API - make changes if requested</v>
      </c>
      <c r="K41" s="141"/>
      <c r="M41" s="171"/>
      <c r="N41" s="171"/>
    </row>
    <row r="42" ht="15" customHeight="1" spans="2:14">
      <c r="B42" s="22"/>
      <c r="C42" s="523" t="s">
        <v>220</v>
      </c>
      <c r="D42" s="123"/>
      <c r="E42" s="615"/>
      <c r="F42" s="126"/>
      <c r="G42" s="123" t="str">
        <f t="shared" si="5"/>
        <v>Not Started</v>
      </c>
      <c r="H42" s="127"/>
      <c r="J42" s="150">
        <f t="shared" si="6"/>
        <v>0</v>
      </c>
      <c r="K42" s="141"/>
      <c r="M42" s="173"/>
      <c r="N42" s="173"/>
    </row>
    <row r="43" ht="15" customHeight="1" spans="2:14">
      <c r="B43" s="22"/>
      <c r="C43" s="525" t="s">
        <v>221</v>
      </c>
      <c r="D43" s="612"/>
      <c r="E43" s="615"/>
      <c r="F43" s="126"/>
      <c r="G43" s="123" t="str">
        <f t="shared" si="5"/>
        <v>Not Started</v>
      </c>
      <c r="H43" s="127"/>
      <c r="J43" s="150">
        <f t="shared" si="6"/>
        <v>0</v>
      </c>
      <c r="K43" s="141"/>
      <c r="M43" s="169"/>
      <c r="N43" s="170"/>
    </row>
    <row r="44" ht="15" customHeight="1" spans="2:14">
      <c r="B44" s="22"/>
      <c r="C44" s="613" t="s">
        <v>198</v>
      </c>
      <c r="D44" s="130"/>
      <c r="E44" s="616" t="s">
        <v>222</v>
      </c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71"/>
      <c r="N44" s="171"/>
    </row>
    <row r="45" ht="15" customHeight="1" spans="2:14">
      <c r="B45" s="22"/>
      <c r="C45" s="570" t="s">
        <v>248</v>
      </c>
      <c r="D45" s="571"/>
      <c r="E45" s="129" t="s">
        <v>224</v>
      </c>
      <c r="F45" s="126"/>
      <c r="G45" s="123" t="str">
        <f t="shared" si="5"/>
        <v>Not Started</v>
      </c>
      <c r="H45" s="127"/>
      <c r="J45" s="145"/>
      <c r="K45" s="146"/>
      <c r="M45" s="159"/>
      <c r="N45" s="159"/>
    </row>
    <row r="46" ht="15" customHeight="1" spans="2:14">
      <c r="B46" s="22"/>
      <c r="C46" s="64" t="s">
        <v>255</v>
      </c>
      <c r="D46" s="65"/>
      <c r="E46" s="130"/>
      <c r="F46" s="126"/>
      <c r="G46" s="123" t="str">
        <f t="shared" si="5"/>
        <v>Not Started</v>
      </c>
      <c r="H46" s="127"/>
      <c r="J46" s="155" t="s">
        <v>64</v>
      </c>
      <c r="K46" s="156"/>
      <c r="M46" s="159"/>
      <c r="N46" s="159"/>
    </row>
    <row r="47" ht="15" customHeight="1" spans="2:14">
      <c r="B47" s="22"/>
      <c r="C47" s="64" t="s">
        <v>201</v>
      </c>
      <c r="D47" s="65"/>
      <c r="E47" s="130"/>
      <c r="F47" s="126"/>
      <c r="G47" s="123" t="str">
        <f t="shared" si="5"/>
        <v>Not Started</v>
      </c>
      <c r="H47" s="127"/>
      <c r="J47" s="149" t="str">
        <f t="shared" ref="J47:J51" si="7">C63</f>
        <v>Bank accounts part 1 - oswell.ndhlovu@umuzi.org -review</v>
      </c>
      <c r="K47" s="139"/>
      <c r="M47" s="159"/>
      <c r="N47" s="159"/>
    </row>
    <row r="48" ht="1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50">
        <f t="shared" si="7"/>
        <v>0</v>
      </c>
      <c r="K48" s="141"/>
      <c r="M48" s="159"/>
      <c r="N48" s="159"/>
    </row>
    <row r="49" ht="1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" customHeight="1" spans="2:14">
      <c r="B50" s="66"/>
      <c r="C50" s="67"/>
      <c r="D50" s="68"/>
      <c r="E50" s="131"/>
      <c r="F50" s="132"/>
      <c r="G50" s="123" t="str">
        <f t="shared" si="5"/>
        <v>Not Started</v>
      </c>
      <c r="H50" s="133"/>
      <c r="J50" s="150">
        <f t="shared" si="7"/>
        <v>0</v>
      </c>
      <c r="K50" s="141"/>
      <c r="M50" s="159"/>
      <c r="N50" s="159"/>
    </row>
    <row r="51" ht="15" customHeight="1" spans="2:14">
      <c r="B51" s="69"/>
      <c r="C51" s="70"/>
      <c r="D51" s="71"/>
      <c r="E51" s="71"/>
      <c r="F51" s="134"/>
      <c r="G51" s="71"/>
      <c r="H51" s="71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40" t="s">
        <v>76</v>
      </c>
      <c r="K52" s="144"/>
      <c r="M52" s="159"/>
      <c r="N52" s="159"/>
    </row>
    <row r="53" spans="10:14">
      <c r="J53" s="157" t="s">
        <v>77</v>
      </c>
      <c r="K53" s="158"/>
      <c r="M53" s="159"/>
      <c r="N53" s="159"/>
    </row>
    <row r="54" ht="15.15" spans="10:14">
      <c r="J54" s="145"/>
      <c r="K54" s="146"/>
      <c r="M54" s="159"/>
      <c r="N54" s="159"/>
    </row>
    <row r="55" ht="21.75" customHeight="1" spans="2:14">
      <c r="B55" s="20" t="s">
        <v>58</v>
      </c>
      <c r="C55" s="21" t="s">
        <v>59</v>
      </c>
      <c r="D55" s="20" t="s">
        <v>60</v>
      </c>
      <c r="E55" s="80"/>
      <c r="F55" s="81" t="s">
        <v>44</v>
      </c>
      <c r="G55" s="21" t="s">
        <v>61</v>
      </c>
      <c r="H55" s="80" t="s">
        <v>62</v>
      </c>
      <c r="J55" s="159"/>
      <c r="K55" s="159"/>
      <c r="M55" s="159"/>
      <c r="N55" s="159"/>
    </row>
    <row r="56" ht="15.15" spans="2:14">
      <c r="B56" s="22">
        <v>45635</v>
      </c>
      <c r="C56" s="23">
        <v>0.208333333333333</v>
      </c>
      <c r="D56" s="24" t="s">
        <v>63</v>
      </c>
      <c r="E56" s="82"/>
      <c r="F56" s="83">
        <v>1</v>
      </c>
      <c r="G56" s="84" t="str">
        <f t="shared" si="5"/>
        <v>Complete</v>
      </c>
      <c r="H56" s="82"/>
      <c r="J56" s="159"/>
      <c r="K56" s="159"/>
      <c r="M56" s="159"/>
      <c r="N56" s="159"/>
    </row>
    <row r="57" ht="15.15" spans="2:14">
      <c r="B57" s="22"/>
      <c r="C57" s="25">
        <v>0.25</v>
      </c>
      <c r="D57" s="26"/>
      <c r="E57" s="85"/>
      <c r="F57" s="86"/>
      <c r="G57" s="87"/>
      <c r="H57" s="85"/>
      <c r="J57" s="160" t="s">
        <v>47</v>
      </c>
      <c r="K57" s="161">
        <f>K28</f>
        <v>45635</v>
      </c>
      <c r="M57" s="159"/>
      <c r="N57" s="159"/>
    </row>
    <row r="58" ht="15.15" spans="2:14">
      <c r="B58" s="22"/>
      <c r="C58" s="25">
        <v>0.291666666666666</v>
      </c>
      <c r="D58" s="26"/>
      <c r="E58" s="85"/>
      <c r="F58" s="86"/>
      <c r="G58" s="87"/>
      <c r="H58" s="85"/>
      <c r="J58" s="162"/>
      <c r="K58" s="163"/>
      <c r="M58" s="159"/>
      <c r="N58" s="159"/>
    </row>
    <row r="59" spans="2:14">
      <c r="B59" s="22"/>
      <c r="C59" s="25">
        <v>0.333333333333333</v>
      </c>
      <c r="D59" s="26"/>
      <c r="E59" s="85"/>
      <c r="F59" s="86"/>
      <c r="G59" s="87"/>
      <c r="H59" s="85"/>
      <c r="J59" s="162">
        <f t="shared" ref="J59:K80" si="8">J30</f>
        <v>0</v>
      </c>
      <c r="K59" s="164">
        <f t="shared" ref="K59:K60" si="9">K30</f>
        <v>0</v>
      </c>
      <c r="M59" s="159"/>
      <c r="N59" s="159"/>
    </row>
    <row r="60" ht="15.15" spans="2:14">
      <c r="B60" s="22"/>
      <c r="C60" s="27">
        <v>0.375</v>
      </c>
      <c r="D60" s="28"/>
      <c r="E60" s="88"/>
      <c r="F60" s="89"/>
      <c r="G60" s="90"/>
      <c r="H60" s="88"/>
      <c r="J60" s="165">
        <f t="shared" si="8"/>
        <v>0</v>
      </c>
      <c r="K60" s="166">
        <f t="shared" si="9"/>
        <v>0</v>
      </c>
      <c r="M60" s="172"/>
      <c r="N60" s="172"/>
    </row>
    <row r="61" ht="15.15" spans="2:14">
      <c r="B61" s="22"/>
      <c r="C61" s="606" t="s">
        <v>215</v>
      </c>
      <c r="D61" s="607"/>
      <c r="E61" s="32"/>
      <c r="F61" s="29" t="s">
        <v>64</v>
      </c>
      <c r="G61" s="30"/>
      <c r="H61" s="531"/>
      <c r="J61" s="165">
        <f t="shared" si="8"/>
        <v>0</v>
      </c>
      <c r="K61" s="166">
        <f t="shared" si="8"/>
        <v>0</v>
      </c>
      <c r="M61" s="171"/>
      <c r="N61" s="171"/>
    </row>
    <row r="62" ht="15.15" spans="2:14">
      <c r="B62" s="22"/>
      <c r="C62" s="31" t="s">
        <v>65</v>
      </c>
      <c r="D62" s="32" t="s">
        <v>66</v>
      </c>
      <c r="E62" s="32" t="s">
        <v>43</v>
      </c>
      <c r="F62" s="92" t="s">
        <v>44</v>
      </c>
      <c r="G62" s="93" t="s">
        <v>61</v>
      </c>
      <c r="H62" s="92" t="s">
        <v>62</v>
      </c>
      <c r="J62" s="165">
        <f t="shared" si="8"/>
        <v>0</v>
      </c>
      <c r="K62" s="166">
        <f t="shared" si="8"/>
        <v>0</v>
      </c>
      <c r="M62" s="171"/>
      <c r="N62" s="171"/>
    </row>
    <row r="63" ht="43.95" spans="2:14">
      <c r="B63" s="22"/>
      <c r="C63" s="33" t="s">
        <v>256</v>
      </c>
      <c r="D63" s="34"/>
      <c r="E63" s="34"/>
      <c r="F63" s="94">
        <v>1</v>
      </c>
      <c r="G63" s="95" t="str">
        <f t="shared" ref="G63:G67" si="10">IF(F63=100%,"Complete",IF(AND(F63&lt;100%,F63&gt;0%),"In Progress","Not Started"))</f>
        <v>Complete</v>
      </c>
      <c r="H63" s="96"/>
      <c r="J63" s="165">
        <f t="shared" si="8"/>
        <v>0</v>
      </c>
      <c r="K63" s="166">
        <f t="shared" si="8"/>
        <v>0</v>
      </c>
      <c r="M63" s="171"/>
      <c r="N63" s="171"/>
    </row>
    <row r="64" spans="2:14">
      <c r="B64" s="22"/>
      <c r="C64" s="35"/>
      <c r="D64" s="36"/>
      <c r="E64" s="36"/>
      <c r="F64" s="97"/>
      <c r="G64" s="95" t="str">
        <f t="shared" si="10"/>
        <v>Not Started</v>
      </c>
      <c r="H64" s="98"/>
      <c r="J64" s="174"/>
      <c r="K64" s="164"/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5"/>
      <c r="K65" s="166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/>
      <c r="K66" s="166"/>
      <c r="M66" s="171"/>
      <c r="N66" s="171"/>
    </row>
    <row r="67" ht="15.15" spans="2:14">
      <c r="B67" s="22"/>
      <c r="C67" s="608"/>
      <c r="D67" s="457"/>
      <c r="E67" s="457"/>
      <c r="F67" s="572"/>
      <c r="G67" s="95" t="str">
        <f t="shared" si="10"/>
        <v>Not Started</v>
      </c>
      <c r="H67" s="535"/>
      <c r="J67" s="175" t="str">
        <f t="shared" si="8"/>
        <v>create a REST api to interact with actual database - continue</v>
      </c>
      <c r="K67" s="166"/>
      <c r="M67" s="171"/>
      <c r="N67" s="171"/>
    </row>
    <row r="68" ht="15.15" spans="2:14">
      <c r="B68" s="22"/>
      <c r="C68" s="609" t="s">
        <v>216</v>
      </c>
      <c r="D68" s="610"/>
      <c r="E68" s="614"/>
      <c r="F68" s="536" t="s">
        <v>217</v>
      </c>
      <c r="G68" s="40"/>
      <c r="H68" s="100"/>
      <c r="J68" s="175" t="str">
        <f t="shared" si="8"/>
        <v>Data Wrangling - make changes</v>
      </c>
      <c r="K68" s="166"/>
      <c r="M68" s="171"/>
      <c r="N68" s="171"/>
    </row>
    <row r="69" ht="15.15" spans="2:14">
      <c r="B69" s="22"/>
      <c r="C69" s="517" t="s">
        <v>69</v>
      </c>
      <c r="D69" s="517" t="s">
        <v>70</v>
      </c>
      <c r="E69" s="518"/>
      <c r="F69" s="102" t="s">
        <v>44</v>
      </c>
      <c r="G69" s="103" t="s">
        <v>61</v>
      </c>
      <c r="H69" s="104" t="s">
        <v>62</v>
      </c>
      <c r="J69" s="175" t="str">
        <f t="shared" si="8"/>
        <v>Bank account part 2 - make changes </v>
      </c>
      <c r="K69" s="166"/>
      <c r="M69" s="173"/>
      <c r="N69" s="173"/>
    </row>
    <row r="70" spans="2:11">
      <c r="B70" s="22"/>
      <c r="C70" s="42"/>
      <c r="D70" s="43"/>
      <c r="E70" s="105"/>
      <c r="F70" s="106"/>
      <c r="G70" s="107" t="str">
        <f t="shared" ref="G70:G93" si="11">IF(F70=100%,"Complete",IF(AND(F70&lt;100%,F70&gt;0%),"In Progress","Not Started"))</f>
        <v>Not Started</v>
      </c>
      <c r="H70" s="108"/>
      <c r="J70" s="175" t="str">
        <f t="shared" si="8"/>
        <v>Consume GitHub API - make changes if requested</v>
      </c>
      <c r="K70" s="166"/>
    </row>
    <row r="71" spans="2:11">
      <c r="B71" s="22"/>
      <c r="C71" s="44"/>
      <c r="D71" s="45"/>
      <c r="E71" s="109"/>
      <c r="F71" s="110"/>
      <c r="G71" s="107" t="str">
        <f t="shared" si="11"/>
        <v>Not Started</v>
      </c>
      <c r="H71" s="111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ht="15.15" spans="2:11">
      <c r="B74" s="22"/>
      <c r="C74" s="46"/>
      <c r="D74" s="47"/>
      <c r="E74" s="112"/>
      <c r="F74" s="113"/>
      <c r="G74" s="107" t="str">
        <f t="shared" si="11"/>
        <v>Not Started</v>
      </c>
      <c r="H74" s="103"/>
      <c r="J74" s="176"/>
      <c r="K74" s="177"/>
    </row>
    <row r="75" ht="15.15" spans="2:11">
      <c r="B75" s="22"/>
      <c r="C75" s="48">
        <v>0.541666666666667</v>
      </c>
      <c r="D75" s="49"/>
      <c r="E75" s="114"/>
      <c r="F75" s="115" t="s">
        <v>71</v>
      </c>
      <c r="G75" s="116"/>
      <c r="H75" s="117"/>
      <c r="J75" s="178" t="s">
        <v>64</v>
      </c>
      <c r="K75" s="179"/>
    </row>
    <row r="76" ht="15.15" spans="2:11">
      <c r="B76" s="22"/>
      <c r="C76" s="519">
        <v>0.583333333333333</v>
      </c>
      <c r="D76" s="611"/>
      <c r="E76" s="520"/>
      <c r="F76" s="50" t="s">
        <v>72</v>
      </c>
      <c r="G76" s="51"/>
      <c r="H76" s="118"/>
      <c r="J76" s="175" t="str">
        <f t="shared" si="8"/>
        <v>Bank accounts part 1 - oswell.ndhlovu@umuzi.org -review</v>
      </c>
      <c r="K76" s="166"/>
    </row>
    <row r="77" ht="15.15" spans="2:11">
      <c r="B77" s="22"/>
      <c r="C77" s="52" t="s">
        <v>69</v>
      </c>
      <c r="D77" s="53"/>
      <c r="E77" s="119"/>
      <c r="F77" s="120" t="s">
        <v>44</v>
      </c>
      <c r="G77" s="120" t="s">
        <v>61</v>
      </c>
      <c r="H77" s="118" t="s">
        <v>62</v>
      </c>
      <c r="J77" s="175">
        <f t="shared" si="8"/>
        <v>0</v>
      </c>
      <c r="K77" s="166"/>
    </row>
    <row r="78" ht="15" customHeight="1" spans="2:11">
      <c r="B78" s="22"/>
      <c r="C78" s="521" t="s">
        <v>218</v>
      </c>
      <c r="D78" s="541"/>
      <c r="E78" s="120" t="s">
        <v>219</v>
      </c>
      <c r="F78" s="122"/>
      <c r="G78" s="541" t="str">
        <f t="shared" si="11"/>
        <v>Not Started</v>
      </c>
      <c r="H78" s="124"/>
      <c r="J78" s="175">
        <f t="shared" si="8"/>
        <v>0</v>
      </c>
      <c r="K78" s="166"/>
    </row>
    <row r="79" spans="2:11">
      <c r="B79" s="22"/>
      <c r="C79" s="523" t="s">
        <v>220</v>
      </c>
      <c r="D79" s="123"/>
      <c r="E79" s="615"/>
      <c r="F79" s="126"/>
      <c r="G79" s="123" t="str">
        <f t="shared" si="11"/>
        <v>Not Started</v>
      </c>
      <c r="H79" s="127"/>
      <c r="J79" s="175">
        <f t="shared" si="8"/>
        <v>0</v>
      </c>
      <c r="K79" s="166"/>
    </row>
    <row r="80" ht="15.75" customHeight="1" spans="2:11">
      <c r="B80" s="22"/>
      <c r="C80" s="525" t="s">
        <v>221</v>
      </c>
      <c r="D80" s="612"/>
      <c r="E80" s="615"/>
      <c r="F80" s="126"/>
      <c r="G80" s="123" t="str">
        <f t="shared" si="11"/>
        <v>Not Started</v>
      </c>
      <c r="H80" s="127"/>
      <c r="J80" s="175">
        <f t="shared" si="8"/>
        <v>0</v>
      </c>
      <c r="K80" s="166"/>
    </row>
    <row r="81" ht="15.15" spans="2:11">
      <c r="B81" s="22"/>
      <c r="C81" s="613" t="s">
        <v>198</v>
      </c>
      <c r="D81" s="130"/>
      <c r="E81" s="616" t="s">
        <v>222</v>
      </c>
      <c r="F81" s="126"/>
      <c r="G81" s="123" t="str">
        <f t="shared" si="11"/>
        <v>Not Started</v>
      </c>
      <c r="H81" s="127"/>
      <c r="J81" s="180"/>
      <c r="K81" s="181"/>
    </row>
    <row r="82" ht="15.15" spans="2:11">
      <c r="B82" s="22"/>
      <c r="C82" s="570" t="s">
        <v>257</v>
      </c>
      <c r="D82" s="571"/>
      <c r="E82" s="129" t="s">
        <v>224</v>
      </c>
      <c r="F82" s="126">
        <v>1</v>
      </c>
      <c r="G82" s="123" t="str">
        <f t="shared" si="11"/>
        <v>Complete</v>
      </c>
      <c r="H82" s="127"/>
      <c r="J82" s="182" t="s">
        <v>67</v>
      </c>
      <c r="K82" s="183">
        <f>B93</f>
        <v>45636</v>
      </c>
    </row>
    <row r="83" ht="15.15" spans="2:11">
      <c r="B83" s="22"/>
      <c r="C83" s="64" t="s">
        <v>258</v>
      </c>
      <c r="D83" s="65"/>
      <c r="E83" s="130"/>
      <c r="F83" s="126">
        <v>1</v>
      </c>
      <c r="G83" s="123" t="str">
        <f t="shared" si="11"/>
        <v>Complete</v>
      </c>
      <c r="H83" s="127"/>
      <c r="J83" s="178"/>
      <c r="K83" s="179"/>
    </row>
    <row r="84" spans="2:11">
      <c r="B84" s="22"/>
      <c r="C84" s="64" t="s">
        <v>255</v>
      </c>
      <c r="D84" s="65"/>
      <c r="E84" s="130"/>
      <c r="F84" s="126">
        <v>1</v>
      </c>
      <c r="G84" s="123" t="str">
        <f t="shared" si="11"/>
        <v>Complete</v>
      </c>
      <c r="H84" s="127"/>
      <c r="J84" s="162" t="str">
        <f t="shared" ref="J84:K88" si="12">C107</f>
        <v>coderbyte assessment - complete</v>
      </c>
      <c r="K84" s="164">
        <f t="shared" si="12"/>
        <v>0</v>
      </c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5">
        <f t="shared" si="12"/>
        <v>0</v>
      </c>
      <c r="K85" s="166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ht="15.15" spans="2:11">
      <c r="B87" s="66"/>
      <c r="C87" s="67"/>
      <c r="D87" s="68"/>
      <c r="E87" s="131"/>
      <c r="F87" s="132"/>
      <c r="G87" s="123" t="str">
        <f t="shared" si="11"/>
        <v>Not Started</v>
      </c>
      <c r="H87" s="133"/>
      <c r="J87" s="165">
        <f t="shared" si="12"/>
        <v>0</v>
      </c>
      <c r="K87" s="166">
        <f t="shared" si="12"/>
        <v>0</v>
      </c>
    </row>
    <row r="88" ht="25.75" spans="2:11">
      <c r="B88" s="69"/>
      <c r="C88" s="70"/>
      <c r="D88" s="71"/>
      <c r="E88" s="71"/>
      <c r="F88" s="134"/>
      <c r="G88" s="71"/>
      <c r="H88" s="71"/>
      <c r="J88" s="165">
        <f t="shared" si="12"/>
        <v>0</v>
      </c>
      <c r="K88" s="166">
        <f t="shared" si="12"/>
        <v>0</v>
      </c>
    </row>
    <row r="89" ht="15.75" customHeight="1" spans="2:11">
      <c r="B89" s="69"/>
      <c r="C89" s="70"/>
      <c r="D89" s="71"/>
      <c r="E89" s="71"/>
      <c r="F89" s="134"/>
      <c r="G89" s="71"/>
      <c r="H89" s="71"/>
      <c r="J89" s="174"/>
      <c r="K89" s="164"/>
    </row>
    <row r="90" spans="10:11">
      <c r="J90" s="175"/>
      <c r="K90" s="166"/>
    </row>
    <row r="91" ht="15.15" spans="10:11">
      <c r="J91" s="175"/>
      <c r="K91" s="166"/>
    </row>
    <row r="92" ht="21.75" customHeight="1" spans="2:11">
      <c r="B92" s="20" t="s">
        <v>58</v>
      </c>
      <c r="C92" s="21" t="s">
        <v>59</v>
      </c>
      <c r="D92" s="20" t="s">
        <v>60</v>
      </c>
      <c r="E92" s="80"/>
      <c r="F92" s="81" t="s">
        <v>44</v>
      </c>
      <c r="G92" s="21" t="s">
        <v>61</v>
      </c>
      <c r="H92" s="80" t="s">
        <v>62</v>
      </c>
      <c r="J92" s="175" t="str">
        <f t="shared" ref="J92:J98" si="13">C118</f>
        <v>create a REST api to interact with actual database - continue</v>
      </c>
      <c r="K92" s="166"/>
    </row>
    <row r="93" spans="2:11">
      <c r="B93" s="22">
        <v>45636</v>
      </c>
      <c r="C93" s="23">
        <v>0.208333333333333</v>
      </c>
      <c r="D93" s="24" t="s">
        <v>63</v>
      </c>
      <c r="E93" s="82"/>
      <c r="F93" s="83">
        <v>1</v>
      </c>
      <c r="G93" s="84" t="str">
        <f t="shared" si="11"/>
        <v>Complete</v>
      </c>
      <c r="H93" s="82"/>
      <c r="J93" s="175" t="str">
        <f t="shared" si="13"/>
        <v>Consume GitHub API - make changes if requested</v>
      </c>
      <c r="K93" s="166"/>
    </row>
    <row r="94" spans="2:11">
      <c r="B94" s="22"/>
      <c r="C94" s="25">
        <v>0.25</v>
      </c>
      <c r="D94" s="26"/>
      <c r="E94" s="85"/>
      <c r="F94" s="86"/>
      <c r="G94" s="87"/>
      <c r="H94" s="85"/>
      <c r="J94" s="175" t="str">
        <f t="shared" si="13"/>
        <v>Bank account part 2 - make changes </v>
      </c>
      <c r="K94" s="166"/>
    </row>
    <row r="95" spans="2:11">
      <c r="B95" s="22"/>
      <c r="C95" s="25">
        <v>0.291666666666666</v>
      </c>
      <c r="D95" s="26"/>
      <c r="E95" s="85"/>
      <c r="F95" s="86"/>
      <c r="G95" s="87"/>
      <c r="H95" s="85"/>
      <c r="J95" s="175" t="str">
        <f t="shared" si="13"/>
        <v>Data Wrangling - make changes if requested</v>
      </c>
      <c r="K95" s="166"/>
    </row>
    <row r="96" spans="2:11">
      <c r="B96" s="22"/>
      <c r="C96" s="25">
        <v>0.333333333333333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ht="15.15" spans="2:11">
      <c r="B97" s="22"/>
      <c r="C97" s="27">
        <v>0.375</v>
      </c>
      <c r="D97" s="28"/>
      <c r="E97" s="88"/>
      <c r="F97" s="89"/>
      <c r="G97" s="90"/>
      <c r="H97" s="88"/>
      <c r="J97" s="175">
        <f t="shared" si="13"/>
        <v>0</v>
      </c>
      <c r="K97" s="166"/>
    </row>
    <row r="98" ht="15.15" spans="2:11">
      <c r="B98" s="22"/>
      <c r="C98" s="606" t="s">
        <v>215</v>
      </c>
      <c r="D98" s="607"/>
      <c r="E98" s="32"/>
      <c r="F98" s="29" t="s">
        <v>64</v>
      </c>
      <c r="G98" s="30"/>
      <c r="H98" s="531"/>
      <c r="J98" s="175">
        <f t="shared" si="13"/>
        <v>0</v>
      </c>
      <c r="K98" s="166"/>
    </row>
    <row r="99" ht="15.15" spans="2:11">
      <c r="B99" s="22"/>
      <c r="C99" s="31" t="s">
        <v>65</v>
      </c>
      <c r="D99" s="32" t="s">
        <v>66</v>
      </c>
      <c r="E99" s="32" t="s">
        <v>43</v>
      </c>
      <c r="F99" s="92" t="s">
        <v>44</v>
      </c>
      <c r="G99" s="93" t="s">
        <v>61</v>
      </c>
      <c r="H99" s="92" t="s">
        <v>62</v>
      </c>
      <c r="J99" s="184"/>
      <c r="K99" s="185"/>
    </row>
    <row r="100" ht="15.15" spans="2:11">
      <c r="B100" s="22"/>
      <c r="C100" s="33"/>
      <c r="D100" s="34"/>
      <c r="E100" s="34"/>
      <c r="F100" s="94"/>
      <c r="G100" s="95" t="str">
        <f t="shared" ref="G100:G104" si="14">IF(F100=100%,"Complete",IF(AND(F100&lt;100%,F100&gt;0%),"In Progress","Not Started"))</f>
        <v>Not Started</v>
      </c>
      <c r="H100" s="96"/>
      <c r="J100" s="178" t="s">
        <v>64</v>
      </c>
      <c r="K100" s="179"/>
    </row>
    <row r="101" spans="2:11">
      <c r="B101" s="22"/>
      <c r="C101" s="35"/>
      <c r="D101" s="36"/>
      <c r="E101" s="36"/>
      <c r="F101" s="97"/>
      <c r="G101" s="95" t="str">
        <f t="shared" si="14"/>
        <v>Not Started</v>
      </c>
      <c r="H101" s="98"/>
      <c r="J101" s="174">
        <f t="shared" ref="J101:J105" si="15">C100</f>
        <v>0</v>
      </c>
      <c r="K101" s="164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5">
        <f t="shared" si="15"/>
        <v>0</v>
      </c>
      <c r="K102" s="166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ht="15.15" spans="2:11">
      <c r="B104" s="22"/>
      <c r="C104" s="608"/>
      <c r="D104" s="457"/>
      <c r="E104" s="457"/>
      <c r="F104" s="572"/>
      <c r="G104" s="95" t="str">
        <f t="shared" si="14"/>
        <v>Not Started</v>
      </c>
      <c r="H104" s="535"/>
      <c r="J104" s="175">
        <f t="shared" si="15"/>
        <v>0</v>
      </c>
      <c r="K104" s="166"/>
    </row>
    <row r="105" ht="15.15" spans="2:11">
      <c r="B105" s="22"/>
      <c r="C105" s="609" t="s">
        <v>216</v>
      </c>
      <c r="D105" s="610"/>
      <c r="E105" s="614"/>
      <c r="F105" s="536" t="s">
        <v>217</v>
      </c>
      <c r="G105" s="40"/>
      <c r="H105" s="100"/>
      <c r="J105" s="175">
        <f t="shared" si="15"/>
        <v>0</v>
      </c>
      <c r="K105" s="166"/>
    </row>
    <row r="106" ht="15.15" spans="2:11">
      <c r="B106" s="22"/>
      <c r="C106" s="517" t="s">
        <v>69</v>
      </c>
      <c r="D106" s="517" t="s">
        <v>70</v>
      </c>
      <c r="E106" s="518"/>
      <c r="F106" s="102" t="s">
        <v>44</v>
      </c>
      <c r="G106" s="103" t="s">
        <v>61</v>
      </c>
      <c r="H106" s="104" t="s">
        <v>62</v>
      </c>
      <c r="J106" s="165" t="s">
        <v>76</v>
      </c>
      <c r="K106" s="186"/>
    </row>
    <row r="107" spans="2:11">
      <c r="B107" s="22"/>
      <c r="C107" s="42" t="s">
        <v>253</v>
      </c>
      <c r="D107" s="43"/>
      <c r="E107" s="105"/>
      <c r="F107" s="106"/>
      <c r="G107" s="107" t="str">
        <f t="shared" ref="G107:G130" si="16">IF(F107=100%,"Complete",IF(AND(F107&lt;100%,F107&gt;0%),"In Progress","Not Started"))</f>
        <v>Not Started</v>
      </c>
      <c r="H107" s="108"/>
      <c r="J107" s="187" t="s">
        <v>77</v>
      </c>
      <c r="K107" s="188"/>
    </row>
    <row r="108" ht="15.15" spans="2:11">
      <c r="B108" s="22"/>
      <c r="C108" s="44"/>
      <c r="D108" s="45"/>
      <c r="E108" s="109"/>
      <c r="F108" s="110"/>
      <c r="G108" s="107" t="str">
        <f t="shared" si="16"/>
        <v>Not Started</v>
      </c>
      <c r="H108" s="111"/>
      <c r="J108" s="176"/>
      <c r="K108" s="177"/>
    </row>
    <row r="109" spans="2:8">
      <c r="B109" s="22"/>
      <c r="C109" s="44"/>
      <c r="D109" s="45"/>
      <c r="E109" s="109"/>
      <c r="F109" s="110"/>
      <c r="G109" s="107" t="str">
        <f t="shared" si="16"/>
        <v>Not Started</v>
      </c>
      <c r="H109" s="111"/>
    </row>
    <row r="110" ht="15.15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75" customHeight="1" spans="2:11">
      <c r="B111" s="22"/>
      <c r="C111" s="46"/>
      <c r="D111" s="47"/>
      <c r="E111" s="112"/>
      <c r="F111" s="113"/>
      <c r="G111" s="107" t="str">
        <f t="shared" si="16"/>
        <v>Not Started</v>
      </c>
      <c r="H111" s="103"/>
      <c r="J111" s="135" t="s">
        <v>47</v>
      </c>
      <c r="K111" s="136">
        <f>K82</f>
        <v>45636</v>
      </c>
    </row>
    <row r="112" ht="15.75" customHeight="1" spans="2:11">
      <c r="B112" s="22"/>
      <c r="C112" s="48">
        <v>0.541666666666667</v>
      </c>
      <c r="D112" s="49"/>
      <c r="E112" s="114"/>
      <c r="F112" s="115" t="s">
        <v>71</v>
      </c>
      <c r="G112" s="116"/>
      <c r="H112" s="117"/>
      <c r="J112" s="137"/>
      <c r="K112" s="138"/>
    </row>
    <row r="113" ht="15.75" customHeight="1" spans="2:11">
      <c r="B113" s="22"/>
      <c r="C113" s="519">
        <v>0.583333333333333</v>
      </c>
      <c r="D113" s="611"/>
      <c r="E113" s="520"/>
      <c r="F113" s="50" t="s">
        <v>72</v>
      </c>
      <c r="G113" s="51"/>
      <c r="H113" s="118"/>
      <c r="J113" s="137" t="str">
        <f t="shared" ref="J113:K127" si="17">J84</f>
        <v>coderbyte assessment - complete</v>
      </c>
      <c r="K113" s="139">
        <f t="shared" ref="K113:K114" si="18">K84</f>
        <v>0</v>
      </c>
    </row>
    <row r="114" ht="15.75" customHeight="1" spans="2:11">
      <c r="B114" s="22"/>
      <c r="C114" s="52" t="s">
        <v>69</v>
      </c>
      <c r="D114" s="53"/>
      <c r="E114" s="119"/>
      <c r="F114" s="120" t="s">
        <v>44</v>
      </c>
      <c r="G114" s="120" t="s">
        <v>61</v>
      </c>
      <c r="H114" s="118" t="s">
        <v>62</v>
      </c>
      <c r="J114" s="140">
        <f t="shared" si="17"/>
        <v>0</v>
      </c>
      <c r="K114" s="141">
        <f t="shared" si="18"/>
        <v>0</v>
      </c>
    </row>
    <row r="115" ht="15" customHeight="1" spans="2:11">
      <c r="B115" s="22"/>
      <c r="C115" s="521" t="s">
        <v>218</v>
      </c>
      <c r="D115" s="541"/>
      <c r="E115" s="120" t="s">
        <v>219</v>
      </c>
      <c r="F115" s="122"/>
      <c r="G115" s="541" t="str">
        <f t="shared" si="16"/>
        <v>Not Started</v>
      </c>
      <c r="H115" s="124"/>
      <c r="J115" s="140">
        <f t="shared" si="17"/>
        <v>0</v>
      </c>
      <c r="K115" s="141">
        <f t="shared" si="17"/>
        <v>0</v>
      </c>
    </row>
    <row r="116" spans="2:11">
      <c r="B116" s="22"/>
      <c r="C116" s="523" t="s">
        <v>220</v>
      </c>
      <c r="D116" s="123"/>
      <c r="E116" s="615"/>
      <c r="F116" s="126"/>
      <c r="G116" s="123" t="str">
        <f t="shared" si="16"/>
        <v>Not Started</v>
      </c>
      <c r="H116" s="127"/>
      <c r="J116" s="140">
        <f t="shared" si="17"/>
        <v>0</v>
      </c>
      <c r="K116" s="141">
        <f t="shared" si="17"/>
        <v>0</v>
      </c>
    </row>
    <row r="117" ht="15.75" customHeight="1" spans="2:11">
      <c r="B117" s="22"/>
      <c r="C117" s="525" t="s">
        <v>221</v>
      </c>
      <c r="D117" s="612"/>
      <c r="E117" s="615"/>
      <c r="F117" s="126"/>
      <c r="G117" s="123" t="str">
        <f t="shared" si="16"/>
        <v>Not Started</v>
      </c>
      <c r="H117" s="127"/>
      <c r="J117" s="140">
        <f t="shared" si="17"/>
        <v>0</v>
      </c>
      <c r="K117" s="141">
        <f t="shared" si="17"/>
        <v>0</v>
      </c>
    </row>
    <row r="118" ht="15.15" spans="2:11">
      <c r="B118" s="22"/>
      <c r="C118" s="613" t="s">
        <v>198</v>
      </c>
      <c r="D118" s="130"/>
      <c r="E118" s="616" t="s">
        <v>222</v>
      </c>
      <c r="F118" s="126">
        <v>1</v>
      </c>
      <c r="G118" s="123" t="str">
        <f t="shared" si="16"/>
        <v>Complete</v>
      </c>
      <c r="H118" s="127"/>
      <c r="J118" s="149"/>
      <c r="K118" s="139"/>
    </row>
    <row r="119" ht="15" customHeight="1" spans="2:11">
      <c r="B119" s="22"/>
      <c r="C119" s="570" t="s">
        <v>255</v>
      </c>
      <c r="D119" s="571"/>
      <c r="E119" s="129" t="s">
        <v>224</v>
      </c>
      <c r="F119" s="126"/>
      <c r="G119" s="123" t="str">
        <f t="shared" si="16"/>
        <v>Not Started</v>
      </c>
      <c r="H119" s="127"/>
      <c r="J119" s="150"/>
      <c r="K119" s="141"/>
    </row>
    <row r="120" ht="15" customHeight="1" spans="2:11">
      <c r="B120" s="22"/>
      <c r="C120" s="64" t="s">
        <v>258</v>
      </c>
      <c r="D120" s="65"/>
      <c r="E120" s="130"/>
      <c r="F120" s="126">
        <v>1</v>
      </c>
      <c r="G120" s="123" t="str">
        <f t="shared" si="16"/>
        <v>Complete</v>
      </c>
      <c r="H120" s="127"/>
      <c r="J120" s="150"/>
      <c r="K120" s="141"/>
    </row>
    <row r="121" ht="15" customHeight="1" spans="2:11">
      <c r="B121" s="22"/>
      <c r="C121" s="64" t="s">
        <v>201</v>
      </c>
      <c r="D121" s="65"/>
      <c r="E121" s="130"/>
      <c r="F121" s="126"/>
      <c r="G121" s="123" t="str">
        <f t="shared" si="16"/>
        <v>Not Started</v>
      </c>
      <c r="H121" s="127"/>
      <c r="J121" s="150" t="str">
        <f t="shared" si="17"/>
        <v>create a REST api to interact with actual database - continue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Consume GitHub API - make changes if requested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Bank account part 2 - make changes </v>
      </c>
      <c r="K123" s="141"/>
    </row>
    <row r="124" ht="15.75" customHeight="1" spans="2:11">
      <c r="B124" s="66"/>
      <c r="C124" s="67"/>
      <c r="D124" s="68"/>
      <c r="E124" s="131"/>
      <c r="F124" s="132"/>
      <c r="G124" s="123" t="str">
        <f t="shared" si="16"/>
        <v>Not Started</v>
      </c>
      <c r="H124" s="133"/>
      <c r="J124" s="150" t="str">
        <f t="shared" si="17"/>
        <v>Data Wrangling - make changes if requested</v>
      </c>
      <c r="K124" s="141"/>
    </row>
    <row r="125" ht="25" spans="2:11">
      <c r="B125" s="69"/>
      <c r="C125" s="70"/>
      <c r="D125" s="71"/>
      <c r="E125" s="71"/>
      <c r="F125" s="134"/>
      <c r="G125" s="71"/>
      <c r="H125" s="71"/>
      <c r="J125" s="150">
        <f t="shared" si="17"/>
        <v>0</v>
      </c>
      <c r="K125" s="141"/>
    </row>
    <row r="126" ht="15.75" customHeight="1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spans="10:11">
      <c r="J127" s="150">
        <f t="shared" si="17"/>
        <v>0</v>
      </c>
      <c r="K127" s="141"/>
    </row>
    <row r="128" ht="15.15" spans="10:11">
      <c r="J128" s="145"/>
      <c r="K128" s="146"/>
    </row>
    <row r="129" ht="21.75" customHeight="1" spans="2:11">
      <c r="B129" s="20" t="s">
        <v>58</v>
      </c>
      <c r="C129" s="21" t="s">
        <v>59</v>
      </c>
      <c r="D129" s="20" t="s">
        <v>60</v>
      </c>
      <c r="E129" s="80"/>
      <c r="F129" s="81" t="s">
        <v>44</v>
      </c>
      <c r="G129" s="21" t="s">
        <v>61</v>
      </c>
      <c r="H129" s="80" t="s">
        <v>62</v>
      </c>
      <c r="J129" s="155" t="s">
        <v>64</v>
      </c>
      <c r="K129" s="156"/>
    </row>
    <row r="130" spans="2:11">
      <c r="B130" s="22">
        <v>45637</v>
      </c>
      <c r="C130" s="23">
        <v>0.208333333333333</v>
      </c>
      <c r="D130" s="24" t="s">
        <v>63</v>
      </c>
      <c r="E130" s="82"/>
      <c r="F130" s="83"/>
      <c r="G130" s="84" t="str">
        <f t="shared" si="16"/>
        <v>Not Started</v>
      </c>
      <c r="H130" s="82"/>
      <c r="J130" s="150">
        <f t="shared" ref="J130:J134" si="19">J101</f>
        <v>0</v>
      </c>
      <c r="K130" s="141"/>
    </row>
    <row r="131" spans="2:11">
      <c r="B131" s="22"/>
      <c r="C131" s="25">
        <v>0.25</v>
      </c>
      <c r="D131" s="26"/>
      <c r="E131" s="85"/>
      <c r="F131" s="86"/>
      <c r="G131" s="87"/>
      <c r="H131" s="85"/>
      <c r="J131" s="150">
        <f t="shared" si="19"/>
        <v>0</v>
      </c>
      <c r="K131" s="141"/>
    </row>
    <row r="132" spans="2:11">
      <c r="B132" s="22"/>
      <c r="C132" s="25">
        <v>0.291666666666666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0.333333333333333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ht="15.75" customHeight="1" spans="2:11">
      <c r="B134" s="22"/>
      <c r="C134" s="27">
        <v>0.375</v>
      </c>
      <c r="D134" s="28"/>
      <c r="E134" s="88"/>
      <c r="F134" s="89"/>
      <c r="G134" s="90"/>
      <c r="H134" s="88"/>
      <c r="J134" s="150">
        <f t="shared" si="19"/>
        <v>0</v>
      </c>
      <c r="K134" s="141"/>
    </row>
    <row r="135" ht="15.75" customHeight="1" spans="2:11">
      <c r="B135" s="22"/>
      <c r="C135" s="606" t="s">
        <v>215</v>
      </c>
      <c r="D135" s="607"/>
      <c r="E135" s="32"/>
      <c r="F135" s="29" t="s">
        <v>64</v>
      </c>
      <c r="G135" s="30"/>
      <c r="H135" s="531"/>
      <c r="J135" s="151"/>
      <c r="K135" s="152"/>
    </row>
    <row r="136" ht="15.75" customHeight="1" spans="2:11">
      <c r="B136" s="22"/>
      <c r="C136" s="31" t="s">
        <v>65</v>
      </c>
      <c r="D136" s="32" t="s">
        <v>66</v>
      </c>
      <c r="E136" s="32" t="s">
        <v>43</v>
      </c>
      <c r="F136" s="92" t="s">
        <v>44</v>
      </c>
      <c r="G136" s="93" t="s">
        <v>61</v>
      </c>
      <c r="H136" s="92" t="s">
        <v>62</v>
      </c>
      <c r="J136" s="153" t="s">
        <v>67</v>
      </c>
      <c r="K136" s="154">
        <f>B130</f>
        <v>45637</v>
      </c>
    </row>
    <row r="137" ht="43.95" spans="2:11">
      <c r="B137" s="22"/>
      <c r="C137" s="33" t="s">
        <v>119</v>
      </c>
      <c r="D137" s="34"/>
      <c r="E137" s="34"/>
      <c r="F137" s="94"/>
      <c r="G137" s="95" t="str">
        <f t="shared" ref="G137:G141" si="20">IF(F137=100%,"Complete",IF(AND(F137&lt;100%,F137&gt;0%),"In Progress","Not Started"))</f>
        <v>Not Started</v>
      </c>
      <c r="H137" s="96"/>
      <c r="J137" s="155"/>
      <c r="K137" s="156"/>
    </row>
    <row r="138" ht="43.2" spans="2:11">
      <c r="B138" s="22"/>
      <c r="C138" s="35" t="s">
        <v>227</v>
      </c>
      <c r="D138" s="36"/>
      <c r="E138" s="36"/>
      <c r="F138" s="97">
        <v>1</v>
      </c>
      <c r="G138" s="95" t="str">
        <f t="shared" si="20"/>
        <v>Complete</v>
      </c>
      <c r="H138" s="98"/>
      <c r="J138" s="137" t="str">
        <f t="shared" ref="J138:K142" si="21">C144</f>
        <v>coderbyte assessment - complete</v>
      </c>
      <c r="K138" s="139">
        <f t="shared" si="21"/>
        <v>0</v>
      </c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40">
        <f t="shared" si="21"/>
        <v>0</v>
      </c>
      <c r="K139" s="141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ht="15.75" customHeight="1" spans="2:11">
      <c r="B141" s="22"/>
      <c r="C141" s="608"/>
      <c r="D141" s="457"/>
      <c r="E141" s="457"/>
      <c r="F141" s="572"/>
      <c r="G141" s="95" t="str">
        <f t="shared" si="20"/>
        <v>Not Started</v>
      </c>
      <c r="H141" s="535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609" t="s">
        <v>216</v>
      </c>
      <c r="D142" s="610"/>
      <c r="E142" s="614"/>
      <c r="F142" s="536" t="s">
        <v>217</v>
      </c>
      <c r="G142" s="40"/>
      <c r="H142" s="100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517" t="s">
        <v>69</v>
      </c>
      <c r="D143" s="517" t="s">
        <v>70</v>
      </c>
      <c r="E143" s="518"/>
      <c r="F143" s="102" t="s">
        <v>44</v>
      </c>
      <c r="G143" s="103" t="s">
        <v>61</v>
      </c>
      <c r="H143" s="104" t="s">
        <v>62</v>
      </c>
      <c r="J143" s="149"/>
      <c r="K143" s="139"/>
    </row>
    <row r="144" spans="2:11">
      <c r="B144" s="22"/>
      <c r="C144" s="42" t="s">
        <v>253</v>
      </c>
      <c r="D144" s="43"/>
      <c r="E144" s="105"/>
      <c r="F144" s="106">
        <v>1</v>
      </c>
      <c r="G144" s="107" t="str">
        <f t="shared" ref="G144:G167" si="22">IF(F144=100%,"Complete",IF(AND(F144&lt;100%,F144&gt;0%),"In Progress","Not Started"))</f>
        <v>Complete</v>
      </c>
      <c r="H144" s="108"/>
      <c r="J144" s="150"/>
      <c r="K144" s="141"/>
    </row>
    <row r="145" spans="2:11">
      <c r="B145" s="22"/>
      <c r="C145" s="44"/>
      <c r="D145" s="45"/>
      <c r="E145" s="109"/>
      <c r="F145" s="110"/>
      <c r="G145" s="107" t="str">
        <f t="shared" si="22"/>
        <v>Not Started</v>
      </c>
      <c r="H145" s="111"/>
      <c r="J145" s="150"/>
      <c r="K145" s="141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150" t="str">
        <f t="shared" ref="J146:J152" si="23">C155</f>
        <v>create a REST api to interact with actual database - continue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150" t="str">
        <f t="shared" si="23"/>
        <v>Consume GitHub API - moved to complete</v>
      </c>
      <c r="K147" s="141"/>
    </row>
    <row r="148" ht="15.75" customHeight="1" spans="2:11">
      <c r="B148" s="22"/>
      <c r="C148" s="46"/>
      <c r="D148" s="47"/>
      <c r="E148" s="112"/>
      <c r="F148" s="113"/>
      <c r="G148" s="107" t="str">
        <f t="shared" si="22"/>
        <v>Not Started</v>
      </c>
      <c r="H148" s="103"/>
      <c r="J148" s="150" t="str">
        <f t="shared" si="23"/>
        <v>Bank account part 2 - no changes </v>
      </c>
      <c r="K148" s="141"/>
    </row>
    <row r="149" ht="15.75" customHeight="1" spans="2:11">
      <c r="B149" s="22"/>
      <c r="C149" s="48">
        <v>0.541666666666667</v>
      </c>
      <c r="D149" s="49"/>
      <c r="E149" s="114"/>
      <c r="F149" s="115" t="s">
        <v>71</v>
      </c>
      <c r="G149" s="116"/>
      <c r="H149" s="117"/>
      <c r="J149" s="150" t="str">
        <f t="shared" si="23"/>
        <v>Data Wrangling - no changes </v>
      </c>
      <c r="K149" s="141"/>
    </row>
    <row r="150" ht="15.75" customHeight="1" spans="2:11">
      <c r="B150" s="22"/>
      <c r="C150" s="519">
        <v>0.583333333333333</v>
      </c>
      <c r="D150" s="611"/>
      <c r="E150" s="520"/>
      <c r="F150" s="50" t="s">
        <v>72</v>
      </c>
      <c r="G150" s="51"/>
      <c r="H150" s="118"/>
      <c r="J150" s="150">
        <f t="shared" si="23"/>
        <v>0</v>
      </c>
      <c r="K150" s="141"/>
    </row>
    <row r="151" ht="15.75" customHeight="1" spans="2:11">
      <c r="B151" s="22"/>
      <c r="C151" s="52" t="s">
        <v>69</v>
      </c>
      <c r="D151" s="53"/>
      <c r="E151" s="119"/>
      <c r="F151" s="120" t="s">
        <v>44</v>
      </c>
      <c r="G151" s="120" t="s">
        <v>61</v>
      </c>
      <c r="H151" s="118" t="s">
        <v>62</v>
      </c>
      <c r="J151" s="150">
        <f t="shared" si="23"/>
        <v>0</v>
      </c>
      <c r="K151" s="141"/>
    </row>
    <row r="152" ht="15" customHeight="1" spans="2:11">
      <c r="B152" s="22"/>
      <c r="C152" s="521" t="s">
        <v>218</v>
      </c>
      <c r="D152" s="541"/>
      <c r="E152" s="120" t="s">
        <v>219</v>
      </c>
      <c r="F152" s="122"/>
      <c r="G152" s="541" t="str">
        <f t="shared" si="22"/>
        <v>Not Started</v>
      </c>
      <c r="H152" s="124"/>
      <c r="J152" s="150">
        <f t="shared" si="23"/>
        <v>0</v>
      </c>
      <c r="K152" s="141"/>
    </row>
    <row r="153" ht="15.75" customHeight="1" spans="2:11">
      <c r="B153" s="22"/>
      <c r="C153" s="523" t="s">
        <v>220</v>
      </c>
      <c r="D153" s="123"/>
      <c r="E153" s="615"/>
      <c r="F153" s="126"/>
      <c r="G153" s="123" t="str">
        <f t="shared" si="22"/>
        <v>Not Started</v>
      </c>
      <c r="H153" s="127"/>
      <c r="J153" s="189"/>
      <c r="K153" s="190"/>
    </row>
    <row r="154" ht="15.75" customHeight="1" spans="2:11">
      <c r="B154" s="22"/>
      <c r="C154" s="525" t="s">
        <v>221</v>
      </c>
      <c r="D154" s="612"/>
      <c r="E154" s="615"/>
      <c r="F154" s="126"/>
      <c r="G154" s="123" t="str">
        <f t="shared" si="22"/>
        <v>Not Started</v>
      </c>
      <c r="H154" s="127"/>
      <c r="J154" s="155" t="s">
        <v>64</v>
      </c>
      <c r="K154" s="156"/>
    </row>
    <row r="155" ht="15.15" spans="2:11">
      <c r="B155" s="22"/>
      <c r="C155" s="613" t="s">
        <v>198</v>
      </c>
      <c r="D155" s="130"/>
      <c r="E155" s="616" t="s">
        <v>222</v>
      </c>
      <c r="F155" s="126">
        <v>1</v>
      </c>
      <c r="G155" s="123" t="str">
        <f t="shared" si="22"/>
        <v>Complete</v>
      </c>
      <c r="H155" s="127"/>
      <c r="J155" s="149" t="str">
        <f t="shared" ref="J155:J159" si="24">C137</f>
        <v>Shop Database using sql - donald.nzimande@umuzi.org - review</v>
      </c>
      <c r="K155" s="139"/>
    </row>
    <row r="156" spans="2:11">
      <c r="B156" s="22"/>
      <c r="C156" s="570" t="s">
        <v>259</v>
      </c>
      <c r="D156" s="571"/>
      <c r="E156" s="129" t="s">
        <v>224</v>
      </c>
      <c r="F156" s="126">
        <v>1</v>
      </c>
      <c r="G156" s="123" t="str">
        <f t="shared" si="22"/>
        <v>Complete</v>
      </c>
      <c r="H156" s="127"/>
      <c r="J156" s="150" t="str">
        <f t="shared" si="24"/>
        <v>Bank accounts - part 1 - oswell.ndhlovu@umuzi.org - review</v>
      </c>
      <c r="K156" s="141"/>
    </row>
    <row r="157" spans="2:11">
      <c r="B157" s="22"/>
      <c r="C157" s="64" t="s">
        <v>243</v>
      </c>
      <c r="D157" s="65"/>
      <c r="E157" s="130"/>
      <c r="F157" s="126">
        <v>1</v>
      </c>
      <c r="G157" s="123" t="str">
        <f t="shared" si="22"/>
        <v>Complete</v>
      </c>
      <c r="H157" s="127"/>
      <c r="J157" s="150">
        <f t="shared" si="24"/>
        <v>0</v>
      </c>
      <c r="K157" s="141"/>
    </row>
    <row r="158" spans="2:11">
      <c r="B158" s="22"/>
      <c r="C158" s="64" t="s">
        <v>260</v>
      </c>
      <c r="D158" s="65"/>
      <c r="E158" s="130"/>
      <c r="F158" s="126">
        <v>1</v>
      </c>
      <c r="G158" s="123" t="str">
        <f t="shared" si="22"/>
        <v>Complete</v>
      </c>
      <c r="H158" s="127"/>
      <c r="J158" s="150">
        <f t="shared" si="24"/>
        <v>0</v>
      </c>
      <c r="K158" s="141"/>
    </row>
    <row r="159" ht="15.75" customHeight="1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140" t="s">
        <v>76</v>
      </c>
      <c r="K160" s="144"/>
    </row>
    <row r="161" ht="15.75" customHeight="1" spans="2:11">
      <c r="B161" s="66"/>
      <c r="C161" s="67"/>
      <c r="D161" s="68"/>
      <c r="E161" s="131"/>
      <c r="F161" s="132"/>
      <c r="G161" s="123" t="str">
        <f t="shared" si="22"/>
        <v>Not Started</v>
      </c>
      <c r="H161" s="133"/>
      <c r="J161" s="157" t="s">
        <v>77</v>
      </c>
      <c r="K161" s="158"/>
    </row>
    <row r="162" ht="25.75" spans="2:11">
      <c r="B162" s="69"/>
      <c r="C162" s="70"/>
      <c r="D162" s="71"/>
      <c r="E162" s="71"/>
      <c r="F162" s="134"/>
      <c r="G162" s="71"/>
      <c r="H162" s="71"/>
      <c r="J162" s="145"/>
      <c r="K162" s="146"/>
    </row>
    <row r="163" ht="15.75" customHeight="1" spans="2:8">
      <c r="B163" s="69"/>
      <c r="C163" s="70"/>
      <c r="D163" s="71"/>
      <c r="E163" s="71"/>
      <c r="F163" s="134"/>
      <c r="G163" s="71"/>
      <c r="H163" s="71"/>
    </row>
    <row r="164" ht="15.15"/>
    <row r="165" ht="15.15" spans="10:11">
      <c r="J165" s="160" t="s">
        <v>47</v>
      </c>
      <c r="K165" s="161">
        <f>K136</f>
        <v>45637</v>
      </c>
    </row>
    <row r="166" ht="21.75" customHeight="1" spans="2:11">
      <c r="B166" s="20" t="s">
        <v>58</v>
      </c>
      <c r="C166" s="21" t="s">
        <v>59</v>
      </c>
      <c r="D166" s="20" t="s">
        <v>60</v>
      </c>
      <c r="E166" s="80"/>
      <c r="F166" s="81" t="s">
        <v>44</v>
      </c>
      <c r="G166" s="21" t="s">
        <v>61</v>
      </c>
      <c r="H166" s="80" t="s">
        <v>62</v>
      </c>
      <c r="J166" s="162"/>
      <c r="K166" s="163"/>
    </row>
    <row r="167" spans="2:11">
      <c r="B167" s="22">
        <v>45638</v>
      </c>
      <c r="C167" s="23">
        <v>0.208333333333333</v>
      </c>
      <c r="D167" s="24" t="s">
        <v>63</v>
      </c>
      <c r="E167" s="82"/>
      <c r="F167" s="83"/>
      <c r="G167" s="84" t="str">
        <f t="shared" si="22"/>
        <v>Not Started</v>
      </c>
      <c r="H167" s="82"/>
      <c r="J167" s="162" t="str">
        <f t="shared" ref="J167:K188" si="25">J138</f>
        <v>coderbyte assessment - complete</v>
      </c>
      <c r="K167" s="164">
        <f t="shared" ref="K167:K168" si="26">K138</f>
        <v>0</v>
      </c>
    </row>
    <row r="168" spans="2:11">
      <c r="B168" s="22"/>
      <c r="C168" s="25">
        <v>0.25</v>
      </c>
      <c r="D168" s="26"/>
      <c r="E168" s="85"/>
      <c r="F168" s="86"/>
      <c r="G168" s="87"/>
      <c r="H168" s="85"/>
      <c r="J168" s="165">
        <f t="shared" si="25"/>
        <v>0</v>
      </c>
      <c r="K168" s="166">
        <f t="shared" si="26"/>
        <v>0</v>
      </c>
    </row>
    <row r="169" spans="2:11">
      <c r="B169" s="22"/>
      <c r="C169" s="25">
        <v>0.291666666666666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5"/>
        <v>0</v>
      </c>
    </row>
    <row r="170" spans="2:11">
      <c r="B170" s="22"/>
      <c r="C170" s="25">
        <v>0.333333333333333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ht="15.75" customHeight="1" spans="2:11">
      <c r="B171" s="22"/>
      <c r="C171" s="27">
        <v>0.375</v>
      </c>
      <c r="D171" s="28"/>
      <c r="E171" s="88"/>
      <c r="F171" s="89"/>
      <c r="G171" s="90"/>
      <c r="H171" s="88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606" t="s">
        <v>215</v>
      </c>
      <c r="D172" s="607"/>
      <c r="E172" s="32"/>
      <c r="F172" s="29" t="s">
        <v>64</v>
      </c>
      <c r="G172" s="30"/>
      <c r="H172" s="531"/>
      <c r="J172" s="174"/>
      <c r="K172" s="164"/>
    </row>
    <row r="173" ht="15.75" customHeight="1" spans="2:11">
      <c r="B173" s="22"/>
      <c r="C173" s="31" t="s">
        <v>65</v>
      </c>
      <c r="D173" s="32" t="s">
        <v>66</v>
      </c>
      <c r="E173" s="32" t="s">
        <v>43</v>
      </c>
      <c r="F173" s="92" t="s">
        <v>44</v>
      </c>
      <c r="G173" s="93" t="s">
        <v>61</v>
      </c>
      <c r="H173" s="92" t="s">
        <v>62</v>
      </c>
      <c r="J173" s="175"/>
      <c r="K173" s="166"/>
    </row>
    <row r="174" ht="39.75" customHeight="1" spans="2:11">
      <c r="B174" s="22"/>
      <c r="C174" s="33" t="s">
        <v>261</v>
      </c>
      <c r="D174" s="34"/>
      <c r="E174" s="34"/>
      <c r="F174" s="94">
        <v>1</v>
      </c>
      <c r="G174" s="95" t="str">
        <f t="shared" ref="G174:G178" si="27">IF(F174=100%,"Complete",IF(AND(F174&lt;100%,F174&gt;0%),"In Progress","Not Started"))</f>
        <v>Complete</v>
      </c>
      <c r="H174" s="96"/>
      <c r="J174" s="175"/>
      <c r="K174" s="166"/>
    </row>
    <row r="175" spans="2:11">
      <c r="B175" s="22"/>
      <c r="C175" s="35"/>
      <c r="D175" s="36"/>
      <c r="E175" s="36"/>
      <c r="F175" s="97"/>
      <c r="G175" s="95" t="str">
        <f t="shared" si="27"/>
        <v>Not Started</v>
      </c>
      <c r="H175" s="98"/>
      <c r="J175" s="175" t="str">
        <f t="shared" si="25"/>
        <v>create a REST api to interact with actual database - continue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Consume GitHub API - moved to complete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Bank account part 2 - no changes </v>
      </c>
      <c r="K177" s="166"/>
    </row>
    <row r="178" ht="15.75" customHeight="1" spans="2:11">
      <c r="B178" s="22"/>
      <c r="C178" s="608"/>
      <c r="D178" s="457"/>
      <c r="E178" s="457"/>
      <c r="F178" s="572"/>
      <c r="G178" s="95" t="str">
        <f t="shared" si="27"/>
        <v>Not Started</v>
      </c>
      <c r="H178" s="535"/>
      <c r="J178" s="175" t="str">
        <f t="shared" si="25"/>
        <v>Data Wrangling - no changes </v>
      </c>
      <c r="K178" s="166"/>
    </row>
    <row r="179" ht="15.75" customHeight="1" spans="2:11">
      <c r="B179" s="22"/>
      <c r="C179" s="609" t="s">
        <v>216</v>
      </c>
      <c r="D179" s="610"/>
      <c r="E179" s="614"/>
      <c r="F179" s="536" t="s">
        <v>217</v>
      </c>
      <c r="G179" s="40"/>
      <c r="H179" s="100"/>
      <c r="J179" s="175">
        <f t="shared" si="25"/>
        <v>0</v>
      </c>
      <c r="K179" s="166"/>
    </row>
    <row r="180" ht="15.75" customHeight="1" spans="2:11">
      <c r="B180" s="22"/>
      <c r="C180" s="517" t="s">
        <v>69</v>
      </c>
      <c r="D180" s="517" t="s">
        <v>70</v>
      </c>
      <c r="E180" s="518"/>
      <c r="F180" s="102" t="s">
        <v>44</v>
      </c>
      <c r="G180" s="103" t="s">
        <v>61</v>
      </c>
      <c r="H180" s="104" t="s">
        <v>62</v>
      </c>
      <c r="J180" s="175">
        <f t="shared" si="25"/>
        <v>0</v>
      </c>
      <c r="K180" s="166"/>
    </row>
    <row r="181" spans="2:11">
      <c r="B181" s="22"/>
      <c r="C181" s="42"/>
      <c r="D181" s="43"/>
      <c r="E181" s="105"/>
      <c r="F181" s="106"/>
      <c r="G181" s="107" t="str">
        <f t="shared" ref="G181:G204" si="28">IF(F181=100%,"Complete",IF(AND(F181&lt;100%,F181&gt;0%),"In Progress","Not Started"))</f>
        <v>Not Started</v>
      </c>
      <c r="H181" s="108"/>
      <c r="J181" s="175">
        <f t="shared" si="25"/>
        <v>0</v>
      </c>
      <c r="K181" s="166"/>
    </row>
    <row r="182" ht="15.15" spans="2:11">
      <c r="B182" s="22"/>
      <c r="C182" s="44"/>
      <c r="D182" s="45"/>
      <c r="E182" s="109"/>
      <c r="F182" s="110"/>
      <c r="G182" s="107" t="str">
        <f t="shared" si="28"/>
        <v>Not Started</v>
      </c>
      <c r="H182" s="111"/>
      <c r="J182" s="176"/>
      <c r="K182" s="177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8" t="s">
        <v>64</v>
      </c>
      <c r="K183" s="179"/>
    </row>
    <row r="184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5" t="str">
        <f t="shared" si="25"/>
        <v>Shop Database using sql - donald.nzimande@umuzi.org - review</v>
      </c>
      <c r="K184" s="166"/>
    </row>
    <row r="185" ht="15.75" customHeight="1" spans="2:11">
      <c r="B185" s="22"/>
      <c r="C185" s="46"/>
      <c r="D185" s="47"/>
      <c r="E185" s="112"/>
      <c r="F185" s="113"/>
      <c r="G185" s="107" t="str">
        <f t="shared" si="28"/>
        <v>Not Started</v>
      </c>
      <c r="H185" s="103"/>
      <c r="J185" s="175" t="str">
        <f t="shared" si="25"/>
        <v>Bank accounts - part 1 - oswell.ndhlovu@umuzi.org - review</v>
      </c>
      <c r="K185" s="166"/>
    </row>
    <row r="186" ht="15.75" customHeight="1" spans="2:11">
      <c r="B186" s="22"/>
      <c r="C186" s="48">
        <v>0.541666666666667</v>
      </c>
      <c r="D186" s="49"/>
      <c r="E186" s="114"/>
      <c r="F186" s="115" t="s">
        <v>71</v>
      </c>
      <c r="G186" s="116"/>
      <c r="H186" s="117"/>
      <c r="J186" s="175">
        <f t="shared" si="25"/>
        <v>0</v>
      </c>
      <c r="K186" s="166"/>
    </row>
    <row r="187" ht="15.75" customHeight="1" spans="2:11">
      <c r="B187" s="22"/>
      <c r="C187" s="519">
        <v>0.583333333333333</v>
      </c>
      <c r="D187" s="611"/>
      <c r="E187" s="520"/>
      <c r="F187" s="50" t="s">
        <v>72</v>
      </c>
      <c r="G187" s="51"/>
      <c r="H187" s="118"/>
      <c r="J187" s="175">
        <f t="shared" si="25"/>
        <v>0</v>
      </c>
      <c r="K187" s="166"/>
    </row>
    <row r="188" ht="15.75" customHeight="1" spans="2:11">
      <c r="B188" s="22"/>
      <c r="C188" s="52" t="s">
        <v>69</v>
      </c>
      <c r="D188" s="53"/>
      <c r="E188" s="119"/>
      <c r="F188" s="120" t="s">
        <v>44</v>
      </c>
      <c r="G188" s="120" t="s">
        <v>61</v>
      </c>
      <c r="H188" s="118" t="s">
        <v>62</v>
      </c>
      <c r="J188" s="175">
        <f t="shared" si="25"/>
        <v>0</v>
      </c>
      <c r="K188" s="166"/>
    </row>
    <row r="189" ht="15.75" customHeight="1" spans="2:11">
      <c r="B189" s="22"/>
      <c r="C189" s="521" t="s">
        <v>218</v>
      </c>
      <c r="D189" s="541"/>
      <c r="E189" s="120" t="s">
        <v>219</v>
      </c>
      <c r="F189" s="122"/>
      <c r="G189" s="541" t="str">
        <f t="shared" si="28"/>
        <v>Not Started</v>
      </c>
      <c r="H189" s="124"/>
      <c r="J189" s="180"/>
      <c r="K189" s="181"/>
    </row>
    <row r="190" ht="15.75" customHeight="1" spans="2:11">
      <c r="B190" s="22"/>
      <c r="C190" s="523" t="s">
        <v>220</v>
      </c>
      <c r="D190" s="123"/>
      <c r="E190" s="615"/>
      <c r="F190" s="126"/>
      <c r="G190" s="123" t="str">
        <f t="shared" si="28"/>
        <v>Not Started</v>
      </c>
      <c r="H190" s="127"/>
      <c r="J190" s="182" t="s">
        <v>67</v>
      </c>
      <c r="K190" s="183">
        <f>B167</f>
        <v>45638</v>
      </c>
    </row>
    <row r="191" ht="15.75" customHeight="1" spans="2:11">
      <c r="B191" s="22"/>
      <c r="C191" s="525" t="s">
        <v>221</v>
      </c>
      <c r="D191" s="612"/>
      <c r="E191" s="615"/>
      <c r="F191" s="126"/>
      <c r="G191" s="123" t="str">
        <f t="shared" si="28"/>
        <v>Not Started</v>
      </c>
      <c r="H191" s="127"/>
      <c r="J191" s="178"/>
      <c r="K191" s="179"/>
    </row>
    <row r="192" ht="15.15" spans="2:11">
      <c r="B192" s="22"/>
      <c r="C192" s="613" t="s">
        <v>198</v>
      </c>
      <c r="D192" s="130"/>
      <c r="E192" s="616" t="s">
        <v>222</v>
      </c>
      <c r="F192" s="126"/>
      <c r="G192" s="123" t="str">
        <f t="shared" si="28"/>
        <v>Not Started</v>
      </c>
      <c r="H192" s="127"/>
      <c r="J192" s="162">
        <f t="shared" ref="J192:K196" si="29">C181</f>
        <v>0</v>
      </c>
      <c r="K192" s="164">
        <f t="shared" si="29"/>
        <v>0</v>
      </c>
    </row>
    <row r="193" ht="15" customHeight="1" spans="2:11">
      <c r="B193" s="22"/>
      <c r="C193" s="64" t="s">
        <v>248</v>
      </c>
      <c r="D193" s="65"/>
      <c r="E193" s="129" t="s">
        <v>224</v>
      </c>
      <c r="F193" s="126">
        <v>1</v>
      </c>
      <c r="G193" s="123" t="str">
        <f t="shared" si="28"/>
        <v>Complete</v>
      </c>
      <c r="H193" s="127"/>
      <c r="J193" s="165">
        <f t="shared" si="29"/>
        <v>0</v>
      </c>
      <c r="K193" s="166">
        <f t="shared" si="29"/>
        <v>0</v>
      </c>
    </row>
    <row r="194" ht="15" customHeight="1" spans="2:11">
      <c r="B194" s="22"/>
      <c r="C194" s="64" t="s">
        <v>262</v>
      </c>
      <c r="D194" s="65"/>
      <c r="E194" s="130"/>
      <c r="F194" s="126">
        <v>1</v>
      </c>
      <c r="G194" s="123" t="str">
        <f t="shared" si="28"/>
        <v>Complete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74"/>
      <c r="K197" s="164"/>
    </row>
    <row r="198" ht="15.75" customHeight="1" spans="2:11">
      <c r="B198" s="66"/>
      <c r="C198" s="67"/>
      <c r="D198" s="68"/>
      <c r="E198" s="131"/>
      <c r="F198" s="132"/>
      <c r="G198" s="123" t="str">
        <f t="shared" si="28"/>
        <v>Not Started</v>
      </c>
      <c r="H198" s="133"/>
      <c r="J198" s="175"/>
      <c r="K198" s="166"/>
    </row>
    <row r="199" ht="25" spans="2:11">
      <c r="B199" s="69"/>
      <c r="C199" s="70"/>
      <c r="D199" s="71"/>
      <c r="E199" s="71"/>
      <c r="F199" s="134"/>
      <c r="G199" s="71"/>
      <c r="H199" s="71"/>
      <c r="J199" s="175"/>
      <c r="K199" s="166"/>
    </row>
    <row r="200" ht="15.75" customHeight="1" spans="2:11">
      <c r="B200" s="69"/>
      <c r="C200" s="70"/>
      <c r="D200" s="71"/>
      <c r="E200" s="71"/>
      <c r="F200" s="134"/>
      <c r="G200" s="71"/>
      <c r="H200" s="71"/>
      <c r="J200" s="175" t="str">
        <f t="shared" ref="J200:J206" si="30">C192</f>
        <v>create a REST api to interact with actual database - continue</v>
      </c>
      <c r="K200" s="166"/>
    </row>
    <row r="201" spans="10:11">
      <c r="J201" s="175" t="str">
        <f t="shared" si="30"/>
        <v>Bank account part 2 - make changes if requested</v>
      </c>
      <c r="K201" s="166"/>
    </row>
    <row r="202" ht="15.15" spans="10:11">
      <c r="J202" s="175" t="str">
        <f t="shared" si="30"/>
        <v>Data Wrangling - make changes </v>
      </c>
      <c r="K202" s="166"/>
    </row>
    <row r="203" ht="21.75" customHeight="1" spans="2:11">
      <c r="B203" s="20" t="s">
        <v>58</v>
      </c>
      <c r="C203" s="21" t="s">
        <v>59</v>
      </c>
      <c r="D203" s="20" t="s">
        <v>60</v>
      </c>
      <c r="E203" s="80"/>
      <c r="F203" s="81" t="s">
        <v>44</v>
      </c>
      <c r="G203" s="21" t="s">
        <v>61</v>
      </c>
      <c r="H203" s="80" t="s">
        <v>62</v>
      </c>
      <c r="J203" s="175">
        <f t="shared" si="30"/>
        <v>0</v>
      </c>
      <c r="K203" s="166"/>
    </row>
    <row r="204" ht="23.25" customHeight="1" spans="2:11">
      <c r="B204" s="22">
        <v>45639</v>
      </c>
      <c r="C204" s="23">
        <v>0.208333333333333</v>
      </c>
      <c r="D204" s="24" t="s">
        <v>63</v>
      </c>
      <c r="E204" s="82"/>
      <c r="F204" s="83">
        <v>1</v>
      </c>
      <c r="G204" s="84" t="str">
        <f t="shared" si="28"/>
        <v>Complete</v>
      </c>
      <c r="H204" s="82"/>
      <c r="J204" s="175">
        <f t="shared" si="30"/>
        <v>0</v>
      </c>
      <c r="K204" s="166"/>
    </row>
    <row r="205" spans="2:11">
      <c r="B205" s="22"/>
      <c r="C205" s="25">
        <v>0.25</v>
      </c>
      <c r="D205" s="26"/>
      <c r="E205" s="85"/>
      <c r="F205" s="86"/>
      <c r="G205" s="87"/>
      <c r="H205" s="85"/>
      <c r="J205" s="175">
        <f t="shared" si="30"/>
        <v>0</v>
      </c>
      <c r="K205" s="166"/>
    </row>
    <row r="206" spans="2:11">
      <c r="B206" s="22"/>
      <c r="C206" s="25">
        <v>0.291666666666666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ht="15.15" spans="2:11">
      <c r="B207" s="22"/>
      <c r="C207" s="25">
        <v>0.333333333333333</v>
      </c>
      <c r="D207" s="26"/>
      <c r="E207" s="85"/>
      <c r="F207" s="86"/>
      <c r="G207" s="87"/>
      <c r="H207" s="85"/>
      <c r="J207" s="184"/>
      <c r="K207" s="185"/>
    </row>
    <row r="208" ht="15.75" customHeight="1" spans="2:11">
      <c r="B208" s="22"/>
      <c r="C208" s="27">
        <v>0.375</v>
      </c>
      <c r="D208" s="28"/>
      <c r="E208" s="88"/>
      <c r="F208" s="89"/>
      <c r="G208" s="90"/>
      <c r="H208" s="88"/>
      <c r="J208" s="178" t="s">
        <v>64</v>
      </c>
      <c r="K208" s="179"/>
    </row>
    <row r="209" ht="15.75" customHeight="1" spans="2:11">
      <c r="B209" s="22"/>
      <c r="C209" s="606" t="s">
        <v>215</v>
      </c>
      <c r="D209" s="607"/>
      <c r="E209" s="32"/>
      <c r="F209" s="29" t="s">
        <v>64</v>
      </c>
      <c r="G209" s="30"/>
      <c r="H209" s="531"/>
      <c r="J209" s="174" t="str">
        <f t="shared" ref="J209:J213" si="31">C174</f>
        <v>Shop Database using sql - donald.nzimande@umuzi.org - by someone else review</v>
      </c>
      <c r="K209" s="164"/>
    </row>
    <row r="210" ht="15.75" customHeight="1" spans="2:11">
      <c r="B210" s="22"/>
      <c r="C210" s="31" t="s">
        <v>65</v>
      </c>
      <c r="D210" s="32" t="s">
        <v>66</v>
      </c>
      <c r="E210" s="32" t="s">
        <v>43</v>
      </c>
      <c r="F210" s="92" t="s">
        <v>44</v>
      </c>
      <c r="G210" s="93" t="s">
        <v>61</v>
      </c>
      <c r="H210" s="92" t="s">
        <v>62</v>
      </c>
      <c r="J210" s="175">
        <f t="shared" si="31"/>
        <v>0</v>
      </c>
      <c r="K210" s="166"/>
    </row>
    <row r="211" ht="43.2" spans="2:11">
      <c r="B211" s="22"/>
      <c r="C211" s="33" t="s">
        <v>238</v>
      </c>
      <c r="D211" s="34"/>
      <c r="E211" s="34"/>
      <c r="F211" s="94">
        <v>1</v>
      </c>
      <c r="G211" s="95" t="str">
        <f t="shared" ref="G211:G215" si="32">IF(F211=100%,"Complete",IF(AND(F211&lt;100%,F211&gt;0%),"In Progress","Not Started"))</f>
        <v>Complete</v>
      </c>
      <c r="H211" s="96"/>
      <c r="J211" s="175">
        <f t="shared" si="31"/>
        <v>0</v>
      </c>
      <c r="K211" s="166"/>
    </row>
    <row r="212" spans="2:11">
      <c r="B212" s="22"/>
      <c r="C212" s="35"/>
      <c r="D212" s="36"/>
      <c r="E212" s="36"/>
      <c r="F212" s="97"/>
      <c r="G212" s="95" t="str">
        <f t="shared" si="32"/>
        <v>Not Started</v>
      </c>
      <c r="H212" s="98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65" t="s">
        <v>76</v>
      </c>
      <c r="K214" s="186"/>
    </row>
    <row r="215" ht="15.75" customHeight="1" spans="2:11">
      <c r="B215" s="22"/>
      <c r="C215" s="608"/>
      <c r="D215" s="457"/>
      <c r="E215" s="457"/>
      <c r="F215" s="572"/>
      <c r="G215" s="95" t="str">
        <f t="shared" si="32"/>
        <v>Not Started</v>
      </c>
      <c r="H215" s="535"/>
      <c r="J215" s="187" t="s">
        <v>77</v>
      </c>
      <c r="K215" s="188"/>
    </row>
    <row r="216" ht="15.75" customHeight="1" spans="2:11">
      <c r="B216" s="22"/>
      <c r="C216" s="609" t="s">
        <v>216</v>
      </c>
      <c r="D216" s="610"/>
      <c r="E216" s="614"/>
      <c r="F216" s="536" t="s">
        <v>217</v>
      </c>
      <c r="G216" s="40"/>
      <c r="H216" s="100"/>
      <c r="J216" s="176"/>
      <c r="K216" s="177"/>
    </row>
    <row r="217" ht="15.75" customHeight="1" spans="2:8">
      <c r="B217" s="22"/>
      <c r="C217" s="517" t="s">
        <v>69</v>
      </c>
      <c r="D217" s="517" t="s">
        <v>70</v>
      </c>
      <c r="E217" s="518"/>
      <c r="F217" s="102" t="s">
        <v>44</v>
      </c>
      <c r="G217" s="103" t="s">
        <v>61</v>
      </c>
      <c r="H217" s="104" t="s">
        <v>62</v>
      </c>
    </row>
    <row r="218" ht="15.15" spans="2:8">
      <c r="B218" s="22"/>
      <c r="C218" s="42"/>
      <c r="D218" s="43"/>
      <c r="E218" s="105"/>
      <c r="F218" s="106"/>
      <c r="G218" s="107" t="str">
        <f t="shared" ref="G218:G235" si="33">IF(F218=100%,"Complete",IF(AND(F218&lt;100%,F218&gt;0%),"In Progress","Not Started"))</f>
        <v>Not Started</v>
      </c>
      <c r="H218" s="108"/>
    </row>
    <row r="219" ht="15.15" spans="2:11">
      <c r="B219" s="22"/>
      <c r="C219" s="44"/>
      <c r="D219" s="45"/>
      <c r="E219" s="109"/>
      <c r="F219" s="110"/>
      <c r="G219" s="107" t="str">
        <f t="shared" si="33"/>
        <v>Not Started</v>
      </c>
      <c r="H219" s="111"/>
      <c r="J219" s="135" t="s">
        <v>47</v>
      </c>
      <c r="K219" s="136">
        <f>K190</f>
        <v>45638</v>
      </c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7"/>
      <c r="K220" s="138"/>
    </row>
    <row r="221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>
        <f t="shared" ref="J221:K242" si="34">J192</f>
        <v>0</v>
      </c>
      <c r="K221" s="139">
        <f t="shared" ref="K221:K222" si="35">K192</f>
        <v>0</v>
      </c>
    </row>
    <row r="222" ht="15.75" customHeight="1" spans="2:11">
      <c r="B222" s="22"/>
      <c r="C222" s="46"/>
      <c r="D222" s="47"/>
      <c r="E222" s="112"/>
      <c r="F222" s="113"/>
      <c r="G222" s="107" t="str">
        <f t="shared" si="33"/>
        <v>Not Started</v>
      </c>
      <c r="H222" s="103"/>
      <c r="J222" s="140">
        <f t="shared" si="34"/>
        <v>0</v>
      </c>
      <c r="K222" s="141">
        <f t="shared" si="35"/>
        <v>0</v>
      </c>
    </row>
    <row r="223" ht="15.75" customHeight="1" spans="2:11">
      <c r="B223" s="22"/>
      <c r="C223" s="48">
        <v>0.541666666666667</v>
      </c>
      <c r="D223" s="49"/>
      <c r="E223" s="114"/>
      <c r="F223" s="115" t="s">
        <v>71</v>
      </c>
      <c r="G223" s="116"/>
      <c r="H223" s="117"/>
      <c r="J223" s="140">
        <f t="shared" si="34"/>
        <v>0</v>
      </c>
      <c r="K223" s="141">
        <f t="shared" si="34"/>
        <v>0</v>
      </c>
    </row>
    <row r="224" ht="15.75" customHeight="1" spans="2:11">
      <c r="B224" s="22"/>
      <c r="C224" s="519">
        <v>0.583333333333333</v>
      </c>
      <c r="D224" s="611"/>
      <c r="E224" s="520"/>
      <c r="F224" s="50" t="s">
        <v>72</v>
      </c>
      <c r="G224" s="51"/>
      <c r="H224" s="118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2" t="s">
        <v>69</v>
      </c>
      <c r="D225" s="53"/>
      <c r="E225" s="119"/>
      <c r="F225" s="120" t="s">
        <v>44</v>
      </c>
      <c r="G225" s="120" t="s">
        <v>61</v>
      </c>
      <c r="H225" s="118" t="s">
        <v>62</v>
      </c>
      <c r="J225" s="140">
        <f t="shared" si="34"/>
        <v>0</v>
      </c>
      <c r="K225" s="141">
        <f t="shared" si="34"/>
        <v>0</v>
      </c>
    </row>
    <row r="226" ht="15" customHeight="1" spans="2:11">
      <c r="B226" s="22"/>
      <c r="C226" s="521" t="s">
        <v>218</v>
      </c>
      <c r="D226" s="541"/>
      <c r="E226" s="120" t="s">
        <v>219</v>
      </c>
      <c r="F226" s="122"/>
      <c r="G226" s="541" t="str">
        <f t="shared" si="33"/>
        <v>Not Started</v>
      </c>
      <c r="H226" s="124"/>
      <c r="J226" s="149">
        <f t="shared" si="34"/>
        <v>0</v>
      </c>
      <c r="K226" s="139"/>
    </row>
    <row r="227" spans="2:11">
      <c r="B227" s="22"/>
      <c r="C227" s="523" t="s">
        <v>220</v>
      </c>
      <c r="D227" s="123"/>
      <c r="E227" s="615"/>
      <c r="F227" s="126"/>
      <c r="G227" s="123" t="str">
        <f t="shared" si="33"/>
        <v>Not Started</v>
      </c>
      <c r="H227" s="127"/>
      <c r="J227" s="150">
        <f t="shared" si="34"/>
        <v>0</v>
      </c>
      <c r="K227" s="141"/>
    </row>
    <row r="228" ht="15.75" customHeight="1" spans="2:11">
      <c r="B228" s="22"/>
      <c r="C228" s="525" t="s">
        <v>221</v>
      </c>
      <c r="D228" s="612"/>
      <c r="E228" s="615"/>
      <c r="F228" s="126"/>
      <c r="G228" s="123" t="str">
        <f t="shared" si="33"/>
        <v>Not Started</v>
      </c>
      <c r="H228" s="127"/>
      <c r="J228" s="150">
        <f t="shared" si="34"/>
        <v>0</v>
      </c>
      <c r="K228" s="141"/>
    </row>
    <row r="229" ht="15.15" spans="2:11">
      <c r="B229" s="22"/>
      <c r="C229" s="613" t="s">
        <v>198</v>
      </c>
      <c r="D229" s="130"/>
      <c r="E229" s="616" t="s">
        <v>222</v>
      </c>
      <c r="F229" s="126"/>
      <c r="G229" s="123" t="str">
        <f t="shared" si="33"/>
        <v>Not Started</v>
      </c>
      <c r="H229" s="127"/>
      <c r="J229" s="150" t="str">
        <f t="shared" si="34"/>
        <v>create a REST api to interact with actual database - continue</v>
      </c>
      <c r="K229" s="141"/>
    </row>
    <row r="230" ht="15.75" customHeight="1" spans="2:11">
      <c r="B230" s="22"/>
      <c r="C230" s="64" t="s">
        <v>248</v>
      </c>
      <c r="D230" s="65"/>
      <c r="E230" s="129" t="s">
        <v>224</v>
      </c>
      <c r="F230" s="126"/>
      <c r="G230" s="123" t="str">
        <f t="shared" si="33"/>
        <v>Not Started</v>
      </c>
      <c r="H230" s="127"/>
      <c r="J230" s="150" t="str">
        <f t="shared" si="34"/>
        <v>Bank account part 2 - make changes if requested</v>
      </c>
      <c r="K230" s="141"/>
    </row>
    <row r="231" spans="2:11">
      <c r="B231" s="22"/>
      <c r="C231" s="64" t="s">
        <v>201</v>
      </c>
      <c r="D231" s="65"/>
      <c r="E231" s="130"/>
      <c r="F231" s="126"/>
      <c r="G231" s="123" t="str">
        <f t="shared" si="33"/>
        <v>Not Started</v>
      </c>
      <c r="H231" s="127"/>
      <c r="J231" s="150" t="str">
        <f t="shared" si="34"/>
        <v>Data Wrangling - make changes </v>
      </c>
      <c r="K231" s="141"/>
    </row>
    <row r="232" ht="15.75" customHeight="1" spans="2:11">
      <c r="B232" s="22"/>
      <c r="C232" s="64" t="s">
        <v>263</v>
      </c>
      <c r="D232" s="65"/>
      <c r="E232" s="130"/>
      <c r="F232" s="126"/>
      <c r="G232" s="123" t="str">
        <f t="shared" si="33"/>
        <v>Not Started</v>
      </c>
      <c r="H232" s="127"/>
      <c r="J232" s="150">
        <f t="shared" si="34"/>
        <v>0</v>
      </c>
      <c r="K232" s="141"/>
    </row>
    <row r="233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ht="15.15" spans="2:11">
      <c r="B235" s="66"/>
      <c r="C235" s="67"/>
      <c r="D235" s="68"/>
      <c r="E235" s="131"/>
      <c r="F235" s="132"/>
      <c r="G235" s="123" t="str">
        <f t="shared" si="33"/>
        <v>Not Started</v>
      </c>
      <c r="H235" s="133"/>
      <c r="J235" s="150">
        <f t="shared" si="34"/>
        <v>0</v>
      </c>
      <c r="K235" s="141"/>
    </row>
    <row r="236" ht="25.75" spans="2:11">
      <c r="B236" s="69"/>
      <c r="C236" s="70"/>
      <c r="D236" s="71"/>
      <c r="E236" s="71"/>
      <c r="F236" s="134"/>
      <c r="G236" s="71"/>
      <c r="H236" s="71"/>
      <c r="J236" s="145"/>
      <c r="K236" s="146"/>
    </row>
    <row r="237" ht="25.75" spans="2:11">
      <c r="B237" s="69"/>
      <c r="C237" s="70"/>
      <c r="D237" s="71"/>
      <c r="E237" s="71"/>
      <c r="F237" s="134"/>
      <c r="G237" s="71"/>
      <c r="H237" s="71"/>
      <c r="J237" s="155" t="s">
        <v>64</v>
      </c>
      <c r="K237" s="156"/>
    </row>
    <row r="238" ht="15.15" spans="2:11">
      <c r="B238" s="191" t="s">
        <v>78</v>
      </c>
      <c r="C238" s="192">
        <f ca="1">TODAY()</f>
        <v>45827</v>
      </c>
      <c r="J238" s="150" t="str">
        <f t="shared" si="34"/>
        <v>Shop Database using sql - donald.nzimande@umuzi.org - by someone else review</v>
      </c>
      <c r="K238" s="141"/>
    </row>
    <row r="239" spans="2:11">
      <c r="B239" s="193"/>
      <c r="C239" s="194"/>
      <c r="J239" s="150">
        <f t="shared" si="34"/>
        <v>0</v>
      </c>
      <c r="K239" s="141"/>
    </row>
    <row r="240" ht="15.15" spans="2:11">
      <c r="B240" s="195" t="s">
        <v>79</v>
      </c>
      <c r="C240" s="196"/>
      <c r="D240" s="197"/>
      <c r="E240" s="197"/>
      <c r="F240" s="197"/>
      <c r="G240" s="197"/>
      <c r="H240" s="197"/>
      <c r="J240" s="150">
        <f t="shared" si="34"/>
        <v>0</v>
      </c>
      <c r="K240" s="141"/>
    </row>
    <row r="241" spans="2:11">
      <c r="B241" s="198"/>
      <c r="C241" s="199"/>
      <c r="D241" s="197"/>
      <c r="E241" s="197"/>
      <c r="F241" s="197"/>
      <c r="G241" s="197"/>
      <c r="H241" s="210"/>
      <c r="J241" s="150">
        <f t="shared" si="34"/>
        <v>0</v>
      </c>
      <c r="K241" s="141"/>
    </row>
    <row r="242" ht="15.15" spans="2:11">
      <c r="B242" s="200" t="s">
        <v>80</v>
      </c>
      <c r="C242" s="201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/>
      <c r="C243" s="201"/>
      <c r="D243" s="197"/>
      <c r="E243" s="197"/>
      <c r="F243" s="197"/>
      <c r="G243" s="197"/>
      <c r="H243" s="210"/>
      <c r="J243" s="151"/>
      <c r="K243" s="152"/>
    </row>
    <row r="244" ht="15.15" spans="2:11">
      <c r="B244" s="202"/>
      <c r="C244" s="203"/>
      <c r="D244" s="197"/>
      <c r="E244" s="197"/>
      <c r="F244" s="197"/>
      <c r="G244" s="197"/>
      <c r="H244" s="210"/>
      <c r="J244" s="153" t="s">
        <v>67</v>
      </c>
      <c r="K244" s="154">
        <f>B204</f>
        <v>45639</v>
      </c>
    </row>
    <row r="245" ht="15.15" spans="2:11">
      <c r="B245" s="204"/>
      <c r="C245" s="205"/>
      <c r="D245" s="197"/>
      <c r="E245" s="197"/>
      <c r="F245" s="197"/>
      <c r="G245" s="197"/>
      <c r="H245" s="210"/>
      <c r="J245" s="155"/>
      <c r="K245" s="156"/>
    </row>
    <row r="246" ht="15.15" spans="2:11">
      <c r="B246" s="206" t="s">
        <v>81</v>
      </c>
      <c r="C246" s="207"/>
      <c r="D246" s="197"/>
      <c r="E246" s="197"/>
      <c r="F246" s="197"/>
      <c r="G246" s="197"/>
      <c r="H246" s="210"/>
      <c r="J246" s="137">
        <f t="shared" ref="J246:K250" si="36">C218</f>
        <v>0</v>
      </c>
      <c r="K246" s="139">
        <f t="shared" ref="K246:K247" si="37">D218</f>
        <v>0</v>
      </c>
    </row>
    <row r="247" spans="2:11">
      <c r="B247" s="43">
        <f t="shared" ref="B247:B248" si="38">C70</f>
        <v>0</v>
      </c>
      <c r="C247" s="208">
        <f t="shared" ref="C247:C248" si="39">D70</f>
        <v>0</v>
      </c>
      <c r="D247" s="197"/>
      <c r="E247" s="197"/>
      <c r="F247" s="197"/>
      <c r="G247" s="197"/>
      <c r="H247" s="210"/>
      <c r="J247" s="140">
        <f t="shared" si="36"/>
        <v>0</v>
      </c>
      <c r="K247" s="141">
        <f t="shared" si="37"/>
        <v>0</v>
      </c>
    </row>
    <row r="248" spans="2:11">
      <c r="B248" s="45">
        <f t="shared" si="38"/>
        <v>0</v>
      </c>
      <c r="C248" s="209">
        <f t="shared" si="39"/>
        <v>0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6"/>
        <v>0</v>
      </c>
    </row>
    <row r="249" spans="2:11">
      <c r="B249" s="45" t="str">
        <f t="shared" ref="B249:B250" si="40">C107</f>
        <v>coderbyte assessment - complete</v>
      </c>
      <c r="C249" s="209">
        <f t="shared" ref="C249:C250" si="41">D107</f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ht="15.15" spans="2:11">
      <c r="B250" s="45">
        <f t="shared" si="40"/>
        <v>0</v>
      </c>
      <c r="C250" s="209">
        <f t="shared" si="41"/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spans="2:11">
      <c r="B251" s="45" t="str">
        <f t="shared" ref="B251:B252" si="42">C144</f>
        <v>coderbyte assessment - complete</v>
      </c>
      <c r="C251" s="209">
        <f t="shared" ref="C251:C252" si="43">D144</f>
        <v>0</v>
      </c>
      <c r="J251" s="149"/>
      <c r="K251" s="139"/>
    </row>
    <row r="252" spans="2:11">
      <c r="B252" s="45">
        <f t="shared" si="42"/>
        <v>0</v>
      </c>
      <c r="C252" s="209">
        <f t="shared" si="43"/>
        <v>0</v>
      </c>
      <c r="J252" s="150"/>
      <c r="K252" s="141"/>
    </row>
    <row r="253" spans="2:11">
      <c r="B253" s="45">
        <f t="shared" ref="B253:B254" si="44">C181</f>
        <v>0</v>
      </c>
      <c r="C253" s="209">
        <f t="shared" ref="C253:C254" si="45">D181</f>
        <v>0</v>
      </c>
      <c r="J253" s="150"/>
      <c r="K253" s="141"/>
    </row>
    <row r="254" spans="2:11">
      <c r="B254" s="45">
        <f t="shared" si="44"/>
        <v>0</v>
      </c>
      <c r="C254" s="209">
        <f t="shared" si="45"/>
        <v>0</v>
      </c>
      <c r="J254" s="150" t="str">
        <f t="shared" ref="J254:J260" si="46">C229</f>
        <v>create a REST api to interact with actual database - continue</v>
      </c>
      <c r="K254" s="141"/>
    </row>
    <row r="255" spans="2:11">
      <c r="B255" s="45">
        <f t="shared" ref="B255:B256" si="47">C218</f>
        <v>0</v>
      </c>
      <c r="C255" s="209">
        <f t="shared" ref="C255:C256" si="48">D218</f>
        <v>0</v>
      </c>
      <c r="J255" s="150" t="str">
        <f t="shared" si="46"/>
        <v>Bank account part 2 - make changes if requested</v>
      </c>
      <c r="K255" s="141"/>
    </row>
    <row r="256" ht="15.15" spans="2:11">
      <c r="B256" s="211">
        <f t="shared" si="47"/>
        <v>0</v>
      </c>
      <c r="C256" s="212">
        <f t="shared" si="48"/>
        <v>0</v>
      </c>
      <c r="J256" s="150" t="str">
        <f t="shared" si="46"/>
        <v>Data Wrangling - make changes if requested</v>
      </c>
      <c r="K256" s="141"/>
    </row>
    <row r="257" ht="15.15" spans="2:11">
      <c r="B257" s="213" t="s">
        <v>82</v>
      </c>
      <c r="C257" s="214"/>
      <c r="J257" s="150" t="str">
        <f t="shared" si="46"/>
        <v>developer-habits - topic - started</v>
      </c>
      <c r="K257" s="141"/>
    </row>
    <row r="258" spans="2:11">
      <c r="B258" s="215"/>
      <c r="C258" s="216"/>
      <c r="J258" s="150">
        <f t="shared" si="46"/>
        <v>0</v>
      </c>
      <c r="K258" s="141"/>
    </row>
    <row r="259" spans="2:11">
      <c r="B259" s="215" t="s">
        <v>83</v>
      </c>
      <c r="C259" s="216"/>
      <c r="J259" s="150">
        <f t="shared" si="46"/>
        <v>0</v>
      </c>
      <c r="K259" s="141"/>
    </row>
    <row r="260" ht="15.15" spans="2:11">
      <c r="B260" s="204"/>
      <c r="C260" s="205"/>
      <c r="J260" s="150">
        <f t="shared" si="46"/>
        <v>0</v>
      </c>
      <c r="K260" s="141"/>
    </row>
    <row r="261" ht="15.15" spans="2:11">
      <c r="B261" s="217" t="s">
        <v>84</v>
      </c>
      <c r="C261" s="218"/>
      <c r="J261" s="189"/>
      <c r="K261" s="190"/>
    </row>
    <row r="262" ht="15.15" spans="2:11">
      <c r="B262" s="219"/>
      <c r="C262" s="220"/>
      <c r="J262" s="155" t="s">
        <v>64</v>
      </c>
      <c r="K262" s="156"/>
    </row>
    <row r="263" spans="2:11">
      <c r="B263" s="221"/>
      <c r="C263" s="222"/>
      <c r="J263" s="149" t="str">
        <f t="shared" ref="J263:J267" si="49">C211</f>
        <v>project: Bank accounts - part 1 - oswell.ndhlovu@umuzi.org - reviewed</v>
      </c>
      <c r="K263" s="139"/>
    </row>
    <row r="264" spans="2:11">
      <c r="B264" s="221"/>
      <c r="C264" s="222"/>
      <c r="J264" s="150">
        <f t="shared" si="49"/>
        <v>0</v>
      </c>
      <c r="K264" s="141"/>
    </row>
    <row r="265" spans="2:11">
      <c r="B265" s="221" t="str">
        <f t="shared" ref="B265:B271" si="50">C229</f>
        <v>create a REST api to interact with actual database - continue</v>
      </c>
      <c r="C265" s="222"/>
      <c r="J265" s="150">
        <f t="shared" si="49"/>
        <v>0</v>
      </c>
      <c r="K265" s="141"/>
    </row>
    <row r="266" spans="2:11">
      <c r="B266" s="221" t="str">
        <f t="shared" si="50"/>
        <v>Bank account part 2 - make changes if requested</v>
      </c>
      <c r="C266" s="222"/>
      <c r="J266" s="150">
        <f t="shared" si="49"/>
        <v>0</v>
      </c>
      <c r="K266" s="141"/>
    </row>
    <row r="267" spans="2:11">
      <c r="B267" s="221" t="str">
        <f t="shared" si="50"/>
        <v>Data Wrangling - make changes if requested</v>
      </c>
      <c r="C267" s="222"/>
      <c r="J267" s="150">
        <f t="shared" si="49"/>
        <v>0</v>
      </c>
      <c r="K267" s="141"/>
    </row>
    <row r="268" spans="2:11">
      <c r="B268" s="221" t="str">
        <f t="shared" si="50"/>
        <v>developer-habits - topic - started</v>
      </c>
      <c r="C268" s="222"/>
      <c r="J268" s="140" t="s">
        <v>76</v>
      </c>
      <c r="K268" s="144"/>
    </row>
    <row r="269" spans="2:11">
      <c r="B269" s="221">
        <f t="shared" si="50"/>
        <v>0</v>
      </c>
      <c r="C269" s="222"/>
      <c r="J269" s="157" t="s">
        <v>77</v>
      </c>
      <c r="K269" s="158"/>
    </row>
    <row r="270" ht="15.15" spans="2:11">
      <c r="B270" s="221">
        <f t="shared" si="50"/>
        <v>0</v>
      </c>
      <c r="C270" s="222"/>
      <c r="J270" s="145"/>
      <c r="K270" s="146"/>
    </row>
    <row r="271" spans="2:3">
      <c r="B271" s="221">
        <f t="shared" si="50"/>
        <v>0</v>
      </c>
      <c r="C271" s="222"/>
    </row>
    <row r="272" ht="15.15" spans="2:3">
      <c r="B272" s="223" t="s">
        <v>85</v>
      </c>
      <c r="C272" s="224"/>
    </row>
    <row r="273" spans="2:3">
      <c r="B273" s="225">
        <v>1</v>
      </c>
      <c r="C273" s="220"/>
    </row>
    <row r="274" spans="2:3">
      <c r="B274" s="226"/>
      <c r="C274" s="216"/>
    </row>
    <row r="275" ht="15.15" spans="2:3">
      <c r="B275" s="227"/>
      <c r="C275" s="228"/>
    </row>
  </sheetData>
  <mergeCells count="455">
    <mergeCell ref="B2:C2"/>
    <mergeCell ref="B3:C3"/>
    <mergeCell ref="G3:H3"/>
    <mergeCell ref="B4:C4"/>
    <mergeCell ref="G4:H4"/>
    <mergeCell ref="J4:K4"/>
    <mergeCell ref="B5:C5"/>
    <mergeCell ref="B6:C6"/>
    <mergeCell ref="B7:C7"/>
    <mergeCell ref="B8:C8"/>
    <mergeCell ref="B9:C9"/>
    <mergeCell ref="B10:C10"/>
    <mergeCell ref="J10:K10"/>
    <mergeCell ref="B11:C11"/>
    <mergeCell ref="J11:K11"/>
    <mergeCell ref="B12:C12"/>
    <mergeCell ref="J12:K12"/>
    <mergeCell ref="B13:C13"/>
    <mergeCell ref="J13:K13"/>
    <mergeCell ref="B14:E14"/>
    <mergeCell ref="J14:K14"/>
    <mergeCell ref="B15:E15"/>
    <mergeCell ref="J15:K15"/>
    <mergeCell ref="J16:K16"/>
    <mergeCell ref="J17:K17"/>
    <mergeCell ref="D18:E18"/>
    <mergeCell ref="J18:K18"/>
    <mergeCell ref="J19:K19"/>
    <mergeCell ref="J20:K20"/>
    <mergeCell ref="J21:K21"/>
    <mergeCell ref="J22:K22"/>
    <mergeCell ref="J23:K23"/>
    <mergeCell ref="C24:E24"/>
    <mergeCell ref="F24:H24"/>
    <mergeCell ref="J24:K24"/>
    <mergeCell ref="J25:K25"/>
    <mergeCell ref="J26:K26"/>
    <mergeCell ref="J27:K27"/>
    <mergeCell ref="J29:K29"/>
    <mergeCell ref="C31:E31"/>
    <mergeCell ref="F31:H31"/>
    <mergeCell ref="D32:E32"/>
    <mergeCell ref="D33:E33"/>
    <mergeCell ref="D34:E34"/>
    <mergeCell ref="D35:E35"/>
    <mergeCell ref="J35:K35"/>
    <mergeCell ref="D36:E36"/>
    <mergeCell ref="J36:K36"/>
    <mergeCell ref="D37:E37"/>
    <mergeCell ref="J37:K37"/>
    <mergeCell ref="C38:E38"/>
    <mergeCell ref="F38:H38"/>
    <mergeCell ref="J38:K38"/>
    <mergeCell ref="C39:E39"/>
    <mergeCell ref="F39:H39"/>
    <mergeCell ref="J39:K39"/>
    <mergeCell ref="C40:E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J51:K51"/>
    <mergeCell ref="J52:K52"/>
    <mergeCell ref="J53:K53"/>
    <mergeCell ref="J54:K54"/>
    <mergeCell ref="D55:E55"/>
    <mergeCell ref="J55:K55"/>
    <mergeCell ref="J56:K56"/>
    <mergeCell ref="J58:K58"/>
    <mergeCell ref="C61:E61"/>
    <mergeCell ref="F61:H61"/>
    <mergeCell ref="J64:K64"/>
    <mergeCell ref="J65:K65"/>
    <mergeCell ref="J66:K66"/>
    <mergeCell ref="J67:K67"/>
    <mergeCell ref="C68:E68"/>
    <mergeCell ref="F68:H68"/>
    <mergeCell ref="J68:K68"/>
    <mergeCell ref="D69:E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C75:E75"/>
    <mergeCell ref="F75:H75"/>
    <mergeCell ref="J75:K75"/>
    <mergeCell ref="C76:E76"/>
    <mergeCell ref="F76:H76"/>
    <mergeCell ref="J76:K76"/>
    <mergeCell ref="C77:E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C83:D83"/>
    <mergeCell ref="J83:K83"/>
    <mergeCell ref="C84:D84"/>
    <mergeCell ref="C85:D85"/>
    <mergeCell ref="C86:D86"/>
    <mergeCell ref="C87:D87"/>
    <mergeCell ref="J89:K89"/>
    <mergeCell ref="J90:K90"/>
    <mergeCell ref="J91:K91"/>
    <mergeCell ref="D92:E92"/>
    <mergeCell ref="J92:K92"/>
    <mergeCell ref="J93:K93"/>
    <mergeCell ref="J94:K94"/>
    <mergeCell ref="J95:K95"/>
    <mergeCell ref="J96:K96"/>
    <mergeCell ref="J97:K97"/>
    <mergeCell ref="C98:E98"/>
    <mergeCell ref="F98:H98"/>
    <mergeCell ref="J98:K98"/>
    <mergeCell ref="J99:K99"/>
    <mergeCell ref="J100:K100"/>
    <mergeCell ref="J101:K101"/>
    <mergeCell ref="J102:K102"/>
    <mergeCell ref="J103:K103"/>
    <mergeCell ref="J104:K104"/>
    <mergeCell ref="C105:E105"/>
    <mergeCell ref="F105:H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D110:E110"/>
    <mergeCell ref="D111:E111"/>
    <mergeCell ref="C112:E112"/>
    <mergeCell ref="F112:H112"/>
    <mergeCell ref="J112:K112"/>
    <mergeCell ref="C113:E113"/>
    <mergeCell ref="F113:H113"/>
    <mergeCell ref="C114:E114"/>
    <mergeCell ref="C115:D115"/>
    <mergeCell ref="C116:D116"/>
    <mergeCell ref="C117:D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J125:K125"/>
    <mergeCell ref="J126:K126"/>
    <mergeCell ref="J127:K127"/>
    <mergeCell ref="J128:K128"/>
    <mergeCell ref="D129:E129"/>
    <mergeCell ref="J129:K129"/>
    <mergeCell ref="J130:K130"/>
    <mergeCell ref="J131:K131"/>
    <mergeCell ref="J132:K132"/>
    <mergeCell ref="J133:K133"/>
    <mergeCell ref="J134:K134"/>
    <mergeCell ref="C135:E135"/>
    <mergeCell ref="F135:H135"/>
    <mergeCell ref="J135:K135"/>
    <mergeCell ref="J137:K137"/>
    <mergeCell ref="C142:E142"/>
    <mergeCell ref="F142:H142"/>
    <mergeCell ref="D143:E143"/>
    <mergeCell ref="J143:K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C149:E149"/>
    <mergeCell ref="F149:H149"/>
    <mergeCell ref="J149:K149"/>
    <mergeCell ref="C150:E150"/>
    <mergeCell ref="F150:H150"/>
    <mergeCell ref="J150:K150"/>
    <mergeCell ref="C151:E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J162:K162"/>
    <mergeCell ref="D166:E166"/>
    <mergeCell ref="J166:K166"/>
    <mergeCell ref="C172:E172"/>
    <mergeCell ref="F172:H172"/>
    <mergeCell ref="J172:K172"/>
    <mergeCell ref="J173:K173"/>
    <mergeCell ref="J174:K174"/>
    <mergeCell ref="J175:K175"/>
    <mergeCell ref="J176:K176"/>
    <mergeCell ref="J177:K177"/>
    <mergeCell ref="J178:K178"/>
    <mergeCell ref="C179:E179"/>
    <mergeCell ref="F179:H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C186:E186"/>
    <mergeCell ref="F186:H186"/>
    <mergeCell ref="J186:K186"/>
    <mergeCell ref="C187:E187"/>
    <mergeCell ref="F187:H187"/>
    <mergeCell ref="J187:K187"/>
    <mergeCell ref="C188:E188"/>
    <mergeCell ref="J188:K188"/>
    <mergeCell ref="C189:D189"/>
    <mergeCell ref="J189:K189"/>
    <mergeCell ref="C190:D190"/>
    <mergeCell ref="C191:D191"/>
    <mergeCell ref="J191:K191"/>
    <mergeCell ref="C192:D192"/>
    <mergeCell ref="C193:D193"/>
    <mergeCell ref="C194:D194"/>
    <mergeCell ref="C195:D195"/>
    <mergeCell ref="C196:D196"/>
    <mergeCell ref="C197:D197"/>
    <mergeCell ref="J197:K197"/>
    <mergeCell ref="C198:D198"/>
    <mergeCell ref="J198:K198"/>
    <mergeCell ref="J199:K199"/>
    <mergeCell ref="J200:K200"/>
    <mergeCell ref="J201:K201"/>
    <mergeCell ref="J202:K202"/>
    <mergeCell ref="D203:E203"/>
    <mergeCell ref="J203:K203"/>
    <mergeCell ref="J204:K204"/>
    <mergeCell ref="J205:K205"/>
    <mergeCell ref="J206:K206"/>
    <mergeCell ref="J207:K207"/>
    <mergeCell ref="J208:K208"/>
    <mergeCell ref="C209:E209"/>
    <mergeCell ref="F209:H209"/>
    <mergeCell ref="J209:K209"/>
    <mergeCell ref="J210:K210"/>
    <mergeCell ref="J211:K211"/>
    <mergeCell ref="J212:K212"/>
    <mergeCell ref="J213:K213"/>
    <mergeCell ref="J214:K214"/>
    <mergeCell ref="J215:K215"/>
    <mergeCell ref="C216:E216"/>
    <mergeCell ref="F216:H216"/>
    <mergeCell ref="J216:K216"/>
    <mergeCell ref="D217:E217"/>
    <mergeCell ref="D218:E218"/>
    <mergeCell ref="D219:E219"/>
    <mergeCell ref="D220:E220"/>
    <mergeCell ref="J220:K220"/>
    <mergeCell ref="D221:E221"/>
    <mergeCell ref="D222:E222"/>
    <mergeCell ref="C223:E223"/>
    <mergeCell ref="F223:H223"/>
    <mergeCell ref="C224:E224"/>
    <mergeCell ref="F224:H224"/>
    <mergeCell ref="C225:E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J236:K236"/>
    <mergeCell ref="J237:K237"/>
    <mergeCell ref="J238:K238"/>
    <mergeCell ref="B239:C239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B245:C245"/>
    <mergeCell ref="J245:K245"/>
    <mergeCell ref="B246:C246"/>
    <mergeCell ref="J251:K251"/>
    <mergeCell ref="J252:K252"/>
    <mergeCell ref="J253:K253"/>
    <mergeCell ref="J254:K254"/>
    <mergeCell ref="J255:K255"/>
    <mergeCell ref="J256:K256"/>
    <mergeCell ref="B257:C257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B272:C272"/>
    <mergeCell ref="B273:C273"/>
    <mergeCell ref="B274:C274"/>
    <mergeCell ref="B275:C275"/>
    <mergeCell ref="B19:B50"/>
    <mergeCell ref="B56:B87"/>
    <mergeCell ref="B93:B124"/>
    <mergeCell ref="B130:B161"/>
    <mergeCell ref="B167:B198"/>
    <mergeCell ref="B204:B235"/>
    <mergeCell ref="E41:E43"/>
    <mergeCell ref="E45:E50"/>
    <mergeCell ref="E78:E80"/>
    <mergeCell ref="E82:E87"/>
    <mergeCell ref="E115:E117"/>
    <mergeCell ref="E119:E124"/>
    <mergeCell ref="E152:E154"/>
    <mergeCell ref="E156:E161"/>
    <mergeCell ref="E189:E191"/>
    <mergeCell ref="E193:E198"/>
    <mergeCell ref="E226:E228"/>
    <mergeCell ref="E230:E235"/>
    <mergeCell ref="F19:F23"/>
    <mergeCell ref="F56:F60"/>
    <mergeCell ref="F93:F97"/>
    <mergeCell ref="F130:F134"/>
    <mergeCell ref="F167:F171"/>
    <mergeCell ref="F204:F208"/>
    <mergeCell ref="G19:G23"/>
    <mergeCell ref="G56:G60"/>
    <mergeCell ref="G93:G97"/>
    <mergeCell ref="G130:G134"/>
    <mergeCell ref="G167:G171"/>
    <mergeCell ref="G204:G208"/>
    <mergeCell ref="H19:H22"/>
    <mergeCell ref="H26:H30"/>
    <mergeCell ref="H33:H37"/>
    <mergeCell ref="H56:H59"/>
    <mergeCell ref="H63:H67"/>
    <mergeCell ref="H70:H74"/>
    <mergeCell ref="H93:H96"/>
    <mergeCell ref="H100:H104"/>
    <mergeCell ref="H107:H111"/>
    <mergeCell ref="H130:H133"/>
    <mergeCell ref="H137:H141"/>
    <mergeCell ref="H144:H148"/>
    <mergeCell ref="H167:H170"/>
    <mergeCell ref="H174:H178"/>
    <mergeCell ref="H181:H185"/>
    <mergeCell ref="H204:H207"/>
    <mergeCell ref="H211:H215"/>
    <mergeCell ref="H218:H222"/>
    <mergeCell ref="D19:E23"/>
    <mergeCell ref="D56:E60"/>
    <mergeCell ref="D93:E97"/>
    <mergeCell ref="D130:E134"/>
    <mergeCell ref="D167:E171"/>
    <mergeCell ref="D204:E208"/>
  </mergeCells>
  <conditionalFormatting sqref="F19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{fc3f9d01-fce1-4a4c-bb98-c8f9b6e00ee8}</x14:id>
        </ext>
      </extLst>
    </cfRule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{6b6ef051-bb71-4c58-bc6a-602a2a5873f9}</x14:id>
        </ext>
      </extLst>
    </cfRule>
    <cfRule type="dataBar" priority="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{789a43a1-94d3-4dc5-b2b3-5df24069a064}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{9d9a046e-101f-49fa-b52d-2ae2ec2db3ca}</x14:id>
        </ext>
      </extLst>
    </cfRule>
    <cfRule type="dataBar" priority="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{bd932932-55b2-4e2d-a405-a18ac2fcdb21}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{eeb5f44b-e35f-4a4f-b309-14c58df93da8}</x14:id>
        </ext>
      </extLst>
    </cfRule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{6fd5d09e-c672-41a1-823a-3562dc3bd915}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{91400132-0f43-4fcb-8613-d8ab3f6d8a40}</x14:id>
        </ext>
      </extLst>
    </cfRule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{89aaa314-4fea-431f-aefc-83b749d39b41}</x14:id>
        </ext>
      </extLst>
    </cfRule>
  </conditionalFormatting>
  <conditionalFormatting sqref="F56">
    <cfRule type="dataBar" priority="1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{c78aadbf-499b-4560-b0cf-bb81897013ba}</x14:id>
        </ext>
      </extLst>
    </cfRule>
    <cfRule type="dataBar" priority="1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{732ae45b-bbfb-4769-806b-1822bfee3d34}</x14:id>
        </ext>
      </extLst>
    </cfRule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{638808b9-1544-425e-b078-0cbf75b1f95b}</x14:id>
        </ext>
      </extLst>
    </cfRule>
    <cfRule type="dataBar" priority="1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{b100cb05-4cf5-42d2-9c1d-63ef70c994b6}</x14:id>
        </ext>
      </extLst>
    </cfRule>
    <cfRule type="dataBar" priority="1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{6bf84e49-898d-404d-9386-69645846cd32}</x14:id>
        </ext>
      </extLst>
    </cfRule>
    <cfRule type="dataBar" priority="1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{81140814-4c0c-4dcb-b38a-2a88f1699d4f}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{122b5d6a-6559-4e70-ba57-64ae1572ed43}</x14:id>
        </ext>
      </extLst>
    </cfRule>
    <cfRule type="dataBar" priority="10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{c71004a0-3688-4e71-9707-24f762fc4a1f}</x14:id>
        </ext>
      </extLst>
    </cfRule>
    <cfRule type="dataBar" priority="1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{92873c2a-13de-4b03-aa48-d35e5a2314ad}</x14:id>
        </ext>
      </extLst>
    </cfRule>
  </conditionalFormatting>
  <conditionalFormatting sqref="F93">
    <cfRule type="dataBar" priority="9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{cab072ea-049e-4846-a199-69316e504ae3}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{4904b37e-11b8-4d9f-90f1-569b018c5bcc}</x14:id>
        </ext>
      </extLst>
    </cfRule>
    <cfRule type="dataBar" priority="8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{6356cd9d-6329-4ff2-b892-31baaac5e111}</x14:id>
        </ext>
      </extLst>
    </cfRule>
    <cfRule type="dataBar" priority="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{8cc7d1eb-a14e-4832-9815-9f522f6c4106}</x14:id>
        </ext>
      </extLst>
    </cfRule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{41b1bfbe-25f3-4b14-b990-61892e3695d3}</x14:id>
        </ext>
      </extLst>
    </cfRule>
    <cfRule type="dataBar" priority="9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{29ae8c7f-6ef8-4975-8ac8-7a9922ada04a}</x14:id>
        </ext>
      </extLst>
    </cfRule>
    <cfRule type="dataBar" priority="10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{ae39b29d-3042-4f51-8661-28ed2ca15ece}</x14:id>
        </ext>
      </extLst>
    </cfRule>
    <cfRule type="dataBar" priority="9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{71e36c5b-5040-4b26-9bb6-342d3d44db03}</x14:id>
        </ext>
      </extLst>
    </cfRule>
    <cfRule type="dataBar" priority="9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{c4fca473-eb5d-479d-8994-d5d3bdc67a59}</x14:id>
        </ext>
      </extLst>
    </cfRule>
  </conditionalFormatting>
  <conditionalFormatting sqref="F130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{bac2fc77-b40b-46aa-a833-c6f376de9176}</x14:id>
        </ext>
      </extLst>
    </cfRule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{c6d300cf-5053-461f-b6aa-644d1ee61acb}</x14:id>
        </ext>
      </extLst>
    </cfRule>
    <cfRule type="dataBar" priority="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{d3d2a3db-a707-4564-96bc-ecf0f3eca0e2}</x14:id>
        </ext>
      </extLst>
    </cfRule>
    <cfRule type="dataBar" priority="6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{f99fbc98-80bf-469e-ba28-4786f87e0f26}</x14:id>
        </ext>
      </extLst>
    </cfRule>
    <cfRule type="dataBar" priority="7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{3e4d0690-151b-4cfc-be6f-119eac008772}</x14:id>
        </ext>
      </extLst>
    </cfRule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{26ef66c2-3f3e-4cd6-8332-aad15a217ed8}</x14:id>
        </ext>
      </extLst>
    </cfRule>
    <cfRule type="dataBar" priority="8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{e5c40864-5d38-48c8-a063-b1c0ff2761fa}</x14:id>
        </ext>
      </extLst>
    </cfRule>
    <cfRule type="dataBar" priority="7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{325aff06-90e2-49a1-bb57-429134eb0def}</x14:id>
        </ext>
      </extLst>
    </cfRule>
    <cfRule type="dataBar" priority="7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{6f4c0ecc-8141-49cc-b67e-d0bd5b2a5eba}</x14:id>
        </ext>
      </extLst>
    </cfRule>
  </conditionalFormatting>
  <conditionalFormatting sqref="F167"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{ac1b9a3b-b592-43e4-9e0f-042edcaf80f6}</x14:id>
        </ext>
      </extLst>
    </cfRule>
    <cfRule type="dataBar" priority="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{5ae3ca1d-d110-4c3f-871d-e09a52fe4388}</x14:id>
        </ext>
      </extLst>
    </cfRule>
    <cfRule type="dataBar" priority="6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{05ec0418-1c04-4e52-8960-336bdd6b213d}</x14:id>
        </ext>
      </extLst>
    </cfRule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{b43057a8-c4ad-4524-9b70-5ed63087a1c1}</x14:id>
        </ext>
      </extLst>
    </cfRule>
    <cfRule type="dataBar" priority="5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{0eb01af0-2a4f-4117-a156-e1d310dfa826}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{3fe39c94-0e73-4133-bbd4-21ec387da479}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{edbaef50-7f88-4fdb-936b-38a938d5786e}</x14:id>
        </ext>
      </extLst>
    </cfRule>
    <cfRule type="dataBar" priority="5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{4c87f6f1-196f-4dda-acb7-4c0b7c6a9c0c}</x14:id>
        </ext>
      </extLst>
    </cfRule>
    <cfRule type="dataBar" priority="5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{44e788e5-6658-4e5c-87aa-18d88962d714}</x14:id>
        </ext>
      </extLst>
    </cfRule>
  </conditionalFormatting>
  <conditionalFormatting sqref="F204"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{cc863e66-8882-47c5-bb2d-0841fda87458}</x14:id>
        </ext>
      </extLst>
    </cfRule>
    <cfRule type="dataBar" priority="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{2446744c-99fd-4a63-9405-b51d84f0bc48}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{8bc2bec7-b5bf-4dc4-a394-800f0e818149}</x14:id>
        </ext>
      </extLst>
    </cfRule>
    <cfRule type="dataBar" priority="3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{0c52cc7a-6989-4046-be1f-47eafb3a85e6}</x14:id>
        </ext>
      </extLst>
    </cfRule>
    <cfRule type="dataBar" priority="3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{8069e304-9d1d-4401-8b0e-adb62a63b54d}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{32002e08-948c-4e3d-92b4-8e099e3bae7f}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{00deb8f2-2c1b-4152-9831-db7bf166e2f0}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{3c872dbf-1657-42ef-b7ad-844e79040c0d}</x14:id>
        </ext>
      </extLst>
    </cfRule>
    <cfRule type="dataBar" priority="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{f2a7448c-b033-4a9f-bf84-6599c1c981ed}</x14:id>
        </ext>
      </extLst>
    </cfRule>
  </conditionalFormatting>
  <conditionalFormatting sqref="F26:F30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{a1863065-e1ce-48fe-b3aa-12eb5a6eb11e}</x14:id>
        </ext>
      </extLst>
    </cfRule>
    <cfRule type="dataBar" priority="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{da5a59d8-6e54-480d-9c57-f5768af60ede}</x14:id>
        </ext>
      </extLst>
    </cfRule>
    <cfRule type="dataBar" priority="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{6ec31840-033a-4262-8750-db7887399a68}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{f1967091-a8ee-4b3f-bb2d-fc5cee425853}</x14:id>
        </ext>
      </extLst>
    </cfRule>
  </conditionalFormatting>
  <conditionalFormatting sqref="F33:F37">
    <cfRule type="dataBar" priority="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{f7d0407a-db60-492f-8193-672de05b7309}</x14:id>
        </ext>
      </extLst>
    </cfRule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{e79fa0ee-ef9d-4668-82d1-91d04a4907c5}</x14:id>
        </ext>
      </extLst>
    </cfRule>
  </conditionalFormatting>
  <conditionalFormatting sqref="F41:F50">
    <cfRule type="dataBar" priority="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{b68ad76c-e1d6-47a7-a7ff-89bc39587a0d}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{f4c0ea2d-223e-40d1-9009-bae5118ad622}</x14:id>
        </ext>
      </extLst>
    </cfRule>
    <cfRule type="dataBar" priority="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{01b32d35-87a4-41ee-a72c-b87901fdf333}</x14:id>
        </ext>
      </extLst>
    </cfRule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{75119c17-7ae3-420c-b9af-ef729b64ceed}</x14:id>
        </ext>
      </extLst>
    </cfRule>
  </conditionalFormatting>
  <conditionalFormatting sqref="F51:F52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{58f3712e-e420-46dc-8d78-178a861c62e4}</x14:id>
        </ext>
      </extLst>
    </cfRule>
  </conditionalFormatting>
  <conditionalFormatting sqref="F63:F67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{fede6dfd-4e28-4e54-b568-37ea2d439b8b}</x14:id>
        </ext>
      </extLst>
    </cfRule>
    <cfRule type="dataBar" priority="1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{a6257bd9-7a87-4f83-b5a5-99855e7d22a1}</x14:id>
        </ext>
      </extLst>
    </cfRule>
    <cfRule type="dataBar" priority="10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{2ba24daa-6c98-43ff-8e1a-353565403d4a}</x14:id>
        </ext>
      </extLst>
    </cfRule>
    <cfRule type="dataBar" priority="10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{1b633dd8-6d1a-438b-84f4-cd7bc7de3de9}</x14:id>
        </ext>
      </extLst>
    </cfRule>
  </conditionalFormatting>
  <conditionalFormatting sqref="F70:F74">
    <cfRule type="dataBar" priority="10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{0abef533-24ef-4e35-9429-7caa694c1fcf}</x14:id>
        </ext>
      </extLst>
    </cfRule>
    <cfRule type="dataBar" priority="10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{605431db-ad32-4eab-8f39-3107ef4a40c9}</x14:id>
        </ext>
      </extLst>
    </cfRule>
  </conditionalFormatting>
  <conditionalFormatting sqref="F78:F87">
    <cfRule type="dataBar" priority="1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{96292b29-0979-4fc7-86a1-f98a09f1b175}</x14:id>
        </ext>
      </extLst>
    </cfRule>
    <cfRule type="dataBar" priority="10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{3d1c1e95-a8e6-4864-a4b1-99f58e173a08}</x14:id>
        </ext>
      </extLst>
    </cfRule>
    <cfRule type="dataBar" priority="10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{e64b3763-c2a8-4bea-9d10-50144768c8b6}</x14:id>
        </ext>
      </extLst>
    </cfRule>
    <cfRule type="dataBar" priority="10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{53b7b493-2f4d-4b21-a20e-ee0ac4cb24be}</x14:id>
        </ext>
      </extLst>
    </cfRule>
  </conditionalFormatting>
  <conditionalFormatting sqref="F88:F89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{6bff2f4d-4e34-439e-ba9e-78d0c55535ae}</x14:id>
        </ext>
      </extLst>
    </cfRule>
  </conditionalFormatting>
  <conditionalFormatting sqref="F100:F104">
    <cfRule type="dataBar" priority="8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{84c4e40f-211f-4dd6-8fa5-a989dd69c44d}</x14:id>
        </ext>
      </extLst>
    </cfRule>
    <cfRule type="dataBar" priority="8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{4c57359b-2a74-4ce9-b652-a9aecde0b16d}</x14:id>
        </ext>
      </extLst>
    </cfRule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{f10496f9-207c-419c-94a7-b3dee56814c5}</x14:id>
        </ext>
      </extLst>
    </cfRule>
    <cfRule type="dataBar" priority="9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{d91b4222-ed13-41e8-ae3c-7d6fe49b67c6}</x14:id>
        </ext>
      </extLst>
    </cfRule>
  </conditionalFormatting>
  <conditionalFormatting sqref="F107:F111">
    <cfRule type="dataBar" priority="8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{741c9003-bacb-405b-97bf-0420575c3600}</x14:id>
        </ext>
      </extLst>
    </cfRule>
    <cfRule type="dataBar" priority="8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{43326c07-c71c-4baf-8290-5a58ce9f8b77}</x14:id>
        </ext>
      </extLst>
    </cfRule>
  </conditionalFormatting>
  <conditionalFormatting sqref="F115:F124">
    <cfRule type="dataBar" priority="8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{a06f212c-1369-4dfb-8473-695b038cc2c0}</x14:id>
        </ext>
      </extLst>
    </cfRule>
    <cfRule type="dataBar" priority="8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{bf5d9ba9-2462-49b9-a2f8-ccdcda1d1ea7}</x14:id>
        </ext>
      </extLst>
    </cfRule>
    <cfRule type="dataBar" priority="8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{6b0ef5b3-45e4-45e7-ad6f-13349a894181}</x14:id>
        </ext>
      </extLst>
    </cfRule>
    <cfRule type="dataBar" priority="9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{0e5b6278-0ef8-430d-95fc-533bd7e7cb8a}</x14:id>
        </ext>
      </extLst>
    </cfRule>
  </conditionalFormatting>
  <conditionalFormatting sqref="F125:F126">
    <cfRule type="dataBar" priority="12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{ef9fb705-0931-47f2-a15e-9f99d0aa047f}</x14:id>
        </ext>
      </extLst>
    </cfRule>
  </conditionalFormatting>
  <conditionalFormatting sqref="F137:F141">
    <cfRule type="dataBar" priority="6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{705e4444-1a78-47d3-af2d-3a6e8c433066}</x14:id>
        </ext>
      </extLst>
    </cfRule>
    <cfRule type="dataBar" priority="7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{53430ad5-6fda-4fef-87cc-897ca9f53f5e}</x14:id>
        </ext>
      </extLst>
    </cfRule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{68b51e6f-6049-4ab6-92ee-3148a911e0b3}</x14:id>
        </ext>
      </extLst>
    </cfRule>
    <cfRule type="dataBar" priority="6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{5af30a7b-2a3d-4b0e-9e32-6322280e4682}</x14:id>
        </ext>
      </extLst>
    </cfRule>
  </conditionalFormatting>
  <conditionalFormatting sqref="F144:F148">
    <cfRule type="dataBar" priority="6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{4acd53c0-0a68-48fa-bb5a-8ab0d2a6f3a3}</x14:id>
        </ext>
      </extLst>
    </cfRule>
    <cfRule type="dataBar" priority="6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{b3cb969c-6894-414f-bb15-b92774775f65}</x14:id>
        </ext>
      </extLst>
    </cfRule>
  </conditionalFormatting>
  <conditionalFormatting sqref="F152:F161">
    <cfRule type="dataBar" priority="6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{06489fb1-7bbb-46d0-a6d9-ba8b46d3959c}</x14:id>
        </ext>
      </extLst>
    </cfRule>
    <cfRule type="dataBar" priority="7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{fc31d165-4631-4e97-a886-1a9abe3df81d}</x14:id>
        </ext>
      </extLst>
    </cfRule>
    <cfRule type="dataBar" priority="6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{ee54b578-6195-476d-b274-aa4aede5c14f}</x14:id>
        </ext>
      </extLst>
    </cfRule>
    <cfRule type="dataBar" priority="6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{7fa8b0c6-312e-40cd-a726-c3ec9c1850f7}</x14:id>
        </ext>
      </extLst>
    </cfRule>
  </conditionalFormatting>
  <conditionalFormatting sqref="F162:F163">
    <cfRule type="dataBar" priority="14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{ca6ff88a-299d-4457-80ab-6575de1c69a2}</x14:id>
        </ext>
      </extLst>
    </cfRule>
  </conditionalFormatting>
  <conditionalFormatting sqref="F174:F178"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{a8b0ffc1-bc32-457c-9185-99027dbcac5d}</x14:id>
        </ext>
      </extLst>
    </cfRule>
    <cfRule type="dataBar" priority="4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{933c8a51-3814-4de0-a686-aa51d3f3a4b0}</x14:id>
        </ext>
      </extLst>
    </cfRule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{0068552c-6e06-4d23-b3d7-b07da2f6c412}</x14:id>
        </ext>
      </extLst>
    </cfRule>
    <cfRule type="dataBar" priority="5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{0b4be3b8-2fa2-4821-9578-914b6f7048dd}</x14:id>
        </ext>
      </extLst>
    </cfRule>
  </conditionalFormatting>
  <conditionalFormatting sqref="F181:F185">
    <cfRule type="dataBar" priority="4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{88e5d7b4-47b4-454e-b385-19007080bbfd}</x14:id>
        </ext>
      </extLst>
    </cfRule>
    <cfRule type="dataBar" priority="4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{5af77694-b96f-463f-8c43-99b4feaa42cc}</x14:id>
        </ext>
      </extLst>
    </cfRule>
  </conditionalFormatting>
  <conditionalFormatting sqref="F189:F198">
    <cfRule type="dataBar" priority="4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{17444241-934a-405a-8e56-b1908ac601ac}</x14:id>
        </ext>
      </extLst>
    </cfRule>
    <cfRule type="dataBar" priority="5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{83d30e2c-01ab-4553-a7ae-75cca063418f}</x14:id>
        </ext>
      </extLst>
    </cfRule>
    <cfRule type="dataBar" priority="4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{2fa69f09-10fe-457d-8cd0-b62a2db6247f}</x14:id>
        </ext>
      </extLst>
    </cfRule>
    <cfRule type="dataBar" priority="4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{a1e4daac-aa4d-43aa-87ce-3bb009f20cb0}</x14:id>
        </ext>
      </extLst>
    </cfRule>
  </conditionalFormatting>
  <conditionalFormatting sqref="F199:F200">
    <cfRule type="dataBar" priority="14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{6c347709-7327-458c-893c-cb17291ef5ad}</x14:id>
        </ext>
      </extLst>
    </cfRule>
  </conditionalFormatting>
  <conditionalFormatting sqref="F211:F215"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{e988fc4b-afc1-450b-bca7-1c763c65fd17}</x14:id>
        </ext>
      </extLst>
    </cfRule>
    <cfRule type="dataBar" priority="3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{0f8ee606-babe-4258-b9f3-a12c822156e1}</x14:id>
        </ext>
      </extLst>
    </cfRule>
    <cfRule type="dataBar" priority="2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{72a3e8c4-bd95-4e98-babd-ff6ea69a4259}</x14:id>
        </ext>
      </extLst>
    </cfRule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{e1a163d7-6d7c-424d-b34a-619224dec1d3}</x14:id>
        </ext>
      </extLst>
    </cfRule>
  </conditionalFormatting>
  <conditionalFormatting sqref="F218:F222">
    <cfRule type="dataBar" priority="2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{dbc7cdb9-0bec-40d7-b77b-fd1d31f42a37}</x14:id>
        </ext>
      </extLst>
    </cfRule>
    <cfRule type="dataBar" priority="2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{8ab59055-35fb-442d-82ad-e73775ddf4f7}</x14:id>
        </ext>
      </extLst>
    </cfRule>
  </conditionalFormatting>
  <conditionalFormatting sqref="F226:F235">
    <cfRule type="dataBar" priority="2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{97277d05-b817-4f17-bfdd-92a60e13273b}</x14:id>
        </ext>
      </extLst>
    </cfRule>
    <cfRule type="dataBar" priority="2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{11f758f0-ef07-45fd-9ea4-d04a8dd92823}</x14:id>
        </ext>
      </extLst>
    </cfRule>
    <cfRule type="dataBar" priority="2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{79b2f6db-dce7-4c4f-92d7-30c5f87356a8}</x14:id>
        </ext>
      </extLst>
    </cfRule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{62bccac4-60b2-47a6-8b90-4c7469f4b01d}</x14:id>
        </ext>
      </extLst>
    </cfRule>
  </conditionalFormatting>
  <conditionalFormatting sqref="F236:F237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{f26e23b9-687d-4da8-b7d4-19c57169d0df}</x14:id>
        </ext>
      </extLst>
    </cfRule>
  </conditionalFormatting>
  <conditionalFormatting sqref="H241:H250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{6ff1cb99-639e-47f6-a12b-2093af8748fb}</x14:id>
        </ext>
      </extLst>
    </cfRule>
  </conditionalFormatting>
  <conditionalFormatting sqref="D3:E13">
    <cfRule type="dataBar" priority="1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{612f089f-a185-4700-a36a-62d0bd2e78c1}</x14:id>
        </ext>
      </extLst>
    </cfRule>
  </conditionalFormatting>
  <conditionalFormatting sqref="F33:F37;F26:F30;F19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{3d31f7b5-2871-4dc6-b348-bd9d34314335}</x14:id>
        </ext>
      </extLst>
    </cfRule>
  </conditionalFormatting>
  <conditionalFormatting sqref="F70:F74;F63:F67;F56">
    <cfRule type="dataBar" priority="1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{c7259cf3-f322-4dd6-ad6d-5e1acb622bf2}</x14:id>
        </ext>
      </extLst>
    </cfRule>
  </conditionalFormatting>
  <conditionalFormatting sqref="F107:F111;F100:F104;F93">
    <cfRule type="dataBar" priority="9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{5652d6d3-c308-4c96-8c8a-f93fe0fcc44a}</x14:id>
        </ext>
      </extLst>
    </cfRule>
  </conditionalFormatting>
  <conditionalFormatting sqref="F144:F148;F137:F141;F130">
    <cfRule type="dataBar" priority="7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{76d5521f-afd6-48fe-a92a-80c4925fde01}</x14:id>
        </ext>
      </extLst>
    </cfRule>
  </conditionalFormatting>
  <conditionalFormatting sqref="F181:F185;F174:F178;F167">
    <cfRule type="dataBar" priority="5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{2c0221ae-174c-4ea4-a2bd-bd1ca1bd0a24}</x14:id>
        </ext>
      </extLst>
    </cfRule>
  </conditionalFormatting>
  <conditionalFormatting sqref="F218:F222;F211:F215;F204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{5990b869-100a-4849-96e4-a14c686c06ae}</x14:id>
        </ext>
      </extLst>
    </cfRule>
  </conditionalFormatting>
  <hyperlinks>
    <hyperlink ref="D33:E33" r:id="rId2" display="http://url9090.coderbyte.com/ls/click?upn=u001.lj3TCiZxNU7jdbrh9WbrWc0TYooxWyNG7iblBrnUkY1dZbk53wTdsxFlySTVgXVYCF3I2EvZh4hdTWbRi-2B467w-3D-3DLvTw_0uW3xirGmLjaxDxe8V-2Bwmt8Dx4Ob8Wr9iaeT5yuPIW-2BAZIOCk1FZODbopvstDGyJMBD2vdgQqKEXdfcWOOl9lwvfir9Ju5jyTJgdwP9Dd5OMrpr3buflnG5f0T6Vyjyd0rfYGkvcadeSEFgLXiFWXte5PX2NYAXgBDCwhZrz-2BfPW1v32cO8VuvDfs7g65SGo71KK0G9eno-2BbWhNxntJlbA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f9d01-fce1-4a4c-bb98-c8f9b6e00e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b6ef051-bb71-4c58-bc6a-602a2a5873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89a43a1-94d3-4dc5-b2b3-5df24069a06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d9a046e-101f-49fa-b52d-2ae2ec2db3c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bd932932-55b2-4e2d-a405-a18ac2fcdb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eb5f44b-e35f-4a4f-b309-14c58df93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fd5d09e-c672-41a1-823a-3562dc3bd91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1400132-0f43-4fcb-8613-d8ab3f6d8a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9aaa314-4fea-431f-aefc-83b749d39b4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F19</xm:sqref>
        </x14:conditionalFormatting>
        <x14:conditionalFormatting xmlns:xm="http://schemas.microsoft.com/office/excel/2006/main">
          <x14:cfRule type="dataBar" id="{c78aadbf-499b-4560-b0cf-bb81897013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2ae45b-bbfb-4769-806b-1822bfee3d34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638808b9-1544-425e-b078-0cbf75b1f9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100cb05-4cf5-42d2-9c1d-63ef70c994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bf84e49-898d-404d-9386-69645846cd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1140814-4c0c-4dcb-b38a-2a88f1699d4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22b5d6a-6559-4e70-ba57-64ae1572ed4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1004a0-3688-4e71-9707-24f762fc4a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2873c2a-13de-4b03-aa48-d35e5a2314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F56</xm:sqref>
        </x14:conditionalFormatting>
        <x14:conditionalFormatting xmlns:xm="http://schemas.microsoft.com/office/excel/2006/main">
          <x14:cfRule type="dataBar" id="{cab072ea-049e-4846-a199-69316e504ae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904b37e-11b8-4d9f-90f1-569b018c5b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56cd9d-6329-4ff2-b892-31baaac5e1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cc7d1eb-a14e-4832-9815-9f522f6c410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1b1bfbe-25f3-4b14-b990-61892e3695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9ae8c7f-6ef8-4975-8ac8-7a9922ada04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e39b29d-3042-4f51-8661-28ed2ca15ec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1e36c5b-5040-4b26-9bb6-342d3d44db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fca473-eb5d-479d-8994-d5d3bdc67a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F93</xm:sqref>
        </x14:conditionalFormatting>
        <x14:conditionalFormatting xmlns:xm="http://schemas.microsoft.com/office/excel/2006/main">
          <x14:cfRule type="dataBar" id="{bac2fc77-b40b-46aa-a833-c6f376de917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d300cf-5053-461f-b6aa-644d1ee61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d2a3db-a707-4564-96bc-ecf0f3eca0e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9fbc98-80bf-469e-ba28-4786f87e0f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e4d0690-151b-4cfc-be6f-119eac0087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6ef66c2-3f3e-4cd6-8332-aad15a217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c40864-5d38-48c8-a063-b1c0ff2761f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25aff06-90e2-49a1-bb57-429134eb0de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f4c0ecc-8141-49cc-b67e-d0bd5b2a5eb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F130</xm:sqref>
        </x14:conditionalFormatting>
        <x14:conditionalFormatting xmlns:xm="http://schemas.microsoft.com/office/excel/2006/main">
          <x14:cfRule type="dataBar" id="{ac1b9a3b-b592-43e4-9e0f-042edcaf80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ae3ca1d-d110-4c3f-871d-e09a52fe438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5ec0418-1c04-4e52-8960-336bdd6b213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43057a8-c4ad-4524-9b70-5ed63087a1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b01af0-2a4f-4117-a156-e1d310dfa82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fe39c94-0e73-4133-bbd4-21ec387d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dbaef50-7f88-4fdb-936b-38a938d5786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87f6f1-196f-4dda-acb7-4c0b7c6a9c0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4e788e5-6658-4e5c-87aa-18d88962d71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F167</xm:sqref>
        </x14:conditionalFormatting>
        <x14:conditionalFormatting xmlns:xm="http://schemas.microsoft.com/office/excel/2006/main">
          <x14:cfRule type="dataBar" id="{cc863e66-8882-47c5-bb2d-0841fda874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446744c-99fd-4a63-9405-b51d84f0bc4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bc2bec7-b5bf-4dc4-a394-800f0e8181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c52cc7a-6989-4046-be1f-47eafb3a85e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8069e304-9d1d-4401-8b0e-adb62a63b54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2002e08-948c-4e3d-92b4-8e099e3bae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deb8f2-2c1b-4152-9831-db7bf166e2f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c872dbf-1657-42ef-b7ad-844e79040c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2a7448c-b033-4a9f-bf84-6599c1c981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F204</xm:sqref>
        </x14:conditionalFormatting>
        <x14:conditionalFormatting xmlns:xm="http://schemas.microsoft.com/office/excel/2006/main">
          <x14:cfRule type="dataBar" id="{a1863065-e1ce-48fe-b3aa-12eb5a6eb11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5a59d8-6e54-480d-9c57-f5768af60e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c31840-033a-4262-8750-db7887399a6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967091-a8ee-4b3f-bb2d-fc5cee4258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F26:F30</xm:sqref>
        </x14:conditionalFormatting>
        <x14:conditionalFormatting xmlns:xm="http://schemas.microsoft.com/office/excel/2006/main">
          <x14:cfRule type="dataBar" id="{f7d0407a-db60-492f-8193-672de05b730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79fa0ee-ef9d-4668-82d1-91d04a4907c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F33:F37</xm:sqref>
        </x14:conditionalFormatting>
        <x14:conditionalFormatting xmlns:xm="http://schemas.microsoft.com/office/excel/2006/main">
          <x14:cfRule type="dataBar" id="{b68ad76c-e1d6-47a7-a7ff-89bc39587a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c0ea2d-223e-40d1-9009-bae5118ad6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1b32d35-87a4-41ee-a72c-b87901fdf33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119c17-7ae3-420c-b9af-ef729b64cee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F41:F50</xm:sqref>
        </x14:conditionalFormatting>
        <x14:conditionalFormatting xmlns:xm="http://schemas.microsoft.com/office/excel/2006/main">
          <x14:cfRule type="dataBar" id="{58f3712e-e420-46dc-8d78-178a861c62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F51:F52</xm:sqref>
        </x14:conditionalFormatting>
        <x14:conditionalFormatting xmlns:xm="http://schemas.microsoft.com/office/excel/2006/main">
          <x14:cfRule type="dataBar" id="{fede6dfd-4e28-4e54-b568-37ea2d439b8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a6257bd9-7a87-4f83-b5a5-99855e7d22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ba24daa-6c98-43ff-8e1a-353565403d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b633dd8-6d1a-438b-84f4-cd7bc7de3de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F63:F67</xm:sqref>
        </x14:conditionalFormatting>
        <x14:conditionalFormatting xmlns:xm="http://schemas.microsoft.com/office/excel/2006/main">
          <x14:cfRule type="dataBar" id="{0abef533-24ef-4e35-9429-7caa694c1fc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05431db-ad32-4eab-8f39-3107ef4a40c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F70:F74</xm:sqref>
        </x14:conditionalFormatting>
        <x14:conditionalFormatting xmlns:xm="http://schemas.microsoft.com/office/excel/2006/main">
          <x14:cfRule type="dataBar" id="{96292b29-0979-4fc7-86a1-f98a09f1b17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3d1c1e95-a8e6-4864-a4b1-99f58e173a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64b3763-c2a8-4bea-9d10-50144768c8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b7b493-2f4d-4b21-a20e-ee0ac4cb24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F78:F87</xm:sqref>
        </x14:conditionalFormatting>
        <x14:conditionalFormatting xmlns:xm="http://schemas.microsoft.com/office/excel/2006/main">
          <x14:cfRule type="dataBar" id="{6bff2f4d-4e34-439e-ba9e-78d0c55535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F88:F89</xm:sqref>
        </x14:conditionalFormatting>
        <x14:conditionalFormatting xmlns:xm="http://schemas.microsoft.com/office/excel/2006/main">
          <x14:cfRule type="dataBar" id="{84c4e40f-211f-4dd6-8fa5-a989dd69c44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57359b-2a74-4ce9-b652-a9aecde0b16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0496f9-207c-419c-94a7-b3dee56814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d91b4222-ed13-41e8-ae3c-7d6fe49b67c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F100:F104</xm:sqref>
        </x14:conditionalFormatting>
        <x14:conditionalFormatting xmlns:xm="http://schemas.microsoft.com/office/excel/2006/main">
          <x14:cfRule type="dataBar" id="{741c9003-bacb-405b-97bf-0420575c36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326c07-c71c-4baf-8290-5a58ce9f8b7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F107:F111</xm:sqref>
        </x14:conditionalFormatting>
        <x14:conditionalFormatting xmlns:xm="http://schemas.microsoft.com/office/excel/2006/main">
          <x14:cfRule type="dataBar" id="{a06f212c-1369-4dfb-8473-695b038cc2c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5d9ba9-2462-49b9-a2f8-ccdcda1d1e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b0ef5b3-45e4-45e7-ad6f-13349a89418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5b6278-0ef8-430d-95fc-533bd7e7cb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F115:F124</xm:sqref>
        </x14:conditionalFormatting>
        <x14:conditionalFormatting xmlns:xm="http://schemas.microsoft.com/office/excel/2006/main">
          <x14:cfRule type="dataBar" id="{ef9fb705-0931-47f2-a15e-9f99d0aa047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F125:F126</xm:sqref>
        </x14:conditionalFormatting>
        <x14:conditionalFormatting xmlns:xm="http://schemas.microsoft.com/office/excel/2006/main">
          <x14:cfRule type="dataBar" id="{705e4444-1a78-47d3-af2d-3a6e8c43306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430ad5-6fda-4fef-87cc-897ca9f53f5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8b51e6f-6049-4ab6-92ee-3148a911e0b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5af30a7b-2a3d-4b0e-9e32-6322280e468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F137:F141</xm:sqref>
        </x14:conditionalFormatting>
        <x14:conditionalFormatting xmlns:xm="http://schemas.microsoft.com/office/excel/2006/main">
          <x14:cfRule type="dataBar" id="{4acd53c0-0a68-48fa-bb5a-8ab0d2a6f3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cb969c-6894-414f-bb15-b92774775f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F144:F148</xm:sqref>
        </x14:conditionalFormatting>
        <x14:conditionalFormatting xmlns:xm="http://schemas.microsoft.com/office/excel/2006/main">
          <x14:cfRule type="dataBar" id="{06489fb1-7bbb-46d0-a6d9-ba8b46d3959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31d165-4631-4e97-a886-1a9abe3df81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ee54b578-6195-476d-b274-aa4aede5c1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fa8b0c6-312e-40cd-a726-c3ec9c1850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F152:F161</xm:sqref>
        </x14:conditionalFormatting>
        <x14:conditionalFormatting xmlns:xm="http://schemas.microsoft.com/office/excel/2006/main">
          <x14:cfRule type="dataBar" id="{ca6ff88a-299d-4457-80ab-6575de1c69a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F162:F163</xm:sqref>
        </x14:conditionalFormatting>
        <x14:conditionalFormatting xmlns:xm="http://schemas.microsoft.com/office/excel/2006/main">
          <x14:cfRule type="dataBar" id="{a8b0ffc1-bc32-457c-9185-99027dbcac5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33c8a51-3814-4de0-a686-aa51d3f3a4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68552c-6e06-4d23-b3d7-b07da2f6c4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0b4be3b8-2fa2-4821-9578-914b6f7048d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F174:F178</xm:sqref>
        </x14:conditionalFormatting>
        <x14:conditionalFormatting xmlns:xm="http://schemas.microsoft.com/office/excel/2006/main">
          <x14:cfRule type="dataBar" id="{88e5d7b4-47b4-454e-b385-19007080bb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af77694-b96f-463f-8c43-99b4feaa42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F181:F185</xm:sqref>
        </x14:conditionalFormatting>
        <x14:conditionalFormatting xmlns:xm="http://schemas.microsoft.com/office/excel/2006/main">
          <x14:cfRule type="dataBar" id="{17444241-934a-405a-8e56-b1908ac601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d30e2c-01ab-4553-a7ae-75cca063418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2fa69f09-10fe-457d-8cd0-b62a2db6247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e4daac-aa4d-43aa-87ce-3bb009f20c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F189:F198</xm:sqref>
        </x14:conditionalFormatting>
        <x14:conditionalFormatting xmlns:xm="http://schemas.microsoft.com/office/excel/2006/main">
          <x14:cfRule type="dataBar" id="{6c347709-7327-458c-893c-cb17291ef5a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F199:F200</xm:sqref>
        </x14:conditionalFormatting>
        <x14:conditionalFormatting xmlns:xm="http://schemas.microsoft.com/office/excel/2006/main">
          <x14:cfRule type="dataBar" id="{e988fc4b-afc1-450b-bca7-1c763c65fd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f8ee606-babe-4258-b9f3-a12c822156e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a3e8c4-bd95-4e98-babd-ff6ea69a425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1a163d7-6d7c-424d-b34a-619224dec1d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F211:F215</xm:sqref>
        </x14:conditionalFormatting>
        <x14:conditionalFormatting xmlns:xm="http://schemas.microsoft.com/office/excel/2006/main">
          <x14:cfRule type="dataBar" id="{dbc7cdb9-0bec-40d7-b77b-fd1d31f42a3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ab59055-35fb-442d-82ad-e73775ddf4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F218:F222</xm:sqref>
        </x14:conditionalFormatting>
        <x14:conditionalFormatting xmlns:xm="http://schemas.microsoft.com/office/excel/2006/main">
          <x14:cfRule type="dataBar" id="{97277d05-b817-4f17-bfdd-92a60e1327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1f758f0-ef07-45fd-9ea4-d04a8dd9282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9b2f6db-dce7-4c4f-92d7-30c5f87356a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2bccac4-60b2-47a6-8b90-4c7469f4b01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F226:F235</xm:sqref>
        </x14:conditionalFormatting>
        <x14:conditionalFormatting xmlns:xm="http://schemas.microsoft.com/office/excel/2006/main">
          <x14:cfRule type="dataBar" id="{f26e23b9-687d-4da8-b7d4-19c57169d0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F236:F237</xm:sqref>
        </x14:conditionalFormatting>
        <x14:conditionalFormatting xmlns:xm="http://schemas.microsoft.com/office/excel/2006/main">
          <x14:cfRule type="dataBar" id="{6ff1cb99-639e-47f6-a12b-2093af8748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H241:H250</xm:sqref>
        </x14:conditionalFormatting>
        <x14:conditionalFormatting xmlns:xm="http://schemas.microsoft.com/office/excel/2006/main">
          <x14:cfRule type="dataBar" id="{612f089f-a185-4700-a36a-62d0bd2e78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D3:E13</xm:sqref>
        </x14:conditionalFormatting>
        <x14:conditionalFormatting xmlns:xm="http://schemas.microsoft.com/office/excel/2006/main">
          <x14:cfRule type="dataBar" id="{3d31f7b5-2871-4dc6-b348-bd9d3431433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F33:F37;F26:F30;F19</xm:sqref>
        </x14:conditionalFormatting>
        <x14:conditionalFormatting xmlns:xm="http://schemas.microsoft.com/office/excel/2006/main">
          <x14:cfRule type="dataBar" id="{c7259cf3-f322-4dd6-ad6d-5e1acb622b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F70:F74;F63:F67;F56</xm:sqref>
        </x14:conditionalFormatting>
        <x14:conditionalFormatting xmlns:xm="http://schemas.microsoft.com/office/excel/2006/main">
          <x14:cfRule type="dataBar" id="{5652d6d3-c308-4c96-8c8a-f93fe0fcc4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F107:F111;F100:F104;F93</xm:sqref>
        </x14:conditionalFormatting>
        <x14:conditionalFormatting xmlns:xm="http://schemas.microsoft.com/office/excel/2006/main">
          <x14:cfRule type="dataBar" id="{76d5521f-afd6-48fe-a92a-80c4925fde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F144:F148;F137:F141;F130</xm:sqref>
        </x14:conditionalFormatting>
        <x14:conditionalFormatting xmlns:xm="http://schemas.microsoft.com/office/excel/2006/main">
          <x14:cfRule type="dataBar" id="{2c0221ae-174c-4ea4-a2bd-bd1ca1bd0a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F181:F185;F174:F178;F167</xm:sqref>
        </x14:conditionalFormatting>
        <x14:conditionalFormatting xmlns:xm="http://schemas.microsoft.com/office/excel/2006/main">
          <x14:cfRule type="dataBar" id="{5990b869-100a-4849-96e4-a14c686c06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F218:F222;F211:F215;F204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5"/>
  <sheetViews>
    <sheetView zoomScale="60" zoomScaleNormal="60" workbookViewId="0">
      <selection activeCell="D3" sqref="D3:D1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11">
      <c r="B3" s="8" t="s">
        <v>46</v>
      </c>
      <c r="C3" s="9"/>
      <c r="D3" s="10"/>
      <c r="E3" s="233"/>
      <c r="G3" s="73" t="s">
        <v>20</v>
      </c>
      <c r="H3" s="74"/>
      <c r="J3" s="670" t="s">
        <v>47</v>
      </c>
      <c r="K3" s="671">
        <f>B19</f>
        <v>45625</v>
      </c>
    </row>
    <row r="4" ht="30" customHeight="1" spans="2:11">
      <c r="B4" s="8" t="s">
        <v>48</v>
      </c>
      <c r="C4" s="9"/>
      <c r="D4" s="10"/>
      <c r="E4" s="72"/>
      <c r="G4" s="75">
        <f>'PROGRESS REPORT '!AA3</f>
        <v>2</v>
      </c>
      <c r="H4" s="76"/>
      <c r="J4" s="672"/>
      <c r="K4" s="673"/>
    </row>
    <row r="5" ht="30" customHeight="1" spans="2:11">
      <c r="B5" s="8" t="s">
        <v>49</v>
      </c>
      <c r="C5" s="9"/>
      <c r="D5" s="10"/>
      <c r="E5" s="72"/>
      <c r="J5" s="672" t="str">
        <f t="shared" ref="J5:K9" si="0">C33</f>
        <v>Coderbyte assessment complete</v>
      </c>
      <c r="K5" s="674" t="str">
        <f t="shared" si="0"/>
        <v>http://url9090.coderbyte.com/ls/click?upn=u001.lj3TCiZxNU7jdbrh9WbrWc0TYooxWyNG7iblBrnUkY1dZbk53wTdsxFlySTVgXVYG1Xaj8eGpKf8-2FGSZEC4M8w-3D-3DQCl8_0uW3xirGmLjaxDxe8V-2Bwmt8Dx4Ob8Wr9iaeT5yuPIW-2Bq1HbI7chZ1YtWdKeg2-2BbY5l3ux-2FA1M4PdGaZqb1AxhEcZSqw6-2FQk-2F-2Fc-2FJLbLunG-2FpUrSVGyFR5pBHBepyuX6WJcvvFnZ-2F7S-2BKeH6-2BUQiIcX76LiUDNrRfZp1bWc5YwHC1yN0npWfOcahjnYOU7GR6OVwrb7kp7dTtkFdKTRhrnA-3D-3D</v>
      </c>
    </row>
    <row r="6" ht="30" customHeight="1" spans="2:11">
      <c r="B6" s="11" t="s">
        <v>50</v>
      </c>
      <c r="C6" s="12"/>
      <c r="D6" s="10"/>
      <c r="E6" s="72"/>
      <c r="J6" s="675">
        <f t="shared" si="0"/>
        <v>0</v>
      </c>
      <c r="K6" s="676">
        <f t="shared" si="0"/>
        <v>0</v>
      </c>
    </row>
    <row r="7" ht="30" customHeight="1" spans="2:11">
      <c r="B7" s="11" t="s">
        <v>51</v>
      </c>
      <c r="C7" s="12"/>
      <c r="D7" s="10"/>
      <c r="E7" s="72"/>
      <c r="J7" s="675">
        <f t="shared" si="0"/>
        <v>0</v>
      </c>
      <c r="K7" s="676">
        <f t="shared" si="0"/>
        <v>0</v>
      </c>
    </row>
    <row r="8" ht="30" customHeight="1" spans="2:11">
      <c r="B8" s="11" t="s">
        <v>52</v>
      </c>
      <c r="C8" s="12"/>
      <c r="D8" s="10"/>
      <c r="E8" s="72"/>
      <c r="J8" s="675">
        <f t="shared" si="0"/>
        <v>0</v>
      </c>
      <c r="K8" s="676">
        <f t="shared" si="0"/>
        <v>0</v>
      </c>
    </row>
    <row r="9" ht="30" customHeight="1" spans="2:11">
      <c r="B9" s="11" t="s">
        <v>53</v>
      </c>
      <c r="C9" s="12"/>
      <c r="D9" s="10"/>
      <c r="E9" s="72"/>
      <c r="J9" s="675">
        <f t="shared" si="0"/>
        <v>0</v>
      </c>
      <c r="K9" s="676">
        <f t="shared" si="0"/>
        <v>0</v>
      </c>
    </row>
    <row r="10" ht="30" customHeight="1" spans="2:11">
      <c r="B10" s="13" t="s">
        <v>54</v>
      </c>
      <c r="C10" s="14"/>
      <c r="D10" s="10"/>
      <c r="E10" s="72"/>
      <c r="J10" s="677"/>
      <c r="K10" s="674"/>
    </row>
    <row r="11" ht="30" customHeight="1" spans="2:11">
      <c r="B11" s="13" t="s">
        <v>55</v>
      </c>
      <c r="C11" s="14"/>
      <c r="D11" s="10"/>
      <c r="E11" s="72"/>
      <c r="J11" s="678"/>
      <c r="K11" s="676"/>
    </row>
    <row r="12" ht="30" customHeight="1" spans="2:11">
      <c r="B12" s="13" t="s">
        <v>56</v>
      </c>
      <c r="C12" s="14"/>
      <c r="D12" s="10"/>
      <c r="E12" s="72"/>
      <c r="J12" s="678"/>
      <c r="K12" s="676"/>
    </row>
    <row r="13" ht="30" customHeight="1" spans="2:11">
      <c r="B13" s="8" t="s">
        <v>57</v>
      </c>
      <c r="C13" s="9"/>
      <c r="D13" s="15"/>
      <c r="E13" s="77"/>
      <c r="J13" s="678" t="str">
        <f t="shared" ref="J13:J19" si="1">C44</f>
        <v>Bank account part 2 - continue</v>
      </c>
      <c r="K13" s="676"/>
    </row>
    <row r="14" ht="30" customHeight="1" spans="2:11">
      <c r="B14" s="16" t="s">
        <v>21</v>
      </c>
      <c r="C14" s="17"/>
      <c r="D14" s="17"/>
      <c r="E14" s="78"/>
      <c r="J14" s="678" t="str">
        <f t="shared" si="1"/>
        <v>Consume GitHub API - make changes </v>
      </c>
      <c r="K14" s="676"/>
    </row>
    <row r="15" ht="30" customHeight="1" spans="2:11">
      <c r="B15" s="18">
        <f ca="1">'PROGRESS REPORT '!AB3</f>
        <v>9.03445413034456</v>
      </c>
      <c r="C15" s="19"/>
      <c r="D15" s="19"/>
      <c r="E15" s="79"/>
      <c r="J15" s="678" t="str">
        <f t="shared" si="1"/>
        <v>Men's Mental Health Panel Discussion - session</v>
      </c>
      <c r="K15" s="676"/>
    </row>
    <row r="16" spans="10:11">
      <c r="J16" s="678">
        <f t="shared" si="1"/>
        <v>0</v>
      </c>
      <c r="K16" s="676"/>
    </row>
    <row r="17" ht="15.15" spans="10:11">
      <c r="J17" s="678">
        <f t="shared" si="1"/>
        <v>0</v>
      </c>
      <c r="K17" s="676"/>
    </row>
    <row r="18" ht="21.75" customHeight="1" spans="2:14">
      <c r="B18" s="20" t="s">
        <v>58</v>
      </c>
      <c r="C18" s="21" t="s">
        <v>59</v>
      </c>
      <c r="D18" s="20" t="s">
        <v>60</v>
      </c>
      <c r="E18" s="80"/>
      <c r="F18" s="81" t="s">
        <v>44</v>
      </c>
      <c r="G18" s="21" t="s">
        <v>61</v>
      </c>
      <c r="H18" s="80" t="s">
        <v>62</v>
      </c>
      <c r="J18" s="678">
        <f t="shared" si="1"/>
        <v>0</v>
      </c>
      <c r="K18" s="676"/>
      <c r="M18" s="169"/>
      <c r="N18" s="170"/>
    </row>
    <row r="19" ht="15" customHeight="1" spans="2:14">
      <c r="B19" s="22">
        <v>45625</v>
      </c>
      <c r="C19" s="23">
        <v>0.208333333333333</v>
      </c>
      <c r="D19" s="24" t="s">
        <v>63</v>
      </c>
      <c r="E19" s="82"/>
      <c r="F19" s="83"/>
      <c r="G19" s="84" t="str">
        <f>IF(F19=100%,"Complete",IF(AND(F19&lt;100%,F19&gt;0%),"In Progress","Not Started"))</f>
        <v>Not Started</v>
      </c>
      <c r="H19" s="82"/>
      <c r="J19" s="678">
        <f t="shared" si="1"/>
        <v>0</v>
      </c>
      <c r="K19" s="676"/>
      <c r="M19" s="171"/>
      <c r="N19" s="171"/>
    </row>
    <row r="20" ht="15" customHeight="1" spans="2:14">
      <c r="B20" s="22"/>
      <c r="C20" s="25">
        <v>0.25</v>
      </c>
      <c r="D20" s="26"/>
      <c r="E20" s="85"/>
      <c r="F20" s="86"/>
      <c r="G20" s="87"/>
      <c r="H20" s="85"/>
      <c r="J20" s="679"/>
      <c r="K20" s="680"/>
      <c r="M20" s="159"/>
      <c r="N20" s="159"/>
    </row>
    <row r="21" ht="15" customHeight="1" spans="2:14">
      <c r="B21" s="22"/>
      <c r="C21" s="25">
        <v>0.291666666666666</v>
      </c>
      <c r="D21" s="26"/>
      <c r="E21" s="85"/>
      <c r="F21" s="86"/>
      <c r="G21" s="87"/>
      <c r="H21" s="85"/>
      <c r="J21" s="681" t="s">
        <v>64</v>
      </c>
      <c r="K21" s="682"/>
      <c r="M21" s="159"/>
      <c r="N21" s="159"/>
    </row>
    <row r="22" ht="15" customHeight="1" spans="2:14">
      <c r="B22" s="22"/>
      <c r="C22" s="25">
        <v>0.333333333333333</v>
      </c>
      <c r="D22" s="26"/>
      <c r="E22" s="85"/>
      <c r="F22" s="86"/>
      <c r="G22" s="87"/>
      <c r="H22" s="85"/>
      <c r="J22" s="677">
        <f t="shared" ref="J22:J26" si="2">C26</f>
        <v>0</v>
      </c>
      <c r="K22" s="674"/>
      <c r="M22" s="159"/>
      <c r="N22" s="159"/>
    </row>
    <row r="23" ht="15" customHeight="1" spans="2:14">
      <c r="B23" s="22"/>
      <c r="C23" s="27">
        <v>0.375</v>
      </c>
      <c r="D23" s="28"/>
      <c r="E23" s="88"/>
      <c r="F23" s="89"/>
      <c r="G23" s="90"/>
      <c r="H23" s="88"/>
      <c r="J23" s="678">
        <f t="shared" si="2"/>
        <v>0</v>
      </c>
      <c r="K23" s="676"/>
      <c r="M23" s="159"/>
      <c r="N23" s="159"/>
    </row>
    <row r="24" ht="13.5" customHeight="1" spans="2:14">
      <c r="B24" s="22"/>
      <c r="C24" s="606" t="s">
        <v>215</v>
      </c>
      <c r="D24" s="607"/>
      <c r="E24" s="32"/>
      <c r="F24" s="29" t="s">
        <v>64</v>
      </c>
      <c r="G24" s="30"/>
      <c r="H24" s="531"/>
      <c r="J24" s="678">
        <f t="shared" si="2"/>
        <v>0</v>
      </c>
      <c r="K24" s="676"/>
      <c r="M24" s="159"/>
      <c r="N24" s="159"/>
    </row>
    <row r="25" ht="15" customHeight="1" spans="2:14">
      <c r="B25" s="22"/>
      <c r="C25" s="31" t="s">
        <v>65</v>
      </c>
      <c r="D25" s="32" t="s">
        <v>66</v>
      </c>
      <c r="E25" s="32" t="s">
        <v>43</v>
      </c>
      <c r="F25" s="92" t="s">
        <v>44</v>
      </c>
      <c r="G25" s="93" t="s">
        <v>61</v>
      </c>
      <c r="H25" s="92" t="s">
        <v>62</v>
      </c>
      <c r="J25" s="678">
        <f t="shared" si="2"/>
        <v>0</v>
      </c>
      <c r="K25" s="676"/>
      <c r="M25" s="159"/>
      <c r="N25" s="159"/>
    </row>
    <row r="26" ht="45" customHeight="1" spans="2:14">
      <c r="B26" s="22"/>
      <c r="C26" s="33"/>
      <c r="D26" s="34"/>
      <c r="E26" s="34"/>
      <c r="F26" s="94"/>
      <c r="G26" s="95" t="str">
        <f t="shared" ref="G26:G30" si="3">IF(F26=100%,"Complete",IF(AND(F26&lt;100%,F26&gt;0%),"In Progress","Not Started"))</f>
        <v>Not Started</v>
      </c>
      <c r="H26" s="96"/>
      <c r="J26" s="678">
        <f t="shared" si="2"/>
        <v>0</v>
      </c>
      <c r="K26" s="676"/>
      <c r="M26" s="159"/>
      <c r="N26" s="159"/>
    </row>
    <row r="27" ht="45" customHeight="1" spans="2:14">
      <c r="B27" s="22"/>
      <c r="C27" s="35"/>
      <c r="D27" s="36"/>
      <c r="E27" s="36"/>
      <c r="F27" s="97"/>
      <c r="G27" s="95" t="str">
        <f t="shared" si="3"/>
        <v>Not Started</v>
      </c>
      <c r="H27" s="98"/>
      <c r="J27" s="683"/>
      <c r="K27" s="684"/>
      <c r="M27" s="159"/>
      <c r="N27" s="159"/>
    </row>
    <row r="28" ht="4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685" t="s">
        <v>67</v>
      </c>
      <c r="K28" s="686">
        <f>B56</f>
        <v>45628</v>
      </c>
      <c r="M28" s="159"/>
      <c r="N28" s="159"/>
    </row>
    <row r="29" ht="4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672"/>
      <c r="K29" s="673"/>
      <c r="M29" s="159"/>
      <c r="N29" s="159"/>
    </row>
    <row r="30" ht="45" customHeight="1" spans="2:14">
      <c r="B30" s="22"/>
      <c r="C30" s="608"/>
      <c r="D30" s="457"/>
      <c r="E30" s="457"/>
      <c r="F30" s="572"/>
      <c r="G30" s="95" t="str">
        <f t="shared" si="3"/>
        <v>Not Started</v>
      </c>
      <c r="H30" s="535"/>
      <c r="J30" s="672" t="str">
        <f t="shared" ref="J30:K34" si="4">C70</f>
        <v>Dynamic Programming </v>
      </c>
      <c r="K30" s="674" t="str">
        <f t="shared" si="4"/>
        <v>https://www.geeksforgeeks.org/dynamic-programming/</v>
      </c>
      <c r="M30" s="159"/>
      <c r="N30" s="159"/>
    </row>
    <row r="31" ht="15" customHeight="1" spans="2:14">
      <c r="B31" s="22"/>
      <c r="C31" s="609" t="s">
        <v>216</v>
      </c>
      <c r="D31" s="610"/>
      <c r="E31" s="614"/>
      <c r="F31" s="536" t="s">
        <v>217</v>
      </c>
      <c r="G31" s="40"/>
      <c r="H31" s="100"/>
      <c r="J31" s="675">
        <f t="shared" si="4"/>
        <v>0</v>
      </c>
      <c r="K31" s="676">
        <f t="shared" si="4"/>
        <v>0</v>
      </c>
      <c r="M31" s="159"/>
      <c r="N31" s="159"/>
    </row>
    <row r="32" ht="15" customHeight="1" spans="2:14">
      <c r="B32" s="22"/>
      <c r="C32" s="517" t="s">
        <v>69</v>
      </c>
      <c r="D32" s="517" t="s">
        <v>70</v>
      </c>
      <c r="E32" s="518"/>
      <c r="F32" s="102" t="s">
        <v>44</v>
      </c>
      <c r="G32" s="103" t="s">
        <v>61</v>
      </c>
      <c r="H32" s="104" t="s">
        <v>62</v>
      </c>
      <c r="J32" s="675">
        <f t="shared" si="4"/>
        <v>0</v>
      </c>
      <c r="K32" s="676">
        <f t="shared" si="4"/>
        <v>0</v>
      </c>
      <c r="M32" s="159"/>
      <c r="N32" s="159"/>
    </row>
    <row r="33" ht="15" customHeight="1" spans="2:14">
      <c r="B33" s="22"/>
      <c r="C33" s="42" t="s">
        <v>264</v>
      </c>
      <c r="D33" s="619" t="s">
        <v>265</v>
      </c>
      <c r="E33" s="648"/>
      <c r="F33" s="106"/>
      <c r="G33" s="107" t="str">
        <f t="shared" ref="G33:G56" si="5">IF(F33=100%,"Complete",IF(AND(F33&lt;100%,F33&gt;0%),"In Progress","Not Started"))</f>
        <v>Not Started</v>
      </c>
      <c r="H33" s="108"/>
      <c r="J33" s="675">
        <f t="shared" si="4"/>
        <v>0</v>
      </c>
      <c r="K33" s="676">
        <f t="shared" si="4"/>
        <v>0</v>
      </c>
      <c r="M33" s="159"/>
      <c r="N33" s="159"/>
    </row>
    <row r="34" ht="15" customHeight="1" spans="2:14">
      <c r="B34" s="22"/>
      <c r="C34" s="44"/>
      <c r="D34" s="45"/>
      <c r="E34" s="109"/>
      <c r="F34" s="110"/>
      <c r="G34" s="107" t="str">
        <f t="shared" si="5"/>
        <v>Not Started</v>
      </c>
      <c r="H34" s="111"/>
      <c r="J34" s="675">
        <f t="shared" si="4"/>
        <v>0</v>
      </c>
      <c r="K34" s="676">
        <f t="shared" si="4"/>
        <v>0</v>
      </c>
      <c r="M34" s="159"/>
      <c r="N34" s="159"/>
    </row>
    <row r="35" ht="1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677"/>
      <c r="K35" s="674"/>
      <c r="M35" s="172"/>
      <c r="N35" s="172"/>
    </row>
    <row r="36" ht="1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678"/>
      <c r="K36" s="676"/>
      <c r="M36" s="171"/>
      <c r="N36" s="171"/>
    </row>
    <row r="37" ht="15" customHeight="1" spans="2:14">
      <c r="B37" s="22"/>
      <c r="C37" s="46"/>
      <c r="D37" s="47"/>
      <c r="E37" s="112"/>
      <c r="F37" s="113"/>
      <c r="G37" s="107" t="str">
        <f t="shared" si="5"/>
        <v>Not Started</v>
      </c>
      <c r="H37" s="103"/>
      <c r="J37" s="678"/>
      <c r="K37" s="676"/>
      <c r="M37" s="171"/>
      <c r="N37" s="171"/>
    </row>
    <row r="38" ht="15" customHeight="1" spans="2:14">
      <c r="B38" s="22"/>
      <c r="C38" s="48">
        <v>0.541666666666667</v>
      </c>
      <c r="D38" s="49"/>
      <c r="E38" s="114"/>
      <c r="F38" s="115" t="s">
        <v>71</v>
      </c>
      <c r="G38" s="116"/>
      <c r="H38" s="117"/>
      <c r="J38" s="678" t="str">
        <f t="shared" ref="J38:J44" si="6">C81</f>
        <v>Bank account part 2 - continue</v>
      </c>
      <c r="K38" s="676"/>
      <c r="M38" s="171"/>
      <c r="N38" s="171"/>
    </row>
    <row r="39" ht="15" customHeight="1" spans="2:14">
      <c r="B39" s="22"/>
      <c r="C39" s="519">
        <v>0.583333333333333</v>
      </c>
      <c r="D39" s="611"/>
      <c r="E39" s="520"/>
      <c r="F39" s="50" t="s">
        <v>72</v>
      </c>
      <c r="G39" s="51"/>
      <c r="H39" s="118"/>
      <c r="J39" s="678" t="str">
        <f t="shared" si="6"/>
        <v>Consume GitHub API - make changes if requested</v>
      </c>
      <c r="K39" s="676"/>
      <c r="M39" s="171"/>
      <c r="N39" s="171"/>
    </row>
    <row r="40" ht="15" customHeight="1" spans="2:14">
      <c r="B40" s="22"/>
      <c r="C40" s="52" t="s">
        <v>69</v>
      </c>
      <c r="D40" s="53"/>
      <c r="E40" s="119"/>
      <c r="F40" s="120" t="s">
        <v>44</v>
      </c>
      <c r="G40" s="120" t="s">
        <v>61</v>
      </c>
      <c r="H40" s="118" t="s">
        <v>62</v>
      </c>
      <c r="J40" s="678" t="str">
        <f t="shared" si="6"/>
        <v>Data Wrangling - make changes if requested</v>
      </c>
      <c r="K40" s="676"/>
      <c r="M40" s="171"/>
      <c r="N40" s="171"/>
    </row>
    <row r="41" ht="15" customHeight="1" spans="2:14">
      <c r="B41" s="22"/>
      <c r="C41" s="521" t="s">
        <v>218</v>
      </c>
      <c r="D41" s="541"/>
      <c r="E41" s="120" t="s">
        <v>219</v>
      </c>
      <c r="F41" s="122"/>
      <c r="G41" s="541" t="str">
        <f t="shared" si="5"/>
        <v>Not Started</v>
      </c>
      <c r="H41" s="124"/>
      <c r="J41" s="678">
        <f t="shared" si="6"/>
        <v>0</v>
      </c>
      <c r="K41" s="676"/>
      <c r="M41" s="171"/>
      <c r="N41" s="171"/>
    </row>
    <row r="42" ht="15" customHeight="1" spans="2:14">
      <c r="B42" s="22"/>
      <c r="C42" s="523" t="s">
        <v>220</v>
      </c>
      <c r="D42" s="123"/>
      <c r="E42" s="615"/>
      <c r="F42" s="126"/>
      <c r="G42" s="123" t="str">
        <f t="shared" si="5"/>
        <v>Not Started</v>
      </c>
      <c r="H42" s="127"/>
      <c r="J42" s="678">
        <f t="shared" si="6"/>
        <v>0</v>
      </c>
      <c r="K42" s="676"/>
      <c r="M42" s="173"/>
      <c r="N42" s="173"/>
    </row>
    <row r="43" ht="15" customHeight="1" spans="2:14">
      <c r="B43" s="22"/>
      <c r="C43" s="525" t="s">
        <v>221</v>
      </c>
      <c r="D43" s="612"/>
      <c r="E43" s="615"/>
      <c r="F43" s="126"/>
      <c r="G43" s="123" t="str">
        <f t="shared" si="5"/>
        <v>Not Started</v>
      </c>
      <c r="H43" s="127"/>
      <c r="J43" s="678">
        <f t="shared" si="6"/>
        <v>0</v>
      </c>
      <c r="K43" s="676"/>
      <c r="M43" s="169"/>
      <c r="N43" s="170"/>
    </row>
    <row r="44" ht="15" customHeight="1" spans="2:14">
      <c r="B44" s="22"/>
      <c r="C44" s="613" t="s">
        <v>266</v>
      </c>
      <c r="D44" s="130"/>
      <c r="E44" s="616" t="s">
        <v>222</v>
      </c>
      <c r="F44" s="126">
        <v>1</v>
      </c>
      <c r="G44" s="123" t="str">
        <f t="shared" si="5"/>
        <v>Complete</v>
      </c>
      <c r="H44" s="127"/>
      <c r="J44" s="678">
        <f t="shared" si="6"/>
        <v>0</v>
      </c>
      <c r="K44" s="676"/>
      <c r="M44" s="171"/>
      <c r="N44" s="171"/>
    </row>
    <row r="45" ht="15" customHeight="1" spans="2:14">
      <c r="B45" s="22"/>
      <c r="C45" s="570" t="s">
        <v>267</v>
      </c>
      <c r="D45" s="571"/>
      <c r="E45" s="129" t="s">
        <v>224</v>
      </c>
      <c r="F45" s="126">
        <v>1</v>
      </c>
      <c r="G45" s="123" t="str">
        <f t="shared" si="5"/>
        <v>Complete</v>
      </c>
      <c r="H45" s="127"/>
      <c r="J45" s="679"/>
      <c r="K45" s="680"/>
      <c r="M45" s="159"/>
      <c r="N45" s="159"/>
    </row>
    <row r="46" ht="15" customHeight="1" spans="2:14">
      <c r="B46" s="22"/>
      <c r="C46" s="64" t="s">
        <v>268</v>
      </c>
      <c r="D46" s="65"/>
      <c r="E46" s="130"/>
      <c r="F46" s="126">
        <v>1</v>
      </c>
      <c r="G46" s="123" t="str">
        <f t="shared" si="5"/>
        <v>Complete</v>
      </c>
      <c r="H46" s="127"/>
      <c r="J46" s="681" t="s">
        <v>64</v>
      </c>
      <c r="K46" s="682"/>
      <c r="M46" s="159"/>
      <c r="N46" s="159"/>
    </row>
    <row r="47" ht="1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677" t="str">
        <f t="shared" ref="J47:J51" si="7">C63</f>
        <v>Simple calculator part 1 - moganedilifa@gmail.com - review</v>
      </c>
      <c r="K47" s="674"/>
      <c r="M47" s="159"/>
      <c r="N47" s="159"/>
    </row>
    <row r="48" ht="1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678">
        <f t="shared" si="7"/>
        <v>0</v>
      </c>
      <c r="K48" s="676"/>
      <c r="M48" s="159"/>
      <c r="N48" s="159"/>
    </row>
    <row r="49" ht="1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678">
        <f t="shared" si="7"/>
        <v>0</v>
      </c>
      <c r="K49" s="676"/>
      <c r="M49" s="159"/>
      <c r="N49" s="159"/>
    </row>
    <row r="50" ht="15" customHeight="1" spans="2:14">
      <c r="B50" s="66"/>
      <c r="C50" s="67"/>
      <c r="D50" s="68"/>
      <c r="E50" s="131"/>
      <c r="F50" s="132"/>
      <c r="G50" s="123" t="str">
        <f t="shared" si="5"/>
        <v>Not Started</v>
      </c>
      <c r="H50" s="133"/>
      <c r="J50" s="678">
        <f t="shared" si="7"/>
        <v>0</v>
      </c>
      <c r="K50" s="676"/>
      <c r="M50" s="159"/>
      <c r="N50" s="159"/>
    </row>
    <row r="51" ht="15" customHeight="1" spans="2:14">
      <c r="B51" s="69"/>
      <c r="C51" s="70"/>
      <c r="D51" s="71"/>
      <c r="E51" s="71"/>
      <c r="F51" s="134"/>
      <c r="G51" s="71"/>
      <c r="H51" s="71"/>
      <c r="J51" s="678">
        <f t="shared" si="7"/>
        <v>0</v>
      </c>
      <c r="K51" s="676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675" t="s">
        <v>76</v>
      </c>
      <c r="K52" s="687"/>
      <c r="M52" s="159"/>
      <c r="N52" s="159"/>
    </row>
    <row r="53" spans="10:14">
      <c r="J53" s="688" t="s">
        <v>77</v>
      </c>
      <c r="K53" s="689"/>
      <c r="M53" s="159"/>
      <c r="N53" s="159"/>
    </row>
    <row r="54" ht="15.15" spans="10:14">
      <c r="J54" s="679"/>
      <c r="K54" s="680"/>
      <c r="M54" s="159"/>
      <c r="N54" s="159"/>
    </row>
    <row r="55" ht="21.75" customHeight="1" spans="2:14">
      <c r="B55" s="20" t="s">
        <v>58</v>
      </c>
      <c r="C55" s="21" t="s">
        <v>59</v>
      </c>
      <c r="D55" s="20" t="s">
        <v>60</v>
      </c>
      <c r="E55" s="80"/>
      <c r="F55" s="81" t="s">
        <v>44</v>
      </c>
      <c r="G55" s="21" t="s">
        <v>61</v>
      </c>
      <c r="H55" s="80" t="s">
        <v>62</v>
      </c>
      <c r="J55" s="159"/>
      <c r="K55" s="159"/>
      <c r="M55" s="159"/>
      <c r="N55" s="159"/>
    </row>
    <row r="56" ht="15.15" spans="2:14">
      <c r="B56" s="22">
        <v>45628</v>
      </c>
      <c r="C56" s="23">
        <v>0.208333333333333</v>
      </c>
      <c r="D56" s="24" t="s">
        <v>63</v>
      </c>
      <c r="E56" s="82"/>
      <c r="F56" s="83">
        <v>1</v>
      </c>
      <c r="G56" s="84" t="str">
        <f t="shared" si="5"/>
        <v>Complete</v>
      </c>
      <c r="H56" s="82"/>
      <c r="J56" s="159"/>
      <c r="K56" s="159"/>
      <c r="M56" s="159"/>
      <c r="N56" s="159"/>
    </row>
    <row r="57" ht="15.15" spans="2:14">
      <c r="B57" s="22"/>
      <c r="C57" s="25">
        <v>0.25</v>
      </c>
      <c r="D57" s="26"/>
      <c r="E57" s="85"/>
      <c r="F57" s="86"/>
      <c r="G57" s="87"/>
      <c r="H57" s="85"/>
      <c r="J57" s="135" t="s">
        <v>47</v>
      </c>
      <c r="K57" s="136">
        <f>K28</f>
        <v>45628</v>
      </c>
      <c r="M57" s="159"/>
      <c r="N57" s="159"/>
    </row>
    <row r="58" ht="15.15" spans="2:14">
      <c r="B58" s="22"/>
      <c r="C58" s="25">
        <v>0.291666666666666</v>
      </c>
      <c r="D58" s="26"/>
      <c r="E58" s="85"/>
      <c r="F58" s="86"/>
      <c r="G58" s="87"/>
      <c r="H58" s="85"/>
      <c r="J58" s="137"/>
      <c r="K58" s="138"/>
      <c r="M58" s="159"/>
      <c r="N58" s="159"/>
    </row>
    <row r="59" spans="2:14">
      <c r="B59" s="22"/>
      <c r="C59" s="25">
        <v>0.333333333333333</v>
      </c>
      <c r="D59" s="26"/>
      <c r="E59" s="85"/>
      <c r="F59" s="86"/>
      <c r="G59" s="87"/>
      <c r="H59" s="85"/>
      <c r="J59" s="137" t="str">
        <f t="shared" ref="J59:K80" si="8">J30</f>
        <v>Dynamic Programming </v>
      </c>
      <c r="K59" s="139" t="str">
        <f t="shared" ref="K59:K60" si="9">K30</f>
        <v>https://www.geeksforgeeks.org/dynamic-programming/</v>
      </c>
      <c r="M59" s="159"/>
      <c r="N59" s="159"/>
    </row>
    <row r="60" ht="15.15" spans="2:14">
      <c r="B60" s="22"/>
      <c r="C60" s="27">
        <v>0.375</v>
      </c>
      <c r="D60" s="28"/>
      <c r="E60" s="88"/>
      <c r="F60" s="89"/>
      <c r="G60" s="90"/>
      <c r="H60" s="88"/>
      <c r="J60" s="140">
        <f t="shared" si="8"/>
        <v>0</v>
      </c>
      <c r="K60" s="141">
        <f t="shared" si="9"/>
        <v>0</v>
      </c>
      <c r="M60" s="172"/>
      <c r="N60" s="172"/>
    </row>
    <row r="61" ht="15.15" spans="2:14">
      <c r="B61" s="22"/>
      <c r="C61" s="606" t="s">
        <v>215</v>
      </c>
      <c r="D61" s="607"/>
      <c r="E61" s="32"/>
      <c r="F61" s="29" t="s">
        <v>64</v>
      </c>
      <c r="G61" s="30"/>
      <c r="H61" s="531"/>
      <c r="J61" s="140">
        <f t="shared" si="8"/>
        <v>0</v>
      </c>
      <c r="K61" s="141">
        <f t="shared" si="8"/>
        <v>0</v>
      </c>
      <c r="M61" s="171"/>
      <c r="N61" s="171"/>
    </row>
    <row r="62" ht="15.15" spans="2:14">
      <c r="B62" s="22"/>
      <c r="C62" s="31" t="s">
        <v>65</v>
      </c>
      <c r="D62" s="32" t="s">
        <v>66</v>
      </c>
      <c r="E62" s="32" t="s">
        <v>43</v>
      </c>
      <c r="F62" s="92" t="s">
        <v>44</v>
      </c>
      <c r="G62" s="93" t="s">
        <v>61</v>
      </c>
      <c r="H62" s="92" t="s">
        <v>62</v>
      </c>
      <c r="J62" s="140">
        <f t="shared" si="8"/>
        <v>0</v>
      </c>
      <c r="K62" s="141">
        <f t="shared" si="8"/>
        <v>0</v>
      </c>
      <c r="M62" s="171"/>
      <c r="N62" s="171"/>
    </row>
    <row r="63" ht="43.95" spans="2:14">
      <c r="B63" s="22"/>
      <c r="C63" s="33" t="s">
        <v>269</v>
      </c>
      <c r="D63" s="617" t="s">
        <v>270</v>
      </c>
      <c r="E63" s="617" t="s">
        <v>271</v>
      </c>
      <c r="F63" s="94">
        <v>1</v>
      </c>
      <c r="G63" s="95" t="str">
        <f t="shared" ref="G63:G67" si="10">IF(F63=100%,"Complete",IF(AND(F63&lt;100%,F63&gt;0%),"In Progress","Not Started"))</f>
        <v>Complete</v>
      </c>
      <c r="H63" s="96"/>
      <c r="J63" s="140">
        <f t="shared" si="8"/>
        <v>0</v>
      </c>
      <c r="K63" s="141">
        <f t="shared" si="8"/>
        <v>0</v>
      </c>
      <c r="M63" s="171"/>
      <c r="N63" s="171"/>
    </row>
    <row r="64" spans="2:14">
      <c r="B64" s="22"/>
      <c r="C64" s="35"/>
      <c r="D64" s="36"/>
      <c r="E64" s="36"/>
      <c r="F64" s="97"/>
      <c r="G64" s="95" t="str">
        <f t="shared" si="10"/>
        <v>Not Started</v>
      </c>
      <c r="H64" s="98"/>
      <c r="J64" s="149"/>
      <c r="K64" s="139"/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50"/>
      <c r="K65" s="141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50"/>
      <c r="K66" s="141"/>
      <c r="M66" s="171"/>
      <c r="N66" s="171"/>
    </row>
    <row r="67" ht="15.15" spans="2:14">
      <c r="B67" s="22"/>
      <c r="C67" s="608"/>
      <c r="D67" s="457"/>
      <c r="E67" s="457"/>
      <c r="F67" s="572"/>
      <c r="G67" s="95" t="str">
        <f t="shared" si="10"/>
        <v>Not Started</v>
      </c>
      <c r="H67" s="535"/>
      <c r="J67" s="150" t="str">
        <f t="shared" si="8"/>
        <v>Bank account part 2 - continue</v>
      </c>
      <c r="K67" s="141"/>
      <c r="M67" s="171"/>
      <c r="N67" s="171"/>
    </row>
    <row r="68" ht="15.15" spans="2:14">
      <c r="B68" s="22"/>
      <c r="C68" s="609" t="s">
        <v>216</v>
      </c>
      <c r="D68" s="610"/>
      <c r="E68" s="614"/>
      <c r="F68" s="536" t="s">
        <v>217</v>
      </c>
      <c r="G68" s="40"/>
      <c r="H68" s="100"/>
      <c r="J68" s="150" t="str">
        <f t="shared" si="8"/>
        <v>Consume GitHub API - make changes if requested</v>
      </c>
      <c r="K68" s="141"/>
      <c r="M68" s="171"/>
      <c r="N68" s="171"/>
    </row>
    <row r="69" ht="15.15" spans="2:14">
      <c r="B69" s="22"/>
      <c r="C69" s="517" t="s">
        <v>69</v>
      </c>
      <c r="D69" s="517" t="s">
        <v>70</v>
      </c>
      <c r="E69" s="518"/>
      <c r="F69" s="102" t="s">
        <v>44</v>
      </c>
      <c r="G69" s="103" t="s">
        <v>61</v>
      </c>
      <c r="H69" s="104" t="s">
        <v>62</v>
      </c>
      <c r="J69" s="150" t="str">
        <f t="shared" si="8"/>
        <v>Data Wrangling - make changes if requested</v>
      </c>
      <c r="K69" s="141"/>
      <c r="M69" s="173"/>
      <c r="N69" s="173"/>
    </row>
    <row r="70" spans="2:11">
      <c r="B70" s="22"/>
      <c r="C70" s="42" t="s">
        <v>272</v>
      </c>
      <c r="D70" s="619" t="s">
        <v>273</v>
      </c>
      <c r="E70" s="648"/>
      <c r="F70" s="106">
        <v>1</v>
      </c>
      <c r="G70" s="107" t="str">
        <f t="shared" ref="G70:G93" si="11">IF(F70=100%,"Complete",IF(AND(F70&lt;100%,F70&gt;0%),"In Progress","Not Started"))</f>
        <v>Complete</v>
      </c>
      <c r="H70" s="108"/>
      <c r="J70" s="150">
        <f t="shared" si="8"/>
        <v>0</v>
      </c>
      <c r="K70" s="141"/>
    </row>
    <row r="71" spans="2:11">
      <c r="B71" s="22"/>
      <c r="C71" s="44"/>
      <c r="D71" s="45"/>
      <c r="E71" s="109"/>
      <c r="F71" s="110"/>
      <c r="G71" s="107" t="str">
        <f t="shared" si="11"/>
        <v>Not Started</v>
      </c>
      <c r="H71" s="111"/>
      <c r="J71" s="150">
        <f t="shared" si="8"/>
        <v>0</v>
      </c>
      <c r="K71" s="141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50">
        <f t="shared" si="8"/>
        <v>0</v>
      </c>
      <c r="K72" s="141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50">
        <f t="shared" si="8"/>
        <v>0</v>
      </c>
      <c r="K73" s="141"/>
    </row>
    <row r="74" ht="15.15" spans="2:11">
      <c r="B74" s="22"/>
      <c r="C74" s="46"/>
      <c r="D74" s="47"/>
      <c r="E74" s="112"/>
      <c r="F74" s="113"/>
      <c r="G74" s="107" t="str">
        <f t="shared" si="11"/>
        <v>Not Started</v>
      </c>
      <c r="H74" s="103"/>
      <c r="J74" s="145"/>
      <c r="K74" s="146"/>
    </row>
    <row r="75" ht="15.15" spans="2:11">
      <c r="B75" s="22"/>
      <c r="C75" s="48">
        <v>0.541666666666667</v>
      </c>
      <c r="D75" s="49"/>
      <c r="E75" s="114"/>
      <c r="F75" s="115" t="s">
        <v>71</v>
      </c>
      <c r="G75" s="116"/>
      <c r="H75" s="117"/>
      <c r="J75" s="155" t="s">
        <v>64</v>
      </c>
      <c r="K75" s="156"/>
    </row>
    <row r="76" ht="15.15" spans="2:11">
      <c r="B76" s="22"/>
      <c r="C76" s="519">
        <v>0.583333333333333</v>
      </c>
      <c r="D76" s="611"/>
      <c r="E76" s="520"/>
      <c r="F76" s="50" t="s">
        <v>72</v>
      </c>
      <c r="G76" s="51"/>
      <c r="H76" s="118"/>
      <c r="J76" s="150" t="str">
        <f t="shared" si="8"/>
        <v>Simple calculator part 1 - moganedilifa@gmail.com - review</v>
      </c>
      <c r="K76" s="141"/>
    </row>
    <row r="77" ht="15.15" spans="2:11">
      <c r="B77" s="22"/>
      <c r="C77" s="52" t="s">
        <v>69</v>
      </c>
      <c r="D77" s="53"/>
      <c r="E77" s="119"/>
      <c r="F77" s="120" t="s">
        <v>44</v>
      </c>
      <c r="G77" s="120" t="s">
        <v>61</v>
      </c>
      <c r="H77" s="118" t="s">
        <v>62</v>
      </c>
      <c r="J77" s="150">
        <f t="shared" si="8"/>
        <v>0</v>
      </c>
      <c r="K77" s="141"/>
    </row>
    <row r="78" ht="15" customHeight="1" spans="2:11">
      <c r="B78" s="22"/>
      <c r="C78" s="521" t="s">
        <v>218</v>
      </c>
      <c r="D78" s="541"/>
      <c r="E78" s="120" t="s">
        <v>219</v>
      </c>
      <c r="F78" s="122"/>
      <c r="G78" s="541" t="str">
        <f t="shared" si="11"/>
        <v>Not Started</v>
      </c>
      <c r="H78" s="124"/>
      <c r="J78" s="150">
        <f t="shared" si="8"/>
        <v>0</v>
      </c>
      <c r="K78" s="141"/>
    </row>
    <row r="79" spans="2:11">
      <c r="B79" s="22"/>
      <c r="C79" s="523" t="s">
        <v>220</v>
      </c>
      <c r="D79" s="123"/>
      <c r="E79" s="615"/>
      <c r="F79" s="126"/>
      <c r="G79" s="123" t="str">
        <f t="shared" si="11"/>
        <v>Not Started</v>
      </c>
      <c r="H79" s="127"/>
      <c r="J79" s="150">
        <f t="shared" si="8"/>
        <v>0</v>
      </c>
      <c r="K79" s="141"/>
    </row>
    <row r="80" ht="15.75" customHeight="1" spans="2:11">
      <c r="B80" s="22"/>
      <c r="C80" s="525" t="s">
        <v>221</v>
      </c>
      <c r="D80" s="612"/>
      <c r="E80" s="615"/>
      <c r="F80" s="126"/>
      <c r="G80" s="123" t="str">
        <f t="shared" si="11"/>
        <v>Not Started</v>
      </c>
      <c r="H80" s="127"/>
      <c r="J80" s="150">
        <f t="shared" si="8"/>
        <v>0</v>
      </c>
      <c r="K80" s="141"/>
    </row>
    <row r="81" ht="15.15" spans="2:11">
      <c r="B81" s="22"/>
      <c r="C81" s="613" t="s">
        <v>266</v>
      </c>
      <c r="D81" s="130"/>
      <c r="E81" s="616" t="s">
        <v>222</v>
      </c>
      <c r="F81" s="126">
        <v>1</v>
      </c>
      <c r="G81" s="123" t="str">
        <f t="shared" si="11"/>
        <v>Complete</v>
      </c>
      <c r="H81" s="127"/>
      <c r="J81" s="151"/>
      <c r="K81" s="152"/>
    </row>
    <row r="82" ht="15.15" spans="2:11">
      <c r="B82" s="22"/>
      <c r="C82" s="570" t="s">
        <v>255</v>
      </c>
      <c r="D82" s="571"/>
      <c r="E82" s="129" t="s">
        <v>224</v>
      </c>
      <c r="F82" s="126">
        <v>1</v>
      </c>
      <c r="G82" s="123" t="str">
        <f t="shared" si="11"/>
        <v>Complete</v>
      </c>
      <c r="H82" s="127"/>
      <c r="J82" s="153" t="s">
        <v>67</v>
      </c>
      <c r="K82" s="154">
        <f>B93</f>
        <v>45629</v>
      </c>
    </row>
    <row r="83" ht="15.15" spans="2:11">
      <c r="B83" s="22"/>
      <c r="C83" s="64" t="s">
        <v>201</v>
      </c>
      <c r="D83" s="65"/>
      <c r="E83" s="130"/>
      <c r="F83" s="126">
        <v>1</v>
      </c>
      <c r="G83" s="123" t="str">
        <f t="shared" si="11"/>
        <v>Complete</v>
      </c>
      <c r="H83" s="127"/>
      <c r="J83" s="155"/>
      <c r="K83" s="156"/>
    </row>
    <row r="84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137">
        <f t="shared" ref="J84:K88" si="12">C107</f>
        <v>0</v>
      </c>
      <c r="K84" s="139">
        <f t="shared" si="12"/>
        <v>0</v>
      </c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40">
        <f t="shared" si="12"/>
        <v>0</v>
      </c>
      <c r="K85" s="141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40">
        <f t="shared" si="12"/>
        <v>0</v>
      </c>
      <c r="K86" s="141">
        <f t="shared" si="12"/>
        <v>0</v>
      </c>
    </row>
    <row r="87" ht="15.15" spans="2:11">
      <c r="B87" s="66"/>
      <c r="C87" s="67"/>
      <c r="D87" s="68"/>
      <c r="E87" s="131"/>
      <c r="F87" s="132"/>
      <c r="G87" s="123" t="str">
        <f t="shared" si="11"/>
        <v>Not Started</v>
      </c>
      <c r="H87" s="133"/>
      <c r="J87" s="140">
        <f t="shared" si="12"/>
        <v>0</v>
      </c>
      <c r="K87" s="141">
        <f t="shared" si="12"/>
        <v>0</v>
      </c>
    </row>
    <row r="88" ht="25.75" spans="2:11">
      <c r="B88" s="69"/>
      <c r="C88" s="70"/>
      <c r="D88" s="71"/>
      <c r="E88" s="71"/>
      <c r="F88" s="134"/>
      <c r="G88" s="71"/>
      <c r="H88" s="71"/>
      <c r="J88" s="140">
        <f t="shared" si="12"/>
        <v>0</v>
      </c>
      <c r="K88" s="141">
        <f t="shared" si="12"/>
        <v>0</v>
      </c>
    </row>
    <row r="89" ht="15.75" customHeight="1" spans="2:11">
      <c r="B89" s="69"/>
      <c r="C89" s="70"/>
      <c r="D89" s="71"/>
      <c r="E89" s="71"/>
      <c r="F89" s="134"/>
      <c r="G89" s="71"/>
      <c r="H89" s="71"/>
      <c r="J89" s="149"/>
      <c r="K89" s="139"/>
    </row>
    <row r="90" spans="10:11">
      <c r="J90" s="150"/>
      <c r="K90" s="141"/>
    </row>
    <row r="91" ht="15.15" spans="10:11">
      <c r="J91" s="150"/>
      <c r="K91" s="141"/>
    </row>
    <row r="92" ht="21.75" customHeight="1" spans="2:11">
      <c r="B92" s="20" t="s">
        <v>58</v>
      </c>
      <c r="C92" s="21" t="s">
        <v>59</v>
      </c>
      <c r="D92" s="20" t="s">
        <v>60</v>
      </c>
      <c r="E92" s="80"/>
      <c r="F92" s="81" t="s">
        <v>44</v>
      </c>
      <c r="G92" s="21" t="s">
        <v>61</v>
      </c>
      <c r="H92" s="80" t="s">
        <v>62</v>
      </c>
      <c r="J92" s="150" t="str">
        <f t="shared" ref="J92:J98" si="13">C118</f>
        <v>Bank account part 2 - continue</v>
      </c>
      <c r="K92" s="141"/>
    </row>
    <row r="93" spans="2:11">
      <c r="B93" s="22">
        <v>45629</v>
      </c>
      <c r="C93" s="23">
        <v>0.208333333333333</v>
      </c>
      <c r="D93" s="24" t="s">
        <v>63</v>
      </c>
      <c r="E93" s="82"/>
      <c r="F93" s="83">
        <v>1</v>
      </c>
      <c r="G93" s="84" t="str">
        <f t="shared" si="11"/>
        <v>Complete</v>
      </c>
      <c r="H93" s="82"/>
      <c r="J93" s="150" t="str">
        <f t="shared" si="13"/>
        <v>Consume GitHub API - sent Percival an email regarding his review - requested a review</v>
      </c>
      <c r="K93" s="141"/>
    </row>
    <row r="94" spans="2:11">
      <c r="B94" s="22"/>
      <c r="C94" s="25">
        <v>0.25</v>
      </c>
      <c r="D94" s="26"/>
      <c r="E94" s="85"/>
      <c r="F94" s="86"/>
      <c r="G94" s="87"/>
      <c r="H94" s="85"/>
      <c r="J94" s="150" t="str">
        <f t="shared" si="13"/>
        <v>Data Wrangling - no changes</v>
      </c>
      <c r="K94" s="141"/>
    </row>
    <row r="95" spans="2:11">
      <c r="B95" s="22"/>
      <c r="C95" s="25">
        <v>0.291666666666666</v>
      </c>
      <c r="D95" s="26"/>
      <c r="E95" s="85"/>
      <c r="F95" s="86"/>
      <c r="G95" s="87"/>
      <c r="H95" s="85"/>
      <c r="J95" s="150" t="str">
        <f t="shared" si="13"/>
        <v>Sqlalchemy ORM - started topic</v>
      </c>
      <c r="K95" s="141"/>
    </row>
    <row r="96" spans="2:11">
      <c r="B96" s="22"/>
      <c r="C96" s="25">
        <v>0.333333333333333</v>
      </c>
      <c r="D96" s="26"/>
      <c r="E96" s="85"/>
      <c r="F96" s="86"/>
      <c r="G96" s="87"/>
      <c r="H96" s="85"/>
      <c r="J96" s="150">
        <f t="shared" si="13"/>
        <v>0</v>
      </c>
      <c r="K96" s="141"/>
    </row>
    <row r="97" ht="15.15" spans="2:11">
      <c r="B97" s="22"/>
      <c r="C97" s="27">
        <v>0.375</v>
      </c>
      <c r="D97" s="28"/>
      <c r="E97" s="88"/>
      <c r="F97" s="89"/>
      <c r="G97" s="90"/>
      <c r="H97" s="88"/>
      <c r="J97" s="150">
        <f t="shared" si="13"/>
        <v>0</v>
      </c>
      <c r="K97" s="141"/>
    </row>
    <row r="98" ht="15.15" spans="2:11">
      <c r="B98" s="22"/>
      <c r="C98" s="606" t="s">
        <v>215</v>
      </c>
      <c r="D98" s="607"/>
      <c r="E98" s="32"/>
      <c r="F98" s="29" t="s">
        <v>64</v>
      </c>
      <c r="G98" s="30"/>
      <c r="H98" s="531"/>
      <c r="J98" s="150">
        <f t="shared" si="13"/>
        <v>0</v>
      </c>
      <c r="K98" s="141"/>
    </row>
    <row r="99" ht="15.15" spans="2:11">
      <c r="B99" s="22"/>
      <c r="C99" s="31" t="s">
        <v>65</v>
      </c>
      <c r="D99" s="32" t="s">
        <v>66</v>
      </c>
      <c r="E99" s="32" t="s">
        <v>43</v>
      </c>
      <c r="F99" s="92" t="s">
        <v>44</v>
      </c>
      <c r="G99" s="93" t="s">
        <v>61</v>
      </c>
      <c r="H99" s="92" t="s">
        <v>62</v>
      </c>
      <c r="J99" s="189"/>
      <c r="K99" s="190"/>
    </row>
    <row r="100" ht="43.95" spans="2:11">
      <c r="B100" s="22"/>
      <c r="C100" s="33" t="s">
        <v>274</v>
      </c>
      <c r="D100" s="617" t="s">
        <v>228</v>
      </c>
      <c r="E100" s="617" t="s">
        <v>229</v>
      </c>
      <c r="F100" s="94">
        <v>1</v>
      </c>
      <c r="G100" s="95" t="str">
        <f t="shared" ref="G100:G104" si="14">IF(F100=100%,"Complete",IF(AND(F100&lt;100%,F100&gt;0%),"In Progress","Not Started"))</f>
        <v>Complete</v>
      </c>
      <c r="H100" s="96"/>
      <c r="J100" s="155" t="s">
        <v>64</v>
      </c>
      <c r="K100" s="156"/>
    </row>
    <row r="101" spans="2:11">
      <c r="B101" s="22"/>
      <c r="C101" s="35"/>
      <c r="D101" s="36"/>
      <c r="E101" s="36"/>
      <c r="F101" s="97"/>
      <c r="G101" s="95" t="str">
        <f t="shared" si="14"/>
        <v>Not Started</v>
      </c>
      <c r="H101" s="98"/>
      <c r="J101" s="149" t="str">
        <f t="shared" ref="J101:J105" si="15">C100</f>
        <v>Bank account part 1 - oswell.ndhlovu@umuzi.org - reviewed by Zaid</v>
      </c>
      <c r="K101" s="13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50">
        <f t="shared" si="15"/>
        <v>0</v>
      </c>
      <c r="K102" s="141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50">
        <f t="shared" si="15"/>
        <v>0</v>
      </c>
      <c r="K103" s="141"/>
    </row>
    <row r="104" ht="15.15" spans="2:11">
      <c r="B104" s="22"/>
      <c r="C104" s="608"/>
      <c r="D104" s="457"/>
      <c r="E104" s="457"/>
      <c r="F104" s="572"/>
      <c r="G104" s="95" t="str">
        <f t="shared" si="14"/>
        <v>Not Started</v>
      </c>
      <c r="H104" s="535"/>
      <c r="J104" s="150">
        <f t="shared" si="15"/>
        <v>0</v>
      </c>
      <c r="K104" s="141"/>
    </row>
    <row r="105" ht="15.15" spans="2:11">
      <c r="B105" s="22"/>
      <c r="C105" s="609" t="s">
        <v>216</v>
      </c>
      <c r="D105" s="610"/>
      <c r="E105" s="614"/>
      <c r="F105" s="536" t="s">
        <v>217</v>
      </c>
      <c r="G105" s="40"/>
      <c r="H105" s="100"/>
      <c r="J105" s="150">
        <f t="shared" si="15"/>
        <v>0</v>
      </c>
      <c r="K105" s="141"/>
    </row>
    <row r="106" ht="15.15" spans="2:11">
      <c r="B106" s="22"/>
      <c r="C106" s="517" t="s">
        <v>69</v>
      </c>
      <c r="D106" s="517" t="s">
        <v>70</v>
      </c>
      <c r="E106" s="518"/>
      <c r="F106" s="102" t="s">
        <v>44</v>
      </c>
      <c r="G106" s="103" t="s">
        <v>61</v>
      </c>
      <c r="H106" s="104" t="s">
        <v>62</v>
      </c>
      <c r="J106" s="140" t="s">
        <v>76</v>
      </c>
      <c r="K106" s="144"/>
    </row>
    <row r="107" spans="2:11">
      <c r="B107" s="22"/>
      <c r="C107" s="42"/>
      <c r="D107" s="43"/>
      <c r="E107" s="105"/>
      <c r="F107" s="106"/>
      <c r="G107" s="107" t="str">
        <f t="shared" ref="G107:G130" si="16">IF(F107=100%,"Complete",IF(AND(F107&lt;100%,F107&gt;0%),"In Progress","Not Started"))</f>
        <v>Not Started</v>
      </c>
      <c r="H107" s="108"/>
      <c r="J107" s="157" t="s">
        <v>77</v>
      </c>
      <c r="K107" s="158"/>
    </row>
    <row r="108" ht="15.15" spans="2:11">
      <c r="B108" s="22"/>
      <c r="C108" s="44"/>
      <c r="D108" s="45"/>
      <c r="E108" s="109"/>
      <c r="F108" s="110"/>
      <c r="G108" s="107" t="str">
        <f t="shared" si="16"/>
        <v>Not Started</v>
      </c>
      <c r="H108" s="111"/>
      <c r="J108" s="145"/>
      <c r="K108" s="146"/>
    </row>
    <row r="109" spans="2:8">
      <c r="B109" s="22"/>
      <c r="C109" s="44"/>
      <c r="D109" s="45"/>
      <c r="E109" s="109"/>
      <c r="F109" s="110"/>
      <c r="G109" s="107" t="str">
        <f t="shared" si="16"/>
        <v>Not Started</v>
      </c>
      <c r="H109" s="111"/>
    </row>
    <row r="110" ht="15.15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75" customHeight="1" spans="2:11">
      <c r="B111" s="22"/>
      <c r="C111" s="46"/>
      <c r="D111" s="47"/>
      <c r="E111" s="112"/>
      <c r="F111" s="113"/>
      <c r="G111" s="107" t="str">
        <f t="shared" si="16"/>
        <v>Not Started</v>
      </c>
      <c r="H111" s="103"/>
      <c r="J111" s="670" t="s">
        <v>47</v>
      </c>
      <c r="K111" s="671">
        <f>K82</f>
        <v>45629</v>
      </c>
    </row>
    <row r="112" ht="15.75" customHeight="1" spans="2:11">
      <c r="B112" s="22"/>
      <c r="C112" s="48">
        <v>0.541666666666667</v>
      </c>
      <c r="D112" s="49"/>
      <c r="E112" s="114"/>
      <c r="F112" s="115" t="s">
        <v>71</v>
      </c>
      <c r="G112" s="116"/>
      <c r="H112" s="117"/>
      <c r="J112" s="672"/>
      <c r="K112" s="673"/>
    </row>
    <row r="113" ht="15.75" customHeight="1" spans="2:11">
      <c r="B113" s="22"/>
      <c r="C113" s="519">
        <v>0.583333333333333</v>
      </c>
      <c r="D113" s="611"/>
      <c r="E113" s="520"/>
      <c r="F113" s="50" t="s">
        <v>72</v>
      </c>
      <c r="G113" s="51"/>
      <c r="H113" s="118"/>
      <c r="J113" s="672">
        <f t="shared" ref="J113:K127" si="17">J84</f>
        <v>0</v>
      </c>
      <c r="K113" s="674">
        <f t="shared" ref="K113:K114" si="18">K84</f>
        <v>0</v>
      </c>
    </row>
    <row r="114" ht="15.75" customHeight="1" spans="2:11">
      <c r="B114" s="22"/>
      <c r="C114" s="52" t="s">
        <v>69</v>
      </c>
      <c r="D114" s="53"/>
      <c r="E114" s="119"/>
      <c r="F114" s="120" t="s">
        <v>44</v>
      </c>
      <c r="G114" s="120" t="s">
        <v>61</v>
      </c>
      <c r="H114" s="118" t="s">
        <v>62</v>
      </c>
      <c r="J114" s="675">
        <f t="shared" si="17"/>
        <v>0</v>
      </c>
      <c r="K114" s="676">
        <f t="shared" si="18"/>
        <v>0</v>
      </c>
    </row>
    <row r="115" ht="15" customHeight="1" spans="2:11">
      <c r="B115" s="22"/>
      <c r="C115" s="521" t="s">
        <v>218</v>
      </c>
      <c r="D115" s="541"/>
      <c r="E115" s="120" t="s">
        <v>219</v>
      </c>
      <c r="F115" s="122"/>
      <c r="G115" s="541" t="str">
        <f t="shared" si="16"/>
        <v>Not Started</v>
      </c>
      <c r="H115" s="124"/>
      <c r="J115" s="675">
        <f t="shared" si="17"/>
        <v>0</v>
      </c>
      <c r="K115" s="676">
        <f t="shared" si="17"/>
        <v>0</v>
      </c>
    </row>
    <row r="116" spans="2:11">
      <c r="B116" s="22"/>
      <c r="C116" s="523" t="s">
        <v>220</v>
      </c>
      <c r="D116" s="123"/>
      <c r="E116" s="615"/>
      <c r="F116" s="126"/>
      <c r="G116" s="123" t="str">
        <f t="shared" si="16"/>
        <v>Not Started</v>
      </c>
      <c r="H116" s="127"/>
      <c r="J116" s="675">
        <f t="shared" si="17"/>
        <v>0</v>
      </c>
      <c r="K116" s="676">
        <f t="shared" si="17"/>
        <v>0</v>
      </c>
    </row>
    <row r="117" ht="15.75" customHeight="1" spans="2:11">
      <c r="B117" s="22"/>
      <c r="C117" s="525" t="s">
        <v>221</v>
      </c>
      <c r="D117" s="612"/>
      <c r="E117" s="615"/>
      <c r="F117" s="126"/>
      <c r="G117" s="123" t="str">
        <f t="shared" si="16"/>
        <v>Not Started</v>
      </c>
      <c r="H117" s="127"/>
      <c r="J117" s="675">
        <f t="shared" si="17"/>
        <v>0</v>
      </c>
      <c r="K117" s="676">
        <f t="shared" si="17"/>
        <v>0</v>
      </c>
    </row>
    <row r="118" ht="15.15" spans="2:11">
      <c r="B118" s="22"/>
      <c r="C118" s="613" t="s">
        <v>266</v>
      </c>
      <c r="D118" s="130"/>
      <c r="E118" s="616" t="s">
        <v>222</v>
      </c>
      <c r="F118" s="126">
        <v>1</v>
      </c>
      <c r="G118" s="123" t="str">
        <f t="shared" si="16"/>
        <v>Complete</v>
      </c>
      <c r="H118" s="127"/>
      <c r="J118" s="677"/>
      <c r="K118" s="674"/>
    </row>
    <row r="119" ht="15" customHeight="1" spans="2:11">
      <c r="B119" s="22"/>
      <c r="C119" s="570" t="s">
        <v>275</v>
      </c>
      <c r="D119" s="571"/>
      <c r="E119" s="129" t="s">
        <v>224</v>
      </c>
      <c r="F119" s="126">
        <v>1</v>
      </c>
      <c r="G119" s="123" t="str">
        <f t="shared" si="16"/>
        <v>Complete</v>
      </c>
      <c r="H119" s="127"/>
      <c r="J119" s="678"/>
      <c r="K119" s="676"/>
    </row>
    <row r="120" ht="15" customHeight="1" spans="2:11">
      <c r="B120" s="22"/>
      <c r="C120" s="64" t="s">
        <v>239</v>
      </c>
      <c r="D120" s="65"/>
      <c r="E120" s="130"/>
      <c r="F120" s="126"/>
      <c r="G120" s="123" t="str">
        <f t="shared" si="16"/>
        <v>Not Started</v>
      </c>
      <c r="H120" s="127"/>
      <c r="J120" s="678"/>
      <c r="K120" s="676"/>
    </row>
    <row r="121" ht="15" customHeight="1" spans="2:11">
      <c r="B121" s="22"/>
      <c r="C121" s="64" t="s">
        <v>276</v>
      </c>
      <c r="D121" s="65"/>
      <c r="E121" s="130"/>
      <c r="F121" s="126">
        <v>1</v>
      </c>
      <c r="G121" s="123" t="str">
        <f t="shared" si="16"/>
        <v>Complete</v>
      </c>
      <c r="H121" s="127"/>
      <c r="J121" s="678" t="str">
        <f t="shared" si="17"/>
        <v>Bank account part 2 - continue</v>
      </c>
      <c r="K121" s="676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678" t="str">
        <f t="shared" si="17"/>
        <v>Consume GitHub API - sent Percival an email regarding his review - requested a review</v>
      </c>
      <c r="K122" s="676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678" t="str">
        <f t="shared" si="17"/>
        <v>Data Wrangling - no changes</v>
      </c>
      <c r="K123" s="676"/>
    </row>
    <row r="124" ht="15.75" customHeight="1" spans="2:11">
      <c r="B124" s="66"/>
      <c r="C124" s="67"/>
      <c r="D124" s="68"/>
      <c r="E124" s="131"/>
      <c r="F124" s="132"/>
      <c r="G124" s="123" t="str">
        <f t="shared" si="16"/>
        <v>Not Started</v>
      </c>
      <c r="H124" s="133"/>
      <c r="J124" s="678" t="str">
        <f t="shared" si="17"/>
        <v>Sqlalchemy ORM - started topic</v>
      </c>
      <c r="K124" s="676"/>
    </row>
    <row r="125" ht="25" spans="2:11">
      <c r="B125" s="69"/>
      <c r="C125" s="70"/>
      <c r="D125" s="71"/>
      <c r="E125" s="71"/>
      <c r="F125" s="134"/>
      <c r="G125" s="71"/>
      <c r="H125" s="71"/>
      <c r="J125" s="678">
        <f t="shared" si="17"/>
        <v>0</v>
      </c>
      <c r="K125" s="676"/>
    </row>
    <row r="126" ht="15.75" customHeight="1" spans="2:11">
      <c r="B126" s="69"/>
      <c r="C126" s="70"/>
      <c r="D126" s="71"/>
      <c r="E126" s="71"/>
      <c r="F126" s="134"/>
      <c r="G126" s="71"/>
      <c r="H126" s="71"/>
      <c r="J126" s="678">
        <f t="shared" si="17"/>
        <v>0</v>
      </c>
      <c r="K126" s="676"/>
    </row>
    <row r="127" spans="10:11">
      <c r="J127" s="678">
        <f t="shared" si="17"/>
        <v>0</v>
      </c>
      <c r="K127" s="676"/>
    </row>
    <row r="128" ht="15.15" spans="10:11">
      <c r="J128" s="679"/>
      <c r="K128" s="680"/>
    </row>
    <row r="129" ht="21.75" customHeight="1" spans="2:11">
      <c r="B129" s="20" t="s">
        <v>58</v>
      </c>
      <c r="C129" s="21" t="s">
        <v>59</v>
      </c>
      <c r="D129" s="20" t="s">
        <v>60</v>
      </c>
      <c r="E129" s="80"/>
      <c r="F129" s="81" t="s">
        <v>44</v>
      </c>
      <c r="G129" s="21" t="s">
        <v>61</v>
      </c>
      <c r="H129" s="80" t="s">
        <v>62</v>
      </c>
      <c r="J129" s="681" t="s">
        <v>64</v>
      </c>
      <c r="K129" s="682"/>
    </row>
    <row r="130" spans="2:11">
      <c r="B130" s="22">
        <v>45630</v>
      </c>
      <c r="C130" s="23">
        <v>0.208333333333333</v>
      </c>
      <c r="D130" s="24" t="s">
        <v>63</v>
      </c>
      <c r="E130" s="82"/>
      <c r="F130" s="83">
        <v>1</v>
      </c>
      <c r="G130" s="84" t="str">
        <f t="shared" si="16"/>
        <v>Complete</v>
      </c>
      <c r="H130" s="82"/>
      <c r="J130" s="678" t="str">
        <f t="shared" ref="J130:J134" si="19">J101</f>
        <v>Bank account part 1 - oswell.ndhlovu@umuzi.org - reviewed by Zaid</v>
      </c>
      <c r="K130" s="676"/>
    </row>
    <row r="131" spans="2:11">
      <c r="B131" s="22"/>
      <c r="C131" s="25">
        <v>0.25</v>
      </c>
      <c r="D131" s="26"/>
      <c r="E131" s="85"/>
      <c r="F131" s="86"/>
      <c r="G131" s="87"/>
      <c r="H131" s="85"/>
      <c r="J131" s="678">
        <f t="shared" si="19"/>
        <v>0</v>
      </c>
      <c r="K131" s="676"/>
    </row>
    <row r="132" spans="2:11">
      <c r="B132" s="22"/>
      <c r="C132" s="25">
        <v>0.291666666666666</v>
      </c>
      <c r="D132" s="26"/>
      <c r="E132" s="85"/>
      <c r="F132" s="86"/>
      <c r="G132" s="87"/>
      <c r="H132" s="85"/>
      <c r="J132" s="678">
        <f t="shared" si="19"/>
        <v>0</v>
      </c>
      <c r="K132" s="676"/>
    </row>
    <row r="133" spans="2:11">
      <c r="B133" s="22"/>
      <c r="C133" s="25">
        <v>0.333333333333333</v>
      </c>
      <c r="D133" s="26"/>
      <c r="E133" s="85"/>
      <c r="F133" s="86"/>
      <c r="G133" s="87"/>
      <c r="H133" s="85"/>
      <c r="J133" s="678">
        <f t="shared" si="19"/>
        <v>0</v>
      </c>
      <c r="K133" s="676"/>
    </row>
    <row r="134" ht="15.75" customHeight="1" spans="2:11">
      <c r="B134" s="22"/>
      <c r="C134" s="27">
        <v>0.375</v>
      </c>
      <c r="D134" s="28"/>
      <c r="E134" s="88"/>
      <c r="F134" s="89"/>
      <c r="G134" s="90"/>
      <c r="H134" s="88"/>
      <c r="J134" s="678">
        <f t="shared" si="19"/>
        <v>0</v>
      </c>
      <c r="K134" s="676"/>
    </row>
    <row r="135" ht="15.75" customHeight="1" spans="2:11">
      <c r="B135" s="22"/>
      <c r="C135" s="606" t="s">
        <v>215</v>
      </c>
      <c r="D135" s="607"/>
      <c r="E135" s="32"/>
      <c r="F135" s="29" t="s">
        <v>64</v>
      </c>
      <c r="G135" s="30"/>
      <c r="H135" s="531"/>
      <c r="J135" s="683"/>
      <c r="K135" s="684"/>
    </row>
    <row r="136" ht="15.75" customHeight="1" spans="2:11">
      <c r="B136" s="22"/>
      <c r="C136" s="31" t="s">
        <v>65</v>
      </c>
      <c r="D136" s="32" t="s">
        <v>66</v>
      </c>
      <c r="E136" s="32" t="s">
        <v>43</v>
      </c>
      <c r="F136" s="92" t="s">
        <v>44</v>
      </c>
      <c r="G136" s="93" t="s">
        <v>61</v>
      </c>
      <c r="H136" s="92" t="s">
        <v>62</v>
      </c>
      <c r="J136" s="685" t="s">
        <v>67</v>
      </c>
      <c r="K136" s="686">
        <f>B130</f>
        <v>45630</v>
      </c>
    </row>
    <row r="137" ht="43.95" spans="2:11">
      <c r="B137" s="22"/>
      <c r="C137" s="33" t="s">
        <v>277</v>
      </c>
      <c r="D137" s="34"/>
      <c r="E137" s="34"/>
      <c r="F137" s="94">
        <v>1</v>
      </c>
      <c r="G137" s="95" t="str">
        <f t="shared" ref="G137:G141" si="20">IF(F137=100%,"Complete",IF(AND(F137&lt;100%,F137&gt;0%),"In Progress","Not Started"))</f>
        <v>Complete</v>
      </c>
      <c r="H137" s="96"/>
      <c r="J137" s="681"/>
      <c r="K137" s="682"/>
    </row>
    <row r="138" ht="43.2" spans="2:11">
      <c r="B138" s="22"/>
      <c r="C138" s="35" t="s">
        <v>278</v>
      </c>
      <c r="D138" s="36"/>
      <c r="E138" s="36"/>
      <c r="F138" s="97">
        <v>1</v>
      </c>
      <c r="G138" s="95" t="str">
        <f t="shared" si="20"/>
        <v>Complete</v>
      </c>
      <c r="H138" s="98"/>
      <c r="J138" s="672" t="str">
        <f t="shared" ref="J138:K142" si="21">C144</f>
        <v>What is Unit Testing?</v>
      </c>
      <c r="K138" s="674" t="str">
        <f t="shared" si="21"/>
        <v>https://youtu.be/3kzHmaeozDI?si=4yHgQhbKJrVDKXtQ</v>
      </c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675">
        <f t="shared" si="21"/>
        <v>0</v>
      </c>
      <c r="K139" s="676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675">
        <f t="shared" si="21"/>
        <v>0</v>
      </c>
      <c r="K140" s="676">
        <f t="shared" si="21"/>
        <v>0</v>
      </c>
    </row>
    <row r="141" ht="15.75" customHeight="1" spans="2:11">
      <c r="B141" s="22"/>
      <c r="C141" s="608"/>
      <c r="D141" s="457"/>
      <c r="E141" s="457"/>
      <c r="F141" s="572"/>
      <c r="G141" s="95" t="str">
        <f t="shared" si="20"/>
        <v>Not Started</v>
      </c>
      <c r="H141" s="535"/>
      <c r="J141" s="675">
        <f t="shared" si="21"/>
        <v>0</v>
      </c>
      <c r="K141" s="676">
        <f t="shared" si="21"/>
        <v>0</v>
      </c>
    </row>
    <row r="142" ht="15.75" customHeight="1" spans="2:11">
      <c r="B142" s="22"/>
      <c r="C142" s="609" t="s">
        <v>216</v>
      </c>
      <c r="D142" s="610"/>
      <c r="E142" s="614"/>
      <c r="F142" s="536" t="s">
        <v>217</v>
      </c>
      <c r="G142" s="40"/>
      <c r="H142" s="100"/>
      <c r="J142" s="675">
        <f t="shared" si="21"/>
        <v>0</v>
      </c>
      <c r="K142" s="676">
        <f t="shared" si="21"/>
        <v>0</v>
      </c>
    </row>
    <row r="143" ht="15.75" customHeight="1" spans="2:11">
      <c r="B143" s="22"/>
      <c r="C143" s="517" t="s">
        <v>69</v>
      </c>
      <c r="D143" s="517" t="s">
        <v>70</v>
      </c>
      <c r="E143" s="518"/>
      <c r="F143" s="102" t="s">
        <v>44</v>
      </c>
      <c r="G143" s="103" t="s">
        <v>61</v>
      </c>
      <c r="H143" s="104" t="s">
        <v>62</v>
      </c>
      <c r="J143" s="677"/>
      <c r="K143" s="674"/>
    </row>
    <row r="144" spans="2:11">
      <c r="B144" s="22"/>
      <c r="C144" s="42" t="s">
        <v>279</v>
      </c>
      <c r="D144" s="619" t="s">
        <v>280</v>
      </c>
      <c r="E144" s="648"/>
      <c r="F144" s="106">
        <v>1</v>
      </c>
      <c r="G144" s="107" t="str">
        <f t="shared" ref="G144:G167" si="22">IF(F144=100%,"Complete",IF(AND(F144&lt;100%,F144&gt;0%),"In Progress","Not Started"))</f>
        <v>Complete</v>
      </c>
      <c r="H144" s="108"/>
      <c r="J144" s="678"/>
      <c r="K144" s="676"/>
    </row>
    <row r="145" spans="2:11">
      <c r="B145" s="22"/>
      <c r="C145" s="44"/>
      <c r="D145" s="45"/>
      <c r="E145" s="109"/>
      <c r="F145" s="110"/>
      <c r="G145" s="107" t="str">
        <f t="shared" si="22"/>
        <v>Not Started</v>
      </c>
      <c r="H145" s="111"/>
      <c r="J145" s="678"/>
      <c r="K145" s="676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678" t="str">
        <f t="shared" ref="J146:J152" si="23">C155</f>
        <v>Sqlalchemy ORM - completed</v>
      </c>
      <c r="K146" s="676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678" t="str">
        <f t="shared" si="23"/>
        <v>Bank account part 2 - no changes</v>
      </c>
      <c r="K147" s="676"/>
    </row>
    <row r="148" ht="15.75" customHeight="1" spans="2:11">
      <c r="B148" s="22"/>
      <c r="C148" s="46"/>
      <c r="D148" s="47"/>
      <c r="E148" s="112"/>
      <c r="F148" s="113"/>
      <c r="G148" s="107" t="str">
        <f t="shared" si="22"/>
        <v>Not Started</v>
      </c>
      <c r="H148" s="103"/>
      <c r="J148" s="678" t="str">
        <f t="shared" si="23"/>
        <v>Consume GitHub API - made changes</v>
      </c>
      <c r="K148" s="676"/>
    </row>
    <row r="149" ht="15.75" customHeight="1" spans="2:11">
      <c r="B149" s="22"/>
      <c r="C149" s="48">
        <v>0.541666666666667</v>
      </c>
      <c r="D149" s="49"/>
      <c r="E149" s="114"/>
      <c r="F149" s="115" t="s">
        <v>71</v>
      </c>
      <c r="G149" s="116"/>
      <c r="H149" s="117"/>
      <c r="J149" s="678" t="str">
        <f t="shared" si="23"/>
        <v>Data Wrangling - no changes</v>
      </c>
      <c r="K149" s="676"/>
    </row>
    <row r="150" ht="15.75" customHeight="1" spans="2:11">
      <c r="B150" s="22"/>
      <c r="C150" s="519">
        <v>0.583333333333333</v>
      </c>
      <c r="D150" s="611"/>
      <c r="E150" s="520"/>
      <c r="F150" s="50" t="s">
        <v>72</v>
      </c>
      <c r="G150" s="51"/>
      <c r="H150" s="118"/>
      <c r="J150" s="678" t="str">
        <f t="shared" si="23"/>
        <v>Sqlalchemy migrations with Alembic - started</v>
      </c>
      <c r="K150" s="676"/>
    </row>
    <row r="151" ht="15.75" customHeight="1" spans="2:11">
      <c r="B151" s="22"/>
      <c r="C151" s="52" t="s">
        <v>69</v>
      </c>
      <c r="D151" s="53"/>
      <c r="E151" s="119"/>
      <c r="F151" s="120" t="s">
        <v>44</v>
      </c>
      <c r="G151" s="120" t="s">
        <v>61</v>
      </c>
      <c r="H151" s="118" t="s">
        <v>62</v>
      </c>
      <c r="J151" s="678" t="str">
        <f t="shared" si="23"/>
        <v>create a REST api to interact with actual database - started</v>
      </c>
      <c r="K151" s="676"/>
    </row>
    <row r="152" ht="15" customHeight="1" spans="2:11">
      <c r="B152" s="22"/>
      <c r="C152" s="521" t="s">
        <v>218</v>
      </c>
      <c r="D152" s="541"/>
      <c r="E152" s="120" t="s">
        <v>219</v>
      </c>
      <c r="F152" s="122"/>
      <c r="G152" s="541" t="str">
        <f t="shared" si="22"/>
        <v>Not Started</v>
      </c>
      <c r="H152" s="124"/>
      <c r="J152" s="678">
        <f t="shared" si="23"/>
        <v>0</v>
      </c>
      <c r="K152" s="676"/>
    </row>
    <row r="153" ht="15.75" customHeight="1" spans="2:11">
      <c r="B153" s="22"/>
      <c r="C153" s="523" t="s">
        <v>220</v>
      </c>
      <c r="D153" s="123"/>
      <c r="E153" s="615"/>
      <c r="F153" s="126"/>
      <c r="G153" s="123" t="str">
        <f t="shared" si="22"/>
        <v>Not Started</v>
      </c>
      <c r="H153" s="127"/>
      <c r="J153" s="690"/>
      <c r="K153" s="691"/>
    </row>
    <row r="154" ht="15.75" customHeight="1" spans="2:11">
      <c r="B154" s="22"/>
      <c r="C154" s="525" t="s">
        <v>221</v>
      </c>
      <c r="D154" s="612"/>
      <c r="E154" s="615"/>
      <c r="F154" s="126"/>
      <c r="G154" s="123" t="str">
        <f t="shared" si="22"/>
        <v>Not Started</v>
      </c>
      <c r="H154" s="127"/>
      <c r="J154" s="681" t="s">
        <v>64</v>
      </c>
      <c r="K154" s="682"/>
    </row>
    <row r="155" ht="15.15" spans="2:11">
      <c r="B155" s="22"/>
      <c r="C155" s="613" t="s">
        <v>281</v>
      </c>
      <c r="D155" s="130"/>
      <c r="E155" s="616" t="s">
        <v>222</v>
      </c>
      <c r="F155" s="126">
        <v>1</v>
      </c>
      <c r="G155" s="123" t="str">
        <f t="shared" si="22"/>
        <v>Complete</v>
      </c>
      <c r="H155" s="127"/>
      <c r="J155" s="677" t="str">
        <f t="shared" ref="J155:J159" si="24">C137</f>
        <v>Python intermediate - olwethu.ntsukumbini@umuzi.org - no longer in the review column</v>
      </c>
      <c r="K155" s="674"/>
    </row>
    <row r="156" spans="2:11">
      <c r="B156" s="22"/>
      <c r="C156" s="570" t="s">
        <v>225</v>
      </c>
      <c r="D156" s="571"/>
      <c r="E156" s="129" t="s">
        <v>224</v>
      </c>
      <c r="F156" s="126">
        <v>1</v>
      </c>
      <c r="G156" s="123" t="str">
        <f t="shared" si="22"/>
        <v>Complete</v>
      </c>
      <c r="H156" s="127"/>
      <c r="J156" s="678" t="str">
        <f t="shared" si="24"/>
        <v>Bank account part 1 - oswell.ndhlovu@umuzi.org - review</v>
      </c>
      <c r="K156" s="676"/>
    </row>
    <row r="157" spans="2:11">
      <c r="B157" s="22"/>
      <c r="C157" s="64" t="s">
        <v>282</v>
      </c>
      <c r="D157" s="65"/>
      <c r="E157" s="130"/>
      <c r="F157" s="126">
        <v>1</v>
      </c>
      <c r="G157" s="123" t="str">
        <f t="shared" si="22"/>
        <v>Complete</v>
      </c>
      <c r="H157" s="127"/>
      <c r="J157" s="678">
        <f t="shared" si="24"/>
        <v>0</v>
      </c>
      <c r="K157" s="676"/>
    </row>
    <row r="158" spans="2:11">
      <c r="B158" s="22"/>
      <c r="C158" s="64" t="s">
        <v>239</v>
      </c>
      <c r="D158" s="65"/>
      <c r="E158" s="130"/>
      <c r="F158" s="126">
        <v>1</v>
      </c>
      <c r="G158" s="123" t="str">
        <f t="shared" si="22"/>
        <v>Complete</v>
      </c>
      <c r="H158" s="127"/>
      <c r="J158" s="678">
        <f t="shared" si="24"/>
        <v>0</v>
      </c>
      <c r="K158" s="676"/>
    </row>
    <row r="159" ht="15.75" customHeight="1" spans="2:11">
      <c r="B159" s="22"/>
      <c r="C159" s="64" t="s">
        <v>283</v>
      </c>
      <c r="D159" s="65"/>
      <c r="E159" s="130"/>
      <c r="F159" s="126">
        <v>1</v>
      </c>
      <c r="G159" s="123" t="str">
        <f t="shared" si="22"/>
        <v>Complete</v>
      </c>
      <c r="H159" s="127"/>
      <c r="J159" s="678">
        <f t="shared" si="24"/>
        <v>0</v>
      </c>
      <c r="K159" s="676"/>
    </row>
    <row r="160" ht="15.75" customHeight="1" spans="2:11">
      <c r="B160" s="22"/>
      <c r="C160" s="64" t="s">
        <v>284</v>
      </c>
      <c r="D160" s="65"/>
      <c r="E160" s="130"/>
      <c r="F160" s="126">
        <v>1</v>
      </c>
      <c r="G160" s="123" t="str">
        <f t="shared" si="22"/>
        <v>Complete</v>
      </c>
      <c r="H160" s="127"/>
      <c r="J160" s="675" t="s">
        <v>76</v>
      </c>
      <c r="K160" s="687"/>
    </row>
    <row r="161" ht="15.75" customHeight="1" spans="2:11">
      <c r="B161" s="66"/>
      <c r="C161" s="67"/>
      <c r="D161" s="68"/>
      <c r="E161" s="131"/>
      <c r="F161" s="132"/>
      <c r="G161" s="123" t="str">
        <f t="shared" si="22"/>
        <v>Not Started</v>
      </c>
      <c r="H161" s="133"/>
      <c r="J161" s="688" t="s">
        <v>77</v>
      </c>
      <c r="K161" s="689"/>
    </row>
    <row r="162" ht="25.75" spans="2:11">
      <c r="B162" s="69"/>
      <c r="C162" s="70"/>
      <c r="D162" s="71"/>
      <c r="E162" s="71"/>
      <c r="F162" s="134"/>
      <c r="G162" s="71"/>
      <c r="H162" s="71"/>
      <c r="J162" s="679"/>
      <c r="K162" s="680"/>
    </row>
    <row r="163" ht="15.75" customHeight="1" spans="2:8">
      <c r="B163" s="69"/>
      <c r="C163" s="70"/>
      <c r="D163" s="71"/>
      <c r="E163" s="71"/>
      <c r="F163" s="134"/>
      <c r="G163" s="71"/>
      <c r="H163" s="71"/>
    </row>
    <row r="164" ht="15.15"/>
    <row r="165" ht="15.15" spans="10:11">
      <c r="J165" s="135" t="s">
        <v>47</v>
      </c>
      <c r="K165" s="136">
        <f>K136</f>
        <v>45630</v>
      </c>
    </row>
    <row r="166" ht="21.75" customHeight="1" spans="2:11">
      <c r="B166" s="20" t="s">
        <v>58</v>
      </c>
      <c r="C166" s="21" t="s">
        <v>59</v>
      </c>
      <c r="D166" s="20" t="s">
        <v>60</v>
      </c>
      <c r="E166" s="80"/>
      <c r="F166" s="81" t="s">
        <v>44</v>
      </c>
      <c r="G166" s="21" t="s">
        <v>61</v>
      </c>
      <c r="H166" s="80" t="s">
        <v>62</v>
      </c>
      <c r="J166" s="137"/>
      <c r="K166" s="138"/>
    </row>
    <row r="167" spans="2:11">
      <c r="B167" s="22">
        <v>45631</v>
      </c>
      <c r="C167" s="23">
        <v>0.208333333333333</v>
      </c>
      <c r="D167" s="24" t="s">
        <v>63</v>
      </c>
      <c r="E167" s="82"/>
      <c r="F167" s="83"/>
      <c r="G167" s="84" t="str">
        <f t="shared" si="22"/>
        <v>Not Started</v>
      </c>
      <c r="H167" s="82"/>
      <c r="J167" s="137" t="str">
        <f t="shared" ref="J167:K188" si="25">J138</f>
        <v>What is Unit Testing?</v>
      </c>
      <c r="K167" s="139" t="str">
        <f t="shared" ref="K167:K168" si="26">K138</f>
        <v>https://youtu.be/3kzHmaeozDI?si=4yHgQhbKJrVDKXtQ</v>
      </c>
    </row>
    <row r="168" spans="2:11">
      <c r="B168" s="22"/>
      <c r="C168" s="25">
        <v>0.25</v>
      </c>
      <c r="D168" s="26"/>
      <c r="E168" s="85"/>
      <c r="F168" s="86"/>
      <c r="G168" s="87"/>
      <c r="H168" s="85"/>
      <c r="J168" s="140">
        <f t="shared" si="25"/>
        <v>0</v>
      </c>
      <c r="K168" s="141">
        <f t="shared" si="26"/>
        <v>0</v>
      </c>
    </row>
    <row r="169" spans="2:11">
      <c r="B169" s="22"/>
      <c r="C169" s="25">
        <v>0.291666666666666</v>
      </c>
      <c r="D169" s="26"/>
      <c r="E169" s="85"/>
      <c r="F169" s="86"/>
      <c r="G169" s="87"/>
      <c r="H169" s="85"/>
      <c r="J169" s="140">
        <f t="shared" si="25"/>
        <v>0</v>
      </c>
      <c r="K169" s="141">
        <f t="shared" si="25"/>
        <v>0</v>
      </c>
    </row>
    <row r="170" spans="2:11">
      <c r="B170" s="22"/>
      <c r="C170" s="25">
        <v>0.333333333333333</v>
      </c>
      <c r="D170" s="26"/>
      <c r="E170" s="85"/>
      <c r="F170" s="86"/>
      <c r="G170" s="87"/>
      <c r="H170" s="85"/>
      <c r="J170" s="140">
        <f t="shared" si="25"/>
        <v>0</v>
      </c>
      <c r="K170" s="141">
        <f t="shared" si="25"/>
        <v>0</v>
      </c>
    </row>
    <row r="171" ht="15.75" customHeight="1" spans="2:11">
      <c r="B171" s="22"/>
      <c r="C171" s="27">
        <v>0.375</v>
      </c>
      <c r="D171" s="28"/>
      <c r="E171" s="88"/>
      <c r="F171" s="89"/>
      <c r="G171" s="90"/>
      <c r="H171" s="88"/>
      <c r="J171" s="140">
        <f t="shared" si="25"/>
        <v>0</v>
      </c>
      <c r="K171" s="141">
        <f t="shared" si="25"/>
        <v>0</v>
      </c>
    </row>
    <row r="172" ht="15.75" customHeight="1" spans="2:11">
      <c r="B172" s="22"/>
      <c r="C172" s="606" t="s">
        <v>215</v>
      </c>
      <c r="D172" s="607"/>
      <c r="E172" s="32"/>
      <c r="F172" s="29" t="s">
        <v>64</v>
      </c>
      <c r="G172" s="30"/>
      <c r="H172" s="531"/>
      <c r="J172" s="149"/>
      <c r="K172" s="139"/>
    </row>
    <row r="173" ht="15.75" customHeight="1" spans="2:11">
      <c r="B173" s="22"/>
      <c r="C173" s="31" t="s">
        <v>65</v>
      </c>
      <c r="D173" s="32" t="s">
        <v>66</v>
      </c>
      <c r="E173" s="32" t="s">
        <v>43</v>
      </c>
      <c r="F173" s="92" t="s">
        <v>44</v>
      </c>
      <c r="G173" s="93" t="s">
        <v>61</v>
      </c>
      <c r="H173" s="92" t="s">
        <v>62</v>
      </c>
      <c r="J173" s="150"/>
      <c r="K173" s="141"/>
    </row>
    <row r="174" spans="2:11">
      <c r="B174" s="22"/>
      <c r="C174" s="33"/>
      <c r="D174" s="34"/>
      <c r="E174" s="34"/>
      <c r="F174" s="94"/>
      <c r="G174" s="95" t="str">
        <f t="shared" ref="G174:G178" si="27">IF(F174=100%,"Complete",IF(AND(F174&lt;100%,F174&gt;0%),"In Progress","Not Started"))</f>
        <v>Not Started</v>
      </c>
      <c r="H174" s="96"/>
      <c r="J174" s="150"/>
      <c r="K174" s="141"/>
    </row>
    <row r="175" spans="2:11">
      <c r="B175" s="22"/>
      <c r="C175" s="35"/>
      <c r="D175" s="36"/>
      <c r="E175" s="36"/>
      <c r="F175" s="97"/>
      <c r="G175" s="95" t="str">
        <f t="shared" si="27"/>
        <v>Not Started</v>
      </c>
      <c r="H175" s="98"/>
      <c r="J175" s="150" t="str">
        <f t="shared" si="25"/>
        <v>Sqlalchemy ORM - completed</v>
      </c>
      <c r="K175" s="141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50" t="str">
        <f t="shared" si="25"/>
        <v>Bank account part 2 - no changes</v>
      </c>
      <c r="K176" s="141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50" t="str">
        <f t="shared" si="25"/>
        <v>Consume GitHub API - made changes</v>
      </c>
      <c r="K177" s="141"/>
    </row>
    <row r="178" ht="15.75" customHeight="1" spans="2:11">
      <c r="B178" s="22"/>
      <c r="C178" s="608"/>
      <c r="D178" s="457"/>
      <c r="E178" s="457"/>
      <c r="F178" s="572"/>
      <c r="G178" s="95" t="str">
        <f t="shared" si="27"/>
        <v>Not Started</v>
      </c>
      <c r="H178" s="535"/>
      <c r="J178" s="150" t="str">
        <f t="shared" si="25"/>
        <v>Data Wrangling - no changes</v>
      </c>
      <c r="K178" s="141"/>
    </row>
    <row r="179" ht="15.75" customHeight="1" spans="2:11">
      <c r="B179" s="22"/>
      <c r="C179" s="609" t="s">
        <v>216</v>
      </c>
      <c r="D179" s="610"/>
      <c r="E179" s="614"/>
      <c r="F179" s="536" t="s">
        <v>217</v>
      </c>
      <c r="G179" s="40"/>
      <c r="H179" s="100"/>
      <c r="J179" s="150" t="str">
        <f t="shared" si="25"/>
        <v>Sqlalchemy migrations with Alembic - started</v>
      </c>
      <c r="K179" s="141"/>
    </row>
    <row r="180" ht="15.75" customHeight="1" spans="2:11">
      <c r="B180" s="22"/>
      <c r="C180" s="517" t="s">
        <v>69</v>
      </c>
      <c r="D180" s="517" t="s">
        <v>70</v>
      </c>
      <c r="E180" s="518"/>
      <c r="F180" s="102" t="s">
        <v>44</v>
      </c>
      <c r="G180" s="103" t="s">
        <v>61</v>
      </c>
      <c r="H180" s="104" t="s">
        <v>62</v>
      </c>
      <c r="J180" s="150" t="str">
        <f t="shared" si="25"/>
        <v>create a REST api to interact with actual database - started</v>
      </c>
      <c r="K180" s="141"/>
    </row>
    <row r="181" spans="2:11">
      <c r="B181" s="22"/>
      <c r="C181" s="42"/>
      <c r="D181" s="43"/>
      <c r="E181" s="105"/>
      <c r="F181" s="106"/>
      <c r="G181" s="107" t="str">
        <f t="shared" ref="G181:G204" si="28">IF(F181=100%,"Complete",IF(AND(F181&lt;100%,F181&gt;0%),"In Progress","Not Started"))</f>
        <v>Not Started</v>
      </c>
      <c r="H181" s="108"/>
      <c r="J181" s="150">
        <f t="shared" si="25"/>
        <v>0</v>
      </c>
      <c r="K181" s="141"/>
    </row>
    <row r="182" ht="15.15" spans="2:11">
      <c r="B182" s="22"/>
      <c r="C182" s="44"/>
      <c r="D182" s="45"/>
      <c r="E182" s="109"/>
      <c r="F182" s="110"/>
      <c r="G182" s="107" t="str">
        <f t="shared" si="28"/>
        <v>Not Started</v>
      </c>
      <c r="H182" s="111"/>
      <c r="J182" s="145"/>
      <c r="K182" s="14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55" t="s">
        <v>64</v>
      </c>
      <c r="K183" s="156"/>
    </row>
    <row r="184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50" t="str">
        <f t="shared" si="25"/>
        <v>Python intermediate - olwethu.ntsukumbini@umuzi.org - no longer in the review column</v>
      </c>
      <c r="K184" s="141"/>
    </row>
    <row r="185" ht="15.75" customHeight="1" spans="2:11">
      <c r="B185" s="22"/>
      <c r="C185" s="46"/>
      <c r="D185" s="47"/>
      <c r="E185" s="112"/>
      <c r="F185" s="113"/>
      <c r="G185" s="107" t="str">
        <f t="shared" si="28"/>
        <v>Not Started</v>
      </c>
      <c r="H185" s="103"/>
      <c r="J185" s="150" t="str">
        <f t="shared" si="25"/>
        <v>Bank account part 1 - oswell.ndhlovu@umuzi.org - review</v>
      </c>
      <c r="K185" s="141"/>
    </row>
    <row r="186" ht="15.75" customHeight="1" spans="2:11">
      <c r="B186" s="22"/>
      <c r="C186" s="48">
        <v>0.541666666666667</v>
      </c>
      <c r="D186" s="49"/>
      <c r="E186" s="114"/>
      <c r="F186" s="115" t="s">
        <v>71</v>
      </c>
      <c r="G186" s="116"/>
      <c r="H186" s="117"/>
      <c r="J186" s="150">
        <f t="shared" si="25"/>
        <v>0</v>
      </c>
      <c r="K186" s="141"/>
    </row>
    <row r="187" ht="15.75" customHeight="1" spans="2:11">
      <c r="B187" s="22"/>
      <c r="C187" s="519">
        <v>0.583333333333333</v>
      </c>
      <c r="D187" s="611"/>
      <c r="E187" s="520"/>
      <c r="F187" s="50" t="s">
        <v>72</v>
      </c>
      <c r="G187" s="51"/>
      <c r="H187" s="118"/>
      <c r="J187" s="150">
        <f t="shared" si="25"/>
        <v>0</v>
      </c>
      <c r="K187" s="141"/>
    </row>
    <row r="188" ht="15.75" customHeight="1" spans="2:11">
      <c r="B188" s="22"/>
      <c r="C188" s="52" t="s">
        <v>69</v>
      </c>
      <c r="D188" s="53"/>
      <c r="E188" s="119"/>
      <c r="F188" s="120" t="s">
        <v>44</v>
      </c>
      <c r="G188" s="120" t="s">
        <v>61</v>
      </c>
      <c r="H188" s="118" t="s">
        <v>62</v>
      </c>
      <c r="J188" s="150">
        <f t="shared" si="25"/>
        <v>0</v>
      </c>
      <c r="K188" s="141"/>
    </row>
    <row r="189" ht="15.75" customHeight="1" spans="2:11">
      <c r="B189" s="22"/>
      <c r="C189" s="521" t="s">
        <v>218</v>
      </c>
      <c r="D189" s="541"/>
      <c r="E189" s="120" t="s">
        <v>219</v>
      </c>
      <c r="F189" s="122"/>
      <c r="G189" s="541" t="str">
        <f t="shared" si="28"/>
        <v>Not Started</v>
      </c>
      <c r="H189" s="124"/>
      <c r="J189" s="151"/>
      <c r="K189" s="152"/>
    </row>
    <row r="190" ht="15.75" customHeight="1" spans="2:11">
      <c r="B190" s="22"/>
      <c r="C190" s="523" t="s">
        <v>220</v>
      </c>
      <c r="D190" s="123"/>
      <c r="E190" s="615"/>
      <c r="F190" s="126"/>
      <c r="G190" s="123" t="str">
        <f t="shared" si="28"/>
        <v>Not Started</v>
      </c>
      <c r="H190" s="127"/>
      <c r="J190" s="153" t="s">
        <v>67</v>
      </c>
      <c r="K190" s="154">
        <f>B167</f>
        <v>45631</v>
      </c>
    </row>
    <row r="191" ht="15.75" customHeight="1" spans="2:11">
      <c r="B191" s="22"/>
      <c r="C191" s="525" t="s">
        <v>221</v>
      </c>
      <c r="D191" s="612"/>
      <c r="E191" s="615"/>
      <c r="F191" s="126"/>
      <c r="G191" s="123" t="str">
        <f t="shared" si="28"/>
        <v>Not Started</v>
      </c>
      <c r="H191" s="127"/>
      <c r="J191" s="155"/>
      <c r="K191" s="156"/>
    </row>
    <row r="192" ht="15.15" spans="2:11">
      <c r="B192" s="22"/>
      <c r="C192" s="613" t="s">
        <v>198</v>
      </c>
      <c r="D192" s="130"/>
      <c r="E192" s="616" t="s">
        <v>222</v>
      </c>
      <c r="F192" s="126"/>
      <c r="G192" s="123" t="str">
        <f t="shared" si="28"/>
        <v>Not Started</v>
      </c>
      <c r="H192" s="127"/>
      <c r="J192" s="137">
        <f t="shared" ref="J192:K196" si="29">C181</f>
        <v>0</v>
      </c>
      <c r="K192" s="139">
        <f t="shared" si="29"/>
        <v>0</v>
      </c>
    </row>
    <row r="193" ht="15" customHeight="1" spans="2:11">
      <c r="B193" s="22"/>
      <c r="C193" s="570" t="s">
        <v>248</v>
      </c>
      <c r="D193" s="571"/>
      <c r="E193" s="129" t="s">
        <v>224</v>
      </c>
      <c r="F193" s="126"/>
      <c r="G193" s="123" t="str">
        <f t="shared" si="28"/>
        <v>Not Started</v>
      </c>
      <c r="H193" s="127"/>
      <c r="J193" s="140">
        <f t="shared" si="29"/>
        <v>0</v>
      </c>
      <c r="K193" s="141">
        <f t="shared" si="29"/>
        <v>0</v>
      </c>
    </row>
    <row r="194" ht="15" customHeight="1" spans="2:11">
      <c r="B194" s="22"/>
      <c r="C194" s="64" t="s">
        <v>255</v>
      </c>
      <c r="D194" s="65"/>
      <c r="E194" s="130"/>
      <c r="F194" s="126"/>
      <c r="G194" s="123" t="str">
        <f t="shared" si="28"/>
        <v>Not Started</v>
      </c>
      <c r="H194" s="127"/>
      <c r="J194" s="140">
        <f t="shared" si="29"/>
        <v>0</v>
      </c>
      <c r="K194" s="141">
        <f t="shared" si="29"/>
        <v>0</v>
      </c>
    </row>
    <row r="195" ht="15" customHeight="1" spans="2:11">
      <c r="B195" s="22"/>
      <c r="C195" s="64" t="s">
        <v>201</v>
      </c>
      <c r="D195" s="65"/>
      <c r="E195" s="130"/>
      <c r="F195" s="126"/>
      <c r="G195" s="123" t="str">
        <f t="shared" si="28"/>
        <v>Not Started</v>
      </c>
      <c r="H195" s="127"/>
      <c r="J195" s="140">
        <f t="shared" si="29"/>
        <v>0</v>
      </c>
      <c r="K195" s="141">
        <f t="shared" si="29"/>
        <v>0</v>
      </c>
    </row>
    <row r="196" ht="15" customHeight="1" spans="2:11">
      <c r="B196" s="22"/>
      <c r="C196" s="64" t="s">
        <v>285</v>
      </c>
      <c r="D196" s="65"/>
      <c r="E196" s="130"/>
      <c r="F196" s="126"/>
      <c r="G196" s="123" t="str">
        <f t="shared" si="28"/>
        <v>Not Started</v>
      </c>
      <c r="H196" s="127"/>
      <c r="J196" s="140">
        <f t="shared" si="29"/>
        <v>0</v>
      </c>
      <c r="K196" s="141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49"/>
      <c r="K197" s="139"/>
    </row>
    <row r="198" ht="15.75" customHeight="1" spans="2:11">
      <c r="B198" s="66"/>
      <c r="C198" s="67"/>
      <c r="D198" s="68"/>
      <c r="E198" s="131"/>
      <c r="F198" s="132"/>
      <c r="G198" s="123" t="str">
        <f t="shared" si="28"/>
        <v>Not Started</v>
      </c>
      <c r="H198" s="133"/>
      <c r="J198" s="150"/>
      <c r="K198" s="141"/>
    </row>
    <row r="199" ht="25" spans="2:11">
      <c r="B199" s="69"/>
      <c r="C199" s="70"/>
      <c r="D199" s="71"/>
      <c r="E199" s="71"/>
      <c r="F199" s="134"/>
      <c r="G199" s="71"/>
      <c r="H199" s="71"/>
      <c r="J199" s="150"/>
      <c r="K199" s="141"/>
    </row>
    <row r="200" ht="15.75" customHeight="1" spans="2:11">
      <c r="B200" s="69"/>
      <c r="C200" s="70"/>
      <c r="D200" s="71"/>
      <c r="E200" s="71"/>
      <c r="F200" s="134"/>
      <c r="G200" s="71"/>
      <c r="H200" s="71"/>
      <c r="J200" s="150" t="str">
        <f t="shared" ref="J200:J206" si="30">C192</f>
        <v>create a REST api to interact with actual database - continue</v>
      </c>
      <c r="K200" s="141"/>
    </row>
    <row r="201" spans="10:11">
      <c r="J201" s="150" t="str">
        <f t="shared" si="30"/>
        <v>Bank account part 2 - make changes if requested</v>
      </c>
      <c r="K201" s="141"/>
    </row>
    <row r="202" ht="15.15" spans="10:11">
      <c r="J202" s="150" t="str">
        <f t="shared" si="30"/>
        <v>Consume GitHub API - make changes if requested</v>
      </c>
      <c r="K202" s="141"/>
    </row>
    <row r="203" ht="21.75" customHeight="1" spans="2:11">
      <c r="B203" s="20" t="s">
        <v>58</v>
      </c>
      <c r="C203" s="21" t="s">
        <v>59</v>
      </c>
      <c r="D203" s="20" t="s">
        <v>60</v>
      </c>
      <c r="E203" s="80"/>
      <c r="F203" s="81" t="s">
        <v>44</v>
      </c>
      <c r="G203" s="21" t="s">
        <v>61</v>
      </c>
      <c r="H203" s="80" t="s">
        <v>62</v>
      </c>
      <c r="J203" s="150" t="str">
        <f t="shared" si="30"/>
        <v>Data Wrangling - make changes if requested</v>
      </c>
      <c r="K203" s="141"/>
    </row>
    <row r="204" ht="23.25" customHeight="1" spans="2:11">
      <c r="B204" s="22">
        <v>45632</v>
      </c>
      <c r="C204" s="23">
        <v>0.208333333333333</v>
      </c>
      <c r="D204" s="24" t="s">
        <v>63</v>
      </c>
      <c r="E204" s="82"/>
      <c r="F204" s="83"/>
      <c r="G204" s="84" t="str">
        <f t="shared" si="28"/>
        <v>Not Started</v>
      </c>
      <c r="H204" s="82"/>
      <c r="J204" s="150" t="str">
        <f t="shared" si="30"/>
        <v>Sqlalchemy migrations with Alembic - continue</v>
      </c>
      <c r="K204" s="141"/>
    </row>
    <row r="205" spans="2:11">
      <c r="B205" s="22"/>
      <c r="C205" s="25">
        <v>0.25</v>
      </c>
      <c r="D205" s="26"/>
      <c r="E205" s="85"/>
      <c r="F205" s="86"/>
      <c r="G205" s="87"/>
      <c r="H205" s="85"/>
      <c r="J205" s="150">
        <f t="shared" si="30"/>
        <v>0</v>
      </c>
      <c r="K205" s="141"/>
    </row>
    <row r="206" spans="2:11">
      <c r="B206" s="22"/>
      <c r="C206" s="25">
        <v>0.291666666666666</v>
      </c>
      <c r="D206" s="26"/>
      <c r="E206" s="85"/>
      <c r="F206" s="86"/>
      <c r="G206" s="87"/>
      <c r="H206" s="85"/>
      <c r="J206" s="150">
        <f t="shared" si="30"/>
        <v>0</v>
      </c>
      <c r="K206" s="141"/>
    </row>
    <row r="207" ht="15.15" spans="2:11">
      <c r="B207" s="22"/>
      <c r="C207" s="25">
        <v>0.333333333333333</v>
      </c>
      <c r="D207" s="26"/>
      <c r="E207" s="85"/>
      <c r="F207" s="86"/>
      <c r="G207" s="87"/>
      <c r="H207" s="85"/>
      <c r="J207" s="189"/>
      <c r="K207" s="190"/>
    </row>
    <row r="208" ht="15.75" customHeight="1" spans="2:11">
      <c r="B208" s="22"/>
      <c r="C208" s="27">
        <v>0.375</v>
      </c>
      <c r="D208" s="28"/>
      <c r="E208" s="88"/>
      <c r="F208" s="89"/>
      <c r="G208" s="90"/>
      <c r="H208" s="88"/>
      <c r="J208" s="155" t="s">
        <v>64</v>
      </c>
      <c r="K208" s="156"/>
    </row>
    <row r="209" ht="15.75" customHeight="1" spans="2:11">
      <c r="B209" s="22"/>
      <c r="C209" s="606" t="s">
        <v>215</v>
      </c>
      <c r="D209" s="607"/>
      <c r="E209" s="32"/>
      <c r="F209" s="29" t="s">
        <v>64</v>
      </c>
      <c r="G209" s="30"/>
      <c r="H209" s="531"/>
      <c r="J209" s="149">
        <f t="shared" ref="J209:J213" si="31">C174</f>
        <v>0</v>
      </c>
      <c r="K209" s="139"/>
    </row>
    <row r="210" ht="15.75" customHeight="1" spans="2:11">
      <c r="B210" s="22"/>
      <c r="C210" s="31" t="s">
        <v>65</v>
      </c>
      <c r="D210" s="32" t="s">
        <v>66</v>
      </c>
      <c r="E210" s="32" t="s">
        <v>43</v>
      </c>
      <c r="F210" s="92" t="s">
        <v>44</v>
      </c>
      <c r="G210" s="93" t="s">
        <v>61</v>
      </c>
      <c r="H210" s="92" t="s">
        <v>62</v>
      </c>
      <c r="J210" s="150">
        <f t="shared" si="31"/>
        <v>0</v>
      </c>
      <c r="K210" s="141"/>
    </row>
    <row r="211" spans="2:11">
      <c r="B211" s="22"/>
      <c r="C211" s="33"/>
      <c r="D211" s="34"/>
      <c r="E211" s="34"/>
      <c r="F211" s="94"/>
      <c r="G211" s="95" t="str">
        <f t="shared" ref="G211:G215" si="32">IF(F211=100%,"Complete",IF(AND(F211&lt;100%,F211&gt;0%),"In Progress","Not Started"))</f>
        <v>Not Started</v>
      </c>
      <c r="H211" s="96"/>
      <c r="J211" s="150">
        <f t="shared" si="31"/>
        <v>0</v>
      </c>
      <c r="K211" s="141"/>
    </row>
    <row r="212" spans="2:11">
      <c r="B212" s="22"/>
      <c r="C212" s="35"/>
      <c r="D212" s="36"/>
      <c r="E212" s="36"/>
      <c r="F212" s="97"/>
      <c r="G212" s="95" t="str">
        <f t="shared" si="32"/>
        <v>Not Started</v>
      </c>
      <c r="H212" s="98"/>
      <c r="J212" s="150">
        <f t="shared" si="31"/>
        <v>0</v>
      </c>
      <c r="K212" s="141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50">
        <f t="shared" si="31"/>
        <v>0</v>
      </c>
      <c r="K213" s="141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40" t="s">
        <v>76</v>
      </c>
      <c r="K214" s="144"/>
    </row>
    <row r="215" ht="15.75" customHeight="1" spans="2:11">
      <c r="B215" s="22"/>
      <c r="C215" s="608"/>
      <c r="D215" s="457"/>
      <c r="E215" s="457"/>
      <c r="F215" s="572"/>
      <c r="G215" s="95" t="str">
        <f t="shared" si="32"/>
        <v>Not Started</v>
      </c>
      <c r="H215" s="535"/>
      <c r="J215" s="157" t="s">
        <v>77</v>
      </c>
      <c r="K215" s="158"/>
    </row>
    <row r="216" ht="15.75" customHeight="1" spans="2:11">
      <c r="B216" s="22"/>
      <c r="C216" s="609" t="s">
        <v>216</v>
      </c>
      <c r="D216" s="610"/>
      <c r="E216" s="614"/>
      <c r="F216" s="536" t="s">
        <v>217</v>
      </c>
      <c r="G216" s="40"/>
      <c r="H216" s="100"/>
      <c r="J216" s="145"/>
      <c r="K216" s="146"/>
    </row>
    <row r="217" ht="15.75" customHeight="1" spans="2:8">
      <c r="B217" s="22"/>
      <c r="C217" s="517" t="s">
        <v>69</v>
      </c>
      <c r="D217" s="517" t="s">
        <v>70</v>
      </c>
      <c r="E217" s="518"/>
      <c r="F217" s="102" t="s">
        <v>44</v>
      </c>
      <c r="G217" s="103" t="s">
        <v>61</v>
      </c>
      <c r="H217" s="104" t="s">
        <v>62</v>
      </c>
    </row>
    <row r="218" ht="15.15" spans="2:8">
      <c r="B218" s="22"/>
      <c r="C218" s="42" t="s">
        <v>253</v>
      </c>
      <c r="D218" s="619" t="s">
        <v>254</v>
      </c>
      <c r="E218" s="648"/>
      <c r="F218" s="106"/>
      <c r="G218" s="107" t="str">
        <f t="shared" ref="G218:G235" si="33">IF(F218=100%,"Complete",IF(AND(F218&lt;100%,F218&gt;0%),"In Progress","Not Started"))</f>
        <v>Not Started</v>
      </c>
      <c r="H218" s="108"/>
    </row>
    <row r="219" ht="15.15" spans="2:11">
      <c r="B219" s="22"/>
      <c r="C219" s="44"/>
      <c r="D219" s="45"/>
      <c r="E219" s="109"/>
      <c r="F219" s="110"/>
      <c r="G219" s="107" t="str">
        <f t="shared" si="33"/>
        <v>Not Started</v>
      </c>
      <c r="H219" s="111"/>
      <c r="J219" s="670" t="s">
        <v>47</v>
      </c>
      <c r="K219" s="671">
        <f>K190</f>
        <v>45631</v>
      </c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672"/>
      <c r="K220" s="673"/>
    </row>
    <row r="221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672">
        <f t="shared" ref="J221:K242" si="34">J192</f>
        <v>0</v>
      </c>
      <c r="K221" s="674">
        <f t="shared" ref="K221:K222" si="35">K192</f>
        <v>0</v>
      </c>
    </row>
    <row r="222" ht="15.75" customHeight="1" spans="2:11">
      <c r="B222" s="22"/>
      <c r="C222" s="46"/>
      <c r="D222" s="47"/>
      <c r="E222" s="112"/>
      <c r="F222" s="113"/>
      <c r="G222" s="107" t="str">
        <f t="shared" si="33"/>
        <v>Not Started</v>
      </c>
      <c r="H222" s="103"/>
      <c r="J222" s="675">
        <f t="shared" si="34"/>
        <v>0</v>
      </c>
      <c r="K222" s="676">
        <f t="shared" si="35"/>
        <v>0</v>
      </c>
    </row>
    <row r="223" ht="15.75" customHeight="1" spans="2:11">
      <c r="B223" s="22"/>
      <c r="C223" s="48">
        <v>0.541666666666667</v>
      </c>
      <c r="D223" s="49"/>
      <c r="E223" s="114"/>
      <c r="F223" s="115" t="s">
        <v>71</v>
      </c>
      <c r="G223" s="116"/>
      <c r="H223" s="117"/>
      <c r="J223" s="675">
        <f t="shared" si="34"/>
        <v>0</v>
      </c>
      <c r="K223" s="676">
        <f t="shared" si="34"/>
        <v>0</v>
      </c>
    </row>
    <row r="224" ht="15.75" customHeight="1" spans="2:11">
      <c r="B224" s="22"/>
      <c r="C224" s="519">
        <v>0.583333333333333</v>
      </c>
      <c r="D224" s="611"/>
      <c r="E224" s="520"/>
      <c r="F224" s="50" t="s">
        <v>72</v>
      </c>
      <c r="G224" s="51"/>
      <c r="H224" s="118"/>
      <c r="J224" s="675">
        <f t="shared" si="34"/>
        <v>0</v>
      </c>
      <c r="K224" s="676">
        <f t="shared" si="34"/>
        <v>0</v>
      </c>
    </row>
    <row r="225" ht="15.75" customHeight="1" spans="2:11">
      <c r="B225" s="22"/>
      <c r="C225" s="52" t="s">
        <v>69</v>
      </c>
      <c r="D225" s="53"/>
      <c r="E225" s="119"/>
      <c r="F225" s="120" t="s">
        <v>44</v>
      </c>
      <c r="G225" s="120" t="s">
        <v>61</v>
      </c>
      <c r="H225" s="118" t="s">
        <v>62</v>
      </c>
      <c r="J225" s="675">
        <f t="shared" si="34"/>
        <v>0</v>
      </c>
      <c r="K225" s="676">
        <f t="shared" si="34"/>
        <v>0</v>
      </c>
    </row>
    <row r="226" ht="15" customHeight="1" spans="2:11">
      <c r="B226" s="22"/>
      <c r="C226" s="521" t="s">
        <v>218</v>
      </c>
      <c r="D226" s="541"/>
      <c r="E226" s="120" t="s">
        <v>219</v>
      </c>
      <c r="F226" s="122"/>
      <c r="G226" s="541" t="str">
        <f t="shared" si="33"/>
        <v>Not Started</v>
      </c>
      <c r="H226" s="124"/>
      <c r="J226" s="677">
        <f t="shared" si="34"/>
        <v>0</v>
      </c>
      <c r="K226" s="674"/>
    </row>
    <row r="227" spans="2:11">
      <c r="B227" s="22"/>
      <c r="C227" s="523" t="s">
        <v>220</v>
      </c>
      <c r="D227" s="123"/>
      <c r="E227" s="615"/>
      <c r="F227" s="126"/>
      <c r="G227" s="123" t="str">
        <f t="shared" si="33"/>
        <v>Not Started</v>
      </c>
      <c r="H227" s="127"/>
      <c r="J227" s="678">
        <f t="shared" si="34"/>
        <v>0</v>
      </c>
      <c r="K227" s="676"/>
    </row>
    <row r="228" ht="15.75" customHeight="1" spans="2:11">
      <c r="B228" s="22"/>
      <c r="C228" s="525" t="s">
        <v>221</v>
      </c>
      <c r="D228" s="612"/>
      <c r="E228" s="615"/>
      <c r="F228" s="126"/>
      <c r="G228" s="123" t="str">
        <f t="shared" si="33"/>
        <v>Not Started</v>
      </c>
      <c r="H228" s="127"/>
      <c r="J228" s="678">
        <f t="shared" si="34"/>
        <v>0</v>
      </c>
      <c r="K228" s="676"/>
    </row>
    <row r="229" ht="30" customHeight="1" spans="2:11">
      <c r="B229" s="22"/>
      <c r="C229" s="613" t="s">
        <v>198</v>
      </c>
      <c r="D229" s="130"/>
      <c r="E229" s="616" t="s">
        <v>222</v>
      </c>
      <c r="F229" s="126"/>
      <c r="G229" s="123" t="str">
        <f t="shared" si="33"/>
        <v>Not Started</v>
      </c>
      <c r="H229" s="127"/>
      <c r="J229" s="678" t="str">
        <f t="shared" si="34"/>
        <v>create a REST api to interact with actual database - continue</v>
      </c>
      <c r="K229" s="676"/>
    </row>
    <row r="230" ht="15.75" customHeight="1" spans="2:11">
      <c r="B230" s="22"/>
      <c r="C230" s="570" t="s">
        <v>248</v>
      </c>
      <c r="D230" s="571"/>
      <c r="E230" s="129" t="s">
        <v>224</v>
      </c>
      <c r="F230" s="126"/>
      <c r="G230" s="123" t="str">
        <f t="shared" si="33"/>
        <v>Not Started</v>
      </c>
      <c r="H230" s="127"/>
      <c r="J230" s="678" t="str">
        <f t="shared" si="34"/>
        <v>Bank account part 2 - make changes if requested</v>
      </c>
      <c r="K230" s="676"/>
    </row>
    <row r="231" spans="2:11">
      <c r="B231" s="22"/>
      <c r="C231" s="64" t="s">
        <v>255</v>
      </c>
      <c r="D231" s="65"/>
      <c r="E231" s="130"/>
      <c r="F231" s="126"/>
      <c r="G231" s="123" t="str">
        <f t="shared" si="33"/>
        <v>Not Started</v>
      </c>
      <c r="H231" s="127"/>
      <c r="J231" s="678" t="str">
        <f t="shared" si="34"/>
        <v>Consume GitHub API - make changes if requested</v>
      </c>
      <c r="K231" s="676"/>
    </row>
    <row r="232" ht="15.75" customHeight="1" spans="2:11">
      <c r="B232" s="22"/>
      <c r="C232" s="64" t="s">
        <v>201</v>
      </c>
      <c r="D232" s="65"/>
      <c r="E232" s="130"/>
      <c r="F232" s="126"/>
      <c r="G232" s="123" t="str">
        <f t="shared" si="33"/>
        <v>Not Started</v>
      </c>
      <c r="H232" s="127"/>
      <c r="J232" s="678" t="str">
        <f t="shared" si="34"/>
        <v>Data Wrangling - make changes if requested</v>
      </c>
      <c r="K232" s="676"/>
    </row>
    <row r="233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678" t="str">
        <f t="shared" si="34"/>
        <v>Sqlalchemy migrations with Alembic - continue</v>
      </c>
      <c r="K233" s="676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678">
        <f t="shared" si="34"/>
        <v>0</v>
      </c>
      <c r="K234" s="676"/>
    </row>
    <row r="235" ht="15.15" spans="2:11">
      <c r="B235" s="66"/>
      <c r="C235" s="67"/>
      <c r="D235" s="68"/>
      <c r="E235" s="131"/>
      <c r="F235" s="132"/>
      <c r="G235" s="123" t="str">
        <f t="shared" si="33"/>
        <v>Not Started</v>
      </c>
      <c r="H235" s="133"/>
      <c r="J235" s="678">
        <f t="shared" si="34"/>
        <v>0</v>
      </c>
      <c r="K235" s="676"/>
    </row>
    <row r="236" ht="25.75" spans="2:11">
      <c r="B236" s="69"/>
      <c r="C236" s="70"/>
      <c r="D236" s="71"/>
      <c r="E236" s="71"/>
      <c r="F236" s="134"/>
      <c r="G236" s="71"/>
      <c r="H236" s="71"/>
      <c r="J236" s="679"/>
      <c r="K236" s="680"/>
    </row>
    <row r="237" ht="25.75" spans="2:11">
      <c r="B237" s="69"/>
      <c r="C237" s="70"/>
      <c r="D237" s="71"/>
      <c r="E237" s="71"/>
      <c r="F237" s="134"/>
      <c r="G237" s="71"/>
      <c r="H237" s="71"/>
      <c r="J237" s="681" t="s">
        <v>64</v>
      </c>
      <c r="K237" s="682"/>
    </row>
    <row r="238" ht="15.15" spans="2:11">
      <c r="B238" s="191" t="s">
        <v>78</v>
      </c>
      <c r="C238" s="192">
        <f ca="1">TODAY()</f>
        <v>45827</v>
      </c>
      <c r="J238" s="678">
        <f t="shared" si="34"/>
        <v>0</v>
      </c>
      <c r="K238" s="676"/>
    </row>
    <row r="239" spans="2:11">
      <c r="B239" s="193"/>
      <c r="C239" s="194"/>
      <c r="J239" s="678">
        <f t="shared" si="34"/>
        <v>0</v>
      </c>
      <c r="K239" s="676"/>
    </row>
    <row r="240" ht="15.15" spans="2:11">
      <c r="B240" s="195" t="s">
        <v>79</v>
      </c>
      <c r="C240" s="196"/>
      <c r="D240" s="197"/>
      <c r="E240" s="197"/>
      <c r="F240" s="197"/>
      <c r="G240" s="197"/>
      <c r="H240" s="197"/>
      <c r="J240" s="678">
        <f t="shared" si="34"/>
        <v>0</v>
      </c>
      <c r="K240" s="676"/>
    </row>
    <row r="241" spans="2:11">
      <c r="B241" s="198"/>
      <c r="C241" s="199"/>
      <c r="D241" s="197"/>
      <c r="E241" s="197"/>
      <c r="F241" s="197"/>
      <c r="G241" s="197"/>
      <c r="H241" s="210"/>
      <c r="J241" s="678">
        <f t="shared" si="34"/>
        <v>0</v>
      </c>
      <c r="K241" s="676"/>
    </row>
    <row r="242" ht="15.15" spans="2:11">
      <c r="B242" s="200" t="s">
        <v>80</v>
      </c>
      <c r="C242" s="201"/>
      <c r="D242" s="197"/>
      <c r="E242" s="197"/>
      <c r="F242" s="197"/>
      <c r="G242" s="197"/>
      <c r="H242" s="210"/>
      <c r="J242" s="678">
        <f t="shared" si="34"/>
        <v>0</v>
      </c>
      <c r="K242" s="676"/>
    </row>
    <row r="243" ht="15.15" spans="2:11">
      <c r="B243" s="200"/>
      <c r="C243" s="201"/>
      <c r="D243" s="197"/>
      <c r="E243" s="197"/>
      <c r="F243" s="197"/>
      <c r="G243" s="197"/>
      <c r="H243" s="210"/>
      <c r="J243" s="683"/>
      <c r="K243" s="684"/>
    </row>
    <row r="244" ht="15.15" spans="2:11">
      <c r="B244" s="202"/>
      <c r="C244" s="203"/>
      <c r="D244" s="197"/>
      <c r="E244" s="197"/>
      <c r="F244" s="197"/>
      <c r="G244" s="197"/>
      <c r="H244" s="210"/>
      <c r="J244" s="685" t="s">
        <v>67</v>
      </c>
      <c r="K244" s="686">
        <f>B204</f>
        <v>45632</v>
      </c>
    </row>
    <row r="245" ht="15.15" spans="2:11">
      <c r="B245" s="204"/>
      <c r="C245" s="205"/>
      <c r="D245" s="197"/>
      <c r="E245" s="197"/>
      <c r="F245" s="197"/>
      <c r="G245" s="197"/>
      <c r="H245" s="210"/>
      <c r="J245" s="681"/>
      <c r="K245" s="682"/>
    </row>
    <row r="246" ht="15.15" spans="2:11">
      <c r="B246" s="206" t="s">
        <v>81</v>
      </c>
      <c r="C246" s="207"/>
      <c r="D246" s="197"/>
      <c r="E246" s="197"/>
      <c r="F246" s="197"/>
      <c r="G246" s="197"/>
      <c r="H246" s="210"/>
      <c r="J246" s="672" t="str">
        <f t="shared" ref="J246:K250" si="36">C218</f>
        <v>coderbyte assessment - complete</v>
      </c>
      <c r="K246" s="674"/>
    </row>
    <row r="247" ht="28.8" spans="2:11">
      <c r="B247" s="43" t="str">
        <f t="shared" ref="B247:B248" si="37">C70</f>
        <v>Dynamic Programming </v>
      </c>
      <c r="C247" s="208" t="str">
        <f t="shared" ref="C247:C248" si="38">D70</f>
        <v>https://www.geeksforgeeks.org/dynamic-programming/</v>
      </c>
      <c r="D247" s="197"/>
      <c r="E247" s="197"/>
      <c r="F247" s="197"/>
      <c r="G247" s="197"/>
      <c r="H247" s="210"/>
      <c r="J247" s="675">
        <f t="shared" si="36"/>
        <v>0</v>
      </c>
      <c r="K247" s="676">
        <f>D219</f>
        <v>0</v>
      </c>
    </row>
    <row r="248" spans="2:11">
      <c r="B248" s="45">
        <f t="shared" si="37"/>
        <v>0</v>
      </c>
      <c r="C248" s="209">
        <f t="shared" si="38"/>
        <v>0</v>
      </c>
      <c r="D248" s="197"/>
      <c r="E248" s="197"/>
      <c r="F248" s="197"/>
      <c r="G248" s="197"/>
      <c r="H248" s="210"/>
      <c r="J248" s="675">
        <f t="shared" si="36"/>
        <v>0</v>
      </c>
      <c r="K248" s="676">
        <f t="shared" si="36"/>
        <v>0</v>
      </c>
    </row>
    <row r="249" spans="2:11">
      <c r="B249" s="45">
        <f t="shared" ref="B249:B250" si="39">C107</f>
        <v>0</v>
      </c>
      <c r="C249" s="209">
        <f t="shared" ref="C249:C250" si="40">D107</f>
        <v>0</v>
      </c>
      <c r="D249" s="197"/>
      <c r="E249" s="197"/>
      <c r="F249" s="197"/>
      <c r="G249" s="197"/>
      <c r="H249" s="210"/>
      <c r="J249" s="675">
        <f t="shared" si="36"/>
        <v>0</v>
      </c>
      <c r="K249" s="676">
        <f t="shared" si="36"/>
        <v>0</v>
      </c>
    </row>
    <row r="250" ht="15.15" spans="2:11">
      <c r="B250" s="45">
        <f t="shared" si="39"/>
        <v>0</v>
      </c>
      <c r="C250" s="209">
        <f t="shared" si="40"/>
        <v>0</v>
      </c>
      <c r="D250" s="197"/>
      <c r="E250" s="197"/>
      <c r="F250" s="197"/>
      <c r="G250" s="197"/>
      <c r="H250" s="210"/>
      <c r="J250" s="675">
        <f t="shared" si="36"/>
        <v>0</v>
      </c>
      <c r="K250" s="676">
        <f t="shared" si="36"/>
        <v>0</v>
      </c>
    </row>
    <row r="251" ht="28.8" spans="2:11">
      <c r="B251" s="45" t="str">
        <f t="shared" ref="B251:B252" si="41">C144</f>
        <v>What is Unit Testing?</v>
      </c>
      <c r="C251" s="209" t="str">
        <f t="shared" ref="C251:C252" si="42">D144</f>
        <v>https://youtu.be/3kzHmaeozDI?si=4yHgQhbKJrVDKXtQ</v>
      </c>
      <c r="J251" s="677"/>
      <c r="K251" s="674"/>
    </row>
    <row r="252" spans="2:11">
      <c r="B252" s="45">
        <f t="shared" si="41"/>
        <v>0</v>
      </c>
      <c r="C252" s="209">
        <f t="shared" si="42"/>
        <v>0</v>
      </c>
      <c r="J252" s="678"/>
      <c r="K252" s="676"/>
    </row>
    <row r="253" spans="2:11">
      <c r="B253" s="45">
        <f t="shared" ref="B253:B254" si="43">C181</f>
        <v>0</v>
      </c>
      <c r="C253" s="209">
        <f t="shared" ref="C253:C254" si="44">D181</f>
        <v>0</v>
      </c>
      <c r="J253" s="678"/>
      <c r="K253" s="676"/>
    </row>
    <row r="254" spans="2:11">
      <c r="B254" s="45">
        <f t="shared" si="43"/>
        <v>0</v>
      </c>
      <c r="C254" s="209">
        <f t="shared" si="44"/>
        <v>0</v>
      </c>
      <c r="J254" s="678" t="str">
        <f t="shared" ref="J254:J260" si="45">C229</f>
        <v>create a REST api to interact with actual database - continue</v>
      </c>
      <c r="K254" s="676"/>
    </row>
    <row r="255" ht="201.6" spans="2:11">
      <c r="B255" s="45" t="str">
        <f t="shared" ref="B255:B256" si="46">C218</f>
        <v>coderbyte assessment - complete</v>
      </c>
      <c r="C255" s="209" t="str">
        <f t="shared" ref="C255:C256" si="47">D218</f>
        <v>http://url9090.coderbyte.com/ls/click?upn=u001.lj3TCiZxNU7jdbrh9WbrWc0TYooxWyNG7iblBrnUkY1dZbk53wTdsxFlySTVgXVYCF3I2EvZh4hdTWbRi-2B467w-3D-3DLvTw_0uW3xirGmLjaxDxe8V-2Bwmt8Dx4Ob8Wr9iaeT5yuPIW-2BAZIOCk1FZODbopvstDGyJMBD2vdgQqKEXdfcWOOl9lwvfir9Ju5jyTJgdwP9Dd5OMrpr3buflnG5f0T6Vyjyd0rfYGkvcadeSEFgLXiFWXte5PX2NYAXgBDCwhZrz-2BfPW1v32cO8VuvDfs7g65SGo71KK0G9eno-2BbWhNxntJlbA-3D-3D</v>
      </c>
      <c r="J255" s="678" t="str">
        <f t="shared" si="45"/>
        <v>Bank account part 2 - make changes if requested</v>
      </c>
      <c r="K255" s="676"/>
    </row>
    <row r="256" ht="15.15" spans="2:11">
      <c r="B256" s="211">
        <f t="shared" si="46"/>
        <v>0</v>
      </c>
      <c r="C256" s="212">
        <f t="shared" si="47"/>
        <v>0</v>
      </c>
      <c r="J256" s="678" t="str">
        <f t="shared" si="45"/>
        <v>Consume GitHub API - make changes if requested</v>
      </c>
      <c r="K256" s="676"/>
    </row>
    <row r="257" ht="15.15" spans="2:11">
      <c r="B257" s="213" t="s">
        <v>82</v>
      </c>
      <c r="C257" s="214"/>
      <c r="J257" s="678" t="str">
        <f t="shared" si="45"/>
        <v>Data Wrangling - make changes if requested</v>
      </c>
      <c r="K257" s="676"/>
    </row>
    <row r="258" spans="2:11">
      <c r="B258" s="215"/>
      <c r="C258" s="216"/>
      <c r="J258" s="678">
        <f t="shared" si="45"/>
        <v>0</v>
      </c>
      <c r="K258" s="676"/>
    </row>
    <row r="259" spans="2:11">
      <c r="B259" s="215" t="s">
        <v>83</v>
      </c>
      <c r="C259" s="216"/>
      <c r="J259" s="678">
        <f t="shared" si="45"/>
        <v>0</v>
      </c>
      <c r="K259" s="676"/>
    </row>
    <row r="260" ht="15.15" spans="2:11">
      <c r="B260" s="204"/>
      <c r="C260" s="205"/>
      <c r="J260" s="678">
        <f t="shared" si="45"/>
        <v>0</v>
      </c>
      <c r="K260" s="676"/>
    </row>
    <row r="261" ht="15.15" spans="2:11">
      <c r="B261" s="217" t="s">
        <v>84</v>
      </c>
      <c r="C261" s="218"/>
      <c r="J261" s="690"/>
      <c r="K261" s="691"/>
    </row>
    <row r="262" ht="15.15" spans="2:11">
      <c r="B262" s="219"/>
      <c r="C262" s="220"/>
      <c r="J262" s="681" t="s">
        <v>64</v>
      </c>
      <c r="K262" s="682"/>
    </row>
    <row r="263" spans="2:11">
      <c r="B263" s="221"/>
      <c r="C263" s="222"/>
      <c r="J263" s="677">
        <f t="shared" ref="J263:J267" si="48">C211</f>
        <v>0</v>
      </c>
      <c r="K263" s="674"/>
    </row>
    <row r="264" spans="2:11">
      <c r="B264" s="221"/>
      <c r="C264" s="222"/>
      <c r="J264" s="678">
        <f t="shared" si="48"/>
        <v>0</v>
      </c>
      <c r="K264" s="676"/>
    </row>
    <row r="265" spans="2:11">
      <c r="B265" s="221" t="str">
        <f t="shared" ref="B265:B271" si="49">C229</f>
        <v>create a REST api to interact with actual database - continue</v>
      </c>
      <c r="C265" s="222"/>
      <c r="J265" s="678">
        <f t="shared" si="48"/>
        <v>0</v>
      </c>
      <c r="K265" s="676"/>
    </row>
    <row r="266" spans="2:11">
      <c r="B266" s="221" t="str">
        <f t="shared" si="49"/>
        <v>Bank account part 2 - make changes if requested</v>
      </c>
      <c r="C266" s="222"/>
      <c r="J266" s="678">
        <f t="shared" si="48"/>
        <v>0</v>
      </c>
      <c r="K266" s="676"/>
    </row>
    <row r="267" spans="2:11">
      <c r="B267" s="221" t="str">
        <f t="shared" si="49"/>
        <v>Consume GitHub API - make changes if requested</v>
      </c>
      <c r="C267" s="222"/>
      <c r="J267" s="678">
        <f t="shared" si="48"/>
        <v>0</v>
      </c>
      <c r="K267" s="676"/>
    </row>
    <row r="268" spans="2:11">
      <c r="B268" s="221" t="str">
        <f t="shared" si="49"/>
        <v>Data Wrangling - make changes if requested</v>
      </c>
      <c r="C268" s="222"/>
      <c r="J268" s="675" t="s">
        <v>76</v>
      </c>
      <c r="K268" s="687"/>
    </row>
    <row r="269" spans="2:11">
      <c r="B269" s="221">
        <f t="shared" si="49"/>
        <v>0</v>
      </c>
      <c r="C269" s="222"/>
      <c r="J269" s="688" t="s">
        <v>77</v>
      </c>
      <c r="K269" s="689"/>
    </row>
    <row r="270" ht="15.15" spans="2:11">
      <c r="B270" s="221">
        <f t="shared" si="49"/>
        <v>0</v>
      </c>
      <c r="C270" s="222"/>
      <c r="J270" s="679"/>
      <c r="K270" s="680"/>
    </row>
    <row r="271" spans="2:3">
      <c r="B271" s="221">
        <f t="shared" si="49"/>
        <v>0</v>
      </c>
      <c r="C271" s="222"/>
    </row>
    <row r="272" ht="15.15" spans="2:3">
      <c r="B272" s="223" t="s">
        <v>85</v>
      </c>
      <c r="C272" s="224"/>
    </row>
    <row r="273" spans="2:3">
      <c r="B273" s="225">
        <v>1</v>
      </c>
      <c r="C273" s="220"/>
    </row>
    <row r="274" spans="2:3">
      <c r="B274" s="226"/>
      <c r="C274" s="216"/>
    </row>
    <row r="275" ht="15.15" spans="2:3">
      <c r="B275" s="227"/>
      <c r="C275" s="228"/>
    </row>
  </sheetData>
  <mergeCells count="455">
    <mergeCell ref="B2:C2"/>
    <mergeCell ref="B3:C3"/>
    <mergeCell ref="G3:H3"/>
    <mergeCell ref="B4:C4"/>
    <mergeCell ref="G4:H4"/>
    <mergeCell ref="J4:K4"/>
    <mergeCell ref="B5:C5"/>
    <mergeCell ref="B6:C6"/>
    <mergeCell ref="B7:C7"/>
    <mergeCell ref="B8:C8"/>
    <mergeCell ref="B9:C9"/>
    <mergeCell ref="B10:C10"/>
    <mergeCell ref="J10:K10"/>
    <mergeCell ref="B11:C11"/>
    <mergeCell ref="J11:K11"/>
    <mergeCell ref="B12:C12"/>
    <mergeCell ref="J12:K12"/>
    <mergeCell ref="B13:C13"/>
    <mergeCell ref="J13:K13"/>
    <mergeCell ref="B14:E14"/>
    <mergeCell ref="J14:K14"/>
    <mergeCell ref="B15:E15"/>
    <mergeCell ref="J15:K15"/>
    <mergeCell ref="J16:K16"/>
    <mergeCell ref="J17:K17"/>
    <mergeCell ref="D18:E18"/>
    <mergeCell ref="J18:K18"/>
    <mergeCell ref="J19:K19"/>
    <mergeCell ref="J20:K20"/>
    <mergeCell ref="J21:K21"/>
    <mergeCell ref="J22:K22"/>
    <mergeCell ref="J23:K23"/>
    <mergeCell ref="C24:E24"/>
    <mergeCell ref="F24:H24"/>
    <mergeCell ref="J24:K24"/>
    <mergeCell ref="J25:K25"/>
    <mergeCell ref="J26:K26"/>
    <mergeCell ref="J27:K27"/>
    <mergeCell ref="J29:K29"/>
    <mergeCell ref="C31:E31"/>
    <mergeCell ref="F31:H31"/>
    <mergeCell ref="D32:E32"/>
    <mergeCell ref="D33:E33"/>
    <mergeCell ref="D34:E34"/>
    <mergeCell ref="D35:E35"/>
    <mergeCell ref="J35:K35"/>
    <mergeCell ref="D36:E36"/>
    <mergeCell ref="J36:K36"/>
    <mergeCell ref="D37:E37"/>
    <mergeCell ref="J37:K37"/>
    <mergeCell ref="C38:E38"/>
    <mergeCell ref="F38:H38"/>
    <mergeCell ref="J38:K38"/>
    <mergeCell ref="C39:E39"/>
    <mergeCell ref="F39:H39"/>
    <mergeCell ref="J39:K39"/>
    <mergeCell ref="C40:E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J51:K51"/>
    <mergeCell ref="J52:K52"/>
    <mergeCell ref="J53:K53"/>
    <mergeCell ref="J54:K54"/>
    <mergeCell ref="D55:E55"/>
    <mergeCell ref="J55:K55"/>
    <mergeCell ref="J56:K56"/>
    <mergeCell ref="J58:K58"/>
    <mergeCell ref="C61:E61"/>
    <mergeCell ref="F61:H61"/>
    <mergeCell ref="J64:K64"/>
    <mergeCell ref="J65:K65"/>
    <mergeCell ref="J66:K66"/>
    <mergeCell ref="J67:K67"/>
    <mergeCell ref="C68:E68"/>
    <mergeCell ref="F68:H68"/>
    <mergeCell ref="J68:K68"/>
    <mergeCell ref="D69:E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C75:E75"/>
    <mergeCell ref="F75:H75"/>
    <mergeCell ref="J75:K75"/>
    <mergeCell ref="C76:E76"/>
    <mergeCell ref="F76:H76"/>
    <mergeCell ref="J76:K76"/>
    <mergeCell ref="C77:E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C83:D83"/>
    <mergeCell ref="J83:K83"/>
    <mergeCell ref="C84:D84"/>
    <mergeCell ref="C85:D85"/>
    <mergeCell ref="C86:D86"/>
    <mergeCell ref="C87:D87"/>
    <mergeCell ref="J89:K89"/>
    <mergeCell ref="J90:K90"/>
    <mergeCell ref="J91:K91"/>
    <mergeCell ref="D92:E92"/>
    <mergeCell ref="J92:K92"/>
    <mergeCell ref="J93:K93"/>
    <mergeCell ref="J94:K94"/>
    <mergeCell ref="J95:K95"/>
    <mergeCell ref="J96:K96"/>
    <mergeCell ref="J97:K97"/>
    <mergeCell ref="C98:E98"/>
    <mergeCell ref="F98:H98"/>
    <mergeCell ref="J98:K98"/>
    <mergeCell ref="J99:K99"/>
    <mergeCell ref="J100:K100"/>
    <mergeCell ref="J101:K101"/>
    <mergeCell ref="J102:K102"/>
    <mergeCell ref="J103:K103"/>
    <mergeCell ref="J104:K104"/>
    <mergeCell ref="C105:E105"/>
    <mergeCell ref="F105:H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D110:E110"/>
    <mergeCell ref="D111:E111"/>
    <mergeCell ref="C112:E112"/>
    <mergeCell ref="F112:H112"/>
    <mergeCell ref="J112:K112"/>
    <mergeCell ref="C113:E113"/>
    <mergeCell ref="F113:H113"/>
    <mergeCell ref="C114:E114"/>
    <mergeCell ref="C115:D115"/>
    <mergeCell ref="C116:D116"/>
    <mergeCell ref="C117:D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J125:K125"/>
    <mergeCell ref="J126:K126"/>
    <mergeCell ref="J127:K127"/>
    <mergeCell ref="J128:K128"/>
    <mergeCell ref="D129:E129"/>
    <mergeCell ref="J129:K129"/>
    <mergeCell ref="J130:K130"/>
    <mergeCell ref="J131:K131"/>
    <mergeCell ref="J132:K132"/>
    <mergeCell ref="J133:K133"/>
    <mergeCell ref="J134:K134"/>
    <mergeCell ref="C135:E135"/>
    <mergeCell ref="F135:H135"/>
    <mergeCell ref="J135:K135"/>
    <mergeCell ref="J137:K137"/>
    <mergeCell ref="C142:E142"/>
    <mergeCell ref="F142:H142"/>
    <mergeCell ref="D143:E143"/>
    <mergeCell ref="J143:K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C149:E149"/>
    <mergeCell ref="F149:H149"/>
    <mergeCell ref="J149:K149"/>
    <mergeCell ref="C150:E150"/>
    <mergeCell ref="F150:H150"/>
    <mergeCell ref="J150:K150"/>
    <mergeCell ref="C151:E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J162:K162"/>
    <mergeCell ref="D166:E166"/>
    <mergeCell ref="J166:K166"/>
    <mergeCell ref="C172:E172"/>
    <mergeCell ref="F172:H172"/>
    <mergeCell ref="J172:K172"/>
    <mergeCell ref="J173:K173"/>
    <mergeCell ref="J174:K174"/>
    <mergeCell ref="J175:K175"/>
    <mergeCell ref="J176:K176"/>
    <mergeCell ref="J177:K177"/>
    <mergeCell ref="J178:K178"/>
    <mergeCell ref="C179:E179"/>
    <mergeCell ref="F179:H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C186:E186"/>
    <mergeCell ref="F186:H186"/>
    <mergeCell ref="J186:K186"/>
    <mergeCell ref="C187:E187"/>
    <mergeCell ref="F187:H187"/>
    <mergeCell ref="J187:K187"/>
    <mergeCell ref="C188:E188"/>
    <mergeCell ref="J188:K188"/>
    <mergeCell ref="C189:D189"/>
    <mergeCell ref="J189:K189"/>
    <mergeCell ref="C190:D190"/>
    <mergeCell ref="C191:D191"/>
    <mergeCell ref="J191:K191"/>
    <mergeCell ref="C192:D192"/>
    <mergeCell ref="C193:D193"/>
    <mergeCell ref="C194:D194"/>
    <mergeCell ref="C195:D195"/>
    <mergeCell ref="C196:D196"/>
    <mergeCell ref="C197:D197"/>
    <mergeCell ref="J197:K197"/>
    <mergeCell ref="C198:D198"/>
    <mergeCell ref="J198:K198"/>
    <mergeCell ref="J199:K199"/>
    <mergeCell ref="J200:K200"/>
    <mergeCell ref="J201:K201"/>
    <mergeCell ref="J202:K202"/>
    <mergeCell ref="D203:E203"/>
    <mergeCell ref="J203:K203"/>
    <mergeCell ref="J204:K204"/>
    <mergeCell ref="J205:K205"/>
    <mergeCell ref="J206:K206"/>
    <mergeCell ref="J207:K207"/>
    <mergeCell ref="J208:K208"/>
    <mergeCell ref="C209:E209"/>
    <mergeCell ref="F209:H209"/>
    <mergeCell ref="J209:K209"/>
    <mergeCell ref="J210:K210"/>
    <mergeCell ref="J211:K211"/>
    <mergeCell ref="J212:K212"/>
    <mergeCell ref="J213:K213"/>
    <mergeCell ref="J214:K214"/>
    <mergeCell ref="J215:K215"/>
    <mergeCell ref="C216:E216"/>
    <mergeCell ref="F216:H216"/>
    <mergeCell ref="J216:K216"/>
    <mergeCell ref="D217:E217"/>
    <mergeCell ref="D218:E218"/>
    <mergeCell ref="D219:E219"/>
    <mergeCell ref="D220:E220"/>
    <mergeCell ref="J220:K220"/>
    <mergeCell ref="D221:E221"/>
    <mergeCell ref="D222:E222"/>
    <mergeCell ref="C223:E223"/>
    <mergeCell ref="F223:H223"/>
    <mergeCell ref="C224:E224"/>
    <mergeCell ref="F224:H224"/>
    <mergeCell ref="C225:E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J236:K236"/>
    <mergeCell ref="J237:K237"/>
    <mergeCell ref="J238:K238"/>
    <mergeCell ref="B239:C239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B245:C245"/>
    <mergeCell ref="J245:K245"/>
    <mergeCell ref="B246:C246"/>
    <mergeCell ref="J251:K251"/>
    <mergeCell ref="J252:K252"/>
    <mergeCell ref="J253:K253"/>
    <mergeCell ref="J254:K254"/>
    <mergeCell ref="J255:K255"/>
    <mergeCell ref="J256:K256"/>
    <mergeCell ref="B257:C257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B272:C272"/>
    <mergeCell ref="B273:C273"/>
    <mergeCell ref="B274:C274"/>
    <mergeCell ref="B275:C275"/>
    <mergeCell ref="B19:B50"/>
    <mergeCell ref="B56:B87"/>
    <mergeCell ref="B93:B124"/>
    <mergeCell ref="B130:B161"/>
    <mergeCell ref="B167:B198"/>
    <mergeCell ref="B204:B235"/>
    <mergeCell ref="E41:E43"/>
    <mergeCell ref="E45:E50"/>
    <mergeCell ref="E78:E80"/>
    <mergeCell ref="E82:E87"/>
    <mergeCell ref="E115:E117"/>
    <mergeCell ref="E119:E124"/>
    <mergeCell ref="E152:E154"/>
    <mergeCell ref="E156:E161"/>
    <mergeCell ref="E189:E191"/>
    <mergeCell ref="E193:E198"/>
    <mergeCell ref="E226:E228"/>
    <mergeCell ref="E230:E235"/>
    <mergeCell ref="F19:F23"/>
    <mergeCell ref="F56:F60"/>
    <mergeCell ref="F93:F97"/>
    <mergeCell ref="F130:F134"/>
    <mergeCell ref="F167:F171"/>
    <mergeCell ref="F204:F208"/>
    <mergeCell ref="G19:G23"/>
    <mergeCell ref="G56:G60"/>
    <mergeCell ref="G93:G97"/>
    <mergeCell ref="G130:G134"/>
    <mergeCell ref="G167:G171"/>
    <mergeCell ref="G204:G208"/>
    <mergeCell ref="H19:H22"/>
    <mergeCell ref="H26:H30"/>
    <mergeCell ref="H33:H37"/>
    <mergeCell ref="H56:H59"/>
    <mergeCell ref="H63:H67"/>
    <mergeCell ref="H70:H74"/>
    <mergeCell ref="H93:H96"/>
    <mergeCell ref="H100:H104"/>
    <mergeCell ref="H107:H111"/>
    <mergeCell ref="H130:H133"/>
    <mergeCell ref="H137:H141"/>
    <mergeCell ref="H144:H148"/>
    <mergeCell ref="H167:H170"/>
    <mergeCell ref="H174:H178"/>
    <mergeCell ref="H181:H185"/>
    <mergeCell ref="H204:H207"/>
    <mergeCell ref="H211:H215"/>
    <mergeCell ref="H218:H222"/>
    <mergeCell ref="D204:E208"/>
    <mergeCell ref="D167:E171"/>
    <mergeCell ref="D130:E134"/>
    <mergeCell ref="D93:E97"/>
    <mergeCell ref="D56:E60"/>
    <mergeCell ref="D19:E23"/>
  </mergeCells>
  <conditionalFormatting sqref="F19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{65ab9cc0-2cf2-4f59-8114-4770e4e3352b}</x14:id>
        </ext>
      </extLst>
    </cfRule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{ecc907e8-bf5a-4f6d-8005-34269a4a779b}</x14:id>
        </ext>
      </extLst>
    </cfRule>
    <cfRule type="dataBar" priority="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{a8d7cd20-6cbe-40e9-b8d1-fe5fe51ccd1c}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{df01dcc8-2445-4d74-b8d8-b6a0aed3a6eb}</x14:id>
        </ext>
      </extLst>
    </cfRule>
    <cfRule type="dataBar" priority="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{d27c0249-8ae1-4576-934f-a460bfd11d38}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{7a3e79c4-e2b3-4fbd-a482-a200d3e196db}</x14:id>
        </ext>
      </extLst>
    </cfRule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{003cbf96-4766-4e14-9478-c242f50d5aaf}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{3c4bd313-5387-420d-9db6-b8aa06388b70}</x14:id>
        </ext>
      </extLst>
    </cfRule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{15cfa53c-ea5a-4916-95d9-0663c7fe0075}</x14:id>
        </ext>
      </extLst>
    </cfRule>
  </conditionalFormatting>
  <conditionalFormatting sqref="F56">
    <cfRule type="dataBar" priority="1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{75be4544-8008-4539-bdd3-2423e6321316}</x14:id>
        </ext>
      </extLst>
    </cfRule>
    <cfRule type="dataBar" priority="1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{87d82584-66f5-4a06-aa30-7d4059cc17a6}</x14:id>
        </ext>
      </extLst>
    </cfRule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{f3a74a90-000f-405a-a5c8-ba57573f007d}</x14:id>
        </ext>
      </extLst>
    </cfRule>
    <cfRule type="dataBar" priority="1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{a9953838-c32f-4597-b41b-e09870e47be1}</x14:id>
        </ext>
      </extLst>
    </cfRule>
    <cfRule type="dataBar" priority="1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{d2eca586-4caf-41f6-8e76-f5337c46e97e}</x14:id>
        </ext>
      </extLst>
    </cfRule>
    <cfRule type="dataBar" priority="1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{00edb9ad-1c7a-4235-bc5b-41e9b2f39e9a}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{38d8b35f-1846-493a-a501-f3ffa095f588}</x14:id>
        </ext>
      </extLst>
    </cfRule>
    <cfRule type="dataBar" priority="10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{3c0c5696-e947-40b3-a4e5-b216d359642e}</x14:id>
        </ext>
      </extLst>
    </cfRule>
    <cfRule type="dataBar" priority="1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{7f982864-93a8-425c-8db8-1deaf6716212}</x14:id>
        </ext>
      </extLst>
    </cfRule>
  </conditionalFormatting>
  <conditionalFormatting sqref="F93">
    <cfRule type="dataBar" priority="9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{78c54e08-e34c-4056-8cbe-66661a5981e0}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{302e7d8b-7150-4d4c-9093-0425650dbc4d}</x14:id>
        </ext>
      </extLst>
    </cfRule>
    <cfRule type="dataBar" priority="8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{de8350f0-ea9d-42d3-aeb0-d385b89e9608}</x14:id>
        </ext>
      </extLst>
    </cfRule>
    <cfRule type="dataBar" priority="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{5e8b1e0f-43b4-4a96-9b46-bf48ff46723d}</x14:id>
        </ext>
      </extLst>
    </cfRule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{abbf0616-1d42-43c1-a1e5-25d9e8c0dd7a}</x14:id>
        </ext>
      </extLst>
    </cfRule>
    <cfRule type="dataBar" priority="9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{754df508-07eb-4906-90ea-f0cc13675d3e}</x14:id>
        </ext>
      </extLst>
    </cfRule>
    <cfRule type="dataBar" priority="10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{986626fb-b131-4ff1-b0f3-2967d3933581}</x14:id>
        </ext>
      </extLst>
    </cfRule>
    <cfRule type="dataBar" priority="9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{b8da2277-93b1-4612-ae8f-460d764128a2}</x14:id>
        </ext>
      </extLst>
    </cfRule>
    <cfRule type="dataBar" priority="9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{ead7601c-d7ca-4405-bd23-36e83a4f0429}</x14:id>
        </ext>
      </extLst>
    </cfRule>
  </conditionalFormatting>
  <conditionalFormatting sqref="F130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{c07eecdb-f7e6-4138-90e9-e311c6864ae7}</x14:id>
        </ext>
      </extLst>
    </cfRule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{65c89fc3-993a-41a4-b753-4097b9da0138}</x14:id>
        </ext>
      </extLst>
    </cfRule>
    <cfRule type="dataBar" priority="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{151c3058-08aa-4fc9-a841-0c5507a55ba2}</x14:id>
        </ext>
      </extLst>
    </cfRule>
    <cfRule type="dataBar" priority="6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{58cddeff-f52f-4dde-895f-a6f79f137868}</x14:id>
        </ext>
      </extLst>
    </cfRule>
    <cfRule type="dataBar" priority="7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{5a37dfd6-b8e6-4262-94cd-70dd0b1fc145}</x14:id>
        </ext>
      </extLst>
    </cfRule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{d78dffb5-0996-409a-a888-e98cd674edac}</x14:id>
        </ext>
      </extLst>
    </cfRule>
    <cfRule type="dataBar" priority="8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{8881dd88-51f6-4e60-8451-3082885714e5}</x14:id>
        </ext>
      </extLst>
    </cfRule>
    <cfRule type="dataBar" priority="7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{07ad4d32-e7dc-4e67-bfd6-8701c66fedad}</x14:id>
        </ext>
      </extLst>
    </cfRule>
    <cfRule type="dataBar" priority="7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{3707883b-192e-4888-a3c4-5c15948f02fc}</x14:id>
        </ext>
      </extLst>
    </cfRule>
  </conditionalFormatting>
  <conditionalFormatting sqref="F167"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{98c91bf8-7091-49e0-97d0-5e0dc30b32eb}</x14:id>
        </ext>
      </extLst>
    </cfRule>
    <cfRule type="dataBar" priority="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{8d97f86a-251f-46b1-b377-ccd5c86f727a}</x14:id>
        </ext>
      </extLst>
    </cfRule>
    <cfRule type="dataBar" priority="6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{432c5101-c703-4205-bca1-b3baf7689879}</x14:id>
        </ext>
      </extLst>
    </cfRule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{4b9c6a3f-4dc0-4dd8-9043-3f43f31ac9dc}</x14:id>
        </ext>
      </extLst>
    </cfRule>
    <cfRule type="dataBar" priority="5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{9ec48e8c-728e-4927-a3ec-9c9472eb7518}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{4a1cdfa7-cc60-4384-82cf-c66998a3b832}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{63f18249-cb68-4a6c-92e5-7170c52bc04e}</x14:id>
        </ext>
      </extLst>
    </cfRule>
    <cfRule type="dataBar" priority="5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{1f838ab6-85f5-4473-8537-5756962f2c29}</x14:id>
        </ext>
      </extLst>
    </cfRule>
    <cfRule type="dataBar" priority="5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{211fad63-b6b0-4ab3-92f5-4f0234e4bee5}</x14:id>
        </ext>
      </extLst>
    </cfRule>
  </conditionalFormatting>
  <conditionalFormatting sqref="F204"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{f90efbee-9dff-4014-a778-a18a62892a67}</x14:id>
        </ext>
      </extLst>
    </cfRule>
    <cfRule type="dataBar" priority="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{273ad501-1171-42f4-865e-6c69eff62de7}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{aa8a1f7b-0edc-48a8-932c-b0326e405c7b}</x14:id>
        </ext>
      </extLst>
    </cfRule>
    <cfRule type="dataBar" priority="3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{41926d6c-27a1-4b59-bad0-2a3f2bbbc9b5}</x14:id>
        </ext>
      </extLst>
    </cfRule>
    <cfRule type="dataBar" priority="3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{e91a8c70-81c8-4a03-bc7c-4a7f9e651b84}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{0e776454-365f-40b9-a3c8-3f9aa66a8bc6}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{665ed631-1c8b-461b-a618-fc370584e5f1}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{f14ad825-825e-4f51-b750-cd419ecf6ae2}</x14:id>
        </ext>
      </extLst>
    </cfRule>
    <cfRule type="dataBar" priority="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{f5e214c1-0838-44fc-a68e-f0ce5f02392c}</x14:id>
        </ext>
      </extLst>
    </cfRule>
  </conditionalFormatting>
  <conditionalFormatting sqref="F26:F30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{998e83ce-8429-48ce-99cc-7635f4a4ce20}</x14:id>
        </ext>
      </extLst>
    </cfRule>
    <cfRule type="dataBar" priority="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{bbd4f86c-f191-44d0-8022-634127269e90}</x14:id>
        </ext>
      </extLst>
    </cfRule>
    <cfRule type="dataBar" priority="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{696ac326-a678-4cef-b197-03bf1e17d01c}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{3aaa195d-0f56-4d45-9683-7f17a49b57d9}</x14:id>
        </ext>
      </extLst>
    </cfRule>
  </conditionalFormatting>
  <conditionalFormatting sqref="F33:F37">
    <cfRule type="dataBar" priority="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{091c6d21-2ccd-4ad8-b2e4-2a5507567d69}</x14:id>
        </ext>
      </extLst>
    </cfRule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{22ce7d3b-86ab-4edb-a964-cbe5c882910d}</x14:id>
        </ext>
      </extLst>
    </cfRule>
  </conditionalFormatting>
  <conditionalFormatting sqref="F41:F50">
    <cfRule type="dataBar" priority="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{8e353e3a-7948-45e3-9b21-b0c9831a3603}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{5ce03b56-6360-445c-b63e-137bb7144061}</x14:id>
        </ext>
      </extLst>
    </cfRule>
    <cfRule type="dataBar" priority="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{59891875-17fd-4f91-8afc-da55b61894b5}</x14:id>
        </ext>
      </extLst>
    </cfRule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{61a48dbf-8cd0-4c51-bdd4-e76cc621af72}</x14:id>
        </ext>
      </extLst>
    </cfRule>
  </conditionalFormatting>
  <conditionalFormatting sqref="F51:F52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{9b160dca-b114-43bc-bacb-762d107b735d}</x14:id>
        </ext>
      </extLst>
    </cfRule>
  </conditionalFormatting>
  <conditionalFormatting sqref="F63:F67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{c533d3c9-be48-4d57-8846-188bedab24bc}</x14:id>
        </ext>
      </extLst>
    </cfRule>
    <cfRule type="dataBar" priority="1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{2f6366e5-9b21-4cac-8d63-5087e2f220b4}</x14:id>
        </ext>
      </extLst>
    </cfRule>
    <cfRule type="dataBar" priority="10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{4635c3db-9d3f-4f0e-bd92-bf3ed9083cbb}</x14:id>
        </ext>
      </extLst>
    </cfRule>
    <cfRule type="dataBar" priority="10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{0d431575-221d-44ec-82db-dfb0014c9a8b}</x14:id>
        </ext>
      </extLst>
    </cfRule>
  </conditionalFormatting>
  <conditionalFormatting sqref="F70:F74">
    <cfRule type="dataBar" priority="10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{5c5edbbb-205c-4f3d-89ea-9583ada2869e}</x14:id>
        </ext>
      </extLst>
    </cfRule>
    <cfRule type="dataBar" priority="10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{f68dca48-dee7-4f01-abe2-9cf59cb22b0f}</x14:id>
        </ext>
      </extLst>
    </cfRule>
  </conditionalFormatting>
  <conditionalFormatting sqref="F78:F87">
    <cfRule type="dataBar" priority="1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{0a34880b-7a27-40a1-ab17-d43492612b73}</x14:id>
        </ext>
      </extLst>
    </cfRule>
    <cfRule type="dataBar" priority="10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{2c2dfc88-4cb3-4ecd-b82e-b05e0da8b346}</x14:id>
        </ext>
      </extLst>
    </cfRule>
    <cfRule type="dataBar" priority="10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{5176cebb-4c4b-41ac-b533-8b618c311484}</x14:id>
        </ext>
      </extLst>
    </cfRule>
    <cfRule type="dataBar" priority="10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{5304f2c2-8510-42c1-80f8-dcead8c834ac}</x14:id>
        </ext>
      </extLst>
    </cfRule>
  </conditionalFormatting>
  <conditionalFormatting sqref="F88:F89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{a02a3a60-dcae-410d-bd3b-1e26656340b9}</x14:id>
        </ext>
      </extLst>
    </cfRule>
  </conditionalFormatting>
  <conditionalFormatting sqref="F100:F104">
    <cfRule type="dataBar" priority="8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{65008844-1eb9-4484-b7b4-84912da82b4b}</x14:id>
        </ext>
      </extLst>
    </cfRule>
    <cfRule type="dataBar" priority="8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{8d35ed43-2725-4bd9-b959-dc31c584f5db}</x14:id>
        </ext>
      </extLst>
    </cfRule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{a28effdc-ed05-4336-9129-23aa662f3375}</x14:id>
        </ext>
      </extLst>
    </cfRule>
    <cfRule type="dataBar" priority="9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{9ac03627-c731-40af-883d-25513686b49e}</x14:id>
        </ext>
      </extLst>
    </cfRule>
  </conditionalFormatting>
  <conditionalFormatting sqref="F107:F111">
    <cfRule type="dataBar" priority="8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{1f6f50d1-057a-436e-a07c-bb9d68f3f188}</x14:id>
        </ext>
      </extLst>
    </cfRule>
    <cfRule type="dataBar" priority="8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{d0a2f3bc-00db-4827-aa95-df3fa50399fc}</x14:id>
        </ext>
      </extLst>
    </cfRule>
  </conditionalFormatting>
  <conditionalFormatting sqref="F115:F124">
    <cfRule type="dataBar" priority="8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{67ef6ab6-3312-461c-b72e-a46200006970}</x14:id>
        </ext>
      </extLst>
    </cfRule>
    <cfRule type="dataBar" priority="8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{3554d42d-3a5e-476d-a0d2-d61e2f7670e4}</x14:id>
        </ext>
      </extLst>
    </cfRule>
    <cfRule type="dataBar" priority="8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{59c8a739-f602-4d67-b3b1-2d6ac826cb26}</x14:id>
        </ext>
      </extLst>
    </cfRule>
    <cfRule type="dataBar" priority="9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{c3cdeae5-f8c0-4538-9467-87cbeacc3e87}</x14:id>
        </ext>
      </extLst>
    </cfRule>
  </conditionalFormatting>
  <conditionalFormatting sqref="F125:F126">
    <cfRule type="dataBar" priority="12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{2f63619b-caf8-4d09-bbe3-a3bfdc139e45}</x14:id>
        </ext>
      </extLst>
    </cfRule>
  </conditionalFormatting>
  <conditionalFormatting sqref="F137:F141">
    <cfRule type="dataBar" priority="6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{74274bbb-18f4-4326-ad0c-bf24abe90e75}</x14:id>
        </ext>
      </extLst>
    </cfRule>
    <cfRule type="dataBar" priority="7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{d754b618-12f0-436f-9f40-74068cd0a9d5}</x14:id>
        </ext>
      </extLst>
    </cfRule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{ce143bd0-f40a-4f8f-b89c-97dde9f961f5}</x14:id>
        </ext>
      </extLst>
    </cfRule>
    <cfRule type="dataBar" priority="6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{4edc3a3c-4cad-4d72-ade9-75a3fa98a813}</x14:id>
        </ext>
      </extLst>
    </cfRule>
  </conditionalFormatting>
  <conditionalFormatting sqref="F144:F148">
    <cfRule type="dataBar" priority="6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{a41b5dc9-5710-4e45-9278-0febd178edd4}</x14:id>
        </ext>
      </extLst>
    </cfRule>
    <cfRule type="dataBar" priority="6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{8c01d99e-fa14-441e-8167-fe69e11e5129}</x14:id>
        </ext>
      </extLst>
    </cfRule>
  </conditionalFormatting>
  <conditionalFormatting sqref="F152:F161">
    <cfRule type="dataBar" priority="6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{c30c37c9-d60a-440e-adf6-0a3212c73417}</x14:id>
        </ext>
      </extLst>
    </cfRule>
    <cfRule type="dataBar" priority="7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{874e3e4d-d4b9-4c51-b967-e022526e36ea}</x14:id>
        </ext>
      </extLst>
    </cfRule>
    <cfRule type="dataBar" priority="6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{3c056d67-b5b7-4023-bb03-1fc740f53d9f}</x14:id>
        </ext>
      </extLst>
    </cfRule>
    <cfRule type="dataBar" priority="6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{dd9e57d7-dc23-477f-86c3-ee884d3b3ed7}</x14:id>
        </ext>
      </extLst>
    </cfRule>
  </conditionalFormatting>
  <conditionalFormatting sqref="F162:F163">
    <cfRule type="dataBar" priority="14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{42dbb65b-c4a9-4ff9-ba14-5f87c3acee60}</x14:id>
        </ext>
      </extLst>
    </cfRule>
  </conditionalFormatting>
  <conditionalFormatting sqref="F174:F178"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{3b8e22b3-cd34-4f23-90a9-a9043507d635}</x14:id>
        </ext>
      </extLst>
    </cfRule>
    <cfRule type="dataBar" priority="4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{1eb834e4-8dc7-442d-abb7-48ad26d051bd}</x14:id>
        </ext>
      </extLst>
    </cfRule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{5c78a862-984a-42c4-8ee8-fe9b21afd3c2}</x14:id>
        </ext>
      </extLst>
    </cfRule>
    <cfRule type="dataBar" priority="5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{72b8217c-c002-456a-b68c-9cff8fd918ad}</x14:id>
        </ext>
      </extLst>
    </cfRule>
  </conditionalFormatting>
  <conditionalFormatting sqref="F181:F185">
    <cfRule type="dataBar" priority="4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{6bd05146-f6e3-4b4e-9b68-61f5ac939990}</x14:id>
        </ext>
      </extLst>
    </cfRule>
    <cfRule type="dataBar" priority="4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{55a21dc7-d6dd-465a-a288-0c99e7d6757e}</x14:id>
        </ext>
      </extLst>
    </cfRule>
  </conditionalFormatting>
  <conditionalFormatting sqref="F189:F198">
    <cfRule type="dataBar" priority="4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{b694717a-9718-4aec-bdfb-11d214a2a93d}</x14:id>
        </ext>
      </extLst>
    </cfRule>
    <cfRule type="dataBar" priority="5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{f8ca9cda-a3a7-4199-911b-9767ffac8012}</x14:id>
        </ext>
      </extLst>
    </cfRule>
    <cfRule type="dataBar" priority="4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{d00e8982-048c-49e0-bbb3-7176a6dd6bda}</x14:id>
        </ext>
      </extLst>
    </cfRule>
    <cfRule type="dataBar" priority="4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{6987f09a-ca91-43aa-b94b-c591693f4fdb}</x14:id>
        </ext>
      </extLst>
    </cfRule>
  </conditionalFormatting>
  <conditionalFormatting sqref="F199:F200">
    <cfRule type="dataBar" priority="14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{83193a12-1adf-42fc-a146-a50df70e3bcc}</x14:id>
        </ext>
      </extLst>
    </cfRule>
  </conditionalFormatting>
  <conditionalFormatting sqref="F211:F215"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{fb64eb80-e2c3-4c1e-9ada-fda824c61761}</x14:id>
        </ext>
      </extLst>
    </cfRule>
    <cfRule type="dataBar" priority="3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{c4acb07d-34e6-4ea5-8af0-b2eb24f75e19}</x14:id>
        </ext>
      </extLst>
    </cfRule>
    <cfRule type="dataBar" priority="2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{babc2761-d1d5-4a2a-8e2a-62a420a51375}</x14:id>
        </ext>
      </extLst>
    </cfRule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{22afcdc1-d2d3-4e8e-a5e4-a8a1ad6779e3}</x14:id>
        </ext>
      </extLst>
    </cfRule>
  </conditionalFormatting>
  <conditionalFormatting sqref="F218:F222">
    <cfRule type="dataBar" priority="2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{d93e0a66-0160-42d0-b80d-c9895bb6f071}</x14:id>
        </ext>
      </extLst>
    </cfRule>
    <cfRule type="dataBar" priority="2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{1ee67e42-ccd3-4ecf-bfc4-c0449f76e874}</x14:id>
        </ext>
      </extLst>
    </cfRule>
  </conditionalFormatting>
  <conditionalFormatting sqref="F226:F235">
    <cfRule type="dataBar" priority="2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{897bfed4-2c47-4fd5-885d-44d5ddf6f22e}</x14:id>
        </ext>
      </extLst>
    </cfRule>
    <cfRule type="dataBar" priority="2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{f43f1d6c-9c05-4f6b-9a09-792aa851cfca}</x14:id>
        </ext>
      </extLst>
    </cfRule>
    <cfRule type="dataBar" priority="2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{57b67fbe-ff5f-436b-9e39-51fb2d665949}</x14:id>
        </ext>
      </extLst>
    </cfRule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{108e53af-7058-43e0-a66c-438034afc724}</x14:id>
        </ext>
      </extLst>
    </cfRule>
  </conditionalFormatting>
  <conditionalFormatting sqref="F236:F237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{852546c0-861d-435d-b0b0-5ba5004f6a4b}</x14:id>
        </ext>
      </extLst>
    </cfRule>
  </conditionalFormatting>
  <conditionalFormatting sqref="H241:H250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{032d1d43-e562-409b-93f2-ea1a45b3f134}</x14:id>
        </ext>
      </extLst>
    </cfRule>
  </conditionalFormatting>
  <conditionalFormatting sqref="D3:E13">
    <cfRule type="dataBar" priority="1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{5c330f5c-6683-4be6-ba69-1698f0ef4178}</x14:id>
        </ext>
      </extLst>
    </cfRule>
  </conditionalFormatting>
  <conditionalFormatting sqref="F33:F37;F26:F30;F19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{60f8bd4d-36f9-481e-8136-cdb070f89ad3}</x14:id>
        </ext>
      </extLst>
    </cfRule>
  </conditionalFormatting>
  <conditionalFormatting sqref="F70:F74;F63:F67;F56">
    <cfRule type="dataBar" priority="1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{1184a4d0-ba89-4328-b069-1a0cb96f5793}</x14:id>
        </ext>
      </extLst>
    </cfRule>
  </conditionalFormatting>
  <conditionalFormatting sqref="F107:F111;F100:F104;F93">
    <cfRule type="dataBar" priority="9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{e23cc25a-f6b8-4f23-a74d-c33472b80cf5}</x14:id>
        </ext>
      </extLst>
    </cfRule>
  </conditionalFormatting>
  <conditionalFormatting sqref="F144:F148;F137:F141;F130">
    <cfRule type="dataBar" priority="7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{3dd01f54-c42e-4fd9-b2e9-1e9ad7cde91e}</x14:id>
        </ext>
      </extLst>
    </cfRule>
  </conditionalFormatting>
  <conditionalFormatting sqref="F181:F185;F174:F178;F167">
    <cfRule type="dataBar" priority="5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{29d024e6-2eae-4483-889c-51390bd567e4}</x14:id>
        </ext>
      </extLst>
    </cfRule>
  </conditionalFormatting>
  <conditionalFormatting sqref="F218:F222;F211:F215;F204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{ab67ac07-5c96-4411-921a-28513b45c262}</x14:id>
        </ext>
      </extLst>
    </cfRule>
  </conditionalFormatting>
  <hyperlinks>
    <hyperlink ref="D33:E33" r:id="rId2" display="http://url9090.coderbyte.com/ls/click?upn=u001.lj3TCiZxNU7jdbrh9WbrWc0TYooxWyNG7iblBrnUkY1dZbk53wTdsxFlySTVgXVYG1Xaj8eGpKf8-2FGSZEC4M8w-3D-3DQCl8_0uW3xirGmLjaxDxe8V-2Bwmt8Dx4Ob8Wr9iaeT5yuPIW-2Bq1HbI7chZ1YtWdKeg2-2BbY5l3ux-2FA1M4PdGaZqb1AxhEcZSqw6-2FQk-2F-2Fc-2FJLbLunG-2FpUrSVGyFR5pBHBepyuX6WJcvvFnZ-2F7S-2BKeH6-2BUQiIcX76LiUDNrRfZp1bWc5YwHC1yN0npWfOcahjnYOU7GR6OVwrb7kp7dTtkFdKTRhrnA-3D-3D"/>
    <hyperlink ref="D63" r:id="rId3" display="https://github.com/Umuzi-org/Aron-Moganedi-273-simple-calculator-part-1-python/pulls"/>
    <hyperlink ref="E63" r:id="rId4" display="http://syllabus.africacode.net/projects/tdd/simple-calculator-part1/"/>
    <hyperlink ref="D70:E70" r:id="rId5" display="https://www.geeksforgeeks.org/dynamic-programming/"/>
    <hyperlink ref="D100" r:id="rId6" display="https://github.com/Umuzi-org/Oswell-Ndhlovu-959-contentitem-python/pulls"/>
    <hyperlink ref="E100" r:id="rId7" display="http://syllabus.africacode.net/projects/oop/bank-accounts/part-1/"/>
    <hyperlink ref="D144:E144" r:id="rId8" display="https://youtu.be/3kzHmaeozDI?si=4yHgQhbKJrVDKXtQ"/>
    <hyperlink ref="D218:E218" r:id="rId9" display="http://url9090.coderbyte.com/ls/click?upn=u001.lj3TCiZxNU7jdbrh9WbrWc0TYooxWyNG7iblBrnUkY1dZbk53wTdsxFlySTVgXVYCF3I2EvZh4hdTWbRi-2B467w-3D-3DLvTw_0uW3xirGmLjaxDxe8V-2Bwmt8Dx4Ob8Wr9iaeT5yuPIW-2BAZIOCk1FZODbopvstDGyJMBD2vdgQqKEXdfcWOOl9lwvfir9Ju5jyTJgdwP9Dd5OMrpr3buflnG5f0T6Vyjyd0rfYGkvcadeSEFgLXiFWXte5PX2NYAXgBDCwhZrz-2BfPW1v32cO8VuvDfs7g65SGo71KK0G9eno-2BbWhNxntJlbA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b9cc0-2cf2-4f59-8114-4770e4e335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cc907e8-bf5a-4f6d-8005-34269a4a779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8d7cd20-6cbe-40e9-b8d1-fe5fe51ccd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f01dcc8-2445-4d74-b8d8-b6a0aed3a6e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d27c0249-8ae1-4576-934f-a460bfd11d3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a3e79c4-e2b3-4fbd-a482-a200d3e196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3cbf96-4766-4e14-9478-c242f50d5aa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c4bd313-5387-420d-9db6-b8aa06388b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5cfa53c-ea5a-4916-95d9-0663c7fe007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F19</xm:sqref>
        </x14:conditionalFormatting>
        <x14:conditionalFormatting xmlns:xm="http://schemas.microsoft.com/office/excel/2006/main">
          <x14:cfRule type="dataBar" id="{75be4544-8008-4539-bdd3-2423e632131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d82584-66f5-4a06-aa30-7d4059cc17a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3a74a90-000f-405a-a5c8-ba57573f0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9953838-c32f-4597-b41b-e09870e47be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2eca586-4caf-41f6-8e76-f5337c46e9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edb9ad-1c7a-4235-bc5b-41e9b2f39e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8d8b35f-1846-493a-a501-f3ffa095f58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0c5696-e947-40b3-a4e5-b216d35964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f982864-93a8-425c-8db8-1deaf67162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F56</xm:sqref>
        </x14:conditionalFormatting>
        <x14:conditionalFormatting xmlns:xm="http://schemas.microsoft.com/office/excel/2006/main">
          <x14:cfRule type="dataBar" id="{78c54e08-e34c-4056-8cbe-66661a5981e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2e7d8b-7150-4d4c-9093-0425650dbc4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8350f0-ea9d-42d3-aeb0-d385b89e96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e8b1e0f-43b4-4a96-9b46-bf48ff4672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bbf0616-1d42-43c1-a1e5-25d9e8c0dd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4df508-07eb-4906-90ea-f0cc13675d3e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986626fb-b131-4ff1-b0f3-2967d39335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8da2277-93b1-4612-ae8f-460d764128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ad7601c-d7ca-4405-bd23-36e83a4f04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F93</xm:sqref>
        </x14:conditionalFormatting>
        <x14:conditionalFormatting xmlns:xm="http://schemas.microsoft.com/office/excel/2006/main">
          <x14:cfRule type="dataBar" id="{c07eecdb-f7e6-4138-90e9-e311c6864a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c89fc3-993a-41a4-b753-4097b9da01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51c3058-08aa-4fc9-a841-0c5507a55ba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8cddeff-f52f-4dde-895f-a6f79f13786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a37dfd6-b8e6-4262-94cd-70dd0b1fc14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78dffb5-0996-409a-a888-e98cd674ed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881dd88-51f6-4e60-8451-3082885714e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7ad4d32-e7dc-4e67-bfd6-8701c66fed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707883b-192e-4888-a3c4-5c15948f02f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F130</xm:sqref>
        </x14:conditionalFormatting>
        <x14:conditionalFormatting xmlns:xm="http://schemas.microsoft.com/office/excel/2006/main">
          <x14:cfRule type="dataBar" id="{98c91bf8-7091-49e0-97d0-5e0dc30b32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97f86a-251f-46b1-b377-ccd5c86f727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2c5101-c703-4205-bca1-b3baf76898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b9c6a3f-4dc0-4dd8-9043-3f43f31ac9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ec48e8c-728e-4927-a3ec-9c9472eb75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a1cdfa7-cc60-4384-82cf-c66998a3b8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f18249-cb68-4a6c-92e5-7170c52bc0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838ab6-85f5-4473-8537-5756962f2c2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211fad63-b6b0-4ab3-92f5-4f0234e4be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F167</xm:sqref>
        </x14:conditionalFormatting>
        <x14:conditionalFormatting xmlns:xm="http://schemas.microsoft.com/office/excel/2006/main">
          <x14:cfRule type="dataBar" id="{f90efbee-9dff-4014-a778-a18a62892a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3ad501-1171-42f4-865e-6c69eff62d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8a1f7b-0edc-48a8-932c-b0326e405c7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1926d6c-27a1-4b59-bad0-2a3f2bbbc9b5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91a8c70-81c8-4a03-bc7c-4a7f9e651b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776454-365f-40b9-a3c8-3f9aa66a8b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65ed631-1c8b-461b-a618-fc370584e5f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14ad825-825e-4f51-b750-cd419ecf6a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e214c1-0838-44fc-a68e-f0ce5f02392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F204</xm:sqref>
        </x14:conditionalFormatting>
        <x14:conditionalFormatting xmlns:xm="http://schemas.microsoft.com/office/excel/2006/main">
          <x14:cfRule type="dataBar" id="{998e83ce-8429-48ce-99cc-7635f4a4ce2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bd4f86c-f191-44d0-8022-634127269e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96ac326-a678-4cef-b197-03bf1e17d0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aaa195d-0f56-4d45-9683-7f17a49b57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F26:F30</xm:sqref>
        </x14:conditionalFormatting>
        <x14:conditionalFormatting xmlns:xm="http://schemas.microsoft.com/office/excel/2006/main">
          <x14:cfRule type="dataBar" id="{091c6d21-2ccd-4ad8-b2e4-2a5507567d6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2ce7d3b-86ab-4edb-a964-cbe5c88291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F33:F37</xm:sqref>
        </x14:conditionalFormatting>
        <x14:conditionalFormatting xmlns:xm="http://schemas.microsoft.com/office/excel/2006/main">
          <x14:cfRule type="dataBar" id="{8e353e3a-7948-45e3-9b21-b0c9831a360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ce03b56-6360-445c-b63e-137bb71440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9891875-17fd-4f91-8afc-da55b61894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1a48dbf-8cd0-4c51-bdd4-e76cc621af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F41:F50</xm:sqref>
        </x14:conditionalFormatting>
        <x14:conditionalFormatting xmlns:xm="http://schemas.microsoft.com/office/excel/2006/main">
          <x14:cfRule type="dataBar" id="{9b160dca-b114-43bc-bacb-762d107b735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F51:F52</xm:sqref>
        </x14:conditionalFormatting>
        <x14:conditionalFormatting xmlns:xm="http://schemas.microsoft.com/office/excel/2006/main">
          <x14:cfRule type="dataBar" id="{c533d3c9-be48-4d57-8846-188bedab24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2f6366e5-9b21-4cac-8d63-5087e2f220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35c3db-9d3f-4f0e-bd92-bf3ed9083cb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d431575-221d-44ec-82db-dfb0014c9a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F63:F67</xm:sqref>
        </x14:conditionalFormatting>
        <x14:conditionalFormatting xmlns:xm="http://schemas.microsoft.com/office/excel/2006/main">
          <x14:cfRule type="dataBar" id="{5c5edbbb-205c-4f3d-89ea-9583ada2869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8dca48-dee7-4f01-abe2-9cf59cb22b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F70:F74</xm:sqref>
        </x14:conditionalFormatting>
        <x14:conditionalFormatting xmlns:xm="http://schemas.microsoft.com/office/excel/2006/main">
          <x14:cfRule type="dataBar" id="{0a34880b-7a27-40a1-ab17-d43492612b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2c2dfc88-4cb3-4ecd-b82e-b05e0da8b3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176cebb-4c4b-41ac-b533-8b618c3114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04f2c2-8510-42c1-80f8-dcead8c834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F78:F87</xm:sqref>
        </x14:conditionalFormatting>
        <x14:conditionalFormatting xmlns:xm="http://schemas.microsoft.com/office/excel/2006/main">
          <x14:cfRule type="dataBar" id="{a02a3a60-dcae-410d-bd3b-1e26656340b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F88:F89</xm:sqref>
        </x14:conditionalFormatting>
        <x14:conditionalFormatting xmlns:xm="http://schemas.microsoft.com/office/excel/2006/main">
          <x14:cfRule type="dataBar" id="{65008844-1eb9-4484-b7b4-84912da82b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35ed43-2725-4bd9-b959-dc31c584f5d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28effdc-ed05-4336-9129-23aa662f33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9ac03627-c731-40af-883d-25513686b49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F100:F104</xm:sqref>
        </x14:conditionalFormatting>
        <x14:conditionalFormatting xmlns:xm="http://schemas.microsoft.com/office/excel/2006/main">
          <x14:cfRule type="dataBar" id="{1f6f50d1-057a-436e-a07c-bb9d68f3f18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a2f3bc-00db-4827-aa95-df3fa50399f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F107:F111</xm:sqref>
        </x14:conditionalFormatting>
        <x14:conditionalFormatting xmlns:xm="http://schemas.microsoft.com/office/excel/2006/main">
          <x14:cfRule type="dataBar" id="{67ef6ab6-3312-461c-b72e-a4620000697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554d42d-3a5e-476d-a0d2-d61e2f7670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9c8a739-f602-4d67-b3b1-2d6ac826cb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cdeae5-f8c0-4538-9467-87cbeacc3e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F115:F124</xm:sqref>
        </x14:conditionalFormatting>
        <x14:conditionalFormatting xmlns:xm="http://schemas.microsoft.com/office/excel/2006/main">
          <x14:cfRule type="dataBar" id="{2f63619b-caf8-4d09-bbe3-a3bfdc139e4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F125:F126</xm:sqref>
        </x14:conditionalFormatting>
        <x14:conditionalFormatting xmlns:xm="http://schemas.microsoft.com/office/excel/2006/main">
          <x14:cfRule type="dataBar" id="{74274bbb-18f4-4326-ad0c-bf24abe90e7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754b618-12f0-436f-9f40-74068cd0a9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e143bd0-f40a-4f8f-b89c-97dde9f96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4edc3a3c-4cad-4d72-ade9-75a3fa98a8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F137:F141</xm:sqref>
        </x14:conditionalFormatting>
        <x14:conditionalFormatting xmlns:xm="http://schemas.microsoft.com/office/excel/2006/main">
          <x14:cfRule type="dataBar" id="{a41b5dc9-5710-4e45-9278-0febd178ed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c01d99e-fa14-441e-8167-fe69e11e51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F144:F148</xm:sqref>
        </x14:conditionalFormatting>
        <x14:conditionalFormatting xmlns:xm="http://schemas.microsoft.com/office/excel/2006/main">
          <x14:cfRule type="dataBar" id="{c30c37c9-d60a-440e-adf6-0a3212c734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4e3e4d-d4b9-4c51-b967-e022526e36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3c056d67-b5b7-4023-bb03-1fc740f53d9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9e57d7-dc23-477f-86c3-ee884d3b3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F152:F161</xm:sqref>
        </x14:conditionalFormatting>
        <x14:conditionalFormatting xmlns:xm="http://schemas.microsoft.com/office/excel/2006/main">
          <x14:cfRule type="dataBar" id="{42dbb65b-c4a9-4ff9-ba14-5f87c3acee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F162:F163</xm:sqref>
        </x14:conditionalFormatting>
        <x14:conditionalFormatting xmlns:xm="http://schemas.microsoft.com/office/excel/2006/main">
          <x14:cfRule type="dataBar" id="{3b8e22b3-cd34-4f23-90a9-a9043507d63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eb834e4-8dc7-442d-abb7-48ad26d051b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c78a862-984a-42c4-8ee8-fe9b21afd3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72b8217c-c002-456a-b68c-9cff8fd918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F174:F178</xm:sqref>
        </x14:conditionalFormatting>
        <x14:conditionalFormatting xmlns:xm="http://schemas.microsoft.com/office/excel/2006/main">
          <x14:cfRule type="dataBar" id="{6bd05146-f6e3-4b4e-9b68-61f5ac9399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5a21dc7-d6dd-465a-a288-0c99e7d6757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F181:F185</xm:sqref>
        </x14:conditionalFormatting>
        <x14:conditionalFormatting xmlns:xm="http://schemas.microsoft.com/office/excel/2006/main">
          <x14:cfRule type="dataBar" id="{b694717a-9718-4aec-bdfb-11d214a2a9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ca9cda-a3a7-4199-911b-9767ffac801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00e8982-048c-49e0-bbb3-7176a6dd6bd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987f09a-ca91-43aa-b94b-c591693f4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F189:F198</xm:sqref>
        </x14:conditionalFormatting>
        <x14:conditionalFormatting xmlns:xm="http://schemas.microsoft.com/office/excel/2006/main">
          <x14:cfRule type="dataBar" id="{83193a12-1adf-42fc-a146-a50df70e3b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F199:F200</xm:sqref>
        </x14:conditionalFormatting>
        <x14:conditionalFormatting xmlns:xm="http://schemas.microsoft.com/office/excel/2006/main">
          <x14:cfRule type="dataBar" id="{fb64eb80-e2c3-4c1e-9ada-fda824c6176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acb07d-34e6-4ea5-8af0-b2eb24f75e1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abc2761-d1d5-4a2a-8e2a-62a420a5137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2afcdc1-d2d3-4e8e-a5e4-a8a1ad677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F211:F215</xm:sqref>
        </x14:conditionalFormatting>
        <x14:conditionalFormatting xmlns:xm="http://schemas.microsoft.com/office/excel/2006/main">
          <x14:cfRule type="dataBar" id="{d93e0a66-0160-42d0-b80d-c9895bb6f0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ee67e42-ccd3-4ecf-bfc4-c0449f76e8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F218:F222</xm:sqref>
        </x14:conditionalFormatting>
        <x14:conditionalFormatting xmlns:xm="http://schemas.microsoft.com/office/excel/2006/main">
          <x14:cfRule type="dataBar" id="{897bfed4-2c47-4fd5-885d-44d5ddf6f2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3f1d6c-9c05-4f6b-9a09-792aa851cfc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7b67fbe-ff5f-436b-9e39-51fb2d66594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8e53af-7058-43e0-a66c-438034afc7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F226:F235</xm:sqref>
        </x14:conditionalFormatting>
        <x14:conditionalFormatting xmlns:xm="http://schemas.microsoft.com/office/excel/2006/main">
          <x14:cfRule type="dataBar" id="{852546c0-861d-435d-b0b0-5ba5004f6a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F236:F237</xm:sqref>
        </x14:conditionalFormatting>
        <x14:conditionalFormatting xmlns:xm="http://schemas.microsoft.com/office/excel/2006/main">
          <x14:cfRule type="dataBar" id="{032d1d43-e562-409b-93f2-ea1a45b3f13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H241:H250</xm:sqref>
        </x14:conditionalFormatting>
        <x14:conditionalFormatting xmlns:xm="http://schemas.microsoft.com/office/excel/2006/main">
          <x14:cfRule type="dataBar" id="{5c330f5c-6683-4be6-ba69-1698f0ef417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D3:E13</xm:sqref>
        </x14:conditionalFormatting>
        <x14:conditionalFormatting xmlns:xm="http://schemas.microsoft.com/office/excel/2006/main">
          <x14:cfRule type="dataBar" id="{60f8bd4d-36f9-481e-8136-cdb070f89ad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F33:F37;F26:F30;F19</xm:sqref>
        </x14:conditionalFormatting>
        <x14:conditionalFormatting xmlns:xm="http://schemas.microsoft.com/office/excel/2006/main">
          <x14:cfRule type="dataBar" id="{1184a4d0-ba89-4328-b069-1a0cb96f579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F70:F74;F63:F67;F56</xm:sqref>
        </x14:conditionalFormatting>
        <x14:conditionalFormatting xmlns:xm="http://schemas.microsoft.com/office/excel/2006/main">
          <x14:cfRule type="dataBar" id="{e23cc25a-f6b8-4f23-a74d-c33472b80c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F107:F111;F100:F104;F93</xm:sqref>
        </x14:conditionalFormatting>
        <x14:conditionalFormatting xmlns:xm="http://schemas.microsoft.com/office/excel/2006/main">
          <x14:cfRule type="dataBar" id="{3dd01f54-c42e-4fd9-b2e9-1e9ad7cde91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F144:F148;F137:F141;F130</xm:sqref>
        </x14:conditionalFormatting>
        <x14:conditionalFormatting xmlns:xm="http://schemas.microsoft.com/office/excel/2006/main">
          <x14:cfRule type="dataBar" id="{29d024e6-2eae-4483-889c-51390bd567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F181:F185;F174:F178;F167</xm:sqref>
        </x14:conditionalFormatting>
        <x14:conditionalFormatting xmlns:xm="http://schemas.microsoft.com/office/excel/2006/main">
          <x14:cfRule type="dataBar" id="{ab67ac07-5c96-4411-921a-28513b45c2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F218:F222;F211:F215;F204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5"/>
  <sheetViews>
    <sheetView zoomScale="50" zoomScaleNormal="50" workbookViewId="0">
      <selection activeCell="D3" sqref="D3:D1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11">
      <c r="B3" s="8" t="s">
        <v>46</v>
      </c>
      <c r="C3" s="9"/>
      <c r="D3" s="10"/>
      <c r="E3" s="233"/>
      <c r="G3" s="73" t="s">
        <v>20</v>
      </c>
      <c r="H3" s="74"/>
      <c r="J3" s="544" t="s">
        <v>47</v>
      </c>
      <c r="K3" s="545">
        <f>B19</f>
        <v>45618</v>
      </c>
    </row>
    <row r="4" ht="30" customHeight="1" spans="2:11">
      <c r="B4" s="8" t="s">
        <v>48</v>
      </c>
      <c r="C4" s="9"/>
      <c r="D4" s="10"/>
      <c r="E4" s="72"/>
      <c r="G4" s="75">
        <f>'PROGRESS REPORT '!AA3</f>
        <v>2</v>
      </c>
      <c r="H4" s="76"/>
      <c r="J4" s="546"/>
      <c r="K4" s="547"/>
    </row>
    <row r="5" ht="30" customHeight="1" spans="2:11">
      <c r="B5" s="8" t="s">
        <v>49</v>
      </c>
      <c r="C5" s="9"/>
      <c r="D5" s="10"/>
      <c r="E5" s="72"/>
      <c r="J5" s="43" t="str">
        <f t="shared" ref="J5:K9" si="0">C33</f>
        <v>Coderbyte assessment - complete</v>
      </c>
      <c r="K5" s="548" t="str">
        <f t="shared" si="0"/>
        <v>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</v>
      </c>
    </row>
    <row r="6" ht="30" customHeight="1" spans="2:11">
      <c r="B6" s="11" t="s">
        <v>50</v>
      </c>
      <c r="C6" s="12"/>
      <c r="D6" s="10"/>
      <c r="E6" s="72"/>
      <c r="J6" s="45" t="str">
        <f t="shared" si="0"/>
        <v>Min Window Substring (coderbyte)</v>
      </c>
      <c r="K6" s="549" t="str">
        <f t="shared" si="0"/>
        <v>https://coderbyte.com/editor/Min%20Window%20Substring:Python3</v>
      </c>
    </row>
    <row r="7" ht="30" customHeight="1" spans="2:11">
      <c r="B7" s="11" t="s">
        <v>51</v>
      </c>
      <c r="C7" s="12"/>
      <c r="D7" s="10"/>
      <c r="E7" s="72"/>
      <c r="J7" s="45" t="str">
        <f t="shared" si="0"/>
        <v>Minimum Window Substring</v>
      </c>
      <c r="K7" s="549" t="str">
        <f t="shared" si="0"/>
        <v>https://leetcode.com/problems/minimum-window-substring/description/</v>
      </c>
    </row>
    <row r="8" ht="30" customHeight="1" spans="2:11">
      <c r="B8" s="11" t="s">
        <v>52</v>
      </c>
      <c r="C8" s="12"/>
      <c r="D8" s="10"/>
      <c r="E8" s="72"/>
      <c r="J8" s="45">
        <f t="shared" si="0"/>
        <v>0</v>
      </c>
      <c r="K8" s="549">
        <f t="shared" si="0"/>
        <v>0</v>
      </c>
    </row>
    <row r="9" ht="30" customHeight="1" spans="2:11">
      <c r="B9" s="11" t="s">
        <v>53</v>
      </c>
      <c r="C9" s="12"/>
      <c r="D9" s="10"/>
      <c r="E9" s="72"/>
      <c r="J9" s="45">
        <f t="shared" si="0"/>
        <v>0</v>
      </c>
      <c r="K9" s="549">
        <f t="shared" si="0"/>
        <v>0</v>
      </c>
    </row>
    <row r="10" ht="30" customHeight="1" spans="2:11">
      <c r="B10" s="13" t="s">
        <v>54</v>
      </c>
      <c r="C10" s="14"/>
      <c r="D10" s="10"/>
      <c r="E10" s="72"/>
      <c r="J10" s="521"/>
      <c r="K10" s="541"/>
    </row>
    <row r="11" ht="30" customHeight="1" spans="2:11">
      <c r="B11" s="13" t="s">
        <v>55</v>
      </c>
      <c r="C11" s="14"/>
      <c r="D11" s="10"/>
      <c r="E11" s="72"/>
      <c r="J11" s="523"/>
      <c r="K11" s="123"/>
    </row>
    <row r="12" ht="30" customHeight="1" spans="2:11">
      <c r="B12" s="13" t="s">
        <v>56</v>
      </c>
      <c r="C12" s="14"/>
      <c r="D12" s="10"/>
      <c r="E12" s="72"/>
      <c r="J12" s="523"/>
      <c r="K12" s="123"/>
    </row>
    <row r="13" ht="30" customHeight="1" spans="2:11">
      <c r="B13" s="8" t="s">
        <v>57</v>
      </c>
      <c r="C13" s="9"/>
      <c r="D13" s="15"/>
      <c r="E13" s="77"/>
      <c r="J13" s="523" t="str">
        <f t="shared" ref="J13:J19" si="1">C44</f>
        <v>Consume GitHub API - make changes </v>
      </c>
      <c r="K13" s="123"/>
    </row>
    <row r="14" ht="30" customHeight="1" spans="2:11">
      <c r="B14" s="16" t="s">
        <v>21</v>
      </c>
      <c r="C14" s="17"/>
      <c r="D14" s="17"/>
      <c r="E14" s="78"/>
      <c r="J14" s="523">
        <f t="shared" si="1"/>
        <v>0</v>
      </c>
      <c r="K14" s="123"/>
    </row>
    <row r="15" ht="30" customHeight="1" spans="2:11">
      <c r="B15" s="18">
        <f ca="1">'PROGRESS REPORT '!AB3</f>
        <v>9.03445413034456</v>
      </c>
      <c r="C15" s="19"/>
      <c r="D15" s="19"/>
      <c r="E15" s="79"/>
      <c r="J15" s="523">
        <f t="shared" si="1"/>
        <v>0</v>
      </c>
      <c r="K15" s="123"/>
    </row>
    <row r="16" spans="10:11">
      <c r="J16" s="523">
        <f t="shared" si="1"/>
        <v>0</v>
      </c>
      <c r="K16" s="123"/>
    </row>
    <row r="17" ht="15.15" spans="10:11">
      <c r="J17" s="523">
        <f t="shared" si="1"/>
        <v>0</v>
      </c>
      <c r="K17" s="123"/>
    </row>
    <row r="18" ht="21.75" customHeight="1" spans="2:14">
      <c r="B18" s="20" t="s">
        <v>58</v>
      </c>
      <c r="C18" s="21" t="s">
        <v>59</v>
      </c>
      <c r="D18" s="20" t="s">
        <v>60</v>
      </c>
      <c r="E18" s="80"/>
      <c r="F18" s="81" t="s">
        <v>44</v>
      </c>
      <c r="G18" s="21" t="s">
        <v>61</v>
      </c>
      <c r="H18" s="80" t="s">
        <v>62</v>
      </c>
      <c r="J18" s="523">
        <f t="shared" si="1"/>
        <v>0</v>
      </c>
      <c r="K18" s="123"/>
      <c r="M18" s="169"/>
      <c r="N18" s="170"/>
    </row>
    <row r="19" ht="15" customHeight="1" spans="2:14">
      <c r="B19" s="22">
        <v>45618</v>
      </c>
      <c r="C19" s="23">
        <v>0.208333333333333</v>
      </c>
      <c r="D19" s="24" t="s">
        <v>63</v>
      </c>
      <c r="E19" s="82"/>
      <c r="F19" s="83">
        <v>1</v>
      </c>
      <c r="G19" s="84" t="str">
        <f>IF(F19=100%,"Complete",IF(AND(F19&lt;100%,F19&gt;0%),"In Progress","Not Started"))</f>
        <v>Complete</v>
      </c>
      <c r="H19" s="82"/>
      <c r="J19" s="523">
        <f t="shared" si="1"/>
        <v>0</v>
      </c>
      <c r="K19" s="123"/>
      <c r="M19" s="171"/>
      <c r="N19" s="171"/>
    </row>
    <row r="20" ht="15" customHeight="1" spans="2:14">
      <c r="B20" s="22"/>
      <c r="C20" s="25">
        <v>0.25</v>
      </c>
      <c r="D20" s="26"/>
      <c r="E20" s="85"/>
      <c r="F20" s="86"/>
      <c r="G20" s="87"/>
      <c r="H20" s="85"/>
      <c r="J20" s="550"/>
      <c r="K20" s="551"/>
      <c r="M20" s="159"/>
      <c r="N20" s="159"/>
    </row>
    <row r="21" ht="15" customHeight="1" spans="2:14">
      <c r="B21" s="22"/>
      <c r="C21" s="25">
        <v>0.291666666666666</v>
      </c>
      <c r="D21" s="26"/>
      <c r="E21" s="85"/>
      <c r="F21" s="86"/>
      <c r="G21" s="87"/>
      <c r="H21" s="85"/>
      <c r="J21" s="552" t="s">
        <v>64</v>
      </c>
      <c r="K21" s="531"/>
      <c r="M21" s="159"/>
      <c r="N21" s="159"/>
    </row>
    <row r="22" ht="15" customHeight="1" spans="2:14">
      <c r="B22" s="22"/>
      <c r="C22" s="25">
        <v>0.333333333333333</v>
      </c>
      <c r="D22" s="26"/>
      <c r="E22" s="85"/>
      <c r="F22" s="86"/>
      <c r="G22" s="87"/>
      <c r="H22" s="85"/>
      <c r="J22" s="513" t="str">
        <f t="shared" ref="J22:J26" si="2">C26</f>
        <v>Simple calculator part 1 -  moganedilifa@gmail.com - review</v>
      </c>
      <c r="K22" s="34"/>
      <c r="M22" s="159"/>
      <c r="N22" s="159"/>
    </row>
    <row r="23" ht="15" customHeight="1" spans="2:14">
      <c r="B23" s="22"/>
      <c r="C23" s="27">
        <v>0.375</v>
      </c>
      <c r="D23" s="28"/>
      <c r="E23" s="88"/>
      <c r="F23" s="89"/>
      <c r="G23" s="90"/>
      <c r="H23" s="88"/>
      <c r="J23" s="505">
        <f t="shared" si="2"/>
        <v>0</v>
      </c>
      <c r="K23" s="36"/>
      <c r="M23" s="159"/>
      <c r="N23" s="159"/>
    </row>
    <row r="24" ht="13.5" customHeight="1" spans="2:14">
      <c r="B24" s="22"/>
      <c r="C24" s="606" t="s">
        <v>215</v>
      </c>
      <c r="D24" s="607"/>
      <c r="E24" s="32"/>
      <c r="F24" s="29" t="s">
        <v>64</v>
      </c>
      <c r="G24" s="30"/>
      <c r="H24" s="531"/>
      <c r="J24" s="505">
        <f t="shared" si="2"/>
        <v>0</v>
      </c>
      <c r="K24" s="36"/>
      <c r="M24" s="159"/>
      <c r="N24" s="159"/>
    </row>
    <row r="25" ht="15" customHeight="1" spans="2:14">
      <c r="B25" s="22"/>
      <c r="C25" s="31" t="s">
        <v>65</v>
      </c>
      <c r="D25" s="32" t="s">
        <v>66</v>
      </c>
      <c r="E25" s="32" t="s">
        <v>43</v>
      </c>
      <c r="F25" s="92" t="s">
        <v>44</v>
      </c>
      <c r="G25" s="93" t="s">
        <v>61</v>
      </c>
      <c r="H25" s="92" t="s">
        <v>62</v>
      </c>
      <c r="J25" s="505">
        <f t="shared" si="2"/>
        <v>0</v>
      </c>
      <c r="K25" s="36"/>
      <c r="M25" s="159"/>
      <c r="N25" s="159"/>
    </row>
    <row r="26" ht="45" customHeight="1" spans="2:14">
      <c r="B26" s="22"/>
      <c r="C26" s="33" t="s">
        <v>286</v>
      </c>
      <c r="D26" s="617" t="s">
        <v>270</v>
      </c>
      <c r="E26" s="617" t="s">
        <v>271</v>
      </c>
      <c r="F26" s="94">
        <v>1</v>
      </c>
      <c r="G26" s="95" t="str">
        <f t="shared" ref="G26:G30" si="3">IF(F26=100%,"Complete",IF(AND(F26&lt;100%,F26&gt;0%),"In Progress","Not Started"))</f>
        <v>Complete</v>
      </c>
      <c r="H26" s="96"/>
      <c r="J26" s="505">
        <f t="shared" si="2"/>
        <v>0</v>
      </c>
      <c r="K26" s="36"/>
      <c r="M26" s="159"/>
      <c r="N26" s="159"/>
    </row>
    <row r="27" ht="45" customHeight="1" spans="2:14">
      <c r="B27" s="22"/>
      <c r="C27" s="35"/>
      <c r="D27" s="36"/>
      <c r="E27" s="36"/>
      <c r="F27" s="97"/>
      <c r="G27" s="95" t="str">
        <f t="shared" si="3"/>
        <v>Not Started</v>
      </c>
      <c r="H27" s="98"/>
      <c r="J27" s="553"/>
      <c r="K27" s="554"/>
      <c r="M27" s="159"/>
      <c r="N27" s="159"/>
    </row>
    <row r="28" ht="4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555" t="s">
        <v>67</v>
      </c>
      <c r="K28" s="556">
        <f>B56</f>
        <v>45621</v>
      </c>
      <c r="M28" s="159"/>
      <c r="N28" s="159"/>
    </row>
    <row r="29" ht="4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546"/>
      <c r="K29" s="547"/>
      <c r="M29" s="159"/>
      <c r="N29" s="159"/>
    </row>
    <row r="30" ht="45" customHeight="1" spans="2:14">
      <c r="B30" s="22"/>
      <c r="C30" s="608"/>
      <c r="D30" s="457"/>
      <c r="E30" s="457"/>
      <c r="F30" s="572"/>
      <c r="G30" s="95" t="str">
        <f t="shared" si="3"/>
        <v>Not Started</v>
      </c>
      <c r="H30" s="535"/>
      <c r="J30" s="43">
        <f t="shared" ref="J30:K34" si="4">C70</f>
        <v>0</v>
      </c>
      <c r="K30" s="548">
        <f t="shared" si="4"/>
        <v>0</v>
      </c>
      <c r="M30" s="159"/>
      <c r="N30" s="159"/>
    </row>
    <row r="31" ht="15" customHeight="1" spans="2:14">
      <c r="B31" s="22"/>
      <c r="C31" s="609" t="s">
        <v>216</v>
      </c>
      <c r="D31" s="610"/>
      <c r="E31" s="614"/>
      <c r="F31" s="536" t="s">
        <v>217</v>
      </c>
      <c r="G31" s="40"/>
      <c r="H31" s="100"/>
      <c r="J31" s="45">
        <f t="shared" si="4"/>
        <v>0</v>
      </c>
      <c r="K31" s="549">
        <f t="shared" si="4"/>
        <v>0</v>
      </c>
      <c r="M31" s="159"/>
      <c r="N31" s="159"/>
    </row>
    <row r="32" ht="15" customHeight="1" spans="2:14">
      <c r="B32" s="22"/>
      <c r="C32" s="517" t="s">
        <v>69</v>
      </c>
      <c r="D32" s="517" t="s">
        <v>70</v>
      </c>
      <c r="E32" s="518"/>
      <c r="F32" s="102" t="s">
        <v>44</v>
      </c>
      <c r="G32" s="103" t="s">
        <v>61</v>
      </c>
      <c r="H32" s="104" t="s">
        <v>62</v>
      </c>
      <c r="J32" s="45">
        <f t="shared" si="4"/>
        <v>0</v>
      </c>
      <c r="K32" s="549">
        <f t="shared" si="4"/>
        <v>0</v>
      </c>
      <c r="M32" s="159"/>
      <c r="N32" s="159"/>
    </row>
    <row r="33" ht="15" customHeight="1" spans="2:14">
      <c r="B33" s="22"/>
      <c r="C33" s="42" t="s">
        <v>287</v>
      </c>
      <c r="D33" s="619" t="s">
        <v>288</v>
      </c>
      <c r="E33" s="648"/>
      <c r="F33" s="106">
        <v>1</v>
      </c>
      <c r="G33" s="107" t="str">
        <f t="shared" ref="G33:G56" si="5">IF(F33=100%,"Complete",IF(AND(F33&lt;100%,F33&gt;0%),"In Progress","Not Started"))</f>
        <v>Complete</v>
      </c>
      <c r="H33" s="108"/>
      <c r="J33" s="45">
        <f t="shared" si="4"/>
        <v>0</v>
      </c>
      <c r="K33" s="549">
        <f t="shared" si="4"/>
        <v>0</v>
      </c>
      <c r="M33" s="159"/>
      <c r="N33" s="159"/>
    </row>
    <row r="34" ht="15" customHeight="1" spans="2:14">
      <c r="B34" s="22"/>
      <c r="C34" s="42" t="s">
        <v>289</v>
      </c>
      <c r="D34" s="619" t="s">
        <v>290</v>
      </c>
      <c r="E34" s="648"/>
      <c r="F34" s="110">
        <v>1</v>
      </c>
      <c r="G34" s="107" t="str">
        <f t="shared" si="5"/>
        <v>Complete</v>
      </c>
      <c r="H34" s="111"/>
      <c r="J34" s="45">
        <f t="shared" si="4"/>
        <v>0</v>
      </c>
      <c r="K34" s="549">
        <f t="shared" si="4"/>
        <v>0</v>
      </c>
      <c r="M34" s="159"/>
      <c r="N34" s="159"/>
    </row>
    <row r="35" ht="15" customHeight="1" spans="2:14">
      <c r="B35" s="22"/>
      <c r="C35" s="44" t="s">
        <v>291</v>
      </c>
      <c r="D35" s="667" t="s">
        <v>292</v>
      </c>
      <c r="E35" s="668"/>
      <c r="F35" s="110">
        <v>1</v>
      </c>
      <c r="G35" s="107" t="str">
        <f t="shared" si="5"/>
        <v>Complete</v>
      </c>
      <c r="H35" s="111"/>
      <c r="J35" s="521"/>
      <c r="K35" s="541"/>
      <c r="M35" s="172"/>
      <c r="N35" s="172"/>
    </row>
    <row r="36" ht="1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523"/>
      <c r="K36" s="123"/>
      <c r="M36" s="171"/>
      <c r="N36" s="171"/>
    </row>
    <row r="37" ht="15" customHeight="1" spans="2:14">
      <c r="B37" s="22"/>
      <c r="C37" s="46"/>
      <c r="D37" s="47"/>
      <c r="E37" s="112"/>
      <c r="F37" s="113"/>
      <c r="G37" s="107" t="str">
        <f t="shared" si="5"/>
        <v>Not Started</v>
      </c>
      <c r="H37" s="103"/>
      <c r="J37" s="523"/>
      <c r="K37" s="123"/>
      <c r="M37" s="171"/>
      <c r="N37" s="171"/>
    </row>
    <row r="38" ht="15" customHeight="1" spans="2:14">
      <c r="B38" s="22"/>
      <c r="C38" s="48">
        <v>0.541666666666667</v>
      </c>
      <c r="D38" s="49"/>
      <c r="E38" s="114"/>
      <c r="F38" s="115" t="s">
        <v>71</v>
      </c>
      <c r="G38" s="116"/>
      <c r="H38" s="117"/>
      <c r="J38" s="523">
        <f t="shared" ref="J38:J44" si="6">C81</f>
        <v>0</v>
      </c>
      <c r="K38" s="123"/>
      <c r="M38" s="171"/>
      <c r="N38" s="171"/>
    </row>
    <row r="39" ht="15" customHeight="1" spans="2:14">
      <c r="B39" s="22"/>
      <c r="C39" s="519">
        <v>0.583333333333333</v>
      </c>
      <c r="D39" s="611"/>
      <c r="E39" s="520"/>
      <c r="F39" s="50" t="s">
        <v>72</v>
      </c>
      <c r="G39" s="51"/>
      <c r="H39" s="118"/>
      <c r="J39" s="523" t="str">
        <f t="shared" si="6"/>
        <v>Data Wrangling - make changes</v>
      </c>
      <c r="K39" s="123"/>
      <c r="M39" s="171"/>
      <c r="N39" s="171"/>
    </row>
    <row r="40" ht="15" customHeight="1" spans="2:14">
      <c r="B40" s="22"/>
      <c r="C40" s="52" t="s">
        <v>69</v>
      </c>
      <c r="D40" s="53"/>
      <c r="E40" s="119"/>
      <c r="F40" s="120" t="s">
        <v>44</v>
      </c>
      <c r="G40" s="120" t="s">
        <v>61</v>
      </c>
      <c r="H40" s="118" t="s">
        <v>62</v>
      </c>
      <c r="J40" s="523" t="str">
        <f t="shared" si="6"/>
        <v>Consume GitHub API - no changes</v>
      </c>
      <c r="K40" s="123"/>
      <c r="M40" s="171"/>
      <c r="N40" s="171"/>
    </row>
    <row r="41" ht="15" customHeight="1" spans="2:14">
      <c r="B41" s="22"/>
      <c r="C41" s="521" t="s">
        <v>218</v>
      </c>
      <c r="D41" s="541"/>
      <c r="E41" s="120" t="s">
        <v>219</v>
      </c>
      <c r="F41" s="122"/>
      <c r="G41" s="541" t="str">
        <f t="shared" si="5"/>
        <v>Not Started</v>
      </c>
      <c r="H41" s="124"/>
      <c r="J41" s="523" t="str">
        <f t="shared" si="6"/>
        <v>2025 Learnership Info Session</v>
      </c>
      <c r="K41" s="123"/>
      <c r="M41" s="171"/>
      <c r="N41" s="171"/>
    </row>
    <row r="42" ht="15" customHeight="1" spans="2:14">
      <c r="B42" s="22"/>
      <c r="C42" s="523" t="s">
        <v>220</v>
      </c>
      <c r="D42" s="123"/>
      <c r="E42" s="615"/>
      <c r="F42" s="126"/>
      <c r="G42" s="123" t="str">
        <f t="shared" si="5"/>
        <v>Not Started</v>
      </c>
      <c r="H42" s="127"/>
      <c r="J42" s="523">
        <f t="shared" si="6"/>
        <v>0</v>
      </c>
      <c r="K42" s="123"/>
      <c r="M42" s="173"/>
      <c r="N42" s="173"/>
    </row>
    <row r="43" ht="15" customHeight="1" spans="2:14">
      <c r="B43" s="22"/>
      <c r="C43" s="525" t="s">
        <v>221</v>
      </c>
      <c r="D43" s="612"/>
      <c r="E43" s="615"/>
      <c r="F43" s="126"/>
      <c r="G43" s="123" t="str">
        <f t="shared" si="5"/>
        <v>Not Started</v>
      </c>
      <c r="H43" s="127"/>
      <c r="J43" s="523">
        <f t="shared" si="6"/>
        <v>0</v>
      </c>
      <c r="K43" s="123"/>
      <c r="M43" s="169"/>
      <c r="N43" s="170"/>
    </row>
    <row r="44" ht="15" customHeight="1" spans="2:14">
      <c r="B44" s="22"/>
      <c r="C44" s="613" t="s">
        <v>267</v>
      </c>
      <c r="D44" s="130"/>
      <c r="E44" s="616" t="s">
        <v>222</v>
      </c>
      <c r="F44" s="126">
        <v>1</v>
      </c>
      <c r="G44" s="123" t="str">
        <f t="shared" si="5"/>
        <v>Complete</v>
      </c>
      <c r="H44" s="127"/>
      <c r="J44" s="523">
        <f t="shared" si="6"/>
        <v>0</v>
      </c>
      <c r="K44" s="123"/>
      <c r="M44" s="171"/>
      <c r="N44" s="171"/>
    </row>
    <row r="45" ht="15" customHeight="1" spans="2:14">
      <c r="B45" s="22"/>
      <c r="C45" s="570"/>
      <c r="D45" s="571"/>
      <c r="E45" s="129" t="s">
        <v>224</v>
      </c>
      <c r="F45" s="126"/>
      <c r="G45" s="123" t="str">
        <f t="shared" si="5"/>
        <v>Not Started</v>
      </c>
      <c r="H45" s="127"/>
      <c r="J45" s="550"/>
      <c r="K45" s="551"/>
      <c r="M45" s="159"/>
      <c r="N45" s="159"/>
    </row>
    <row r="46" ht="15" customHeight="1" spans="2:14">
      <c r="B46" s="22"/>
      <c r="C46" s="64"/>
      <c r="D46" s="65"/>
      <c r="E46" s="130"/>
      <c r="F46" s="126"/>
      <c r="G46" s="123" t="str">
        <f t="shared" si="5"/>
        <v>Not Started</v>
      </c>
      <c r="H46" s="127"/>
      <c r="J46" s="552" t="s">
        <v>64</v>
      </c>
      <c r="K46" s="531"/>
      <c r="M46" s="159"/>
      <c r="N46" s="159"/>
    </row>
    <row r="47" ht="1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513" t="str">
        <f t="shared" ref="J47:J51" si="7">C63</f>
        <v>Bank accounts - part 1 - oswell.ndhlovu@umuzi.org -review</v>
      </c>
      <c r="K47" s="34"/>
      <c r="M47" s="159"/>
      <c r="N47" s="159"/>
    </row>
    <row r="48" ht="1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505" t="str">
        <f t="shared" si="7"/>
        <v>Simple calculator part 1 - moganedilifa@gmail.com - review</v>
      </c>
      <c r="K48" s="36"/>
      <c r="M48" s="159"/>
      <c r="N48" s="159"/>
    </row>
    <row r="49" ht="1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505">
        <f t="shared" si="7"/>
        <v>0</v>
      </c>
      <c r="K49" s="36"/>
      <c r="M49" s="159"/>
      <c r="N49" s="159"/>
    </row>
    <row r="50" ht="15" customHeight="1" spans="2:14">
      <c r="B50" s="66"/>
      <c r="C50" s="67"/>
      <c r="D50" s="68"/>
      <c r="E50" s="131"/>
      <c r="F50" s="132"/>
      <c r="G50" s="123" t="str">
        <f t="shared" si="5"/>
        <v>Not Started</v>
      </c>
      <c r="H50" s="133"/>
      <c r="J50" s="505">
        <f t="shared" si="7"/>
        <v>0</v>
      </c>
      <c r="K50" s="36"/>
      <c r="M50" s="159"/>
      <c r="N50" s="159"/>
    </row>
    <row r="51" ht="15" customHeight="1" spans="2:14">
      <c r="B51" s="69"/>
      <c r="C51" s="70"/>
      <c r="D51" s="71"/>
      <c r="E51" s="71"/>
      <c r="F51" s="134"/>
      <c r="G51" s="71"/>
      <c r="H51" s="71"/>
      <c r="J51" s="505">
        <f t="shared" si="7"/>
        <v>0</v>
      </c>
      <c r="K51" s="36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557" t="s">
        <v>76</v>
      </c>
      <c r="K52" s="558"/>
      <c r="M52" s="159"/>
      <c r="N52" s="159"/>
    </row>
    <row r="53" spans="10:14">
      <c r="J53" s="559" t="s">
        <v>77</v>
      </c>
      <c r="K53" s="560"/>
      <c r="M53" s="159"/>
      <c r="N53" s="159"/>
    </row>
    <row r="54" ht="15.15" spans="10:14">
      <c r="J54" s="561"/>
      <c r="K54" s="562"/>
      <c r="M54" s="159"/>
      <c r="N54" s="159"/>
    </row>
    <row r="55" ht="21.75" customHeight="1" spans="2:14">
      <c r="B55" s="20" t="s">
        <v>58</v>
      </c>
      <c r="C55" s="21" t="s">
        <v>59</v>
      </c>
      <c r="D55" s="20" t="s">
        <v>60</v>
      </c>
      <c r="E55" s="80"/>
      <c r="F55" s="81" t="s">
        <v>44</v>
      </c>
      <c r="G55" s="21" t="s">
        <v>61</v>
      </c>
      <c r="H55" s="80" t="s">
        <v>62</v>
      </c>
      <c r="J55" s="159"/>
      <c r="K55" s="159"/>
      <c r="M55" s="159"/>
      <c r="N55" s="159"/>
    </row>
    <row r="56" ht="15.15" spans="2:14">
      <c r="B56" s="22">
        <v>45621</v>
      </c>
      <c r="C56" s="23">
        <v>0.208333333333333</v>
      </c>
      <c r="D56" s="24" t="s">
        <v>63</v>
      </c>
      <c r="E56" s="82"/>
      <c r="F56" s="83">
        <v>1</v>
      </c>
      <c r="G56" s="84" t="str">
        <f t="shared" si="5"/>
        <v>Complete</v>
      </c>
      <c r="H56" s="82"/>
      <c r="J56" s="159"/>
      <c r="K56" s="159"/>
      <c r="M56" s="159"/>
      <c r="N56" s="159"/>
    </row>
    <row r="57" ht="15.15" spans="2:14">
      <c r="B57" s="22"/>
      <c r="C57" s="25">
        <v>0.25</v>
      </c>
      <c r="D57" s="26"/>
      <c r="E57" s="85"/>
      <c r="F57" s="86"/>
      <c r="G57" s="87"/>
      <c r="H57" s="85"/>
      <c r="J57" s="544" t="s">
        <v>47</v>
      </c>
      <c r="K57" s="545">
        <f>K28</f>
        <v>45621</v>
      </c>
      <c r="M57" s="159"/>
      <c r="N57" s="159"/>
    </row>
    <row r="58" ht="15.15" spans="2:14">
      <c r="B58" s="22"/>
      <c r="C58" s="25">
        <v>0.291666666666666</v>
      </c>
      <c r="D58" s="26"/>
      <c r="E58" s="85"/>
      <c r="F58" s="86"/>
      <c r="G58" s="87"/>
      <c r="H58" s="85"/>
      <c r="J58" s="546"/>
      <c r="K58" s="547"/>
      <c r="M58" s="159"/>
      <c r="N58" s="159"/>
    </row>
    <row r="59" spans="2:14">
      <c r="B59" s="22"/>
      <c r="C59" s="25">
        <v>0.333333333333333</v>
      </c>
      <c r="D59" s="26"/>
      <c r="E59" s="85"/>
      <c r="F59" s="86"/>
      <c r="G59" s="87"/>
      <c r="H59" s="85"/>
      <c r="J59" s="43">
        <f t="shared" ref="J59:K80" si="8">J30</f>
        <v>0</v>
      </c>
      <c r="K59" s="548">
        <f t="shared" ref="K59:K60" si="9">K30</f>
        <v>0</v>
      </c>
      <c r="M59" s="159"/>
      <c r="N59" s="159"/>
    </row>
    <row r="60" ht="15.15" spans="2:14">
      <c r="B60" s="22"/>
      <c r="C60" s="27">
        <v>0.375</v>
      </c>
      <c r="D60" s="28"/>
      <c r="E60" s="88"/>
      <c r="F60" s="89"/>
      <c r="G60" s="90"/>
      <c r="H60" s="88"/>
      <c r="J60" s="45">
        <f t="shared" si="8"/>
        <v>0</v>
      </c>
      <c r="K60" s="549">
        <f t="shared" si="9"/>
        <v>0</v>
      </c>
      <c r="M60" s="172"/>
      <c r="N60" s="172"/>
    </row>
    <row r="61" ht="15.15" spans="2:14">
      <c r="B61" s="22"/>
      <c r="C61" s="606" t="s">
        <v>215</v>
      </c>
      <c r="D61" s="607"/>
      <c r="E61" s="32"/>
      <c r="F61" s="29" t="s">
        <v>64</v>
      </c>
      <c r="G61" s="30"/>
      <c r="H61" s="531"/>
      <c r="J61" s="45">
        <f t="shared" si="8"/>
        <v>0</v>
      </c>
      <c r="K61" s="549">
        <f t="shared" si="8"/>
        <v>0</v>
      </c>
      <c r="M61" s="171"/>
      <c r="N61" s="171"/>
    </row>
    <row r="62" ht="15.15" spans="2:14">
      <c r="B62" s="22"/>
      <c r="C62" s="31" t="s">
        <v>65</v>
      </c>
      <c r="D62" s="32" t="s">
        <v>66</v>
      </c>
      <c r="E62" s="32" t="s">
        <v>43</v>
      </c>
      <c r="F62" s="92" t="s">
        <v>44</v>
      </c>
      <c r="G62" s="93" t="s">
        <v>61</v>
      </c>
      <c r="H62" s="92" t="s">
        <v>62</v>
      </c>
      <c r="J62" s="45">
        <f t="shared" si="8"/>
        <v>0</v>
      </c>
      <c r="K62" s="549">
        <f t="shared" si="8"/>
        <v>0</v>
      </c>
      <c r="M62" s="171"/>
      <c r="N62" s="171"/>
    </row>
    <row r="63" ht="43.95" spans="2:14">
      <c r="B63" s="22"/>
      <c r="C63" s="33" t="s">
        <v>293</v>
      </c>
      <c r="D63" s="617" t="s">
        <v>294</v>
      </c>
      <c r="E63" s="617" t="s">
        <v>229</v>
      </c>
      <c r="F63" s="94">
        <v>1</v>
      </c>
      <c r="G63" s="95" t="str">
        <f t="shared" ref="G63:G67" si="10">IF(F63=100%,"Complete",IF(AND(F63&lt;100%,F63&gt;0%),"In Progress","Not Started"))</f>
        <v>Complete</v>
      </c>
      <c r="H63" s="96"/>
      <c r="J63" s="45">
        <f t="shared" si="8"/>
        <v>0</v>
      </c>
      <c r="K63" s="549">
        <f t="shared" si="8"/>
        <v>0</v>
      </c>
      <c r="M63" s="171"/>
      <c r="N63" s="171"/>
    </row>
    <row r="64" ht="43.2" spans="2:14">
      <c r="B64" s="22"/>
      <c r="C64" s="35" t="s">
        <v>269</v>
      </c>
      <c r="D64" s="618" t="s">
        <v>295</v>
      </c>
      <c r="E64" s="618" t="s">
        <v>271</v>
      </c>
      <c r="F64" s="97">
        <v>1</v>
      </c>
      <c r="G64" s="95" t="str">
        <f t="shared" si="10"/>
        <v>Complete</v>
      </c>
      <c r="H64" s="98"/>
      <c r="J64" s="521"/>
      <c r="K64" s="541"/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523"/>
      <c r="K65" s="123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523"/>
      <c r="K66" s="123"/>
      <c r="M66" s="171"/>
      <c r="N66" s="171"/>
    </row>
    <row r="67" ht="15.15" spans="2:14">
      <c r="B67" s="22"/>
      <c r="C67" s="608"/>
      <c r="D67" s="457"/>
      <c r="E67" s="457"/>
      <c r="F67" s="572"/>
      <c r="G67" s="95" t="str">
        <f t="shared" si="10"/>
        <v>Not Started</v>
      </c>
      <c r="H67" s="535"/>
      <c r="J67" s="523">
        <f t="shared" si="8"/>
        <v>0</v>
      </c>
      <c r="K67" s="123"/>
      <c r="M67" s="171"/>
      <c r="N67" s="171"/>
    </row>
    <row r="68" ht="15.15" spans="2:14">
      <c r="B68" s="22"/>
      <c r="C68" s="609" t="s">
        <v>216</v>
      </c>
      <c r="D68" s="610"/>
      <c r="E68" s="614"/>
      <c r="F68" s="536" t="s">
        <v>217</v>
      </c>
      <c r="G68" s="40"/>
      <c r="H68" s="100"/>
      <c r="J68" s="523" t="str">
        <f t="shared" si="8"/>
        <v>Data Wrangling - make changes</v>
      </c>
      <c r="K68" s="123"/>
      <c r="M68" s="171"/>
      <c r="N68" s="171"/>
    </row>
    <row r="69" ht="15.15" spans="2:14">
      <c r="B69" s="22"/>
      <c r="C69" s="517" t="s">
        <v>69</v>
      </c>
      <c r="D69" s="517" t="s">
        <v>70</v>
      </c>
      <c r="E69" s="518"/>
      <c r="F69" s="102" t="s">
        <v>44</v>
      </c>
      <c r="G69" s="103" t="s">
        <v>61</v>
      </c>
      <c r="H69" s="104" t="s">
        <v>62</v>
      </c>
      <c r="J69" s="523" t="str">
        <f t="shared" si="8"/>
        <v>Consume GitHub API - no changes</v>
      </c>
      <c r="K69" s="123"/>
      <c r="M69" s="173"/>
      <c r="N69" s="173"/>
    </row>
    <row r="70" spans="2:11">
      <c r="B70" s="22"/>
      <c r="C70" s="42"/>
      <c r="D70" s="43"/>
      <c r="E70" s="105"/>
      <c r="F70" s="106"/>
      <c r="G70" s="107" t="str">
        <f t="shared" ref="G70:G93" si="11">IF(F70=100%,"Complete",IF(AND(F70&lt;100%,F70&gt;0%),"In Progress","Not Started"))</f>
        <v>Not Started</v>
      </c>
      <c r="H70" s="108"/>
      <c r="J70" s="523" t="str">
        <f t="shared" si="8"/>
        <v>2025 Learnership Info Session</v>
      </c>
      <c r="K70" s="123"/>
    </row>
    <row r="71" spans="2:11">
      <c r="B71" s="22"/>
      <c r="C71" s="44"/>
      <c r="D71" s="45"/>
      <c r="E71" s="109"/>
      <c r="F71" s="110"/>
      <c r="G71" s="107" t="str">
        <f t="shared" si="11"/>
        <v>Not Started</v>
      </c>
      <c r="H71" s="111"/>
      <c r="J71" s="523">
        <f t="shared" si="8"/>
        <v>0</v>
      </c>
      <c r="K71" s="123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523">
        <f t="shared" si="8"/>
        <v>0</v>
      </c>
      <c r="K72" s="123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523">
        <f t="shared" si="8"/>
        <v>0</v>
      </c>
      <c r="K73" s="123"/>
    </row>
    <row r="74" ht="15.15" spans="2:11">
      <c r="B74" s="22"/>
      <c r="C74" s="46"/>
      <c r="D74" s="47"/>
      <c r="E74" s="112"/>
      <c r="F74" s="113"/>
      <c r="G74" s="107" t="str">
        <f t="shared" si="11"/>
        <v>Not Started</v>
      </c>
      <c r="H74" s="103"/>
      <c r="J74" s="550"/>
      <c r="K74" s="551"/>
    </row>
    <row r="75" ht="15.15" spans="2:11">
      <c r="B75" s="22"/>
      <c r="C75" s="48">
        <v>0.541666666666667</v>
      </c>
      <c r="D75" s="49"/>
      <c r="E75" s="114"/>
      <c r="F75" s="115" t="s">
        <v>71</v>
      </c>
      <c r="G75" s="116"/>
      <c r="H75" s="117"/>
      <c r="J75" s="552" t="s">
        <v>64</v>
      </c>
      <c r="K75" s="531"/>
    </row>
    <row r="76" ht="15.15" spans="2:11">
      <c r="B76" s="22"/>
      <c r="C76" s="519">
        <v>0.583333333333333</v>
      </c>
      <c r="D76" s="611"/>
      <c r="E76" s="520"/>
      <c r="F76" s="50" t="s">
        <v>72</v>
      </c>
      <c r="G76" s="51"/>
      <c r="H76" s="118"/>
      <c r="J76" s="505" t="str">
        <f t="shared" si="8"/>
        <v>Bank accounts - part 1 - oswell.ndhlovu@umuzi.org -review</v>
      </c>
      <c r="K76" s="36"/>
    </row>
    <row r="77" ht="15.15" spans="2:11">
      <c r="B77" s="22"/>
      <c r="C77" s="52" t="s">
        <v>69</v>
      </c>
      <c r="D77" s="53"/>
      <c r="E77" s="119"/>
      <c r="F77" s="120" t="s">
        <v>44</v>
      </c>
      <c r="G77" s="120" t="s">
        <v>61</v>
      </c>
      <c r="H77" s="118" t="s">
        <v>62</v>
      </c>
      <c r="J77" s="505" t="str">
        <f t="shared" si="8"/>
        <v>Simple calculator part 1 - moganedilifa@gmail.com - review</v>
      </c>
      <c r="K77" s="36"/>
    </row>
    <row r="78" ht="15" customHeight="1" spans="2:11">
      <c r="B78" s="22"/>
      <c r="C78" s="521" t="s">
        <v>218</v>
      </c>
      <c r="D78" s="541"/>
      <c r="E78" s="120" t="s">
        <v>219</v>
      </c>
      <c r="F78" s="122"/>
      <c r="G78" s="541" t="str">
        <f t="shared" si="11"/>
        <v>Not Started</v>
      </c>
      <c r="H78" s="124"/>
      <c r="J78" s="505">
        <f t="shared" si="8"/>
        <v>0</v>
      </c>
      <c r="K78" s="36"/>
    </row>
    <row r="79" spans="2:11">
      <c r="B79" s="22"/>
      <c r="C79" s="523" t="s">
        <v>220</v>
      </c>
      <c r="D79" s="123"/>
      <c r="E79" s="615"/>
      <c r="F79" s="126"/>
      <c r="G79" s="123" t="str">
        <f t="shared" si="11"/>
        <v>Not Started</v>
      </c>
      <c r="H79" s="127"/>
      <c r="J79" s="505">
        <f t="shared" si="8"/>
        <v>0</v>
      </c>
      <c r="K79" s="36"/>
    </row>
    <row r="80" ht="15.75" customHeight="1" spans="2:11">
      <c r="B80" s="22"/>
      <c r="C80" s="525" t="s">
        <v>221</v>
      </c>
      <c r="D80" s="612"/>
      <c r="E80" s="615"/>
      <c r="F80" s="126"/>
      <c r="G80" s="123" t="str">
        <f t="shared" si="11"/>
        <v>Not Started</v>
      </c>
      <c r="H80" s="127"/>
      <c r="J80" s="505">
        <f t="shared" si="8"/>
        <v>0</v>
      </c>
      <c r="K80" s="36"/>
    </row>
    <row r="81" ht="15.15" spans="2:11">
      <c r="B81" s="22"/>
      <c r="C81" s="613"/>
      <c r="D81" s="130"/>
      <c r="E81" s="616" t="s">
        <v>222</v>
      </c>
      <c r="F81" s="126"/>
      <c r="G81" s="123" t="str">
        <f t="shared" si="11"/>
        <v>Not Started</v>
      </c>
      <c r="H81" s="127"/>
      <c r="J81" s="553"/>
      <c r="K81" s="554"/>
    </row>
    <row r="82" ht="15.15" spans="2:11">
      <c r="B82" s="22"/>
      <c r="C82" s="570" t="s">
        <v>257</v>
      </c>
      <c r="D82" s="571"/>
      <c r="E82" s="129" t="s">
        <v>224</v>
      </c>
      <c r="F82" s="126">
        <v>1</v>
      </c>
      <c r="G82" s="123" t="str">
        <f t="shared" si="11"/>
        <v>Complete</v>
      </c>
      <c r="H82" s="127"/>
      <c r="J82" s="555" t="s">
        <v>67</v>
      </c>
      <c r="K82" s="556">
        <f>B93</f>
        <v>45622</v>
      </c>
    </row>
    <row r="83" ht="15.15" spans="2:11">
      <c r="B83" s="22"/>
      <c r="C83" s="64" t="s">
        <v>296</v>
      </c>
      <c r="D83" s="65"/>
      <c r="E83" s="130"/>
      <c r="F83" s="126">
        <v>1</v>
      </c>
      <c r="G83" s="123" t="str">
        <f t="shared" si="11"/>
        <v>Complete</v>
      </c>
      <c r="H83" s="127"/>
      <c r="J83" s="573"/>
      <c r="K83" s="574"/>
    </row>
    <row r="84" spans="2:11">
      <c r="B84" s="22"/>
      <c r="C84" s="64" t="s">
        <v>297</v>
      </c>
      <c r="D84" s="65"/>
      <c r="E84" s="130"/>
      <c r="F84" s="126">
        <v>1</v>
      </c>
      <c r="G84" s="123" t="str">
        <f t="shared" si="11"/>
        <v>Complete</v>
      </c>
      <c r="H84" s="127"/>
      <c r="J84" s="43">
        <f t="shared" ref="J84:K88" si="12">C107</f>
        <v>0</v>
      </c>
      <c r="K84" s="548">
        <f t="shared" si="12"/>
        <v>0</v>
      </c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45">
        <f t="shared" si="12"/>
        <v>0</v>
      </c>
      <c r="K85" s="549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45">
        <f t="shared" si="12"/>
        <v>0</v>
      </c>
      <c r="K86" s="549">
        <f t="shared" si="12"/>
        <v>0</v>
      </c>
    </row>
    <row r="87" ht="15.15" spans="2:11">
      <c r="B87" s="66"/>
      <c r="C87" s="67"/>
      <c r="D87" s="68"/>
      <c r="E87" s="131"/>
      <c r="F87" s="132"/>
      <c r="G87" s="123" t="str">
        <f t="shared" si="11"/>
        <v>Not Started</v>
      </c>
      <c r="H87" s="133"/>
      <c r="J87" s="45">
        <f t="shared" si="12"/>
        <v>0</v>
      </c>
      <c r="K87" s="549">
        <f t="shared" si="12"/>
        <v>0</v>
      </c>
    </row>
    <row r="88" ht="25.75" spans="2:11">
      <c r="B88" s="69"/>
      <c r="C88" s="70"/>
      <c r="D88" s="71"/>
      <c r="E88" s="71"/>
      <c r="F88" s="134"/>
      <c r="G88" s="71"/>
      <c r="H88" s="71"/>
      <c r="J88" s="45">
        <f t="shared" si="12"/>
        <v>0</v>
      </c>
      <c r="K88" s="549">
        <f t="shared" si="12"/>
        <v>0</v>
      </c>
    </row>
    <row r="89" ht="15.75" customHeight="1" spans="2:11">
      <c r="B89" s="69"/>
      <c r="C89" s="70"/>
      <c r="D89" s="71"/>
      <c r="E89" s="71"/>
      <c r="F89" s="134"/>
      <c r="G89" s="71"/>
      <c r="H89" s="71"/>
      <c r="J89" s="521"/>
      <c r="K89" s="541"/>
    </row>
    <row r="90" spans="10:11">
      <c r="J90" s="523"/>
      <c r="K90" s="123"/>
    </row>
    <row r="91" ht="15.15" spans="10:11">
      <c r="J91" s="523"/>
      <c r="K91" s="123"/>
    </row>
    <row r="92" ht="21.75" customHeight="1" spans="2:11">
      <c r="B92" s="20" t="s">
        <v>58</v>
      </c>
      <c r="C92" s="21" t="s">
        <v>59</v>
      </c>
      <c r="D92" s="20" t="s">
        <v>60</v>
      </c>
      <c r="E92" s="80"/>
      <c r="F92" s="81" t="s">
        <v>44</v>
      </c>
      <c r="G92" s="21" t="s">
        <v>61</v>
      </c>
      <c r="H92" s="80" t="s">
        <v>62</v>
      </c>
      <c r="J92" s="523">
        <f t="shared" ref="J92:J98" si="13">C118</f>
        <v>0</v>
      </c>
      <c r="K92" s="123"/>
    </row>
    <row r="93" spans="2:11">
      <c r="B93" s="22">
        <v>45622</v>
      </c>
      <c r="C93" s="23">
        <v>0.208333333333333</v>
      </c>
      <c r="D93" s="24" t="s">
        <v>63</v>
      </c>
      <c r="E93" s="82"/>
      <c r="F93" s="83">
        <v>1</v>
      </c>
      <c r="G93" s="84" t="str">
        <f t="shared" si="11"/>
        <v>Complete</v>
      </c>
      <c r="H93" s="82"/>
      <c r="J93" s="523" t="str">
        <f t="shared" si="13"/>
        <v>Consume GitHub API - make changes </v>
      </c>
      <c r="K93" s="123"/>
    </row>
    <row r="94" spans="2:11">
      <c r="B94" s="22"/>
      <c r="C94" s="25">
        <v>0.25</v>
      </c>
      <c r="D94" s="26"/>
      <c r="E94" s="85"/>
      <c r="F94" s="86"/>
      <c r="G94" s="87"/>
      <c r="H94" s="85"/>
      <c r="J94" s="523" t="str">
        <f t="shared" si="13"/>
        <v>Naspers Programme </v>
      </c>
      <c r="K94" s="123"/>
    </row>
    <row r="95" spans="2:11">
      <c r="B95" s="22"/>
      <c r="C95" s="25">
        <v>0.291666666666666</v>
      </c>
      <c r="D95" s="26"/>
      <c r="E95" s="85"/>
      <c r="F95" s="86"/>
      <c r="G95" s="87"/>
      <c r="H95" s="85"/>
      <c r="J95" s="523" t="str">
        <f t="shared" si="13"/>
        <v>Data wrangling - made changes opened pr</v>
      </c>
      <c r="K95" s="123"/>
    </row>
    <row r="96" spans="2:11">
      <c r="B96" s="22"/>
      <c r="C96" s="25">
        <v>0.333333333333333</v>
      </c>
      <c r="D96" s="26"/>
      <c r="E96" s="85"/>
      <c r="F96" s="86"/>
      <c r="G96" s="87"/>
      <c r="H96" s="85"/>
      <c r="J96" s="523">
        <f t="shared" si="13"/>
        <v>0</v>
      </c>
      <c r="K96" s="123"/>
    </row>
    <row r="97" ht="15.15" spans="2:11">
      <c r="B97" s="22"/>
      <c r="C97" s="27">
        <v>0.375</v>
      </c>
      <c r="D97" s="28"/>
      <c r="E97" s="88"/>
      <c r="F97" s="89"/>
      <c r="G97" s="90"/>
      <c r="H97" s="88"/>
      <c r="J97" s="523">
        <f t="shared" si="13"/>
        <v>0</v>
      </c>
      <c r="K97" s="123"/>
    </row>
    <row r="98" ht="15.15" spans="2:11">
      <c r="B98" s="22"/>
      <c r="C98" s="606" t="s">
        <v>215</v>
      </c>
      <c r="D98" s="607"/>
      <c r="E98" s="32"/>
      <c r="F98" s="29" t="s">
        <v>64</v>
      </c>
      <c r="G98" s="30"/>
      <c r="H98" s="531"/>
      <c r="J98" s="523">
        <f t="shared" si="13"/>
        <v>0</v>
      </c>
      <c r="K98" s="123"/>
    </row>
    <row r="99" ht="15.15" spans="2:11">
      <c r="B99" s="22"/>
      <c r="C99" s="31" t="s">
        <v>65</v>
      </c>
      <c r="D99" s="32" t="s">
        <v>66</v>
      </c>
      <c r="E99" s="32" t="s">
        <v>43</v>
      </c>
      <c r="F99" s="92" t="s">
        <v>44</v>
      </c>
      <c r="G99" s="93" t="s">
        <v>61</v>
      </c>
      <c r="H99" s="92" t="s">
        <v>62</v>
      </c>
      <c r="J99" s="575"/>
      <c r="K99" s="576"/>
    </row>
    <row r="100" ht="43.95" spans="2:11">
      <c r="B100" s="22"/>
      <c r="C100" s="33" t="s">
        <v>278</v>
      </c>
      <c r="D100" s="617" t="s">
        <v>228</v>
      </c>
      <c r="E100" s="617" t="s">
        <v>229</v>
      </c>
      <c r="F100" s="94">
        <v>1</v>
      </c>
      <c r="G100" s="95" t="str">
        <f t="shared" ref="G100:G104" si="14">IF(F100=100%,"Complete",IF(AND(F100&lt;100%,F100&gt;0%),"In Progress","Not Started"))</f>
        <v>Complete</v>
      </c>
      <c r="H100" s="96"/>
      <c r="J100" s="552" t="s">
        <v>64</v>
      </c>
      <c r="K100" s="531"/>
    </row>
    <row r="101" spans="2:11">
      <c r="B101" s="22"/>
      <c r="C101" s="35"/>
      <c r="D101" s="36"/>
      <c r="E101" s="36"/>
      <c r="F101" s="97"/>
      <c r="G101" s="95" t="str">
        <f t="shared" si="14"/>
        <v>Not Started</v>
      </c>
      <c r="H101" s="98"/>
      <c r="J101" s="513" t="str">
        <f t="shared" ref="J101:J105" si="15">C100</f>
        <v>Bank account part 1 - oswell.ndhlovu@umuzi.org - review</v>
      </c>
      <c r="K101" s="34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505">
        <f t="shared" si="15"/>
        <v>0</v>
      </c>
      <c r="K102" s="36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505">
        <f t="shared" si="15"/>
        <v>0</v>
      </c>
      <c r="K103" s="36"/>
    </row>
    <row r="104" ht="15.15" spans="2:11">
      <c r="B104" s="22"/>
      <c r="C104" s="608"/>
      <c r="D104" s="457"/>
      <c r="E104" s="457"/>
      <c r="F104" s="572"/>
      <c r="G104" s="95" t="str">
        <f t="shared" si="14"/>
        <v>Not Started</v>
      </c>
      <c r="H104" s="535"/>
      <c r="J104" s="505">
        <f t="shared" si="15"/>
        <v>0</v>
      </c>
      <c r="K104" s="36"/>
    </row>
    <row r="105" ht="15.15" spans="2:11">
      <c r="B105" s="22"/>
      <c r="C105" s="609" t="s">
        <v>216</v>
      </c>
      <c r="D105" s="610"/>
      <c r="E105" s="614"/>
      <c r="F105" s="536" t="s">
        <v>217</v>
      </c>
      <c r="G105" s="40"/>
      <c r="H105" s="100"/>
      <c r="J105" s="505">
        <f t="shared" si="15"/>
        <v>0</v>
      </c>
      <c r="K105" s="36"/>
    </row>
    <row r="106" ht="15.15" spans="2:11">
      <c r="B106" s="22"/>
      <c r="C106" s="517" t="s">
        <v>69</v>
      </c>
      <c r="D106" s="517" t="s">
        <v>70</v>
      </c>
      <c r="E106" s="518"/>
      <c r="F106" s="102" t="s">
        <v>44</v>
      </c>
      <c r="G106" s="103" t="s">
        <v>61</v>
      </c>
      <c r="H106" s="104" t="s">
        <v>62</v>
      </c>
      <c r="J106" s="557" t="s">
        <v>76</v>
      </c>
      <c r="K106" s="558"/>
    </row>
    <row r="107" spans="2:11">
      <c r="B107" s="22"/>
      <c r="C107" s="42"/>
      <c r="D107" s="43"/>
      <c r="E107" s="105"/>
      <c r="F107" s="106"/>
      <c r="G107" s="107" t="str">
        <f t="shared" ref="G107:G130" si="16">IF(F107=100%,"Complete",IF(AND(F107&lt;100%,F107&gt;0%),"In Progress","Not Started"))</f>
        <v>Not Started</v>
      </c>
      <c r="H107" s="108"/>
      <c r="J107" s="559" t="s">
        <v>77</v>
      </c>
      <c r="K107" s="560"/>
    </row>
    <row r="108" ht="15.15" spans="2:11">
      <c r="B108" s="22"/>
      <c r="C108" s="44"/>
      <c r="D108" s="45"/>
      <c r="E108" s="109"/>
      <c r="F108" s="110"/>
      <c r="G108" s="107" t="str">
        <f t="shared" si="16"/>
        <v>Not Started</v>
      </c>
      <c r="H108" s="111"/>
      <c r="J108" s="561"/>
      <c r="K108" s="562"/>
    </row>
    <row r="109" spans="2:8">
      <c r="B109" s="22"/>
      <c r="C109" s="44"/>
      <c r="D109" s="45"/>
      <c r="E109" s="109"/>
      <c r="F109" s="110"/>
      <c r="G109" s="107" t="str">
        <f t="shared" si="16"/>
        <v>Not Started</v>
      </c>
      <c r="H109" s="111"/>
    </row>
    <row r="110" ht="15.15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75" customHeight="1" spans="2:11">
      <c r="B111" s="22"/>
      <c r="C111" s="46"/>
      <c r="D111" s="47"/>
      <c r="E111" s="112"/>
      <c r="F111" s="113"/>
      <c r="G111" s="107" t="str">
        <f t="shared" si="16"/>
        <v>Not Started</v>
      </c>
      <c r="H111" s="103"/>
      <c r="J111" s="544" t="s">
        <v>47</v>
      </c>
      <c r="K111" s="545">
        <f>K82</f>
        <v>45622</v>
      </c>
    </row>
    <row r="112" ht="15.75" customHeight="1" spans="2:11">
      <c r="B112" s="22"/>
      <c r="C112" s="48">
        <v>0.541666666666667</v>
      </c>
      <c r="D112" s="49"/>
      <c r="E112" s="114"/>
      <c r="F112" s="115" t="s">
        <v>71</v>
      </c>
      <c r="G112" s="116"/>
      <c r="H112" s="117"/>
      <c r="J112" s="546"/>
      <c r="K112" s="547"/>
    </row>
    <row r="113" ht="15.75" customHeight="1" spans="2:11">
      <c r="B113" s="22"/>
      <c r="C113" s="519">
        <v>0.583333333333333</v>
      </c>
      <c r="D113" s="611"/>
      <c r="E113" s="520"/>
      <c r="F113" s="50" t="s">
        <v>72</v>
      </c>
      <c r="G113" s="51"/>
      <c r="H113" s="118"/>
      <c r="J113" s="43">
        <f t="shared" ref="J113:K127" si="17">J84</f>
        <v>0</v>
      </c>
      <c r="K113" s="548">
        <f t="shared" ref="K113:K114" si="18">K84</f>
        <v>0</v>
      </c>
    </row>
    <row r="114" ht="15.75" customHeight="1" spans="2:11">
      <c r="B114" s="22"/>
      <c r="C114" s="52" t="s">
        <v>69</v>
      </c>
      <c r="D114" s="53"/>
      <c r="E114" s="119"/>
      <c r="F114" s="120" t="s">
        <v>44</v>
      </c>
      <c r="G114" s="120" t="s">
        <v>61</v>
      </c>
      <c r="H114" s="118" t="s">
        <v>62</v>
      </c>
      <c r="J114" s="45">
        <f t="shared" si="17"/>
        <v>0</v>
      </c>
      <c r="K114" s="549">
        <f t="shared" si="18"/>
        <v>0</v>
      </c>
    </row>
    <row r="115" ht="15" customHeight="1" spans="2:11">
      <c r="B115" s="22"/>
      <c r="C115" s="521" t="s">
        <v>218</v>
      </c>
      <c r="D115" s="541"/>
      <c r="E115" s="120" t="s">
        <v>219</v>
      </c>
      <c r="F115" s="122"/>
      <c r="G115" s="541" t="str">
        <f t="shared" si="16"/>
        <v>Not Started</v>
      </c>
      <c r="H115" s="124"/>
      <c r="J115" s="45">
        <f t="shared" si="17"/>
        <v>0</v>
      </c>
      <c r="K115" s="549">
        <f t="shared" si="17"/>
        <v>0</v>
      </c>
    </row>
    <row r="116" spans="2:11">
      <c r="B116" s="22"/>
      <c r="C116" s="523" t="s">
        <v>220</v>
      </c>
      <c r="D116" s="123"/>
      <c r="E116" s="615"/>
      <c r="F116" s="126"/>
      <c r="G116" s="123" t="str">
        <f t="shared" si="16"/>
        <v>Not Started</v>
      </c>
      <c r="H116" s="127"/>
      <c r="J116" s="45">
        <f t="shared" si="17"/>
        <v>0</v>
      </c>
      <c r="K116" s="549">
        <f t="shared" si="17"/>
        <v>0</v>
      </c>
    </row>
    <row r="117" ht="15.75" customHeight="1" spans="2:11">
      <c r="B117" s="22"/>
      <c r="C117" s="525" t="s">
        <v>221</v>
      </c>
      <c r="D117" s="612"/>
      <c r="E117" s="615"/>
      <c r="F117" s="126"/>
      <c r="G117" s="123" t="str">
        <f t="shared" si="16"/>
        <v>Not Started</v>
      </c>
      <c r="H117" s="127"/>
      <c r="J117" s="45">
        <f t="shared" si="17"/>
        <v>0</v>
      </c>
      <c r="K117" s="549">
        <f t="shared" si="17"/>
        <v>0</v>
      </c>
    </row>
    <row r="118" ht="15.15" spans="2:11">
      <c r="B118" s="22"/>
      <c r="C118" s="613"/>
      <c r="D118" s="130"/>
      <c r="E118" s="616" t="s">
        <v>222</v>
      </c>
      <c r="F118" s="126"/>
      <c r="G118" s="123" t="str">
        <f t="shared" si="16"/>
        <v>Not Started</v>
      </c>
      <c r="H118" s="127"/>
      <c r="J118" s="521"/>
      <c r="K118" s="541"/>
    </row>
    <row r="119" ht="15" customHeight="1" spans="2:11">
      <c r="B119" s="22"/>
      <c r="C119" s="570" t="s">
        <v>267</v>
      </c>
      <c r="D119" s="571"/>
      <c r="E119" s="129" t="s">
        <v>224</v>
      </c>
      <c r="F119" s="126">
        <v>1</v>
      </c>
      <c r="G119" s="123" t="str">
        <f t="shared" si="16"/>
        <v>Complete</v>
      </c>
      <c r="H119" s="127"/>
      <c r="J119" s="523"/>
      <c r="K119" s="123"/>
    </row>
    <row r="120" ht="15" customHeight="1" spans="2:11">
      <c r="B120" s="22"/>
      <c r="C120" s="64" t="s">
        <v>298</v>
      </c>
      <c r="D120" s="65"/>
      <c r="E120" s="130"/>
      <c r="F120" s="126">
        <v>1</v>
      </c>
      <c r="G120" s="123" t="str">
        <f t="shared" si="16"/>
        <v>Complete</v>
      </c>
      <c r="H120" s="127"/>
      <c r="J120" s="523"/>
      <c r="K120" s="123"/>
    </row>
    <row r="121" ht="15" customHeight="1" spans="2:11">
      <c r="B121" s="22"/>
      <c r="C121" s="64" t="s">
        <v>299</v>
      </c>
      <c r="D121" s="65"/>
      <c r="E121" s="130"/>
      <c r="F121" s="126">
        <v>1</v>
      </c>
      <c r="G121" s="123" t="str">
        <f t="shared" si="16"/>
        <v>Complete</v>
      </c>
      <c r="H121" s="127"/>
      <c r="J121" s="523">
        <f t="shared" si="17"/>
        <v>0</v>
      </c>
      <c r="K121" s="123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523" t="str">
        <f t="shared" si="17"/>
        <v>Consume GitHub API - make changes </v>
      </c>
      <c r="K122" s="123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523" t="str">
        <f t="shared" si="17"/>
        <v>Naspers Programme </v>
      </c>
      <c r="K123" s="123"/>
    </row>
    <row r="124" ht="15.75" customHeight="1" spans="2:11">
      <c r="B124" s="66"/>
      <c r="C124" s="67"/>
      <c r="D124" s="68"/>
      <c r="E124" s="131"/>
      <c r="F124" s="132"/>
      <c r="G124" s="123" t="str">
        <f t="shared" si="16"/>
        <v>Not Started</v>
      </c>
      <c r="H124" s="133"/>
      <c r="J124" s="523" t="str">
        <f t="shared" si="17"/>
        <v>Data wrangling - made changes opened pr</v>
      </c>
      <c r="K124" s="123"/>
    </row>
    <row r="125" ht="25" spans="2:11">
      <c r="B125" s="69"/>
      <c r="C125" s="70"/>
      <c r="D125" s="71"/>
      <c r="E125" s="71"/>
      <c r="F125" s="134"/>
      <c r="G125" s="71"/>
      <c r="H125" s="71"/>
      <c r="J125" s="523">
        <f t="shared" si="17"/>
        <v>0</v>
      </c>
      <c r="K125" s="123"/>
    </row>
    <row r="126" ht="15.75" customHeight="1" spans="2:11">
      <c r="B126" s="69"/>
      <c r="C126" s="70"/>
      <c r="D126" s="71"/>
      <c r="E126" s="71"/>
      <c r="F126" s="134"/>
      <c r="G126" s="71"/>
      <c r="H126" s="71"/>
      <c r="J126" s="523">
        <f t="shared" si="17"/>
        <v>0</v>
      </c>
      <c r="K126" s="123"/>
    </row>
    <row r="127" spans="10:11">
      <c r="J127" s="523">
        <f t="shared" si="17"/>
        <v>0</v>
      </c>
      <c r="K127" s="123"/>
    </row>
    <row r="128" ht="15.15" spans="10:11">
      <c r="J128" s="550"/>
      <c r="K128" s="551"/>
    </row>
    <row r="129" ht="21.75" customHeight="1" spans="2:11">
      <c r="B129" s="20" t="s">
        <v>58</v>
      </c>
      <c r="C129" s="21" t="s">
        <v>59</v>
      </c>
      <c r="D129" s="20" t="s">
        <v>60</v>
      </c>
      <c r="E129" s="80"/>
      <c r="F129" s="81" t="s">
        <v>44</v>
      </c>
      <c r="G129" s="21" t="s">
        <v>61</v>
      </c>
      <c r="H129" s="80" t="s">
        <v>62</v>
      </c>
      <c r="J129" s="552" t="s">
        <v>64</v>
      </c>
      <c r="K129" s="531"/>
    </row>
    <row r="130" spans="2:11">
      <c r="B130" s="22">
        <v>45623</v>
      </c>
      <c r="C130" s="23">
        <v>0.208333333333333</v>
      </c>
      <c r="D130" s="24" t="s">
        <v>63</v>
      </c>
      <c r="E130" s="82"/>
      <c r="F130" s="83">
        <v>1</v>
      </c>
      <c r="G130" s="84" t="str">
        <f t="shared" si="16"/>
        <v>Complete</v>
      </c>
      <c r="H130" s="82"/>
      <c r="J130" s="505" t="str">
        <f t="shared" ref="J130:J134" si="19">J101</f>
        <v>Bank account part 1 - oswell.ndhlovu@umuzi.org - review</v>
      </c>
      <c r="K130" s="36"/>
    </row>
    <row r="131" spans="2:11">
      <c r="B131" s="22"/>
      <c r="C131" s="25">
        <v>0.25</v>
      </c>
      <c r="D131" s="26"/>
      <c r="E131" s="85"/>
      <c r="F131" s="86"/>
      <c r="G131" s="87"/>
      <c r="H131" s="85"/>
      <c r="J131" s="505">
        <f t="shared" si="19"/>
        <v>0</v>
      </c>
      <c r="K131" s="36"/>
    </row>
    <row r="132" spans="2:11">
      <c r="B132" s="22"/>
      <c r="C132" s="25">
        <v>0.291666666666666</v>
      </c>
      <c r="D132" s="26"/>
      <c r="E132" s="85"/>
      <c r="F132" s="86"/>
      <c r="G132" s="87"/>
      <c r="H132" s="85"/>
      <c r="J132" s="505">
        <f t="shared" si="19"/>
        <v>0</v>
      </c>
      <c r="K132" s="36"/>
    </row>
    <row r="133" spans="2:11">
      <c r="B133" s="22"/>
      <c r="C133" s="25">
        <v>0.333333333333333</v>
      </c>
      <c r="D133" s="26"/>
      <c r="E133" s="85"/>
      <c r="F133" s="86"/>
      <c r="G133" s="87"/>
      <c r="H133" s="85"/>
      <c r="J133" s="505">
        <f t="shared" si="19"/>
        <v>0</v>
      </c>
      <c r="K133" s="36"/>
    </row>
    <row r="134" ht="15.75" customHeight="1" spans="2:11">
      <c r="B134" s="22"/>
      <c r="C134" s="27">
        <v>0.375</v>
      </c>
      <c r="D134" s="28"/>
      <c r="E134" s="88"/>
      <c r="F134" s="89"/>
      <c r="G134" s="90"/>
      <c r="H134" s="88"/>
      <c r="J134" s="505">
        <f t="shared" si="19"/>
        <v>0</v>
      </c>
      <c r="K134" s="36"/>
    </row>
    <row r="135" ht="15.75" customHeight="1" spans="2:11">
      <c r="B135" s="22"/>
      <c r="C135" s="606" t="s">
        <v>215</v>
      </c>
      <c r="D135" s="607"/>
      <c r="E135" s="32"/>
      <c r="F135" s="29" t="s">
        <v>64</v>
      </c>
      <c r="G135" s="30"/>
      <c r="H135" s="531"/>
      <c r="J135" s="553"/>
      <c r="K135" s="554"/>
    </row>
    <row r="136" ht="15.75" customHeight="1" spans="2:11">
      <c r="B136" s="22"/>
      <c r="C136" s="31" t="s">
        <v>65</v>
      </c>
      <c r="D136" s="32" t="s">
        <v>66</v>
      </c>
      <c r="E136" s="32" t="s">
        <v>43</v>
      </c>
      <c r="F136" s="92" t="s">
        <v>44</v>
      </c>
      <c r="G136" s="93" t="s">
        <v>61</v>
      </c>
      <c r="H136" s="92" t="s">
        <v>62</v>
      </c>
      <c r="J136" s="555" t="s">
        <v>67</v>
      </c>
      <c r="K136" s="556">
        <f>B130</f>
        <v>45623</v>
      </c>
    </row>
    <row r="137" ht="43.95" spans="2:11">
      <c r="B137" s="22"/>
      <c r="C137" s="33" t="s">
        <v>278</v>
      </c>
      <c r="D137" s="617" t="s">
        <v>294</v>
      </c>
      <c r="E137" s="617" t="s">
        <v>229</v>
      </c>
      <c r="F137" s="94">
        <v>1</v>
      </c>
      <c r="G137" s="95" t="str">
        <f t="shared" ref="G137:G141" si="20">IF(F137=100%,"Complete",IF(AND(F137&lt;100%,F137&gt;0%),"In Progress","Not Started"))</f>
        <v>Complete</v>
      </c>
      <c r="H137" s="96"/>
      <c r="J137" s="573"/>
      <c r="K137" s="574"/>
    </row>
    <row r="138" spans="2:11">
      <c r="B138" s="22"/>
      <c r="C138" s="35"/>
      <c r="D138" s="36"/>
      <c r="E138" s="36"/>
      <c r="F138" s="97"/>
      <c r="G138" s="95" t="str">
        <f t="shared" si="20"/>
        <v>Not Started</v>
      </c>
      <c r="H138" s="98"/>
      <c r="J138" s="43">
        <f t="shared" ref="J138:K142" si="21">C144</f>
        <v>0</v>
      </c>
      <c r="K138" s="548">
        <f t="shared" si="21"/>
        <v>0</v>
      </c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45">
        <f t="shared" si="21"/>
        <v>0</v>
      </c>
      <c r="K139" s="54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45">
        <f t="shared" si="21"/>
        <v>0</v>
      </c>
      <c r="K140" s="549">
        <f t="shared" si="21"/>
        <v>0</v>
      </c>
    </row>
    <row r="141" ht="15.75" customHeight="1" spans="2:11">
      <c r="B141" s="22"/>
      <c r="C141" s="608"/>
      <c r="D141" s="457"/>
      <c r="E141" s="457"/>
      <c r="F141" s="572"/>
      <c r="G141" s="95" t="str">
        <f t="shared" si="20"/>
        <v>Not Started</v>
      </c>
      <c r="H141" s="535"/>
      <c r="J141" s="45">
        <f t="shared" si="21"/>
        <v>0</v>
      </c>
      <c r="K141" s="549">
        <f t="shared" si="21"/>
        <v>0</v>
      </c>
    </row>
    <row r="142" ht="15.75" customHeight="1" spans="2:11">
      <c r="B142" s="22"/>
      <c r="C142" s="609" t="s">
        <v>216</v>
      </c>
      <c r="D142" s="610"/>
      <c r="E142" s="614"/>
      <c r="F142" s="536" t="s">
        <v>217</v>
      </c>
      <c r="G142" s="40"/>
      <c r="H142" s="100"/>
      <c r="J142" s="45">
        <f t="shared" si="21"/>
        <v>0</v>
      </c>
      <c r="K142" s="549">
        <f t="shared" si="21"/>
        <v>0</v>
      </c>
    </row>
    <row r="143" ht="15.75" customHeight="1" spans="2:11">
      <c r="B143" s="22"/>
      <c r="C143" s="517" t="s">
        <v>69</v>
      </c>
      <c r="D143" s="517" t="s">
        <v>70</v>
      </c>
      <c r="E143" s="518"/>
      <c r="F143" s="102" t="s">
        <v>44</v>
      </c>
      <c r="G143" s="103" t="s">
        <v>61</v>
      </c>
      <c r="H143" s="104" t="s">
        <v>62</v>
      </c>
      <c r="J143" s="521"/>
      <c r="K143" s="541"/>
    </row>
    <row r="144" spans="2:11">
      <c r="B144" s="22"/>
      <c r="C144" s="42"/>
      <c r="D144" s="43"/>
      <c r="E144" s="105"/>
      <c r="F144" s="106"/>
      <c r="G144" s="107" t="str">
        <f t="shared" ref="G144:G167" si="22">IF(F144=100%,"Complete",IF(AND(F144&lt;100%,F144&gt;0%),"In Progress","Not Started"))</f>
        <v>Not Started</v>
      </c>
      <c r="H144" s="108"/>
      <c r="J144" s="523"/>
      <c r="K144" s="123"/>
    </row>
    <row r="145" spans="2:11">
      <c r="B145" s="22"/>
      <c r="C145" s="44"/>
      <c r="D145" s="45"/>
      <c r="E145" s="109"/>
      <c r="F145" s="110"/>
      <c r="G145" s="107" t="str">
        <f t="shared" si="22"/>
        <v>Not Started</v>
      </c>
      <c r="H145" s="111"/>
      <c r="J145" s="523"/>
      <c r="K145" s="123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523">
        <f t="shared" ref="J146:J152" si="23">C155</f>
        <v>0</v>
      </c>
      <c r="K146" s="123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523" t="str">
        <f t="shared" si="23"/>
        <v>Consume GitHub API - make changes </v>
      </c>
      <c r="K147" s="123"/>
    </row>
    <row r="148" ht="15.75" customHeight="1" spans="2:11">
      <c r="B148" s="22"/>
      <c r="C148" s="46"/>
      <c r="D148" s="47"/>
      <c r="E148" s="112"/>
      <c r="F148" s="113"/>
      <c r="G148" s="107" t="str">
        <f t="shared" si="22"/>
        <v>Not Started</v>
      </c>
      <c r="H148" s="103"/>
      <c r="J148" s="523" t="str">
        <f t="shared" si="23"/>
        <v>Data wrangling - made changes opened pr</v>
      </c>
      <c r="K148" s="123"/>
    </row>
    <row r="149" ht="15.75" customHeight="1" spans="2:11">
      <c r="B149" s="22"/>
      <c r="C149" s="48">
        <v>0.541666666666667</v>
      </c>
      <c r="D149" s="49"/>
      <c r="E149" s="114"/>
      <c r="F149" s="115" t="s">
        <v>71</v>
      </c>
      <c r="G149" s="116"/>
      <c r="H149" s="117"/>
      <c r="J149" s="523" t="str">
        <f t="shared" si="23"/>
        <v>Bank account part 2 - started</v>
      </c>
      <c r="K149" s="123"/>
    </row>
    <row r="150" ht="15.75" customHeight="1" spans="2:11">
      <c r="B150" s="22"/>
      <c r="C150" s="519">
        <v>0.583333333333333</v>
      </c>
      <c r="D150" s="611"/>
      <c r="E150" s="520"/>
      <c r="F150" s="50" t="s">
        <v>72</v>
      </c>
      <c r="G150" s="51"/>
      <c r="H150" s="118"/>
      <c r="J150" s="523">
        <f t="shared" si="23"/>
        <v>0</v>
      </c>
      <c r="K150" s="123"/>
    </row>
    <row r="151" ht="15.75" customHeight="1" spans="2:11">
      <c r="B151" s="22"/>
      <c r="C151" s="52" t="s">
        <v>69</v>
      </c>
      <c r="D151" s="53"/>
      <c r="E151" s="119"/>
      <c r="F151" s="120" t="s">
        <v>44</v>
      </c>
      <c r="G151" s="120" t="s">
        <v>61</v>
      </c>
      <c r="H151" s="118" t="s">
        <v>62</v>
      </c>
      <c r="J151" s="523">
        <f t="shared" si="23"/>
        <v>0</v>
      </c>
      <c r="K151" s="123"/>
    </row>
    <row r="152" ht="15" customHeight="1" spans="2:11">
      <c r="B152" s="22"/>
      <c r="C152" s="521" t="s">
        <v>218</v>
      </c>
      <c r="D152" s="541"/>
      <c r="E152" s="120" t="s">
        <v>219</v>
      </c>
      <c r="F152" s="122"/>
      <c r="G152" s="541" t="str">
        <f t="shared" si="22"/>
        <v>Not Started</v>
      </c>
      <c r="H152" s="124"/>
      <c r="J152" s="523">
        <f t="shared" si="23"/>
        <v>0</v>
      </c>
      <c r="K152" s="123"/>
    </row>
    <row r="153" ht="15.75" customHeight="1" spans="2:11">
      <c r="B153" s="22"/>
      <c r="C153" s="523" t="s">
        <v>220</v>
      </c>
      <c r="D153" s="123"/>
      <c r="E153" s="615"/>
      <c r="F153" s="126"/>
      <c r="G153" s="123" t="str">
        <f t="shared" si="22"/>
        <v>Not Started</v>
      </c>
      <c r="H153" s="127"/>
      <c r="J153" s="575"/>
      <c r="K153" s="576"/>
    </row>
    <row r="154" ht="15.75" customHeight="1" spans="2:11">
      <c r="B154" s="22"/>
      <c r="C154" s="525" t="s">
        <v>221</v>
      </c>
      <c r="D154" s="612"/>
      <c r="E154" s="615"/>
      <c r="F154" s="126"/>
      <c r="G154" s="123" t="str">
        <f t="shared" si="22"/>
        <v>Not Started</v>
      </c>
      <c r="H154" s="127"/>
      <c r="J154" s="552" t="s">
        <v>64</v>
      </c>
      <c r="K154" s="531"/>
    </row>
    <row r="155" ht="15.15" spans="2:11">
      <c r="B155" s="22"/>
      <c r="C155" s="613"/>
      <c r="D155" s="130"/>
      <c r="E155" s="616" t="s">
        <v>222</v>
      </c>
      <c r="F155" s="126"/>
      <c r="G155" s="123" t="str">
        <f t="shared" si="22"/>
        <v>Not Started</v>
      </c>
      <c r="H155" s="127"/>
      <c r="J155" s="513" t="str">
        <f t="shared" ref="J155:J159" si="24">C137</f>
        <v>Bank account part 1 - oswell.ndhlovu@umuzi.org - review</v>
      </c>
      <c r="K155" s="34"/>
    </row>
    <row r="156" spans="2:11">
      <c r="B156" s="22"/>
      <c r="C156" s="570" t="s">
        <v>267</v>
      </c>
      <c r="D156" s="571"/>
      <c r="E156" s="129" t="s">
        <v>224</v>
      </c>
      <c r="F156" s="126">
        <v>1</v>
      </c>
      <c r="G156" s="123" t="str">
        <f t="shared" si="22"/>
        <v>Complete</v>
      </c>
      <c r="H156" s="127"/>
      <c r="J156" s="505">
        <f t="shared" si="24"/>
        <v>0</v>
      </c>
      <c r="K156" s="36"/>
    </row>
    <row r="157" spans="2:11">
      <c r="B157" s="22"/>
      <c r="C157" s="64" t="s">
        <v>299</v>
      </c>
      <c r="D157" s="65"/>
      <c r="E157" s="130"/>
      <c r="F157" s="126">
        <v>1</v>
      </c>
      <c r="G157" s="123" t="str">
        <f t="shared" si="22"/>
        <v>Complete</v>
      </c>
      <c r="H157" s="127"/>
      <c r="J157" s="505">
        <f t="shared" si="24"/>
        <v>0</v>
      </c>
      <c r="K157" s="36"/>
    </row>
    <row r="158" spans="2:11">
      <c r="B158" s="22"/>
      <c r="C158" s="64" t="s">
        <v>300</v>
      </c>
      <c r="D158" s="65"/>
      <c r="E158" s="130"/>
      <c r="F158" s="126">
        <v>1</v>
      </c>
      <c r="G158" s="123" t="str">
        <f t="shared" si="22"/>
        <v>Complete</v>
      </c>
      <c r="H158" s="127"/>
      <c r="J158" s="505">
        <f t="shared" si="24"/>
        <v>0</v>
      </c>
      <c r="K158" s="36"/>
    </row>
    <row r="159" ht="15.75" customHeight="1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505">
        <f t="shared" si="24"/>
        <v>0</v>
      </c>
      <c r="K159" s="36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557" t="s">
        <v>76</v>
      </c>
      <c r="K160" s="558"/>
    </row>
    <row r="161" ht="15.75" customHeight="1" spans="2:11">
      <c r="B161" s="66"/>
      <c r="C161" s="67"/>
      <c r="D161" s="68"/>
      <c r="E161" s="131"/>
      <c r="F161" s="132"/>
      <c r="G161" s="123" t="str">
        <f t="shared" si="22"/>
        <v>Not Started</v>
      </c>
      <c r="H161" s="133"/>
      <c r="J161" s="559" t="s">
        <v>77</v>
      </c>
      <c r="K161" s="560"/>
    </row>
    <row r="162" ht="25.75" spans="2:11">
      <c r="B162" s="69"/>
      <c r="C162" s="70"/>
      <c r="D162" s="71"/>
      <c r="E162" s="71"/>
      <c r="F162" s="134"/>
      <c r="G162" s="71"/>
      <c r="H162" s="71"/>
      <c r="J162" s="561"/>
      <c r="K162" s="562"/>
    </row>
    <row r="163" ht="15.75" customHeight="1" spans="2:8">
      <c r="B163" s="69"/>
      <c r="C163" s="70"/>
      <c r="D163" s="71"/>
      <c r="E163" s="71"/>
      <c r="F163" s="134"/>
      <c r="G163" s="71"/>
      <c r="H163" s="71"/>
    </row>
    <row r="164" ht="15.15"/>
    <row r="165" ht="15.15" spans="10:11">
      <c r="J165" s="544" t="s">
        <v>47</v>
      </c>
      <c r="K165" s="545">
        <f>K136</f>
        <v>45623</v>
      </c>
    </row>
    <row r="166" ht="21.75" customHeight="1" spans="2:11">
      <c r="B166" s="20" t="s">
        <v>58</v>
      </c>
      <c r="C166" s="21" t="s">
        <v>59</v>
      </c>
      <c r="D166" s="20" t="s">
        <v>60</v>
      </c>
      <c r="E166" s="80"/>
      <c r="F166" s="81" t="s">
        <v>44</v>
      </c>
      <c r="G166" s="21" t="s">
        <v>61</v>
      </c>
      <c r="H166" s="80" t="s">
        <v>62</v>
      </c>
      <c r="J166" s="546"/>
      <c r="K166" s="547"/>
    </row>
    <row r="167" spans="2:11">
      <c r="B167" s="22">
        <v>45624</v>
      </c>
      <c r="C167" s="23">
        <v>0.208333333333333</v>
      </c>
      <c r="D167" s="24" t="s">
        <v>63</v>
      </c>
      <c r="E167" s="82"/>
      <c r="F167" s="83"/>
      <c r="G167" s="84" t="str">
        <f t="shared" si="22"/>
        <v>Not Started</v>
      </c>
      <c r="H167" s="82"/>
      <c r="J167" s="43">
        <f t="shared" ref="J167:K188" si="25">J138</f>
        <v>0</v>
      </c>
      <c r="K167" s="548">
        <f t="shared" ref="K167:K168" si="26">K138</f>
        <v>0</v>
      </c>
    </row>
    <row r="168" spans="2:11">
      <c r="B168" s="22"/>
      <c r="C168" s="25">
        <v>0.25</v>
      </c>
      <c r="D168" s="26"/>
      <c r="E168" s="85"/>
      <c r="F168" s="86"/>
      <c r="G168" s="87"/>
      <c r="H168" s="85"/>
      <c r="J168" s="45">
        <f t="shared" si="25"/>
        <v>0</v>
      </c>
      <c r="K168" s="549">
        <f t="shared" si="26"/>
        <v>0</v>
      </c>
    </row>
    <row r="169" spans="2:11">
      <c r="B169" s="22"/>
      <c r="C169" s="25">
        <v>0.291666666666666</v>
      </c>
      <c r="D169" s="26"/>
      <c r="E169" s="85"/>
      <c r="F169" s="86"/>
      <c r="G169" s="87"/>
      <c r="H169" s="85"/>
      <c r="J169" s="45">
        <f t="shared" si="25"/>
        <v>0</v>
      </c>
      <c r="K169" s="549">
        <f t="shared" si="25"/>
        <v>0</v>
      </c>
    </row>
    <row r="170" spans="2:11">
      <c r="B170" s="22"/>
      <c r="C170" s="25">
        <v>0.333333333333333</v>
      </c>
      <c r="D170" s="26"/>
      <c r="E170" s="85"/>
      <c r="F170" s="86"/>
      <c r="G170" s="87"/>
      <c r="H170" s="85"/>
      <c r="J170" s="45">
        <f t="shared" si="25"/>
        <v>0</v>
      </c>
      <c r="K170" s="549">
        <f t="shared" si="25"/>
        <v>0</v>
      </c>
    </row>
    <row r="171" ht="15.75" customHeight="1" spans="2:11">
      <c r="B171" s="22"/>
      <c r="C171" s="27">
        <v>0.375</v>
      </c>
      <c r="D171" s="28"/>
      <c r="E171" s="88"/>
      <c r="F171" s="89"/>
      <c r="G171" s="90"/>
      <c r="H171" s="88"/>
      <c r="J171" s="45">
        <f t="shared" si="25"/>
        <v>0</v>
      </c>
      <c r="K171" s="549">
        <f t="shared" si="25"/>
        <v>0</v>
      </c>
    </row>
    <row r="172" ht="15.75" customHeight="1" spans="2:11">
      <c r="B172" s="22"/>
      <c r="C172" s="606" t="s">
        <v>215</v>
      </c>
      <c r="D172" s="607"/>
      <c r="E172" s="32"/>
      <c r="F172" s="29" t="s">
        <v>64</v>
      </c>
      <c r="G172" s="30"/>
      <c r="H172" s="531"/>
      <c r="J172" s="521"/>
      <c r="K172" s="541"/>
    </row>
    <row r="173" ht="15.75" customHeight="1" spans="2:11">
      <c r="B173" s="22"/>
      <c r="C173" s="31" t="s">
        <v>65</v>
      </c>
      <c r="D173" s="32" t="s">
        <v>66</v>
      </c>
      <c r="E173" s="32" t="s">
        <v>43</v>
      </c>
      <c r="F173" s="92" t="s">
        <v>44</v>
      </c>
      <c r="G173" s="93" t="s">
        <v>61</v>
      </c>
      <c r="H173" s="92" t="s">
        <v>62</v>
      </c>
      <c r="J173" s="523"/>
      <c r="K173" s="123"/>
    </row>
    <row r="174" ht="43.2" spans="2:11">
      <c r="B174" s="22"/>
      <c r="C174" s="33" t="s">
        <v>301</v>
      </c>
      <c r="D174" s="617" t="s">
        <v>228</v>
      </c>
      <c r="E174" s="617" t="s">
        <v>229</v>
      </c>
      <c r="F174" s="94">
        <v>1</v>
      </c>
      <c r="G174" s="95" t="str">
        <f t="shared" ref="G174:G178" si="27">IF(F174=100%,"Complete",IF(AND(F174&lt;100%,F174&gt;0%),"In Progress","Not Started"))</f>
        <v>Complete</v>
      </c>
      <c r="H174" s="96"/>
      <c r="J174" s="523"/>
      <c r="K174" s="123"/>
    </row>
    <row r="175" spans="2:11">
      <c r="B175" s="22"/>
      <c r="C175" s="35"/>
      <c r="D175" s="36"/>
      <c r="E175" s="36"/>
      <c r="F175" s="97"/>
      <c r="G175" s="95" t="str">
        <f t="shared" si="27"/>
        <v>Not Started</v>
      </c>
      <c r="H175" s="98"/>
      <c r="J175" s="523">
        <f t="shared" si="25"/>
        <v>0</v>
      </c>
      <c r="K175" s="123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523" t="str">
        <f t="shared" si="25"/>
        <v>Consume GitHub API - make changes </v>
      </c>
      <c r="K176" s="123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523" t="str">
        <f t="shared" si="25"/>
        <v>Data wrangling - made changes opened pr</v>
      </c>
      <c r="K177" s="123"/>
    </row>
    <row r="178" ht="15.75" customHeight="1" spans="2:11">
      <c r="B178" s="22"/>
      <c r="C178" s="608"/>
      <c r="D178" s="457"/>
      <c r="E178" s="457"/>
      <c r="F178" s="572"/>
      <c r="G178" s="95" t="str">
        <f t="shared" si="27"/>
        <v>Not Started</v>
      </c>
      <c r="H178" s="535"/>
      <c r="J178" s="523" t="str">
        <f t="shared" si="25"/>
        <v>Bank account part 2 - started</v>
      </c>
      <c r="K178" s="123"/>
    </row>
    <row r="179" ht="15.75" customHeight="1" spans="2:11">
      <c r="B179" s="22"/>
      <c r="C179" s="609" t="s">
        <v>216</v>
      </c>
      <c r="D179" s="610"/>
      <c r="E179" s="614"/>
      <c r="F179" s="536" t="s">
        <v>217</v>
      </c>
      <c r="G179" s="40"/>
      <c r="H179" s="100"/>
      <c r="J179" s="523">
        <f t="shared" si="25"/>
        <v>0</v>
      </c>
      <c r="K179" s="123"/>
    </row>
    <row r="180" ht="15.75" customHeight="1" spans="2:11">
      <c r="B180" s="22"/>
      <c r="C180" s="517" t="s">
        <v>69</v>
      </c>
      <c r="D180" s="517" t="s">
        <v>70</v>
      </c>
      <c r="E180" s="518"/>
      <c r="F180" s="102" t="s">
        <v>44</v>
      </c>
      <c r="G180" s="103" t="s">
        <v>61</v>
      </c>
      <c r="H180" s="104" t="s">
        <v>62</v>
      </c>
      <c r="J180" s="523">
        <f t="shared" si="25"/>
        <v>0</v>
      </c>
      <c r="K180" s="123"/>
    </row>
    <row r="181" spans="2:11">
      <c r="B181" s="22"/>
      <c r="C181" s="42" t="s">
        <v>302</v>
      </c>
      <c r="D181" s="619" t="s">
        <v>303</v>
      </c>
      <c r="E181" s="648"/>
      <c r="F181" s="106">
        <v>1</v>
      </c>
      <c r="G181" s="107" t="str">
        <f t="shared" ref="G181:G204" si="28">IF(F181=100%,"Complete",IF(AND(F181&lt;100%,F181&gt;0%),"In Progress","Not Started"))</f>
        <v>Complete</v>
      </c>
      <c r="H181" s="108"/>
      <c r="J181" s="523">
        <f t="shared" si="25"/>
        <v>0</v>
      </c>
      <c r="K181" s="123"/>
    </row>
    <row r="182" ht="15.15" spans="2:11">
      <c r="B182" s="22"/>
      <c r="C182" s="44" t="s">
        <v>304</v>
      </c>
      <c r="D182" s="667" t="s">
        <v>273</v>
      </c>
      <c r="E182" s="668"/>
      <c r="F182" s="110">
        <v>1</v>
      </c>
      <c r="G182" s="107" t="str">
        <f t="shared" si="28"/>
        <v>Complete</v>
      </c>
      <c r="H182" s="111"/>
      <c r="J182" s="550"/>
      <c r="K182" s="551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552" t="s">
        <v>64</v>
      </c>
      <c r="K183" s="531"/>
    </row>
    <row r="184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505" t="str">
        <f t="shared" si="25"/>
        <v>Bank account part 1 - oswell.ndhlovu@umuzi.org - review</v>
      </c>
      <c r="K184" s="36"/>
    </row>
    <row r="185" ht="15.75" customHeight="1" spans="2:11">
      <c r="B185" s="22"/>
      <c r="C185" s="46"/>
      <c r="D185" s="47"/>
      <c r="E185" s="112"/>
      <c r="F185" s="113"/>
      <c r="G185" s="107" t="str">
        <f t="shared" si="28"/>
        <v>Not Started</v>
      </c>
      <c r="H185" s="103"/>
      <c r="J185" s="505">
        <f t="shared" si="25"/>
        <v>0</v>
      </c>
      <c r="K185" s="36"/>
    </row>
    <row r="186" ht="15.75" customHeight="1" spans="2:11">
      <c r="B186" s="22"/>
      <c r="C186" s="48">
        <v>0.541666666666667</v>
      </c>
      <c r="D186" s="49"/>
      <c r="E186" s="114"/>
      <c r="F186" s="115" t="s">
        <v>71</v>
      </c>
      <c r="G186" s="116"/>
      <c r="H186" s="117"/>
      <c r="J186" s="505">
        <f t="shared" si="25"/>
        <v>0</v>
      </c>
      <c r="K186" s="36"/>
    </row>
    <row r="187" ht="15.75" customHeight="1" spans="2:11">
      <c r="B187" s="22"/>
      <c r="C187" s="519">
        <v>0.583333333333333</v>
      </c>
      <c r="D187" s="611"/>
      <c r="E187" s="520"/>
      <c r="F187" s="50" t="s">
        <v>72</v>
      </c>
      <c r="G187" s="51"/>
      <c r="H187" s="118"/>
      <c r="J187" s="505">
        <f t="shared" si="25"/>
        <v>0</v>
      </c>
      <c r="K187" s="36"/>
    </row>
    <row r="188" ht="15.75" customHeight="1" spans="2:11">
      <c r="B188" s="22"/>
      <c r="C188" s="52" t="s">
        <v>69</v>
      </c>
      <c r="D188" s="53"/>
      <c r="E188" s="119"/>
      <c r="F188" s="120" t="s">
        <v>44</v>
      </c>
      <c r="G188" s="120" t="s">
        <v>61</v>
      </c>
      <c r="H188" s="118" t="s">
        <v>62</v>
      </c>
      <c r="J188" s="505">
        <f t="shared" si="25"/>
        <v>0</v>
      </c>
      <c r="K188" s="36"/>
    </row>
    <row r="189" ht="15.75" customHeight="1" spans="2:11">
      <c r="B189" s="22"/>
      <c r="C189" s="521" t="s">
        <v>218</v>
      </c>
      <c r="D189" s="541"/>
      <c r="E189" s="120" t="s">
        <v>219</v>
      </c>
      <c r="F189" s="122"/>
      <c r="G189" s="541" t="str">
        <f t="shared" si="28"/>
        <v>Not Started</v>
      </c>
      <c r="H189" s="124"/>
      <c r="J189" s="553"/>
      <c r="K189" s="554"/>
    </row>
    <row r="190" ht="15.75" customHeight="1" spans="2:11">
      <c r="B190" s="22"/>
      <c r="C190" s="523" t="s">
        <v>220</v>
      </c>
      <c r="D190" s="123"/>
      <c r="E190" s="615"/>
      <c r="F190" s="126"/>
      <c r="G190" s="123" t="str">
        <f t="shared" si="28"/>
        <v>Not Started</v>
      </c>
      <c r="H190" s="127"/>
      <c r="J190" s="555" t="s">
        <v>67</v>
      </c>
      <c r="K190" s="556">
        <f>B167</f>
        <v>45624</v>
      </c>
    </row>
    <row r="191" ht="15.75" customHeight="1" spans="2:11">
      <c r="B191" s="22"/>
      <c r="C191" s="525" t="s">
        <v>221</v>
      </c>
      <c r="D191" s="612"/>
      <c r="E191" s="615"/>
      <c r="F191" s="126"/>
      <c r="G191" s="123" t="str">
        <f t="shared" si="28"/>
        <v>Not Started</v>
      </c>
      <c r="H191" s="127"/>
      <c r="J191" s="573"/>
      <c r="K191" s="574"/>
    </row>
    <row r="192" ht="29.55" spans="2:11">
      <c r="B192" s="22"/>
      <c r="C192" s="613"/>
      <c r="D192" s="130"/>
      <c r="E192" s="616" t="s">
        <v>222</v>
      </c>
      <c r="F192" s="126"/>
      <c r="G192" s="123" t="str">
        <f t="shared" si="28"/>
        <v>Not Started</v>
      </c>
      <c r="H192" s="127"/>
      <c r="J192" s="43" t="str">
        <f t="shared" ref="J192:K196" si="29">C181</f>
        <v>Shortest Path in a Binary Matrix -</v>
      </c>
      <c r="K192" s="548" t="str">
        <f t="shared" si="29"/>
        <v>https://leetcode.com/problems/shortest-path-in-binary-matrix/description/</v>
      </c>
    </row>
    <row r="193" ht="15" customHeight="1" spans="2:11">
      <c r="B193" s="22"/>
      <c r="C193" s="570" t="s">
        <v>267</v>
      </c>
      <c r="D193" s="571"/>
      <c r="E193" s="129" t="s">
        <v>224</v>
      </c>
      <c r="F193" s="126">
        <v>1</v>
      </c>
      <c r="G193" s="123" t="str">
        <f t="shared" si="28"/>
        <v>Complete</v>
      </c>
      <c r="H193" s="127"/>
      <c r="J193" s="45" t="str">
        <f t="shared" si="29"/>
        <v>Dynamic Programming -</v>
      </c>
      <c r="K193" s="549" t="str">
        <f t="shared" si="29"/>
        <v>https://www.geeksforgeeks.org/dynamic-programming/</v>
      </c>
    </row>
    <row r="194" ht="15" customHeight="1" spans="2:11">
      <c r="B194" s="22"/>
      <c r="C194" s="64" t="s">
        <v>266</v>
      </c>
      <c r="D194" s="65"/>
      <c r="E194" s="130"/>
      <c r="F194" s="126">
        <v>1</v>
      </c>
      <c r="G194" s="123" t="str">
        <f t="shared" si="28"/>
        <v>Complete</v>
      </c>
      <c r="H194" s="127"/>
      <c r="J194" s="45">
        <f t="shared" si="29"/>
        <v>0</v>
      </c>
      <c r="K194" s="549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45">
        <f t="shared" si="29"/>
        <v>0</v>
      </c>
      <c r="K195" s="549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45">
        <f t="shared" si="29"/>
        <v>0</v>
      </c>
      <c r="K196" s="549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521"/>
      <c r="K197" s="541"/>
    </row>
    <row r="198" ht="15.75" customHeight="1" spans="2:11">
      <c r="B198" s="66"/>
      <c r="C198" s="67"/>
      <c r="D198" s="68"/>
      <c r="E198" s="131"/>
      <c r="F198" s="132"/>
      <c r="G198" s="123" t="str">
        <f t="shared" si="28"/>
        <v>Not Started</v>
      </c>
      <c r="H198" s="133"/>
      <c r="J198" s="523"/>
      <c r="K198" s="123"/>
    </row>
    <row r="199" ht="25" spans="2:11">
      <c r="B199" s="69"/>
      <c r="C199" s="70"/>
      <c r="D199" s="71"/>
      <c r="E199" s="71"/>
      <c r="F199" s="134"/>
      <c r="G199" s="71"/>
      <c r="H199" s="71"/>
      <c r="J199" s="523"/>
      <c r="K199" s="123"/>
    </row>
    <row r="200" ht="15.75" customHeight="1" spans="2:11">
      <c r="B200" s="69"/>
      <c r="C200" s="70"/>
      <c r="D200" s="71"/>
      <c r="E200" s="71"/>
      <c r="F200" s="134"/>
      <c r="G200" s="71"/>
      <c r="H200" s="71"/>
      <c r="J200" s="523">
        <f t="shared" ref="J200:J206" si="30">C192</f>
        <v>0</v>
      </c>
      <c r="K200" s="123"/>
    </row>
    <row r="201" spans="10:11">
      <c r="J201" s="523" t="str">
        <f t="shared" si="30"/>
        <v>Consume GitHub API - make changes </v>
      </c>
      <c r="K201" s="123"/>
    </row>
    <row r="202" ht="15.15" spans="10:11">
      <c r="J202" s="523" t="str">
        <f t="shared" si="30"/>
        <v>Bank account part 2 - continue</v>
      </c>
      <c r="K202" s="123"/>
    </row>
    <row r="203" ht="21.75" customHeight="1" spans="2:11">
      <c r="B203" s="20" t="s">
        <v>58</v>
      </c>
      <c r="C203" s="21" t="s">
        <v>59</v>
      </c>
      <c r="D203" s="20" t="s">
        <v>60</v>
      </c>
      <c r="E203" s="80"/>
      <c r="F203" s="81" t="s">
        <v>44</v>
      </c>
      <c r="G203" s="21" t="s">
        <v>61</v>
      </c>
      <c r="H203" s="80" t="s">
        <v>62</v>
      </c>
      <c r="J203" s="523">
        <f t="shared" si="30"/>
        <v>0</v>
      </c>
      <c r="K203" s="123"/>
    </row>
    <row r="204" ht="23.25" customHeight="1" spans="2:11">
      <c r="B204" s="22">
        <v>45625</v>
      </c>
      <c r="C204" s="23">
        <v>0.208333333333333</v>
      </c>
      <c r="D204" s="24" t="s">
        <v>63</v>
      </c>
      <c r="E204" s="82"/>
      <c r="F204" s="83"/>
      <c r="G204" s="84" t="str">
        <f t="shared" si="28"/>
        <v>Not Started</v>
      </c>
      <c r="H204" s="82"/>
      <c r="J204" s="523">
        <f t="shared" si="30"/>
        <v>0</v>
      </c>
      <c r="K204" s="123"/>
    </row>
    <row r="205" spans="2:11">
      <c r="B205" s="22"/>
      <c r="C205" s="25">
        <v>0.25</v>
      </c>
      <c r="D205" s="26"/>
      <c r="E205" s="85"/>
      <c r="F205" s="86"/>
      <c r="G205" s="87"/>
      <c r="H205" s="85"/>
      <c r="J205" s="523">
        <f t="shared" si="30"/>
        <v>0</v>
      </c>
      <c r="K205" s="123"/>
    </row>
    <row r="206" spans="2:11">
      <c r="B206" s="22"/>
      <c r="C206" s="25">
        <v>0.291666666666666</v>
      </c>
      <c r="D206" s="26"/>
      <c r="E206" s="85"/>
      <c r="F206" s="86"/>
      <c r="G206" s="87"/>
      <c r="H206" s="85"/>
      <c r="J206" s="523">
        <f t="shared" si="30"/>
        <v>0</v>
      </c>
      <c r="K206" s="123"/>
    </row>
    <row r="207" ht="15.15" spans="2:11">
      <c r="B207" s="22"/>
      <c r="C207" s="25">
        <v>0.333333333333333</v>
      </c>
      <c r="D207" s="26"/>
      <c r="E207" s="85"/>
      <c r="F207" s="86"/>
      <c r="G207" s="87"/>
      <c r="H207" s="85"/>
      <c r="J207" s="575"/>
      <c r="K207" s="576"/>
    </row>
    <row r="208" ht="15.75" customHeight="1" spans="2:11">
      <c r="B208" s="22"/>
      <c r="C208" s="27">
        <v>0.375</v>
      </c>
      <c r="D208" s="28"/>
      <c r="E208" s="88"/>
      <c r="F208" s="89"/>
      <c r="G208" s="90"/>
      <c r="H208" s="88"/>
      <c r="J208" s="552" t="s">
        <v>64</v>
      </c>
      <c r="K208" s="531"/>
    </row>
    <row r="209" ht="15.75" customHeight="1" spans="2:11">
      <c r="B209" s="22"/>
      <c r="C209" s="606" t="s">
        <v>215</v>
      </c>
      <c r="D209" s="607"/>
      <c r="E209" s="32"/>
      <c r="F209" s="29" t="s">
        <v>64</v>
      </c>
      <c r="G209" s="30"/>
      <c r="H209" s="531"/>
      <c r="J209" s="513" t="str">
        <f t="shared" ref="J209:J213" si="31">C174</f>
        <v>Bank account part 1 - oswell.ndhlovu@umuzi.org - reviewed by someone else</v>
      </c>
      <c r="K209" s="34"/>
    </row>
    <row r="210" ht="15.75" customHeight="1" spans="2:11">
      <c r="B210" s="22"/>
      <c r="C210" s="31" t="s">
        <v>65</v>
      </c>
      <c r="D210" s="32" t="s">
        <v>66</v>
      </c>
      <c r="E210" s="32" t="s">
        <v>43</v>
      </c>
      <c r="F210" s="92" t="s">
        <v>44</v>
      </c>
      <c r="G210" s="93" t="s">
        <v>61</v>
      </c>
      <c r="H210" s="92" t="s">
        <v>62</v>
      </c>
      <c r="J210" s="505">
        <f t="shared" si="31"/>
        <v>0</v>
      </c>
      <c r="K210" s="36"/>
    </row>
    <row r="211" spans="2:11">
      <c r="B211" s="22"/>
      <c r="C211" s="33"/>
      <c r="D211" s="34"/>
      <c r="E211" s="34"/>
      <c r="F211" s="94"/>
      <c r="G211" s="95" t="str">
        <f t="shared" ref="G211:G215" si="32">IF(F211=100%,"Complete",IF(AND(F211&lt;100%,F211&gt;0%),"In Progress","Not Started"))</f>
        <v>Not Started</v>
      </c>
      <c r="H211" s="96"/>
      <c r="J211" s="505">
        <f t="shared" si="31"/>
        <v>0</v>
      </c>
      <c r="K211" s="36"/>
    </row>
    <row r="212" spans="2:11">
      <c r="B212" s="22"/>
      <c r="C212" s="35"/>
      <c r="D212" s="36"/>
      <c r="E212" s="36"/>
      <c r="F212" s="97"/>
      <c r="G212" s="95" t="str">
        <f t="shared" si="32"/>
        <v>Not Started</v>
      </c>
      <c r="H212" s="98"/>
      <c r="J212" s="505">
        <f t="shared" si="31"/>
        <v>0</v>
      </c>
      <c r="K212" s="3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505">
        <f t="shared" si="31"/>
        <v>0</v>
      </c>
      <c r="K213" s="3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557" t="s">
        <v>76</v>
      </c>
      <c r="K214" s="558"/>
    </row>
    <row r="215" ht="15.75" customHeight="1" spans="2:11">
      <c r="B215" s="22"/>
      <c r="C215" s="608"/>
      <c r="D215" s="457"/>
      <c r="E215" s="457"/>
      <c r="F215" s="572"/>
      <c r="G215" s="95" t="str">
        <f t="shared" si="32"/>
        <v>Not Started</v>
      </c>
      <c r="H215" s="535"/>
      <c r="J215" s="559" t="s">
        <v>77</v>
      </c>
      <c r="K215" s="560"/>
    </row>
    <row r="216" ht="15.75" customHeight="1" spans="2:11">
      <c r="B216" s="22"/>
      <c r="C216" s="609" t="s">
        <v>216</v>
      </c>
      <c r="D216" s="610"/>
      <c r="E216" s="614"/>
      <c r="F216" s="536" t="s">
        <v>217</v>
      </c>
      <c r="G216" s="40"/>
      <c r="H216" s="100"/>
      <c r="J216" s="561"/>
      <c r="K216" s="562"/>
    </row>
    <row r="217" ht="15.75" customHeight="1" spans="2:8">
      <c r="B217" s="22"/>
      <c r="C217" s="517" t="s">
        <v>69</v>
      </c>
      <c r="D217" s="517" t="s">
        <v>70</v>
      </c>
      <c r="E217" s="518"/>
      <c r="F217" s="102" t="s">
        <v>44</v>
      </c>
      <c r="G217" s="103" t="s">
        <v>61</v>
      </c>
      <c r="H217" s="104" t="s">
        <v>62</v>
      </c>
    </row>
    <row r="218" ht="15.15" spans="2:8">
      <c r="B218" s="22"/>
      <c r="C218" s="42" t="s">
        <v>264</v>
      </c>
      <c r="D218" s="619" t="s">
        <v>265</v>
      </c>
      <c r="E218" s="648"/>
      <c r="F218" s="106"/>
      <c r="G218" s="107" t="str">
        <f t="shared" ref="G218:G235" si="33">IF(F218=100%,"Complete",IF(AND(F218&lt;100%,F218&gt;0%),"In Progress","Not Started"))</f>
        <v>Not Started</v>
      </c>
      <c r="H218" s="108"/>
    </row>
    <row r="219" ht="15.15" spans="2:11">
      <c r="B219" s="22"/>
      <c r="C219" s="44"/>
      <c r="D219" s="45"/>
      <c r="E219" s="109"/>
      <c r="F219" s="110"/>
      <c r="G219" s="107" t="str">
        <f t="shared" si="33"/>
        <v>Not Started</v>
      </c>
      <c r="H219" s="111"/>
      <c r="J219" s="544" t="s">
        <v>47</v>
      </c>
      <c r="K219" s="545">
        <f>K190</f>
        <v>45624</v>
      </c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546"/>
      <c r="K220" s="547"/>
    </row>
    <row r="221" ht="28.8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43" t="str">
        <f t="shared" ref="J221:K242" si="34">J192</f>
        <v>Shortest Path in a Binary Matrix -</v>
      </c>
      <c r="K221" s="548" t="str">
        <f t="shared" ref="K221:K222" si="35">K192</f>
        <v>https://leetcode.com/problems/shortest-path-in-binary-matrix/description/</v>
      </c>
    </row>
    <row r="222" ht="15.75" customHeight="1" spans="2:11">
      <c r="B222" s="22"/>
      <c r="C222" s="46"/>
      <c r="D222" s="47"/>
      <c r="E222" s="112"/>
      <c r="F222" s="113"/>
      <c r="G222" s="107" t="str">
        <f t="shared" si="33"/>
        <v>Not Started</v>
      </c>
      <c r="H222" s="103"/>
      <c r="J222" s="45" t="str">
        <f t="shared" si="34"/>
        <v>Dynamic Programming -</v>
      </c>
      <c r="K222" s="549" t="str">
        <f t="shared" si="35"/>
        <v>https://www.geeksforgeeks.org/dynamic-programming/</v>
      </c>
    </row>
    <row r="223" ht="15.75" customHeight="1" spans="2:11">
      <c r="B223" s="22"/>
      <c r="C223" s="48">
        <v>0.541666666666667</v>
      </c>
      <c r="D223" s="49"/>
      <c r="E223" s="114"/>
      <c r="F223" s="115" t="s">
        <v>71</v>
      </c>
      <c r="G223" s="116"/>
      <c r="H223" s="117"/>
      <c r="J223" s="45">
        <f t="shared" si="34"/>
        <v>0</v>
      </c>
      <c r="K223" s="549">
        <f t="shared" si="34"/>
        <v>0</v>
      </c>
    </row>
    <row r="224" ht="15.75" customHeight="1" spans="2:11">
      <c r="B224" s="22"/>
      <c r="C224" s="519">
        <v>0.583333333333333</v>
      </c>
      <c r="D224" s="611"/>
      <c r="E224" s="520"/>
      <c r="F224" s="50" t="s">
        <v>72</v>
      </c>
      <c r="G224" s="51"/>
      <c r="H224" s="118"/>
      <c r="J224" s="45">
        <f t="shared" si="34"/>
        <v>0</v>
      </c>
      <c r="K224" s="549">
        <f t="shared" si="34"/>
        <v>0</v>
      </c>
    </row>
    <row r="225" ht="15.75" customHeight="1" spans="2:11">
      <c r="B225" s="22"/>
      <c r="C225" s="52" t="s">
        <v>69</v>
      </c>
      <c r="D225" s="53"/>
      <c r="E225" s="119"/>
      <c r="F225" s="120" t="s">
        <v>44</v>
      </c>
      <c r="G225" s="120" t="s">
        <v>61</v>
      </c>
      <c r="H225" s="118" t="s">
        <v>62</v>
      </c>
      <c r="J225" s="45">
        <f t="shared" si="34"/>
        <v>0</v>
      </c>
      <c r="K225" s="549">
        <f t="shared" si="34"/>
        <v>0</v>
      </c>
    </row>
    <row r="226" ht="15" customHeight="1" spans="2:11">
      <c r="B226" s="22"/>
      <c r="C226" s="521" t="s">
        <v>218</v>
      </c>
      <c r="D226" s="541"/>
      <c r="E226" s="120" t="s">
        <v>219</v>
      </c>
      <c r="F226" s="122"/>
      <c r="G226" s="541" t="str">
        <f t="shared" si="33"/>
        <v>Not Started</v>
      </c>
      <c r="H226" s="124"/>
      <c r="J226" s="521">
        <f t="shared" si="34"/>
        <v>0</v>
      </c>
      <c r="K226" s="541"/>
    </row>
    <row r="227" spans="2:11">
      <c r="B227" s="22"/>
      <c r="C227" s="523" t="s">
        <v>220</v>
      </c>
      <c r="D227" s="123"/>
      <c r="E227" s="615"/>
      <c r="F227" s="126"/>
      <c r="G227" s="123" t="str">
        <f t="shared" si="33"/>
        <v>Not Started</v>
      </c>
      <c r="H227" s="127"/>
      <c r="J227" s="523">
        <f t="shared" si="34"/>
        <v>0</v>
      </c>
      <c r="K227" s="123"/>
    </row>
    <row r="228" ht="15.75" customHeight="1" spans="2:11">
      <c r="B228" s="22"/>
      <c r="C228" s="525" t="s">
        <v>221</v>
      </c>
      <c r="D228" s="612"/>
      <c r="E228" s="615"/>
      <c r="F228" s="126"/>
      <c r="G228" s="123" t="str">
        <f t="shared" si="33"/>
        <v>Not Started</v>
      </c>
      <c r="H228" s="127"/>
      <c r="J228" s="523">
        <f t="shared" si="34"/>
        <v>0</v>
      </c>
      <c r="K228" s="123"/>
    </row>
    <row r="229" ht="15.15" spans="2:11">
      <c r="B229" s="22"/>
      <c r="C229" s="613" t="s">
        <v>266</v>
      </c>
      <c r="D229" s="130"/>
      <c r="E229" s="616" t="s">
        <v>222</v>
      </c>
      <c r="F229" s="126"/>
      <c r="G229" s="123" t="str">
        <f t="shared" si="33"/>
        <v>Not Started</v>
      </c>
      <c r="H229" s="127"/>
      <c r="J229" s="523">
        <f t="shared" si="34"/>
        <v>0</v>
      </c>
      <c r="K229" s="123"/>
    </row>
    <row r="230" ht="15.75" customHeight="1" spans="2:11">
      <c r="B230" s="22"/>
      <c r="C230" s="570" t="s">
        <v>267</v>
      </c>
      <c r="D230" s="571"/>
      <c r="E230" s="129" t="s">
        <v>224</v>
      </c>
      <c r="F230" s="126"/>
      <c r="G230" s="123" t="str">
        <f t="shared" si="33"/>
        <v>Not Started</v>
      </c>
      <c r="H230" s="127"/>
      <c r="J230" s="523" t="str">
        <f t="shared" si="34"/>
        <v>Consume GitHub API - make changes </v>
      </c>
      <c r="K230" s="123"/>
    </row>
    <row r="231" spans="2:11">
      <c r="B231" s="22"/>
      <c r="C231" s="64" t="s">
        <v>268</v>
      </c>
      <c r="D231" s="65"/>
      <c r="E231" s="130"/>
      <c r="F231" s="126">
        <v>1</v>
      </c>
      <c r="G231" s="123" t="str">
        <f t="shared" si="33"/>
        <v>Complete</v>
      </c>
      <c r="H231" s="127"/>
      <c r="J231" s="523" t="str">
        <f t="shared" si="34"/>
        <v>Bank account part 2 - continue</v>
      </c>
      <c r="K231" s="123"/>
    </row>
    <row r="232" ht="15.75" customHeight="1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523">
        <f t="shared" si="34"/>
        <v>0</v>
      </c>
      <c r="K232" s="123"/>
    </row>
    <row r="233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523">
        <f t="shared" si="34"/>
        <v>0</v>
      </c>
      <c r="K233" s="123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523">
        <f t="shared" si="34"/>
        <v>0</v>
      </c>
      <c r="K234" s="123"/>
    </row>
    <row r="235" ht="15.15" spans="2:11">
      <c r="B235" s="66"/>
      <c r="C235" s="67"/>
      <c r="D235" s="68"/>
      <c r="E235" s="131"/>
      <c r="F235" s="132"/>
      <c r="G235" s="123" t="str">
        <f t="shared" si="33"/>
        <v>Not Started</v>
      </c>
      <c r="H235" s="133"/>
      <c r="J235" s="523">
        <f t="shared" si="34"/>
        <v>0</v>
      </c>
      <c r="K235" s="123"/>
    </row>
    <row r="236" ht="25.75" spans="2:11">
      <c r="B236" s="69"/>
      <c r="C236" s="70"/>
      <c r="D236" s="71"/>
      <c r="E236" s="71"/>
      <c r="F236" s="134"/>
      <c r="G236" s="71"/>
      <c r="H236" s="71"/>
      <c r="J236" s="550"/>
      <c r="K236" s="551"/>
    </row>
    <row r="237" ht="25.75" spans="2:11">
      <c r="B237" s="69"/>
      <c r="C237" s="70"/>
      <c r="D237" s="71"/>
      <c r="E237" s="71"/>
      <c r="F237" s="134"/>
      <c r="G237" s="71"/>
      <c r="H237" s="71"/>
      <c r="J237" s="552" t="s">
        <v>64</v>
      </c>
      <c r="K237" s="531"/>
    </row>
    <row r="238" ht="15.15" spans="2:11">
      <c r="B238" s="191" t="s">
        <v>78</v>
      </c>
      <c r="C238" s="192">
        <f ca="1">TODAY()</f>
        <v>45827</v>
      </c>
      <c r="J238" s="505" t="str">
        <f t="shared" si="34"/>
        <v>Bank account part 1 - oswell.ndhlovu@umuzi.org - reviewed by someone else</v>
      </c>
      <c r="K238" s="36"/>
    </row>
    <row r="239" spans="2:11">
      <c r="B239" s="193"/>
      <c r="C239" s="194"/>
      <c r="J239" s="505">
        <f t="shared" si="34"/>
        <v>0</v>
      </c>
      <c r="K239" s="36"/>
    </row>
    <row r="240" ht="15.15" spans="2:11">
      <c r="B240" s="195" t="s">
        <v>79</v>
      </c>
      <c r="C240" s="196"/>
      <c r="D240" s="197"/>
      <c r="E240" s="197"/>
      <c r="F240" s="197"/>
      <c r="G240" s="197"/>
      <c r="H240" s="197"/>
      <c r="J240" s="505">
        <f t="shared" si="34"/>
        <v>0</v>
      </c>
      <c r="K240" s="36"/>
    </row>
    <row r="241" spans="2:11">
      <c r="B241" s="198"/>
      <c r="C241" s="199"/>
      <c r="D241" s="197"/>
      <c r="E241" s="197"/>
      <c r="F241" s="197"/>
      <c r="G241" s="197"/>
      <c r="H241" s="210"/>
      <c r="J241" s="505">
        <f t="shared" si="34"/>
        <v>0</v>
      </c>
      <c r="K241" s="36"/>
    </row>
    <row r="242" ht="15.15" spans="2:11">
      <c r="B242" s="200" t="s">
        <v>80</v>
      </c>
      <c r="C242" s="201"/>
      <c r="D242" s="197"/>
      <c r="E242" s="197"/>
      <c r="F242" s="197"/>
      <c r="G242" s="197"/>
      <c r="H242" s="210"/>
      <c r="J242" s="505">
        <f t="shared" si="34"/>
        <v>0</v>
      </c>
      <c r="K242" s="36"/>
    </row>
    <row r="243" ht="15.15" spans="2:11">
      <c r="B243" s="200"/>
      <c r="C243" s="201"/>
      <c r="D243" s="197"/>
      <c r="E243" s="197"/>
      <c r="F243" s="197"/>
      <c r="G243" s="197"/>
      <c r="H243" s="210"/>
      <c r="J243" s="553"/>
      <c r="K243" s="554"/>
    </row>
    <row r="244" ht="15.15" spans="2:11">
      <c r="B244" s="202"/>
      <c r="C244" s="203"/>
      <c r="D244" s="197"/>
      <c r="E244" s="197"/>
      <c r="F244" s="197"/>
      <c r="G244" s="197"/>
      <c r="H244" s="210"/>
      <c r="J244" s="555" t="s">
        <v>67</v>
      </c>
      <c r="K244" s="556">
        <f>B204</f>
        <v>45625</v>
      </c>
    </row>
    <row r="245" ht="15.15" spans="2:11">
      <c r="B245" s="204"/>
      <c r="C245" s="205"/>
      <c r="D245" s="197"/>
      <c r="E245" s="197"/>
      <c r="F245" s="197"/>
      <c r="G245" s="197"/>
      <c r="H245" s="210"/>
      <c r="J245" s="573"/>
      <c r="K245" s="574"/>
    </row>
    <row r="246" ht="15.15" spans="2:11">
      <c r="B246" s="206" t="s">
        <v>81</v>
      </c>
      <c r="C246" s="207"/>
      <c r="D246" s="197"/>
      <c r="E246" s="197"/>
      <c r="F246" s="197"/>
      <c r="G246" s="197"/>
      <c r="H246" s="210"/>
      <c r="J246" s="43" t="str">
        <f t="shared" ref="J246:K250" si="36">C218</f>
        <v>Coderbyte assessment complete</v>
      </c>
      <c r="K246" s="548"/>
    </row>
    <row r="247" spans="2:11">
      <c r="B247" s="43">
        <f t="shared" ref="B247:B248" si="37">C70</f>
        <v>0</v>
      </c>
      <c r="C247" s="208">
        <f t="shared" ref="C247:C248" si="38">D70</f>
        <v>0</v>
      </c>
      <c r="D247" s="197"/>
      <c r="E247" s="197"/>
      <c r="F247" s="197"/>
      <c r="G247" s="197"/>
      <c r="H247" s="210"/>
      <c r="J247" s="45">
        <f t="shared" si="36"/>
        <v>0</v>
      </c>
      <c r="K247" s="549">
        <f>D219</f>
        <v>0</v>
      </c>
    </row>
    <row r="248" spans="2:11">
      <c r="B248" s="45">
        <f t="shared" si="37"/>
        <v>0</v>
      </c>
      <c r="C248" s="209">
        <f t="shared" si="38"/>
        <v>0</v>
      </c>
      <c r="D248" s="197"/>
      <c r="E248" s="197"/>
      <c r="F248" s="197"/>
      <c r="G248" s="197"/>
      <c r="H248" s="210"/>
      <c r="J248" s="45">
        <f t="shared" si="36"/>
        <v>0</v>
      </c>
      <c r="K248" s="549">
        <f t="shared" si="36"/>
        <v>0</v>
      </c>
    </row>
    <row r="249" spans="2:11">
      <c r="B249" s="45">
        <f t="shared" ref="B249:B250" si="39">C107</f>
        <v>0</v>
      </c>
      <c r="C249" s="209">
        <f t="shared" ref="C249:C250" si="40">D107</f>
        <v>0</v>
      </c>
      <c r="D249" s="197"/>
      <c r="E249" s="197"/>
      <c r="F249" s="197"/>
      <c r="G249" s="197"/>
      <c r="H249" s="210"/>
      <c r="J249" s="45">
        <f t="shared" si="36"/>
        <v>0</v>
      </c>
      <c r="K249" s="549">
        <f t="shared" si="36"/>
        <v>0</v>
      </c>
    </row>
    <row r="250" ht="15.15" spans="2:11">
      <c r="B250" s="45">
        <f t="shared" si="39"/>
        <v>0</v>
      </c>
      <c r="C250" s="209">
        <f t="shared" si="40"/>
        <v>0</v>
      </c>
      <c r="D250" s="197"/>
      <c r="E250" s="197"/>
      <c r="F250" s="197"/>
      <c r="G250" s="197"/>
      <c r="H250" s="210"/>
      <c r="J250" s="45">
        <f t="shared" si="36"/>
        <v>0</v>
      </c>
      <c r="K250" s="549">
        <f t="shared" si="36"/>
        <v>0</v>
      </c>
    </row>
    <row r="251" spans="2:11">
      <c r="B251" s="45">
        <f t="shared" ref="B251:B252" si="41">C144</f>
        <v>0</v>
      </c>
      <c r="C251" s="209">
        <f t="shared" ref="C251:C252" si="42">D144</f>
        <v>0</v>
      </c>
      <c r="J251" s="521"/>
      <c r="K251" s="541"/>
    </row>
    <row r="252" spans="2:11">
      <c r="B252" s="45">
        <f t="shared" si="41"/>
        <v>0</v>
      </c>
      <c r="C252" s="209">
        <f t="shared" si="42"/>
        <v>0</v>
      </c>
      <c r="J252" s="523"/>
      <c r="K252" s="123"/>
    </row>
    <row r="253" ht="43.2" spans="2:11">
      <c r="B253" s="45" t="str">
        <f t="shared" ref="B253:B254" si="43">C181</f>
        <v>Shortest Path in a Binary Matrix -</v>
      </c>
      <c r="C253" s="209" t="str">
        <f t="shared" ref="C253:C254" si="44">D181</f>
        <v>https://leetcode.com/problems/shortest-path-in-binary-matrix/description/</v>
      </c>
      <c r="J253" s="523"/>
      <c r="K253" s="123"/>
    </row>
    <row r="254" ht="28.8" spans="2:11">
      <c r="B254" s="45" t="str">
        <f t="shared" si="43"/>
        <v>Dynamic Programming -</v>
      </c>
      <c r="C254" s="209" t="str">
        <f t="shared" si="44"/>
        <v>https://www.geeksforgeeks.org/dynamic-programming/</v>
      </c>
      <c r="J254" s="523" t="str">
        <f t="shared" ref="J254:J260" si="45">C229</f>
        <v>Bank account part 2 - continue</v>
      </c>
      <c r="K254" s="123"/>
    </row>
    <row r="255" ht="230.4" spans="2:11">
      <c r="B255" s="45" t="str">
        <f t="shared" ref="B255:B256" si="46">C218</f>
        <v>Coderbyte assessment complete</v>
      </c>
      <c r="C255" s="209" t="str">
        <f t="shared" ref="C255:C256" si="47">D218</f>
        <v>http://url9090.coderbyte.com/ls/click?upn=u001.lj3TCiZxNU7jdbrh9WbrWc0TYooxWyNG7iblBrnUkY1dZbk53wTdsxFlySTVgXVYG1Xaj8eGpKf8-2FGSZEC4M8w-3D-3DQCl8_0uW3xirGmLjaxDxe8V-2Bwmt8Dx4Ob8Wr9iaeT5yuPIW-2Bq1HbI7chZ1YtWdKeg2-2BbY5l3ux-2FA1M4PdGaZqb1AxhEcZSqw6-2FQk-2F-2Fc-2FJLbLunG-2FpUrSVGyFR5pBHBepyuX6WJcvvFnZ-2F7S-2BKeH6-2BUQiIcX76LiUDNrRfZp1bWc5YwHC1yN0npWfOcahjnYOU7GR6OVwrb7kp7dTtkFdKTRhrnA-3D-3D</v>
      </c>
      <c r="J255" s="523" t="str">
        <f t="shared" si="45"/>
        <v>Consume GitHub API - make changes </v>
      </c>
      <c r="K255" s="123"/>
    </row>
    <row r="256" ht="15.15" spans="2:11">
      <c r="B256" s="211">
        <f t="shared" si="46"/>
        <v>0</v>
      </c>
      <c r="C256" s="212">
        <f t="shared" si="47"/>
        <v>0</v>
      </c>
      <c r="J256" s="523" t="str">
        <f t="shared" si="45"/>
        <v>Men's Mental Health Panel Discussion - session</v>
      </c>
      <c r="K256" s="123"/>
    </row>
    <row r="257" ht="15.15" spans="2:11">
      <c r="B257" s="213" t="s">
        <v>82</v>
      </c>
      <c r="C257" s="214"/>
      <c r="J257" s="523">
        <f t="shared" si="45"/>
        <v>0</v>
      </c>
      <c r="K257" s="123"/>
    </row>
    <row r="258" spans="2:11">
      <c r="B258" s="215"/>
      <c r="C258" s="216"/>
      <c r="J258" s="523">
        <f t="shared" si="45"/>
        <v>0</v>
      </c>
      <c r="K258" s="123"/>
    </row>
    <row r="259" spans="2:11">
      <c r="B259" s="215" t="s">
        <v>83</v>
      </c>
      <c r="C259" s="216"/>
      <c r="J259" s="523">
        <f t="shared" si="45"/>
        <v>0</v>
      </c>
      <c r="K259" s="123"/>
    </row>
    <row r="260" ht="15.15" spans="2:11">
      <c r="B260" s="204"/>
      <c r="C260" s="205"/>
      <c r="J260" s="523">
        <f t="shared" si="45"/>
        <v>0</v>
      </c>
      <c r="K260" s="123"/>
    </row>
    <row r="261" ht="15.15" spans="2:11">
      <c r="B261" s="217" t="s">
        <v>84</v>
      </c>
      <c r="C261" s="218"/>
      <c r="J261" s="575"/>
      <c r="K261" s="576"/>
    </row>
    <row r="262" ht="15.15" spans="2:11">
      <c r="B262" s="219"/>
      <c r="C262" s="220"/>
      <c r="J262" s="552" t="s">
        <v>64</v>
      </c>
      <c r="K262" s="531"/>
    </row>
    <row r="263" spans="2:11">
      <c r="B263" s="221"/>
      <c r="C263" s="222"/>
      <c r="J263" s="513">
        <f t="shared" ref="J263:J267" si="48">C211</f>
        <v>0</v>
      </c>
      <c r="K263" s="34"/>
    </row>
    <row r="264" spans="2:11">
      <c r="B264" s="221"/>
      <c r="C264" s="222"/>
      <c r="J264" s="505">
        <f t="shared" si="48"/>
        <v>0</v>
      </c>
      <c r="K264" s="36"/>
    </row>
    <row r="265" spans="2:11">
      <c r="B265" s="221" t="str">
        <f t="shared" ref="B265:B271" si="49">C229</f>
        <v>Bank account part 2 - continue</v>
      </c>
      <c r="C265" s="222"/>
      <c r="J265" s="505">
        <f t="shared" si="48"/>
        <v>0</v>
      </c>
      <c r="K265" s="36"/>
    </row>
    <row r="266" spans="2:11">
      <c r="B266" s="221" t="str">
        <f t="shared" si="49"/>
        <v>Consume GitHub API - make changes </v>
      </c>
      <c r="C266" s="222"/>
      <c r="J266" s="505">
        <f t="shared" si="48"/>
        <v>0</v>
      </c>
      <c r="K266" s="36"/>
    </row>
    <row r="267" spans="2:11">
      <c r="B267" s="221" t="str">
        <f t="shared" si="49"/>
        <v>Men's Mental Health Panel Discussion - session</v>
      </c>
      <c r="C267" s="222"/>
      <c r="J267" s="505">
        <f t="shared" si="48"/>
        <v>0</v>
      </c>
      <c r="K267" s="36"/>
    </row>
    <row r="268" spans="2:11">
      <c r="B268" s="221">
        <f t="shared" si="49"/>
        <v>0</v>
      </c>
      <c r="C268" s="222"/>
      <c r="J268" s="557" t="s">
        <v>76</v>
      </c>
      <c r="K268" s="558"/>
    </row>
    <row r="269" spans="2:11">
      <c r="B269" s="221">
        <f t="shared" si="49"/>
        <v>0</v>
      </c>
      <c r="C269" s="222"/>
      <c r="J269" s="559" t="s">
        <v>77</v>
      </c>
      <c r="K269" s="560"/>
    </row>
    <row r="270" ht="15.15" spans="2:11">
      <c r="B270" s="221">
        <f t="shared" si="49"/>
        <v>0</v>
      </c>
      <c r="C270" s="222"/>
      <c r="J270" s="561"/>
      <c r="K270" s="562"/>
    </row>
    <row r="271" spans="2:3">
      <c r="B271" s="221">
        <f t="shared" si="49"/>
        <v>0</v>
      </c>
      <c r="C271" s="222"/>
    </row>
    <row r="272" ht="15.15" spans="2:3">
      <c r="B272" s="223" t="s">
        <v>85</v>
      </c>
      <c r="C272" s="224"/>
    </row>
    <row r="273" spans="2:3">
      <c r="B273" s="225">
        <v>1</v>
      </c>
      <c r="C273" s="220"/>
    </row>
    <row r="274" spans="2:3">
      <c r="B274" s="226"/>
      <c r="C274" s="216"/>
    </row>
    <row r="275" ht="15.15" spans="2:3">
      <c r="B275" s="227"/>
      <c r="C275" s="228"/>
    </row>
  </sheetData>
  <mergeCells count="455">
    <mergeCell ref="B2:C2"/>
    <mergeCell ref="B3:C3"/>
    <mergeCell ref="G3:H3"/>
    <mergeCell ref="B4:C4"/>
    <mergeCell ref="G4:H4"/>
    <mergeCell ref="J4:K4"/>
    <mergeCell ref="B5:C5"/>
    <mergeCell ref="B6:C6"/>
    <mergeCell ref="B7:C7"/>
    <mergeCell ref="B8:C8"/>
    <mergeCell ref="B9:C9"/>
    <mergeCell ref="B10:C10"/>
    <mergeCell ref="J10:K10"/>
    <mergeCell ref="B11:C11"/>
    <mergeCell ref="J11:K11"/>
    <mergeCell ref="B12:C12"/>
    <mergeCell ref="J12:K12"/>
    <mergeCell ref="B13:C13"/>
    <mergeCell ref="J13:K13"/>
    <mergeCell ref="B14:E14"/>
    <mergeCell ref="J14:K14"/>
    <mergeCell ref="B15:E15"/>
    <mergeCell ref="J15:K15"/>
    <mergeCell ref="J16:K16"/>
    <mergeCell ref="J17:K17"/>
    <mergeCell ref="D18:E18"/>
    <mergeCell ref="J18:K18"/>
    <mergeCell ref="J19:K19"/>
    <mergeCell ref="J20:K20"/>
    <mergeCell ref="J21:K21"/>
    <mergeCell ref="J22:K22"/>
    <mergeCell ref="J23:K23"/>
    <mergeCell ref="C24:E24"/>
    <mergeCell ref="F24:H24"/>
    <mergeCell ref="J24:K24"/>
    <mergeCell ref="J25:K25"/>
    <mergeCell ref="J26:K26"/>
    <mergeCell ref="J27:K27"/>
    <mergeCell ref="J29:K29"/>
    <mergeCell ref="C31:E31"/>
    <mergeCell ref="F31:H31"/>
    <mergeCell ref="D32:E32"/>
    <mergeCell ref="D33:E33"/>
    <mergeCell ref="D34:E34"/>
    <mergeCell ref="D35:E35"/>
    <mergeCell ref="J35:K35"/>
    <mergeCell ref="D36:E36"/>
    <mergeCell ref="J36:K36"/>
    <mergeCell ref="D37:E37"/>
    <mergeCell ref="J37:K37"/>
    <mergeCell ref="C38:E38"/>
    <mergeCell ref="F38:H38"/>
    <mergeCell ref="J38:K38"/>
    <mergeCell ref="C39:E39"/>
    <mergeCell ref="F39:H39"/>
    <mergeCell ref="J39:K39"/>
    <mergeCell ref="C40:E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J51:K51"/>
    <mergeCell ref="J52:K52"/>
    <mergeCell ref="J53:K53"/>
    <mergeCell ref="J54:K54"/>
    <mergeCell ref="D55:E55"/>
    <mergeCell ref="J55:K55"/>
    <mergeCell ref="J56:K56"/>
    <mergeCell ref="J58:K58"/>
    <mergeCell ref="C61:E61"/>
    <mergeCell ref="F61:H61"/>
    <mergeCell ref="J64:K64"/>
    <mergeCell ref="J65:K65"/>
    <mergeCell ref="J66:K66"/>
    <mergeCell ref="J67:K67"/>
    <mergeCell ref="C68:E68"/>
    <mergeCell ref="F68:H68"/>
    <mergeCell ref="J68:K68"/>
    <mergeCell ref="D69:E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C75:E75"/>
    <mergeCell ref="F75:H75"/>
    <mergeCell ref="J75:K75"/>
    <mergeCell ref="C76:E76"/>
    <mergeCell ref="F76:H76"/>
    <mergeCell ref="J76:K76"/>
    <mergeCell ref="C77:E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C83:D83"/>
    <mergeCell ref="J83:K83"/>
    <mergeCell ref="C84:D84"/>
    <mergeCell ref="C85:D85"/>
    <mergeCell ref="C86:D86"/>
    <mergeCell ref="C87:D87"/>
    <mergeCell ref="J89:K89"/>
    <mergeCell ref="J90:K90"/>
    <mergeCell ref="J91:K91"/>
    <mergeCell ref="D92:E92"/>
    <mergeCell ref="J92:K92"/>
    <mergeCell ref="J93:K93"/>
    <mergeCell ref="J94:K94"/>
    <mergeCell ref="J95:K95"/>
    <mergeCell ref="J96:K96"/>
    <mergeCell ref="J97:K97"/>
    <mergeCell ref="C98:E98"/>
    <mergeCell ref="F98:H98"/>
    <mergeCell ref="J98:K98"/>
    <mergeCell ref="J99:K99"/>
    <mergeCell ref="J100:K100"/>
    <mergeCell ref="J101:K101"/>
    <mergeCell ref="J102:K102"/>
    <mergeCell ref="J103:K103"/>
    <mergeCell ref="J104:K104"/>
    <mergeCell ref="C105:E105"/>
    <mergeCell ref="F105:H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D110:E110"/>
    <mergeCell ref="D111:E111"/>
    <mergeCell ref="C112:E112"/>
    <mergeCell ref="F112:H112"/>
    <mergeCell ref="J112:K112"/>
    <mergeCell ref="C113:E113"/>
    <mergeCell ref="F113:H113"/>
    <mergeCell ref="C114:E114"/>
    <mergeCell ref="C115:D115"/>
    <mergeCell ref="C116:D116"/>
    <mergeCell ref="C117:D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J125:K125"/>
    <mergeCell ref="J126:K126"/>
    <mergeCell ref="J127:K127"/>
    <mergeCell ref="J128:K128"/>
    <mergeCell ref="D129:E129"/>
    <mergeCell ref="J129:K129"/>
    <mergeCell ref="J130:K130"/>
    <mergeCell ref="J131:K131"/>
    <mergeCell ref="J132:K132"/>
    <mergeCell ref="J133:K133"/>
    <mergeCell ref="J134:K134"/>
    <mergeCell ref="C135:E135"/>
    <mergeCell ref="F135:H135"/>
    <mergeCell ref="J135:K135"/>
    <mergeCell ref="J137:K137"/>
    <mergeCell ref="C142:E142"/>
    <mergeCell ref="F142:H142"/>
    <mergeCell ref="D143:E143"/>
    <mergeCell ref="J143:K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C149:E149"/>
    <mergeCell ref="F149:H149"/>
    <mergeCell ref="J149:K149"/>
    <mergeCell ref="C150:E150"/>
    <mergeCell ref="F150:H150"/>
    <mergeCell ref="J150:K150"/>
    <mergeCell ref="C151:E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J162:K162"/>
    <mergeCell ref="D166:E166"/>
    <mergeCell ref="J166:K166"/>
    <mergeCell ref="C172:E172"/>
    <mergeCell ref="F172:H172"/>
    <mergeCell ref="J172:K172"/>
    <mergeCell ref="J173:K173"/>
    <mergeCell ref="J174:K174"/>
    <mergeCell ref="J175:K175"/>
    <mergeCell ref="J176:K176"/>
    <mergeCell ref="J177:K177"/>
    <mergeCell ref="J178:K178"/>
    <mergeCell ref="C179:E179"/>
    <mergeCell ref="F179:H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C186:E186"/>
    <mergeCell ref="F186:H186"/>
    <mergeCell ref="J186:K186"/>
    <mergeCell ref="C187:E187"/>
    <mergeCell ref="F187:H187"/>
    <mergeCell ref="J187:K187"/>
    <mergeCell ref="C188:E188"/>
    <mergeCell ref="J188:K188"/>
    <mergeCell ref="C189:D189"/>
    <mergeCell ref="J189:K189"/>
    <mergeCell ref="C190:D190"/>
    <mergeCell ref="C191:D191"/>
    <mergeCell ref="J191:K191"/>
    <mergeCell ref="C192:D192"/>
    <mergeCell ref="C193:D193"/>
    <mergeCell ref="C194:D194"/>
    <mergeCell ref="C195:D195"/>
    <mergeCell ref="C196:D196"/>
    <mergeCell ref="C197:D197"/>
    <mergeCell ref="J197:K197"/>
    <mergeCell ref="C198:D198"/>
    <mergeCell ref="J198:K198"/>
    <mergeCell ref="J199:K199"/>
    <mergeCell ref="J200:K200"/>
    <mergeCell ref="J201:K201"/>
    <mergeCell ref="J202:K202"/>
    <mergeCell ref="D203:E203"/>
    <mergeCell ref="J203:K203"/>
    <mergeCell ref="J204:K204"/>
    <mergeCell ref="J205:K205"/>
    <mergeCell ref="J206:K206"/>
    <mergeCell ref="J207:K207"/>
    <mergeCell ref="J208:K208"/>
    <mergeCell ref="C209:E209"/>
    <mergeCell ref="F209:H209"/>
    <mergeCell ref="J209:K209"/>
    <mergeCell ref="J210:K210"/>
    <mergeCell ref="J211:K211"/>
    <mergeCell ref="J212:K212"/>
    <mergeCell ref="J213:K213"/>
    <mergeCell ref="J214:K214"/>
    <mergeCell ref="J215:K215"/>
    <mergeCell ref="C216:E216"/>
    <mergeCell ref="F216:H216"/>
    <mergeCell ref="J216:K216"/>
    <mergeCell ref="D217:E217"/>
    <mergeCell ref="D218:E218"/>
    <mergeCell ref="D219:E219"/>
    <mergeCell ref="D220:E220"/>
    <mergeCell ref="J220:K220"/>
    <mergeCell ref="D221:E221"/>
    <mergeCell ref="D222:E222"/>
    <mergeCell ref="C223:E223"/>
    <mergeCell ref="F223:H223"/>
    <mergeCell ref="C224:E224"/>
    <mergeCell ref="F224:H224"/>
    <mergeCell ref="C225:E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J236:K236"/>
    <mergeCell ref="J237:K237"/>
    <mergeCell ref="J238:K238"/>
    <mergeCell ref="B239:C239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B245:C245"/>
    <mergeCell ref="J245:K245"/>
    <mergeCell ref="B246:C246"/>
    <mergeCell ref="J251:K251"/>
    <mergeCell ref="J252:K252"/>
    <mergeCell ref="J253:K253"/>
    <mergeCell ref="J254:K254"/>
    <mergeCell ref="J255:K255"/>
    <mergeCell ref="J256:K256"/>
    <mergeCell ref="B257:C257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B272:C272"/>
    <mergeCell ref="B273:C273"/>
    <mergeCell ref="B274:C274"/>
    <mergeCell ref="B275:C275"/>
    <mergeCell ref="B19:B50"/>
    <mergeCell ref="B56:B87"/>
    <mergeCell ref="B93:B124"/>
    <mergeCell ref="B130:B161"/>
    <mergeCell ref="B167:B198"/>
    <mergeCell ref="B204:B235"/>
    <mergeCell ref="E41:E43"/>
    <mergeCell ref="E45:E50"/>
    <mergeCell ref="E78:E80"/>
    <mergeCell ref="E82:E87"/>
    <mergeCell ref="E115:E117"/>
    <mergeCell ref="E119:E124"/>
    <mergeCell ref="E152:E154"/>
    <mergeCell ref="E156:E161"/>
    <mergeCell ref="E189:E191"/>
    <mergeCell ref="E193:E198"/>
    <mergeCell ref="E226:E228"/>
    <mergeCell ref="E230:E235"/>
    <mergeCell ref="F19:F23"/>
    <mergeCell ref="F56:F60"/>
    <mergeCell ref="F93:F97"/>
    <mergeCell ref="F130:F134"/>
    <mergeCell ref="F167:F171"/>
    <mergeCell ref="F204:F208"/>
    <mergeCell ref="G19:G23"/>
    <mergeCell ref="G56:G60"/>
    <mergeCell ref="G93:G97"/>
    <mergeCell ref="G130:G134"/>
    <mergeCell ref="G167:G171"/>
    <mergeCell ref="G204:G208"/>
    <mergeCell ref="H19:H22"/>
    <mergeCell ref="H26:H30"/>
    <mergeCell ref="H33:H37"/>
    <mergeCell ref="H56:H59"/>
    <mergeCell ref="H63:H67"/>
    <mergeCell ref="H70:H74"/>
    <mergeCell ref="H93:H96"/>
    <mergeCell ref="H100:H104"/>
    <mergeCell ref="H107:H111"/>
    <mergeCell ref="H130:H133"/>
    <mergeCell ref="H137:H141"/>
    <mergeCell ref="H144:H148"/>
    <mergeCell ref="H167:H170"/>
    <mergeCell ref="H174:H178"/>
    <mergeCell ref="H181:H185"/>
    <mergeCell ref="H204:H207"/>
    <mergeCell ref="H211:H215"/>
    <mergeCell ref="H218:H222"/>
    <mergeCell ref="D204:E208"/>
    <mergeCell ref="D167:E171"/>
    <mergeCell ref="D130:E134"/>
    <mergeCell ref="D93:E97"/>
    <mergeCell ref="D56:E60"/>
    <mergeCell ref="D19:E23"/>
  </mergeCells>
  <conditionalFormatting sqref="F19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{af6c55c9-3c53-4a51-9440-2383b39380b0}</x14:id>
        </ext>
      </extLst>
    </cfRule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{23c0df3b-afcc-49dc-be81-093668a8536c}</x14:id>
        </ext>
      </extLst>
    </cfRule>
    <cfRule type="dataBar" priority="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{14d7e90c-b616-4b8c-b338-129b5f46b431}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{89fd661e-ea4c-4a54-88f0-3d4a11a1d686}</x14:id>
        </ext>
      </extLst>
    </cfRule>
    <cfRule type="dataBar" priority="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{ca1c8844-20fc-421d-b831-91bb4b039418}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{c01d07b9-df70-464c-adf0-03f7490110a9}</x14:id>
        </ext>
      </extLst>
    </cfRule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{bd16045c-fdd2-4325-a7de-716ff6c0b0ea}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{da997e80-6fe9-4da8-b925-9d2031d87b1d}</x14:id>
        </ext>
      </extLst>
    </cfRule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{60189a67-c6dc-4717-944e-dd9ea92d2b7d}</x14:id>
        </ext>
      </extLst>
    </cfRule>
  </conditionalFormatting>
  <conditionalFormatting sqref="F56">
    <cfRule type="dataBar" priority="1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{093766e4-7e1d-4cf3-b772-8303a738f9cc}</x14:id>
        </ext>
      </extLst>
    </cfRule>
    <cfRule type="dataBar" priority="1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{3cbf9210-10eb-4df3-b760-e3cfc5183769}</x14:id>
        </ext>
      </extLst>
    </cfRule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{8cbc8d9f-fb3f-4cd3-9e22-59f0a4b630b3}</x14:id>
        </ext>
      </extLst>
    </cfRule>
    <cfRule type="dataBar" priority="1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{44088eb6-b06c-4a13-b802-064d18ca35f5}</x14:id>
        </ext>
      </extLst>
    </cfRule>
    <cfRule type="dataBar" priority="1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{8c82e3e3-fa19-470e-ae16-f3cf7c597948}</x14:id>
        </ext>
      </extLst>
    </cfRule>
    <cfRule type="dataBar" priority="1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{f14b26af-fca3-4cca-b23c-d073a7695531}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{7debcc6c-c6da-4b23-b930-78d88dd61b4e}</x14:id>
        </ext>
      </extLst>
    </cfRule>
    <cfRule type="dataBar" priority="10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{6492573e-e60d-4035-94c8-248e43ffaaf8}</x14:id>
        </ext>
      </extLst>
    </cfRule>
    <cfRule type="dataBar" priority="1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{fb92074a-6775-4e76-91ff-50a115598950}</x14:id>
        </ext>
      </extLst>
    </cfRule>
  </conditionalFormatting>
  <conditionalFormatting sqref="F93">
    <cfRule type="dataBar" priority="9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{97240ee5-f7fc-41bf-93a2-2d93147756fd}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{a76ec2f4-b305-48ca-b750-01d3eecc69ed}</x14:id>
        </ext>
      </extLst>
    </cfRule>
    <cfRule type="dataBar" priority="8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{b110cabd-b778-4040-8525-8520bb4df862}</x14:id>
        </ext>
      </extLst>
    </cfRule>
    <cfRule type="dataBar" priority="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{f4ef5d28-a616-45ef-b84f-74df948081b2}</x14:id>
        </ext>
      </extLst>
    </cfRule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{29253780-0479-4f6d-9a81-eb114d5cb1ce}</x14:id>
        </ext>
      </extLst>
    </cfRule>
    <cfRule type="dataBar" priority="9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{48cfa9e0-e368-4d04-b1e7-d32f48b0d7df}</x14:id>
        </ext>
      </extLst>
    </cfRule>
    <cfRule type="dataBar" priority="10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{3f94c39d-2dca-4065-ac65-09c297c221aa}</x14:id>
        </ext>
      </extLst>
    </cfRule>
    <cfRule type="dataBar" priority="9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{2f016e9c-4d24-4fa3-9a90-f88a4cddde9e}</x14:id>
        </ext>
      </extLst>
    </cfRule>
    <cfRule type="dataBar" priority="9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{d9c1fb28-fe56-431b-a132-3360f5679ead}</x14:id>
        </ext>
      </extLst>
    </cfRule>
  </conditionalFormatting>
  <conditionalFormatting sqref="F130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{72462f99-3699-4a08-9d97-6b184aac3889}</x14:id>
        </ext>
      </extLst>
    </cfRule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{b2240773-c1b3-4929-9569-9d6849839dd7}</x14:id>
        </ext>
      </extLst>
    </cfRule>
    <cfRule type="dataBar" priority="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{e0cdc22e-f437-491a-b865-475e26fd48eb}</x14:id>
        </ext>
      </extLst>
    </cfRule>
    <cfRule type="dataBar" priority="6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{e814e82f-df8a-49f2-aaff-2e88392abfa0}</x14:id>
        </ext>
      </extLst>
    </cfRule>
    <cfRule type="dataBar" priority="7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{f5a810b8-634d-4e1c-ab2a-b195aaa0bed0}</x14:id>
        </ext>
      </extLst>
    </cfRule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{537a4fc3-af85-487b-a5cc-735ecae6abdf}</x14:id>
        </ext>
      </extLst>
    </cfRule>
    <cfRule type="dataBar" priority="8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{d94fb868-6972-408a-b19f-ec8dfa0ec71d}</x14:id>
        </ext>
      </extLst>
    </cfRule>
    <cfRule type="dataBar" priority="7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{26d91159-f35a-4a5b-a206-679abb5d0349}</x14:id>
        </ext>
      </extLst>
    </cfRule>
    <cfRule type="dataBar" priority="7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{cbbd1c2c-a4ac-4c16-a458-6ad2daf204a0}</x14:id>
        </ext>
      </extLst>
    </cfRule>
  </conditionalFormatting>
  <conditionalFormatting sqref="F167"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{9b84e1b6-f64b-40a2-8a50-ddc90fab0c45}</x14:id>
        </ext>
      </extLst>
    </cfRule>
    <cfRule type="dataBar" priority="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{c698eef0-a8f0-4e3d-aced-2d78eed9cdd4}</x14:id>
        </ext>
      </extLst>
    </cfRule>
    <cfRule type="dataBar" priority="6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{4f24cd66-015e-41b2-9eb2-7d2780dcdf65}</x14:id>
        </ext>
      </extLst>
    </cfRule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{fefe5f61-c5ec-4487-a2ec-2b79fec5f54e}</x14:id>
        </ext>
      </extLst>
    </cfRule>
    <cfRule type="dataBar" priority="5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{b49b7ccd-d71b-434d-94d5-8add9dea3c5c}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{43590308-0d49-4381-aaad-7d82c7e9a6fc}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{151bebe7-aab5-4d29-a7c9-4c41b6edd441}</x14:id>
        </ext>
      </extLst>
    </cfRule>
    <cfRule type="dataBar" priority="5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{5f2c2715-5fc8-4d4e-84e5-09f0e9105b57}</x14:id>
        </ext>
      </extLst>
    </cfRule>
    <cfRule type="dataBar" priority="5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{3656630b-f7df-4017-9bf3-5af1f9f5ae5e}</x14:id>
        </ext>
      </extLst>
    </cfRule>
  </conditionalFormatting>
  <conditionalFormatting sqref="F204"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{9e8cc552-267b-4ead-b8c9-81a8d6a59d4f}</x14:id>
        </ext>
      </extLst>
    </cfRule>
    <cfRule type="dataBar" priority="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{0485bce4-51eb-40c5-983f-44e013daa34f}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{2e4efb89-0352-443a-a641-846735f24210}</x14:id>
        </ext>
      </extLst>
    </cfRule>
    <cfRule type="dataBar" priority="3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{6ac29728-d5d1-4603-8c23-8bb54644dc80}</x14:id>
        </ext>
      </extLst>
    </cfRule>
    <cfRule type="dataBar" priority="3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{28acbf8b-a46b-4a71-8a89-cc6b0d3a2f59}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{3530dedf-e23c-4cf9-a49a-0d19ddb62325}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{4cccf632-45b2-4c3e-9c89-527b801dc328}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{d376c5e3-16a9-44f2-a789-63a0d404f0e5}</x14:id>
        </ext>
      </extLst>
    </cfRule>
    <cfRule type="dataBar" priority="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{f5895dd5-28f3-46ca-8483-8e73be582465}</x14:id>
        </ext>
      </extLst>
    </cfRule>
  </conditionalFormatting>
  <conditionalFormatting sqref="F26:F30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{767600b7-f6c8-47b4-b647-867d299d83fe}</x14:id>
        </ext>
      </extLst>
    </cfRule>
    <cfRule type="dataBar" priority="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{07dee5c2-115c-4310-9e4f-cc0923b6066a}</x14:id>
        </ext>
      </extLst>
    </cfRule>
    <cfRule type="dataBar" priority="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{a44a0d36-59ca-4b27-9a49-97347b52fb54}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{0aeec54e-8e9c-4713-9566-fbc32cdfb80f}</x14:id>
        </ext>
      </extLst>
    </cfRule>
  </conditionalFormatting>
  <conditionalFormatting sqref="F33:F37">
    <cfRule type="dataBar" priority="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{7ce84946-2871-4489-bc97-139ec25d2e92}</x14:id>
        </ext>
      </extLst>
    </cfRule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{39cc5a60-48ae-41c3-9b86-3a3af357bd39}</x14:id>
        </ext>
      </extLst>
    </cfRule>
  </conditionalFormatting>
  <conditionalFormatting sqref="F41:F50">
    <cfRule type="dataBar" priority="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{69657f13-baff-46ff-83db-4bf09b81c10d}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{2a8a870e-47c3-4558-8d2e-6124e6b75a6d}</x14:id>
        </ext>
      </extLst>
    </cfRule>
    <cfRule type="dataBar" priority="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{6eab43f4-c38c-44c9-a859-b88de74c4d32}</x14:id>
        </ext>
      </extLst>
    </cfRule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{c4a133af-2bb1-41ba-b31f-39f9dc374bac}</x14:id>
        </ext>
      </extLst>
    </cfRule>
  </conditionalFormatting>
  <conditionalFormatting sqref="F51:F52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{29c98830-9808-4ea7-916d-6dfdb5038697}</x14:id>
        </ext>
      </extLst>
    </cfRule>
  </conditionalFormatting>
  <conditionalFormatting sqref="F63:F67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{a26c5c48-a611-4496-84b0-e3ec65976daa}</x14:id>
        </ext>
      </extLst>
    </cfRule>
    <cfRule type="dataBar" priority="1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{011f69c0-07da-4dc6-a1ba-917a2a61aeef}</x14:id>
        </ext>
      </extLst>
    </cfRule>
    <cfRule type="dataBar" priority="10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{1eb5c0a9-d3c2-4aaa-a8c5-44f37037826a}</x14:id>
        </ext>
      </extLst>
    </cfRule>
    <cfRule type="dataBar" priority="10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{3ac5e9d1-6a7f-40ad-9b95-7ba66ca872a6}</x14:id>
        </ext>
      </extLst>
    </cfRule>
  </conditionalFormatting>
  <conditionalFormatting sqref="F70:F74">
    <cfRule type="dataBar" priority="10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{12183e3a-8a00-44af-8919-ad5653e2ab31}</x14:id>
        </ext>
      </extLst>
    </cfRule>
    <cfRule type="dataBar" priority="10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{50d74146-0f65-480b-b8cf-d04b31cfed24}</x14:id>
        </ext>
      </extLst>
    </cfRule>
  </conditionalFormatting>
  <conditionalFormatting sqref="F78:F87">
    <cfRule type="dataBar" priority="1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{77d5393f-7d33-4807-a13e-496eaf0322d1}</x14:id>
        </ext>
      </extLst>
    </cfRule>
    <cfRule type="dataBar" priority="10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{1f041302-3177-42cc-a613-96b920797871}</x14:id>
        </ext>
      </extLst>
    </cfRule>
    <cfRule type="dataBar" priority="10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{2b095ad4-2f14-4801-b39c-8de1353c50ec}</x14:id>
        </ext>
      </extLst>
    </cfRule>
    <cfRule type="dataBar" priority="10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{4c73e80f-bdef-4913-a1ab-f1aff716cc3f}</x14:id>
        </ext>
      </extLst>
    </cfRule>
  </conditionalFormatting>
  <conditionalFormatting sqref="F88:F89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{f5d72e7e-9cc5-4587-a756-df0d347a9b72}</x14:id>
        </ext>
      </extLst>
    </cfRule>
  </conditionalFormatting>
  <conditionalFormatting sqref="F100:F104">
    <cfRule type="dataBar" priority="8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{bd5039da-dd1b-4603-be03-26836824f525}</x14:id>
        </ext>
      </extLst>
    </cfRule>
    <cfRule type="dataBar" priority="8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{0dfe03dc-1aa9-425a-9a2b-a3116de1d0f6}</x14:id>
        </ext>
      </extLst>
    </cfRule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{8743a3db-7528-412e-902f-7224d78deed6}</x14:id>
        </ext>
      </extLst>
    </cfRule>
    <cfRule type="dataBar" priority="9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{f7399bac-087a-4597-9601-ae7187564c1c}</x14:id>
        </ext>
      </extLst>
    </cfRule>
  </conditionalFormatting>
  <conditionalFormatting sqref="F107:F111">
    <cfRule type="dataBar" priority="8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{d61ad1c4-1d7d-4b94-a769-6aa42bb0f732}</x14:id>
        </ext>
      </extLst>
    </cfRule>
    <cfRule type="dataBar" priority="8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{e051a046-94eb-4b2b-a314-f0f8d547beb4}</x14:id>
        </ext>
      </extLst>
    </cfRule>
  </conditionalFormatting>
  <conditionalFormatting sqref="F115:F124">
    <cfRule type="dataBar" priority="8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{b7da6170-4868-416a-ad64-9f9bbfe506a9}</x14:id>
        </ext>
      </extLst>
    </cfRule>
    <cfRule type="dataBar" priority="8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{2e5f4954-dee9-4438-9ca1-dd28b923f8c5}</x14:id>
        </ext>
      </extLst>
    </cfRule>
    <cfRule type="dataBar" priority="8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{26d5790d-66e7-4220-acd9-1fad3e3bc145}</x14:id>
        </ext>
      </extLst>
    </cfRule>
    <cfRule type="dataBar" priority="9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{5defc24b-5944-40f8-86be-63008926d89c}</x14:id>
        </ext>
      </extLst>
    </cfRule>
  </conditionalFormatting>
  <conditionalFormatting sqref="F125:F126">
    <cfRule type="dataBar" priority="12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{162f502b-2550-4266-af73-50d3101f12a4}</x14:id>
        </ext>
      </extLst>
    </cfRule>
  </conditionalFormatting>
  <conditionalFormatting sqref="F137:F141">
    <cfRule type="dataBar" priority="6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{9e3a8b20-fdfc-42ff-95fe-418bd85186d7}</x14:id>
        </ext>
      </extLst>
    </cfRule>
    <cfRule type="dataBar" priority="7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{a3759771-72e0-4884-9eb6-0a36e7afbaf4}</x14:id>
        </ext>
      </extLst>
    </cfRule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{de865a06-f6c9-468d-b7b3-e00b1721cf3d}</x14:id>
        </ext>
      </extLst>
    </cfRule>
    <cfRule type="dataBar" priority="6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{2f67aa48-f143-432c-8abf-d5f22dc1add3}</x14:id>
        </ext>
      </extLst>
    </cfRule>
  </conditionalFormatting>
  <conditionalFormatting sqref="F144:F148">
    <cfRule type="dataBar" priority="6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{432077f0-d60b-42eb-84eb-b61dd2a44648}</x14:id>
        </ext>
      </extLst>
    </cfRule>
    <cfRule type="dataBar" priority="6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{d79ff6a9-6fc8-484c-a8c7-60635b765f98}</x14:id>
        </ext>
      </extLst>
    </cfRule>
  </conditionalFormatting>
  <conditionalFormatting sqref="F152:F161">
    <cfRule type="dataBar" priority="6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{219c53ce-36b0-44ca-838d-1205a357a89e}</x14:id>
        </ext>
      </extLst>
    </cfRule>
    <cfRule type="dataBar" priority="7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{1d14cfad-16bb-4a39-8bee-aa27e3022bdc}</x14:id>
        </ext>
      </extLst>
    </cfRule>
    <cfRule type="dataBar" priority="6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{7b1c9030-0bcd-4aec-a405-6c25738007d7}</x14:id>
        </ext>
      </extLst>
    </cfRule>
    <cfRule type="dataBar" priority="6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{71893621-b571-4a34-8ec6-c7561bdc453e}</x14:id>
        </ext>
      </extLst>
    </cfRule>
  </conditionalFormatting>
  <conditionalFormatting sqref="F162:F163">
    <cfRule type="dataBar" priority="14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{1f055270-638b-4a76-8231-9d8df27f69f0}</x14:id>
        </ext>
      </extLst>
    </cfRule>
  </conditionalFormatting>
  <conditionalFormatting sqref="F174:F178"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{e6bf68b4-185f-4101-abc0-160299f3a4a9}</x14:id>
        </ext>
      </extLst>
    </cfRule>
    <cfRule type="dataBar" priority="4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{b39756c8-8555-4f67-8144-f44422f08484}</x14:id>
        </ext>
      </extLst>
    </cfRule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{60dc9393-6622-45a3-a2f5-8b4d2fab036e}</x14:id>
        </ext>
      </extLst>
    </cfRule>
    <cfRule type="dataBar" priority="5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{b97a4121-4704-435e-b218-48d7276e2965}</x14:id>
        </ext>
      </extLst>
    </cfRule>
  </conditionalFormatting>
  <conditionalFormatting sqref="F181:F185">
    <cfRule type="dataBar" priority="4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{72b266db-c08f-4910-b846-dc46a207cd12}</x14:id>
        </ext>
      </extLst>
    </cfRule>
    <cfRule type="dataBar" priority="4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{cda0d6e2-9d40-40a0-9479-bc281bc3ba7a}</x14:id>
        </ext>
      </extLst>
    </cfRule>
  </conditionalFormatting>
  <conditionalFormatting sqref="F189:F198">
    <cfRule type="dataBar" priority="4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{865d2fb3-9a1b-4683-a480-edf2538f7fe2}</x14:id>
        </ext>
      </extLst>
    </cfRule>
    <cfRule type="dataBar" priority="5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{69cb5833-b88e-496b-b7c7-eaeb77e2d16d}</x14:id>
        </ext>
      </extLst>
    </cfRule>
    <cfRule type="dataBar" priority="4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{0dd95df9-2b06-4076-b0b2-dc0a565264b0}</x14:id>
        </ext>
      </extLst>
    </cfRule>
    <cfRule type="dataBar" priority="4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{980d5e1c-604b-4d24-a05b-fbfe5bc705fa}</x14:id>
        </ext>
      </extLst>
    </cfRule>
  </conditionalFormatting>
  <conditionalFormatting sqref="F199:F200">
    <cfRule type="dataBar" priority="14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{d35d3508-4b43-4ec5-8332-055febd8cc6d}</x14:id>
        </ext>
      </extLst>
    </cfRule>
  </conditionalFormatting>
  <conditionalFormatting sqref="F211:F215"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{74f518ff-0fd0-425e-b84b-e51890b49741}</x14:id>
        </ext>
      </extLst>
    </cfRule>
    <cfRule type="dataBar" priority="3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{e2b964db-2984-472b-9e09-6bc97cc4cf40}</x14:id>
        </ext>
      </extLst>
    </cfRule>
    <cfRule type="dataBar" priority="2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{1cae1e9d-6154-4b7d-a454-e4e484ebd580}</x14:id>
        </ext>
      </extLst>
    </cfRule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{23224271-422c-4f7a-a68a-58f0508afb30}</x14:id>
        </ext>
      </extLst>
    </cfRule>
  </conditionalFormatting>
  <conditionalFormatting sqref="F218:F222">
    <cfRule type="dataBar" priority="2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{155e1848-768c-4ab8-89fa-c288d3613109}</x14:id>
        </ext>
      </extLst>
    </cfRule>
    <cfRule type="dataBar" priority="2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{dfe754a2-f94a-4552-9232-bb1c95b43069}</x14:id>
        </ext>
      </extLst>
    </cfRule>
  </conditionalFormatting>
  <conditionalFormatting sqref="F226:F235">
    <cfRule type="dataBar" priority="2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{139dabaf-fd81-491a-bf17-de1bba688b76}</x14:id>
        </ext>
      </extLst>
    </cfRule>
    <cfRule type="dataBar" priority="2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{431b8d57-3298-46e9-b0ac-cfd02baca51b}</x14:id>
        </ext>
      </extLst>
    </cfRule>
    <cfRule type="dataBar" priority="2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{fb2406e9-22f8-4760-b166-3b6e40b16aa5}</x14:id>
        </ext>
      </extLst>
    </cfRule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{82fdcdb5-7a04-4b70-b40e-4c54a0375444}</x14:id>
        </ext>
      </extLst>
    </cfRule>
  </conditionalFormatting>
  <conditionalFormatting sqref="F236:F237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{e07f922b-3a08-42de-8c06-d42242056f18}</x14:id>
        </ext>
      </extLst>
    </cfRule>
  </conditionalFormatting>
  <conditionalFormatting sqref="H241:H250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{3b8aed4a-dbb3-4180-b5c0-9ca384c34a59}</x14:id>
        </ext>
      </extLst>
    </cfRule>
  </conditionalFormatting>
  <conditionalFormatting sqref="D3:E13">
    <cfRule type="dataBar" priority="1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{35d83a1b-5b85-43dd-bc54-4fbe31278a8c}</x14:id>
        </ext>
      </extLst>
    </cfRule>
  </conditionalFormatting>
  <conditionalFormatting sqref="F33:F37;F26:F30;F19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{bb6a965e-330f-4aca-a607-d25894b7869e}</x14:id>
        </ext>
      </extLst>
    </cfRule>
  </conditionalFormatting>
  <conditionalFormatting sqref="F70:F74;F63:F67;F56">
    <cfRule type="dataBar" priority="1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{62d16244-a835-4f2e-b3f8-83cb8844b27a}</x14:id>
        </ext>
      </extLst>
    </cfRule>
  </conditionalFormatting>
  <conditionalFormatting sqref="F107:F111;F100:F104;F93">
    <cfRule type="dataBar" priority="9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{088eb749-800c-44bc-a63e-41e6b9f926bd}</x14:id>
        </ext>
      </extLst>
    </cfRule>
  </conditionalFormatting>
  <conditionalFormatting sqref="F144:F148;F137:F141;F130">
    <cfRule type="dataBar" priority="7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{f2decb52-fcc9-46ad-9f2d-38f6c2639180}</x14:id>
        </ext>
      </extLst>
    </cfRule>
  </conditionalFormatting>
  <conditionalFormatting sqref="F181:F185;F174:F178;F167">
    <cfRule type="dataBar" priority="5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{ca958c58-264e-47a4-bae8-b3db8aa4b20a}</x14:id>
        </ext>
      </extLst>
    </cfRule>
  </conditionalFormatting>
  <conditionalFormatting sqref="F218:F222;F211:F215;F204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{dc635d3f-f636-4440-85c2-81faf55da4fe}</x14:id>
        </ext>
      </extLst>
    </cfRule>
  </conditionalFormatting>
  <hyperlinks>
    <hyperlink ref="D26" r:id="rId2" display="https://github.com/Umuzi-org/Aron-Moganedi-273-simple-calculator-part-1-python/pulls"/>
    <hyperlink ref="E26" r:id="rId3" display="http://syllabus.africacode.net/projects/tdd/simple-calculator-part1/"/>
    <hyperlink ref="D33:E33" r:id="rId4" display="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"/>
    <hyperlink ref="D34:E34" r:id="rId5" display="https://coderbyte.com/editor/Min%20Window%20Substring:Python3"/>
    <hyperlink ref="D35:E35" r:id="rId6" display="https://leetcode.com/problems/minimum-window-substring/description/"/>
    <hyperlink ref="D63" r:id="rId7" display="https://github.com/Umuzi-org/Oswell-Ndhlovu-959-contentitem-python"/>
    <hyperlink ref="E63" r:id="rId8" display="http://syllabus.africacode.net/projects/oop/bank-accounts/part-1/"/>
    <hyperlink ref="D64" r:id="rId9" display="https://github.com/Umuzi-org/Aron-Moganedi-273-simple-calculator-part-1-python"/>
    <hyperlink ref="E64" r:id="rId3" display="http://syllabus.africacode.net/projects/tdd/simple-calculator-part1/"/>
    <hyperlink ref="D100" r:id="rId10" display="https://github.com/Umuzi-org/Oswell-Ndhlovu-959-contentitem-python/pulls"/>
    <hyperlink ref="E100" r:id="rId8" display="http://syllabus.africacode.net/projects/oop/bank-accounts/part-1/"/>
    <hyperlink ref="D137" r:id="rId7" display="https://github.com/Umuzi-org/Oswell-Ndhlovu-959-contentitem-python"/>
    <hyperlink ref="E137" r:id="rId8" display="http://syllabus.africacode.net/projects/oop/bank-accounts/part-1/"/>
    <hyperlink ref="D174" r:id="rId10" display="https://github.com/Umuzi-org/Oswell-Ndhlovu-959-contentitem-python/pulls"/>
    <hyperlink ref="E174" r:id="rId8" display="http://syllabus.africacode.net/projects/oop/bank-accounts/part-1/"/>
    <hyperlink ref="D181:E181" r:id="rId11" display="https://leetcode.com/problems/shortest-path-in-binary-matrix/description/"/>
    <hyperlink ref="D182:E182" r:id="rId12" display="https://www.geeksforgeeks.org/dynamic-programming/"/>
    <hyperlink ref="D218:E218" r:id="rId13" display="http://url9090.coderbyte.com/ls/click?upn=u001.lj3TCiZxNU7jdbrh9WbrWc0TYooxWyNG7iblBrnUkY1dZbk53wTdsxFlySTVgXVYG1Xaj8eGpKf8-2FGSZEC4M8w-3D-3DQCl8_0uW3xirGmLjaxDxe8V-2Bwmt8Dx4Ob8Wr9iaeT5yuPIW-2Bq1HbI7chZ1YtWdKeg2-2BbY5l3ux-2FA1M4PdGaZqb1AxhEcZSqw6-2FQk-2F-2Fc-2FJLbLunG-2FpUrSVGyFR5pBHBepyuX6WJcvvFnZ-2F7S-2BKeH6-2BUQiIcX76LiUDNrRfZp1bWc5YwHC1yN0npWfOcahjnYOU7GR6OVwrb7kp7dTtkFdKTRhrnA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6c55c9-3c53-4a51-9440-2383b39380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3c0df3b-afcc-49dc-be81-093668a8536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4d7e90c-b616-4b8c-b338-129b5f46b4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9fd661e-ea4c-4a54-88f0-3d4a11a1d68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a1c8844-20fc-421d-b831-91bb4b0394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1d07b9-df70-464c-adf0-03f7490110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d16045c-fdd2-4325-a7de-716ff6c0b0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a997e80-6fe9-4da8-b925-9d2031d87b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0189a67-c6dc-4717-944e-dd9ea92d2b7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F19</xm:sqref>
        </x14:conditionalFormatting>
        <x14:conditionalFormatting xmlns:xm="http://schemas.microsoft.com/office/excel/2006/main">
          <x14:cfRule type="dataBar" id="{093766e4-7e1d-4cf3-b772-8303a738f9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bf9210-10eb-4df3-b760-e3cfc518376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8cbc8d9f-fb3f-4cd3-9e22-59f0a4b630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088eb6-b06c-4a13-b802-064d18ca35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c82e3e3-fa19-470e-ae16-f3cf7c5979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4b26af-fca3-4cca-b23c-d073a76955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debcc6c-c6da-4b23-b930-78d88dd61b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92573e-e60d-4035-94c8-248e43ffaa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b92074a-6775-4e76-91ff-50a11559895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F56</xm:sqref>
        </x14:conditionalFormatting>
        <x14:conditionalFormatting xmlns:xm="http://schemas.microsoft.com/office/excel/2006/main">
          <x14:cfRule type="dataBar" id="{97240ee5-f7fc-41bf-93a2-2d93147756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76ec2f4-b305-48ca-b750-01d3eecc69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110cabd-b778-4040-8525-8520bb4df8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ef5d28-a616-45ef-b84f-74df948081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9253780-0479-4f6d-9a81-eb114d5cb1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8cfa9e0-e368-4d04-b1e7-d32f48b0d7d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f94c39d-2dca-4065-ac65-09c297c221a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f016e9c-4d24-4fa3-9a90-f88a4cddd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c1fb28-fe56-431b-a132-3360f5679ea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F93</xm:sqref>
        </x14:conditionalFormatting>
        <x14:conditionalFormatting xmlns:xm="http://schemas.microsoft.com/office/excel/2006/main">
          <x14:cfRule type="dataBar" id="{72462f99-3699-4a08-9d97-6b184aac388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240773-c1b3-4929-9569-9d6849839d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cdc22e-f437-491a-b865-475e26fd48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14e82f-df8a-49f2-aaff-2e88392abf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a810b8-634d-4e1c-ab2a-b195aaa0be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37a4fc3-af85-487b-a5cc-735ecae6a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4fb868-6972-408a-b19f-ec8dfa0ec71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6d91159-f35a-4a5b-a206-679abb5d034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bd1c2c-a4ac-4c16-a458-6ad2daf204a0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F130</xm:sqref>
        </x14:conditionalFormatting>
        <x14:conditionalFormatting xmlns:xm="http://schemas.microsoft.com/office/excel/2006/main">
          <x14:cfRule type="dataBar" id="{9b84e1b6-f64b-40a2-8a50-ddc90fab0c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98eef0-a8f0-4e3d-aced-2d78eed9cd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f24cd66-015e-41b2-9eb2-7d2780dcdf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efe5f61-c5ec-4487-a2ec-2b79fec5f5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9b7ccd-d71b-434d-94d5-8add9dea3c5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3590308-0d49-4381-aaad-7d82c7e9a6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51bebe7-aab5-4d29-a7c9-4c41b6edd4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f2c2715-5fc8-4d4e-84e5-09f0e9105b57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656630b-f7df-4017-9bf3-5af1f9f5ae5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F167</xm:sqref>
        </x14:conditionalFormatting>
        <x14:conditionalFormatting xmlns:xm="http://schemas.microsoft.com/office/excel/2006/main">
          <x14:cfRule type="dataBar" id="{9e8cc552-267b-4ead-b8c9-81a8d6a59d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485bce4-51eb-40c5-983f-44e013daa3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e4efb89-0352-443a-a641-846735f242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ac29728-d5d1-4603-8c23-8bb54644dc80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28acbf8b-a46b-4a71-8a89-cc6b0d3a2f5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530dedf-e23c-4cf9-a49a-0d19ddb623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ccf632-45b2-4c3e-9c89-527b801dc3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376c5e3-16a9-44f2-a789-63a0d404f0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895dd5-28f3-46ca-8483-8e73be5824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F204</xm:sqref>
        </x14:conditionalFormatting>
        <x14:conditionalFormatting xmlns:xm="http://schemas.microsoft.com/office/excel/2006/main">
          <x14:cfRule type="dataBar" id="{767600b7-f6c8-47b4-b647-867d299d83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7dee5c2-115c-4310-9e4f-cc0923b6066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44a0d36-59ca-4b27-9a49-97347b52fb5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aeec54e-8e9c-4713-9566-fbc32cdfb8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F26:F30</xm:sqref>
        </x14:conditionalFormatting>
        <x14:conditionalFormatting xmlns:xm="http://schemas.microsoft.com/office/excel/2006/main">
          <x14:cfRule type="dataBar" id="{7ce84946-2871-4489-bc97-139ec25d2e9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9cc5a60-48ae-41c3-9b86-3a3af357bd3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F33:F37</xm:sqref>
        </x14:conditionalFormatting>
        <x14:conditionalFormatting xmlns:xm="http://schemas.microsoft.com/office/excel/2006/main">
          <x14:cfRule type="dataBar" id="{69657f13-baff-46ff-83db-4bf09b81c1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8a870e-47c3-4558-8d2e-6124e6b75a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ab43f4-c38c-44c9-a859-b88de74c4d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a133af-2bb1-41ba-b31f-39f9dc374ba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F41:F50</xm:sqref>
        </x14:conditionalFormatting>
        <x14:conditionalFormatting xmlns:xm="http://schemas.microsoft.com/office/excel/2006/main">
          <x14:cfRule type="dataBar" id="{29c98830-9808-4ea7-916d-6dfdb50386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F51:F52</xm:sqref>
        </x14:conditionalFormatting>
        <x14:conditionalFormatting xmlns:xm="http://schemas.microsoft.com/office/excel/2006/main">
          <x14:cfRule type="dataBar" id="{a26c5c48-a611-4496-84b0-e3ec65976d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011f69c0-07da-4dc6-a1ba-917a2a61aee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eb5c0a9-d3c2-4aaa-a8c5-44f37037826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ac5e9d1-6a7f-40ad-9b95-7ba66ca872a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F63:F67</xm:sqref>
        </x14:conditionalFormatting>
        <x14:conditionalFormatting xmlns:xm="http://schemas.microsoft.com/office/excel/2006/main">
          <x14:cfRule type="dataBar" id="{12183e3a-8a00-44af-8919-ad5653e2ab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d74146-0f65-480b-b8cf-d04b31cfed2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F70:F74</xm:sqref>
        </x14:conditionalFormatting>
        <x14:conditionalFormatting xmlns:xm="http://schemas.microsoft.com/office/excel/2006/main">
          <x14:cfRule type="dataBar" id="{77d5393f-7d33-4807-a13e-496eaf0322d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1f041302-3177-42cc-a613-96b9207978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b095ad4-2f14-4801-b39c-8de1353c50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73e80f-bdef-4913-a1ab-f1aff716cc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F78:F87</xm:sqref>
        </x14:conditionalFormatting>
        <x14:conditionalFormatting xmlns:xm="http://schemas.microsoft.com/office/excel/2006/main">
          <x14:cfRule type="dataBar" id="{f5d72e7e-9cc5-4587-a756-df0d347a9b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F88:F89</xm:sqref>
        </x14:conditionalFormatting>
        <x14:conditionalFormatting xmlns:xm="http://schemas.microsoft.com/office/excel/2006/main">
          <x14:cfRule type="dataBar" id="{bd5039da-dd1b-4603-be03-26836824f52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dfe03dc-1aa9-425a-9a2b-a3116de1d0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43a3db-7528-412e-902f-7224d78dee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f7399bac-087a-4597-9601-ae7187564c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F100:F104</xm:sqref>
        </x14:conditionalFormatting>
        <x14:conditionalFormatting xmlns:xm="http://schemas.microsoft.com/office/excel/2006/main">
          <x14:cfRule type="dataBar" id="{d61ad1c4-1d7d-4b94-a769-6aa42bb0f7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51a046-94eb-4b2b-a314-f0f8d547be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F107:F111</xm:sqref>
        </x14:conditionalFormatting>
        <x14:conditionalFormatting xmlns:xm="http://schemas.microsoft.com/office/excel/2006/main">
          <x14:cfRule type="dataBar" id="{b7da6170-4868-416a-ad64-9f9bbfe506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e5f4954-dee9-4438-9ca1-dd28b923f8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6d5790d-66e7-4220-acd9-1fad3e3bc1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defc24b-5944-40f8-86be-63008926d89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F115:F124</xm:sqref>
        </x14:conditionalFormatting>
        <x14:conditionalFormatting xmlns:xm="http://schemas.microsoft.com/office/excel/2006/main">
          <x14:cfRule type="dataBar" id="{162f502b-2550-4266-af73-50d3101f12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F125:F126</xm:sqref>
        </x14:conditionalFormatting>
        <x14:conditionalFormatting xmlns:xm="http://schemas.microsoft.com/office/excel/2006/main">
          <x14:cfRule type="dataBar" id="{9e3a8b20-fdfc-42ff-95fe-418bd85186d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3759771-72e0-4884-9eb6-0a36e7afba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865a06-f6c9-468d-b7b3-e00b1721cf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2f67aa48-f143-432c-8abf-d5f22dc1ad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F137:F141</xm:sqref>
        </x14:conditionalFormatting>
        <x14:conditionalFormatting xmlns:xm="http://schemas.microsoft.com/office/excel/2006/main">
          <x14:cfRule type="dataBar" id="{432077f0-d60b-42eb-84eb-b61dd2a4464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79ff6a9-6fc8-484c-a8c7-60635b765f9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F144:F148</xm:sqref>
        </x14:conditionalFormatting>
        <x14:conditionalFormatting xmlns:xm="http://schemas.microsoft.com/office/excel/2006/main">
          <x14:cfRule type="dataBar" id="{219c53ce-36b0-44ca-838d-1205a357a89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d14cfad-16bb-4a39-8bee-aa27e3022b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7b1c9030-0bcd-4aec-a405-6c25738007d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1893621-b571-4a34-8ec6-c7561bdc4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F152:F161</xm:sqref>
        </x14:conditionalFormatting>
        <x14:conditionalFormatting xmlns:xm="http://schemas.microsoft.com/office/excel/2006/main">
          <x14:cfRule type="dataBar" id="{1f055270-638b-4a76-8231-9d8df27f69f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F162:F163</xm:sqref>
        </x14:conditionalFormatting>
        <x14:conditionalFormatting xmlns:xm="http://schemas.microsoft.com/office/excel/2006/main">
          <x14:cfRule type="dataBar" id="{e6bf68b4-185f-4101-abc0-160299f3a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9756c8-8555-4f67-8144-f44422f084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0dc9393-6622-45a3-a2f5-8b4d2fab036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b97a4121-4704-435e-b218-48d7276e29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F174:F178</xm:sqref>
        </x14:conditionalFormatting>
        <x14:conditionalFormatting xmlns:xm="http://schemas.microsoft.com/office/excel/2006/main">
          <x14:cfRule type="dataBar" id="{72b266db-c08f-4910-b846-dc46a207cd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a0d6e2-9d40-40a0-9479-bc281bc3ba7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F181:F185</xm:sqref>
        </x14:conditionalFormatting>
        <x14:conditionalFormatting xmlns:xm="http://schemas.microsoft.com/office/excel/2006/main">
          <x14:cfRule type="dataBar" id="{865d2fb3-9a1b-4683-a480-edf2538f7fe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9cb5833-b88e-496b-b7c7-eaeb77e2d1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0dd95df9-2b06-4076-b0b2-dc0a565264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80d5e1c-604b-4d24-a05b-fbfe5bc705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F189:F198</xm:sqref>
        </x14:conditionalFormatting>
        <x14:conditionalFormatting xmlns:xm="http://schemas.microsoft.com/office/excel/2006/main">
          <x14:cfRule type="dataBar" id="{d35d3508-4b43-4ec5-8332-055febd8cc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F199:F200</xm:sqref>
        </x14:conditionalFormatting>
        <x14:conditionalFormatting xmlns:xm="http://schemas.microsoft.com/office/excel/2006/main">
          <x14:cfRule type="dataBar" id="{74f518ff-0fd0-425e-b84b-e51890b497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b964db-2984-472b-9e09-6bc97cc4cf4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ae1e9d-6154-4b7d-a454-e4e484ebd58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3224271-422c-4f7a-a68a-58f0508afb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F211:F215</xm:sqref>
        </x14:conditionalFormatting>
        <x14:conditionalFormatting xmlns:xm="http://schemas.microsoft.com/office/excel/2006/main">
          <x14:cfRule type="dataBar" id="{155e1848-768c-4ab8-89fa-c288d361310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fe754a2-f94a-4552-9232-bb1c95b4306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F218:F222</xm:sqref>
        </x14:conditionalFormatting>
        <x14:conditionalFormatting xmlns:xm="http://schemas.microsoft.com/office/excel/2006/main">
          <x14:cfRule type="dataBar" id="{139dabaf-fd81-491a-bf17-de1bba688b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1b8d57-3298-46e9-b0ac-cfd02baca5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b2406e9-22f8-4760-b166-3b6e40b16aa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2fdcdb5-7a04-4b70-b40e-4c54a03754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F226:F235</xm:sqref>
        </x14:conditionalFormatting>
        <x14:conditionalFormatting xmlns:xm="http://schemas.microsoft.com/office/excel/2006/main">
          <x14:cfRule type="dataBar" id="{e07f922b-3a08-42de-8c06-d42242056f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F236:F237</xm:sqref>
        </x14:conditionalFormatting>
        <x14:conditionalFormatting xmlns:xm="http://schemas.microsoft.com/office/excel/2006/main">
          <x14:cfRule type="dataBar" id="{3b8aed4a-dbb3-4180-b5c0-9ca384c34a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H241:H250</xm:sqref>
        </x14:conditionalFormatting>
        <x14:conditionalFormatting xmlns:xm="http://schemas.microsoft.com/office/excel/2006/main">
          <x14:cfRule type="dataBar" id="{35d83a1b-5b85-43dd-bc54-4fbe31278a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D3:E13</xm:sqref>
        </x14:conditionalFormatting>
        <x14:conditionalFormatting xmlns:xm="http://schemas.microsoft.com/office/excel/2006/main">
          <x14:cfRule type="dataBar" id="{bb6a965e-330f-4aca-a607-d25894b786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F33:F37;F26:F30;F19</xm:sqref>
        </x14:conditionalFormatting>
        <x14:conditionalFormatting xmlns:xm="http://schemas.microsoft.com/office/excel/2006/main">
          <x14:cfRule type="dataBar" id="{62d16244-a835-4f2e-b3f8-83cb8844b27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F70:F74;F63:F67;F56</xm:sqref>
        </x14:conditionalFormatting>
        <x14:conditionalFormatting xmlns:xm="http://schemas.microsoft.com/office/excel/2006/main">
          <x14:cfRule type="dataBar" id="{088eb749-800c-44bc-a63e-41e6b9f926b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F107:F111;F100:F104;F93</xm:sqref>
        </x14:conditionalFormatting>
        <x14:conditionalFormatting xmlns:xm="http://schemas.microsoft.com/office/excel/2006/main">
          <x14:cfRule type="dataBar" id="{f2decb52-fcc9-46ad-9f2d-38f6c263918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F144:F148;F137:F141;F130</xm:sqref>
        </x14:conditionalFormatting>
        <x14:conditionalFormatting xmlns:xm="http://schemas.microsoft.com/office/excel/2006/main">
          <x14:cfRule type="dataBar" id="{ca958c58-264e-47a4-bae8-b3db8aa4b20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F181:F185;F174:F178;F167</xm:sqref>
        </x14:conditionalFormatting>
        <x14:conditionalFormatting xmlns:xm="http://schemas.microsoft.com/office/excel/2006/main">
          <x14:cfRule type="dataBar" id="{dc635d3f-f636-4440-85c2-81faf55da4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F218:F222;F211:F215;F204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5"/>
  <sheetViews>
    <sheetView zoomScale="60" zoomScaleNormal="60" workbookViewId="0">
      <selection activeCell="D3" sqref="D3:D1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11">
      <c r="B3" s="8" t="s">
        <v>46</v>
      </c>
      <c r="C3" s="9"/>
      <c r="D3" s="10"/>
      <c r="E3" s="233"/>
      <c r="G3" s="73" t="s">
        <v>20</v>
      </c>
      <c r="H3" s="74"/>
      <c r="J3" s="544" t="s">
        <v>47</v>
      </c>
      <c r="K3" s="545">
        <f>B19</f>
        <v>45611</v>
      </c>
    </row>
    <row r="4" ht="30" customHeight="1" spans="2:11">
      <c r="B4" s="8" t="s">
        <v>48</v>
      </c>
      <c r="C4" s="9"/>
      <c r="D4" s="10"/>
      <c r="E4" s="72"/>
      <c r="G4" s="75">
        <f>'PROGRESS REPORT '!AA3</f>
        <v>2</v>
      </c>
      <c r="H4" s="76"/>
      <c r="J4" s="546"/>
      <c r="K4" s="547"/>
    </row>
    <row r="5" ht="30" customHeight="1" spans="2:11">
      <c r="B5" s="8" t="s">
        <v>49</v>
      </c>
      <c r="C5" s="9"/>
      <c r="D5" s="10"/>
      <c r="E5" s="72"/>
      <c r="J5" s="43" t="str">
        <f t="shared" ref="J5:K9" si="0">C33</f>
        <v>Coderbyte assessment - complete</v>
      </c>
      <c r="K5" s="548"/>
    </row>
    <row r="6" ht="30" customHeight="1" spans="2:11">
      <c r="B6" s="11" t="s">
        <v>50</v>
      </c>
      <c r="C6" s="12"/>
      <c r="D6" s="10"/>
      <c r="E6" s="72"/>
      <c r="J6" s="45" t="str">
        <f t="shared" si="0"/>
        <v>Dynamic Programming - </v>
      </c>
      <c r="K6" s="549" t="str">
        <f t="shared" si="0"/>
        <v>https://www.geeksforgeeks.org/introduction-to-dynamic-programming-data-structures-and-algorithm-tutorials/?ref=shm</v>
      </c>
    </row>
    <row r="7" ht="30" customHeight="1" spans="2:11">
      <c r="B7" s="11" t="s">
        <v>51</v>
      </c>
      <c r="C7" s="12"/>
      <c r="D7" s="10"/>
      <c r="E7" s="72"/>
      <c r="J7" s="45">
        <f t="shared" si="0"/>
        <v>0</v>
      </c>
      <c r="K7" s="549">
        <f t="shared" si="0"/>
        <v>0</v>
      </c>
    </row>
    <row r="8" ht="30" customHeight="1" spans="2:11">
      <c r="B8" s="11" t="s">
        <v>52</v>
      </c>
      <c r="C8" s="12"/>
      <c r="D8" s="10"/>
      <c r="E8" s="72"/>
      <c r="J8" s="45">
        <f t="shared" si="0"/>
        <v>0</v>
      </c>
      <c r="K8" s="549">
        <f t="shared" si="0"/>
        <v>0</v>
      </c>
    </row>
    <row r="9" ht="30" customHeight="1" spans="2:11">
      <c r="B9" s="11" t="s">
        <v>53</v>
      </c>
      <c r="C9" s="12"/>
      <c r="D9" s="10"/>
      <c r="E9" s="72"/>
      <c r="J9" s="45">
        <f t="shared" si="0"/>
        <v>0</v>
      </c>
      <c r="K9" s="549">
        <f t="shared" si="0"/>
        <v>0</v>
      </c>
    </row>
    <row r="10" ht="30" customHeight="1" spans="2:11">
      <c r="B10" s="13" t="s">
        <v>54</v>
      </c>
      <c r="C10" s="14"/>
      <c r="D10" s="10"/>
      <c r="E10" s="72"/>
      <c r="J10" s="521"/>
      <c r="K10" s="541"/>
    </row>
    <row r="11" ht="30" customHeight="1" spans="2:11">
      <c r="B11" s="13" t="s">
        <v>55</v>
      </c>
      <c r="C11" s="14"/>
      <c r="D11" s="10"/>
      <c r="E11" s="72"/>
      <c r="J11" s="523"/>
      <c r="K11" s="123"/>
    </row>
    <row r="12" ht="30" customHeight="1" spans="2:11">
      <c r="B12" s="13" t="s">
        <v>56</v>
      </c>
      <c r="C12" s="14"/>
      <c r="D12" s="10"/>
      <c r="E12" s="72"/>
      <c r="J12" s="523"/>
      <c r="K12" s="123"/>
    </row>
    <row r="13" ht="30" customHeight="1" spans="2:11">
      <c r="B13" s="8" t="s">
        <v>57</v>
      </c>
      <c r="C13" s="9"/>
      <c r="D13" s="15"/>
      <c r="E13" s="77"/>
      <c r="J13" s="523" t="str">
        <f t="shared" ref="J13:J19" si="1">C44</f>
        <v>Consume GitHub API - continue</v>
      </c>
      <c r="K13" s="123"/>
    </row>
    <row r="14" ht="30" customHeight="1" spans="2:11">
      <c r="B14" s="16" t="s">
        <v>21</v>
      </c>
      <c r="C14" s="17"/>
      <c r="D14" s="17"/>
      <c r="E14" s="78"/>
      <c r="J14" s="523">
        <f t="shared" si="1"/>
        <v>0</v>
      </c>
      <c r="K14" s="123"/>
    </row>
    <row r="15" ht="30" customHeight="1" spans="2:11">
      <c r="B15" s="18">
        <f ca="1">'PROGRESS REPORT '!AB3</f>
        <v>9.03445413034456</v>
      </c>
      <c r="C15" s="19"/>
      <c r="D15" s="19"/>
      <c r="E15" s="79"/>
      <c r="J15" s="523">
        <f t="shared" si="1"/>
        <v>0</v>
      </c>
      <c r="K15" s="123"/>
    </row>
    <row r="16" spans="10:11">
      <c r="J16" s="523">
        <f t="shared" si="1"/>
        <v>0</v>
      </c>
      <c r="K16" s="123"/>
    </row>
    <row r="17" ht="15.15" spans="10:11">
      <c r="J17" s="523">
        <f t="shared" si="1"/>
        <v>0</v>
      </c>
      <c r="K17" s="123"/>
    </row>
    <row r="18" ht="21.75" customHeight="1" spans="2:14">
      <c r="B18" s="20" t="s">
        <v>58</v>
      </c>
      <c r="C18" s="21" t="s">
        <v>59</v>
      </c>
      <c r="D18" s="20" t="s">
        <v>60</v>
      </c>
      <c r="E18" s="80"/>
      <c r="F18" s="81" t="s">
        <v>44</v>
      </c>
      <c r="G18" s="21" t="s">
        <v>61</v>
      </c>
      <c r="H18" s="80" t="s">
        <v>62</v>
      </c>
      <c r="J18" s="523">
        <f t="shared" si="1"/>
        <v>0</v>
      </c>
      <c r="K18" s="123"/>
      <c r="M18" s="169"/>
      <c r="N18" s="170"/>
    </row>
    <row r="19" ht="15" customHeight="1" spans="2:14">
      <c r="B19" s="22">
        <v>45611</v>
      </c>
      <c r="C19" s="23">
        <v>0.208333333333333</v>
      </c>
      <c r="D19" s="24" t="s">
        <v>63</v>
      </c>
      <c r="E19" s="82"/>
      <c r="F19" s="83">
        <v>1</v>
      </c>
      <c r="G19" s="84" t="str">
        <f>IF(F19=100%,"Complete",IF(AND(F19&lt;100%,F19&gt;0%),"In Progress","Not Started"))</f>
        <v>Complete</v>
      </c>
      <c r="H19" s="82"/>
      <c r="J19" s="523">
        <f t="shared" si="1"/>
        <v>0</v>
      </c>
      <c r="K19" s="123"/>
      <c r="M19" s="171"/>
      <c r="N19" s="171"/>
    </row>
    <row r="20" ht="15" customHeight="1" spans="2:14">
      <c r="B20" s="22"/>
      <c r="C20" s="25">
        <v>0.25</v>
      </c>
      <c r="D20" s="26"/>
      <c r="E20" s="85"/>
      <c r="F20" s="86"/>
      <c r="G20" s="87"/>
      <c r="H20" s="85"/>
      <c r="J20" s="550"/>
      <c r="K20" s="551"/>
      <c r="M20" s="159"/>
      <c r="N20" s="159"/>
    </row>
    <row r="21" ht="15" customHeight="1" spans="2:14">
      <c r="B21" s="22"/>
      <c r="C21" s="25">
        <v>0.291666666666666</v>
      </c>
      <c r="D21" s="26"/>
      <c r="E21" s="85"/>
      <c r="F21" s="86"/>
      <c r="G21" s="87"/>
      <c r="H21" s="85"/>
      <c r="J21" s="552" t="s">
        <v>64</v>
      </c>
      <c r="K21" s="531"/>
      <c r="M21" s="159"/>
      <c r="N21" s="159"/>
    </row>
    <row r="22" ht="15" customHeight="1" spans="2:14">
      <c r="B22" s="22"/>
      <c r="C22" s="25">
        <v>0.333333333333333</v>
      </c>
      <c r="D22" s="26"/>
      <c r="E22" s="85"/>
      <c r="F22" s="86"/>
      <c r="G22" s="87"/>
      <c r="H22" s="85"/>
      <c r="J22" s="513">
        <f t="shared" ref="J22:J26" si="2">C26</f>
        <v>0</v>
      </c>
      <c r="K22" s="34"/>
      <c r="M22" s="159"/>
      <c r="N22" s="159"/>
    </row>
    <row r="23" ht="15" customHeight="1" spans="2:14">
      <c r="B23" s="22"/>
      <c r="C23" s="27">
        <v>0.375</v>
      </c>
      <c r="D23" s="28"/>
      <c r="E23" s="88"/>
      <c r="F23" s="89"/>
      <c r="G23" s="90"/>
      <c r="H23" s="88"/>
      <c r="J23" s="505">
        <f t="shared" si="2"/>
        <v>0</v>
      </c>
      <c r="K23" s="36"/>
      <c r="M23" s="159"/>
      <c r="N23" s="159"/>
    </row>
    <row r="24" ht="13.5" customHeight="1" spans="2:14">
      <c r="B24" s="22"/>
      <c r="C24" s="606" t="s">
        <v>215</v>
      </c>
      <c r="D24" s="607"/>
      <c r="E24" s="32"/>
      <c r="F24" s="29" t="s">
        <v>64</v>
      </c>
      <c r="G24" s="30"/>
      <c r="H24" s="531"/>
      <c r="J24" s="505">
        <f t="shared" si="2"/>
        <v>0</v>
      </c>
      <c r="K24" s="36"/>
      <c r="M24" s="159"/>
      <c r="N24" s="159"/>
    </row>
    <row r="25" ht="15" customHeight="1" spans="2:14">
      <c r="B25" s="22"/>
      <c r="C25" s="31" t="s">
        <v>65</v>
      </c>
      <c r="D25" s="32" t="s">
        <v>66</v>
      </c>
      <c r="E25" s="32" t="s">
        <v>43</v>
      </c>
      <c r="F25" s="92" t="s">
        <v>44</v>
      </c>
      <c r="G25" s="93" t="s">
        <v>61</v>
      </c>
      <c r="H25" s="92" t="s">
        <v>62</v>
      </c>
      <c r="J25" s="505">
        <f t="shared" si="2"/>
        <v>0</v>
      </c>
      <c r="K25" s="36"/>
      <c r="M25" s="159"/>
      <c r="N25" s="159"/>
    </row>
    <row r="26" ht="45" customHeight="1" spans="2:14">
      <c r="B26" s="22"/>
      <c r="C26" s="33"/>
      <c r="D26" s="34"/>
      <c r="E26" s="34"/>
      <c r="F26" s="94"/>
      <c r="G26" s="95" t="str">
        <f t="shared" ref="G26:G30" si="3">IF(F26=100%,"Complete",IF(AND(F26&lt;100%,F26&gt;0%),"In Progress","Not Started"))</f>
        <v>Not Started</v>
      </c>
      <c r="H26" s="96"/>
      <c r="J26" s="505">
        <f t="shared" si="2"/>
        <v>0</v>
      </c>
      <c r="K26" s="36"/>
      <c r="M26" s="159"/>
      <c r="N26" s="159"/>
    </row>
    <row r="27" ht="45" customHeight="1" spans="2:14">
      <c r="B27" s="22"/>
      <c r="C27" s="35"/>
      <c r="D27" s="36"/>
      <c r="E27" s="36"/>
      <c r="F27" s="97"/>
      <c r="G27" s="95" t="str">
        <f t="shared" si="3"/>
        <v>Not Started</v>
      </c>
      <c r="H27" s="98"/>
      <c r="J27" s="553"/>
      <c r="K27" s="554"/>
      <c r="M27" s="159"/>
      <c r="N27" s="159"/>
    </row>
    <row r="28" ht="4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555" t="s">
        <v>67</v>
      </c>
      <c r="K28" s="556">
        <f>B56</f>
        <v>45614</v>
      </c>
      <c r="M28" s="159"/>
      <c r="N28" s="159"/>
    </row>
    <row r="29" ht="4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546"/>
      <c r="K29" s="547"/>
      <c r="M29" s="159"/>
      <c r="N29" s="159"/>
    </row>
    <row r="30" ht="45" customHeight="1" spans="2:14">
      <c r="B30" s="22"/>
      <c r="C30" s="608"/>
      <c r="D30" s="457"/>
      <c r="E30" s="457"/>
      <c r="F30" s="572"/>
      <c r="G30" s="95" t="str">
        <f t="shared" si="3"/>
        <v>Not Started</v>
      </c>
      <c r="H30" s="535"/>
      <c r="J30" s="43" t="str">
        <f t="shared" ref="J30:K34" si="4">C70</f>
        <v>Back tracking algorithm - </v>
      </c>
      <c r="K30" s="548" t="str">
        <f t="shared" si="4"/>
        <v>https://www.geeksforgeeks.org/backtracking-algorithms/?ref=shm</v>
      </c>
      <c r="M30" s="159"/>
      <c r="N30" s="159"/>
    </row>
    <row r="31" ht="15" customHeight="1" spans="2:14">
      <c r="B31" s="22"/>
      <c r="C31" s="609" t="s">
        <v>216</v>
      </c>
      <c r="D31" s="610"/>
      <c r="E31" s="614"/>
      <c r="F31" s="536" t="s">
        <v>217</v>
      </c>
      <c r="G31" s="40"/>
      <c r="H31" s="100"/>
      <c r="J31" s="45">
        <f t="shared" si="4"/>
        <v>0</v>
      </c>
      <c r="K31" s="549">
        <f t="shared" si="4"/>
        <v>0</v>
      </c>
      <c r="M31" s="159"/>
      <c r="N31" s="159"/>
    </row>
    <row r="32" ht="15" customHeight="1" spans="2:14">
      <c r="B32" s="22"/>
      <c r="C32" s="517" t="s">
        <v>69</v>
      </c>
      <c r="D32" s="517" t="s">
        <v>70</v>
      </c>
      <c r="E32" s="518"/>
      <c r="F32" s="102" t="s">
        <v>44</v>
      </c>
      <c r="G32" s="103" t="s">
        <v>61</v>
      </c>
      <c r="H32" s="104" t="s">
        <v>62</v>
      </c>
      <c r="J32" s="45">
        <f t="shared" si="4"/>
        <v>0</v>
      </c>
      <c r="K32" s="549">
        <f t="shared" si="4"/>
        <v>0</v>
      </c>
      <c r="M32" s="159"/>
      <c r="N32" s="159"/>
    </row>
    <row r="33" ht="15" customHeight="1" spans="2:14">
      <c r="B33" s="22"/>
      <c r="C33" s="42" t="s">
        <v>287</v>
      </c>
      <c r="D33" s="619" t="s">
        <v>305</v>
      </c>
      <c r="E33" s="648"/>
      <c r="F33" s="106">
        <v>1</v>
      </c>
      <c r="G33" s="107" t="str">
        <f t="shared" ref="G33:G56" si="5">IF(F33=100%,"Complete",IF(AND(F33&lt;100%,F33&gt;0%),"In Progress","Not Started"))</f>
        <v>Complete</v>
      </c>
      <c r="H33" s="108"/>
      <c r="J33" s="45">
        <f t="shared" si="4"/>
        <v>0</v>
      </c>
      <c r="K33" s="549">
        <f t="shared" si="4"/>
        <v>0</v>
      </c>
      <c r="M33" s="159"/>
      <c r="N33" s="159"/>
    </row>
    <row r="34" ht="15" customHeight="1" spans="2:14">
      <c r="B34" s="22"/>
      <c r="C34" s="44" t="s">
        <v>306</v>
      </c>
      <c r="D34" s="667" t="s">
        <v>307</v>
      </c>
      <c r="E34" s="668"/>
      <c r="F34" s="110">
        <v>1</v>
      </c>
      <c r="G34" s="107" t="str">
        <f t="shared" si="5"/>
        <v>Complete</v>
      </c>
      <c r="H34" s="111"/>
      <c r="J34" s="45">
        <f t="shared" si="4"/>
        <v>0</v>
      </c>
      <c r="K34" s="549">
        <f t="shared" si="4"/>
        <v>0</v>
      </c>
      <c r="M34" s="159"/>
      <c r="N34" s="159"/>
    </row>
    <row r="35" ht="1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521"/>
      <c r="K35" s="541"/>
      <c r="M35" s="172"/>
      <c r="N35" s="172"/>
    </row>
    <row r="36" ht="1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523"/>
      <c r="K36" s="123"/>
      <c r="M36" s="171"/>
      <c r="N36" s="171"/>
    </row>
    <row r="37" ht="15" customHeight="1" spans="2:14">
      <c r="B37" s="22"/>
      <c r="C37" s="46"/>
      <c r="D37" s="47"/>
      <c r="E37" s="112"/>
      <c r="F37" s="113"/>
      <c r="G37" s="107" t="str">
        <f t="shared" si="5"/>
        <v>Not Started</v>
      </c>
      <c r="H37" s="103"/>
      <c r="J37" s="523"/>
      <c r="K37" s="123"/>
      <c r="M37" s="171"/>
      <c r="N37" s="171"/>
    </row>
    <row r="38" ht="15" customHeight="1" spans="2:14">
      <c r="B38" s="22"/>
      <c r="C38" s="48">
        <v>0.541666666666667</v>
      </c>
      <c r="D38" s="49"/>
      <c r="E38" s="114"/>
      <c r="F38" s="115" t="s">
        <v>71</v>
      </c>
      <c r="G38" s="116"/>
      <c r="H38" s="117"/>
      <c r="J38" s="523" t="str">
        <f t="shared" ref="J38:J44" si="6">C81</f>
        <v>Consume GitHub API - continue</v>
      </c>
      <c r="K38" s="123"/>
      <c r="M38" s="171"/>
      <c r="N38" s="171"/>
    </row>
    <row r="39" ht="15" customHeight="1" spans="2:14">
      <c r="B39" s="22"/>
      <c r="C39" s="519">
        <v>0.583333333333333</v>
      </c>
      <c r="D39" s="611"/>
      <c r="E39" s="520"/>
      <c r="F39" s="50" t="s">
        <v>72</v>
      </c>
      <c r="G39" s="51"/>
      <c r="H39" s="118"/>
      <c r="J39" s="523">
        <f t="shared" si="6"/>
        <v>0</v>
      </c>
      <c r="K39" s="123"/>
      <c r="M39" s="171"/>
      <c r="N39" s="171"/>
    </row>
    <row r="40" ht="15" customHeight="1" spans="2:14">
      <c r="B40" s="22"/>
      <c r="C40" s="52" t="s">
        <v>69</v>
      </c>
      <c r="D40" s="53"/>
      <c r="E40" s="119"/>
      <c r="F40" s="120" t="s">
        <v>44</v>
      </c>
      <c r="G40" s="120" t="s">
        <v>61</v>
      </c>
      <c r="H40" s="118" t="s">
        <v>62</v>
      </c>
      <c r="J40" s="523">
        <f t="shared" si="6"/>
        <v>0</v>
      </c>
      <c r="K40" s="123"/>
      <c r="M40" s="171"/>
      <c r="N40" s="171"/>
    </row>
    <row r="41" ht="15" customHeight="1" spans="2:14">
      <c r="B41" s="22"/>
      <c r="C41" s="521" t="s">
        <v>218</v>
      </c>
      <c r="D41" s="541"/>
      <c r="E41" s="120" t="s">
        <v>219</v>
      </c>
      <c r="F41" s="122">
        <v>1</v>
      </c>
      <c r="G41" s="541" t="str">
        <f t="shared" si="5"/>
        <v>Complete</v>
      </c>
      <c r="H41" s="124"/>
      <c r="J41" s="523">
        <f t="shared" si="6"/>
        <v>0</v>
      </c>
      <c r="K41" s="123"/>
      <c r="M41" s="171"/>
      <c r="N41" s="171"/>
    </row>
    <row r="42" ht="15" customHeight="1" spans="2:14">
      <c r="B42" s="22"/>
      <c r="C42" s="523" t="s">
        <v>220</v>
      </c>
      <c r="D42" s="123"/>
      <c r="E42" s="615"/>
      <c r="F42" s="126"/>
      <c r="G42" s="123" t="str">
        <f t="shared" si="5"/>
        <v>Not Started</v>
      </c>
      <c r="H42" s="127"/>
      <c r="J42" s="523">
        <f t="shared" si="6"/>
        <v>0</v>
      </c>
      <c r="K42" s="123"/>
      <c r="M42" s="173"/>
      <c r="N42" s="173"/>
    </row>
    <row r="43" ht="15" customHeight="1" spans="2:14">
      <c r="B43" s="22"/>
      <c r="C43" s="525" t="s">
        <v>221</v>
      </c>
      <c r="D43" s="612"/>
      <c r="E43" s="615"/>
      <c r="F43" s="126">
        <v>1</v>
      </c>
      <c r="G43" s="123" t="str">
        <f t="shared" si="5"/>
        <v>Complete</v>
      </c>
      <c r="H43" s="127"/>
      <c r="J43" s="523">
        <f t="shared" si="6"/>
        <v>0</v>
      </c>
      <c r="K43" s="123"/>
      <c r="M43" s="169"/>
      <c r="N43" s="170"/>
    </row>
    <row r="44" ht="15" customHeight="1" spans="2:14">
      <c r="B44" s="22"/>
      <c r="C44" s="613" t="s">
        <v>308</v>
      </c>
      <c r="D44" s="130"/>
      <c r="E44" s="616" t="s">
        <v>222</v>
      </c>
      <c r="F44" s="126"/>
      <c r="G44" s="123" t="str">
        <f t="shared" si="5"/>
        <v>Not Started</v>
      </c>
      <c r="H44" s="127"/>
      <c r="J44" s="523">
        <f t="shared" si="6"/>
        <v>0</v>
      </c>
      <c r="K44" s="123"/>
      <c r="M44" s="171"/>
      <c r="N44" s="171"/>
    </row>
    <row r="45" ht="15" customHeight="1" spans="2:14">
      <c r="B45" s="22"/>
      <c r="C45" s="570"/>
      <c r="D45" s="571"/>
      <c r="E45" s="129" t="s">
        <v>224</v>
      </c>
      <c r="F45" s="126"/>
      <c r="G45" s="123" t="str">
        <f t="shared" si="5"/>
        <v>Not Started</v>
      </c>
      <c r="H45" s="127"/>
      <c r="J45" s="550"/>
      <c r="K45" s="551"/>
      <c r="M45" s="159"/>
      <c r="N45" s="159"/>
    </row>
    <row r="46" ht="15" customHeight="1" spans="2:14">
      <c r="B46" s="22"/>
      <c r="C46" s="64"/>
      <c r="D46" s="65"/>
      <c r="E46" s="130"/>
      <c r="F46" s="126"/>
      <c r="G46" s="123" t="str">
        <f t="shared" si="5"/>
        <v>Not Started</v>
      </c>
      <c r="H46" s="127"/>
      <c r="J46" s="552" t="s">
        <v>64</v>
      </c>
      <c r="K46" s="531"/>
      <c r="M46" s="159"/>
      <c r="N46" s="159"/>
    </row>
    <row r="47" ht="1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513" t="str">
        <f t="shared" ref="J47:J51" si="7">C63</f>
        <v>Simple Calculator - moganedilifa@gmail.com - review</v>
      </c>
      <c r="K47" s="34"/>
      <c r="M47" s="159"/>
      <c r="N47" s="159"/>
    </row>
    <row r="48" ht="1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505">
        <f t="shared" si="7"/>
        <v>0</v>
      </c>
      <c r="K48" s="36"/>
      <c r="M48" s="159"/>
      <c r="N48" s="159"/>
    </row>
    <row r="49" ht="1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505">
        <f t="shared" si="7"/>
        <v>0</v>
      </c>
      <c r="K49" s="36"/>
      <c r="M49" s="159"/>
      <c r="N49" s="159"/>
    </row>
    <row r="50" ht="15" customHeight="1" spans="2:14">
      <c r="B50" s="66"/>
      <c r="C50" s="67"/>
      <c r="D50" s="68"/>
      <c r="E50" s="131"/>
      <c r="F50" s="132"/>
      <c r="G50" s="123" t="str">
        <f t="shared" si="5"/>
        <v>Not Started</v>
      </c>
      <c r="H50" s="133"/>
      <c r="J50" s="505">
        <f t="shared" si="7"/>
        <v>0</v>
      </c>
      <c r="K50" s="36"/>
      <c r="M50" s="159"/>
      <c r="N50" s="159"/>
    </row>
    <row r="51" ht="15" customHeight="1" spans="2:14">
      <c r="B51" s="69"/>
      <c r="C51" s="70"/>
      <c r="D51" s="71"/>
      <c r="E51" s="71"/>
      <c r="F51" s="134"/>
      <c r="G51" s="71"/>
      <c r="H51" s="71"/>
      <c r="J51" s="505">
        <f t="shared" si="7"/>
        <v>0</v>
      </c>
      <c r="K51" s="36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557" t="s">
        <v>76</v>
      </c>
      <c r="K52" s="558"/>
      <c r="M52" s="159"/>
      <c r="N52" s="159"/>
    </row>
    <row r="53" spans="10:14">
      <c r="J53" s="559" t="s">
        <v>77</v>
      </c>
      <c r="K53" s="560"/>
      <c r="M53" s="159"/>
      <c r="N53" s="159"/>
    </row>
    <row r="54" ht="15.15" spans="10:14">
      <c r="J54" s="561"/>
      <c r="K54" s="562"/>
      <c r="M54" s="159"/>
      <c r="N54" s="159"/>
    </row>
    <row r="55" ht="21.75" customHeight="1" spans="2:14">
      <c r="B55" s="20" t="s">
        <v>58</v>
      </c>
      <c r="C55" s="21" t="s">
        <v>59</v>
      </c>
      <c r="D55" s="20" t="s">
        <v>60</v>
      </c>
      <c r="E55" s="80"/>
      <c r="F55" s="81" t="s">
        <v>44</v>
      </c>
      <c r="G55" s="21" t="s">
        <v>61</v>
      </c>
      <c r="H55" s="80" t="s">
        <v>62</v>
      </c>
      <c r="J55" s="159"/>
      <c r="K55" s="159"/>
      <c r="M55" s="159"/>
      <c r="N55" s="159"/>
    </row>
    <row r="56" ht="15.15" spans="2:14">
      <c r="B56" s="22">
        <v>45614</v>
      </c>
      <c r="C56" s="23">
        <v>0.208333333333333</v>
      </c>
      <c r="D56" s="24" t="s">
        <v>63</v>
      </c>
      <c r="E56" s="82"/>
      <c r="F56" s="83">
        <v>1</v>
      </c>
      <c r="G56" s="84" t="str">
        <f t="shared" si="5"/>
        <v>Complete</v>
      </c>
      <c r="H56" s="82"/>
      <c r="J56" s="159"/>
      <c r="K56" s="159"/>
      <c r="M56" s="159"/>
      <c r="N56" s="159"/>
    </row>
    <row r="57" ht="15.15" spans="2:14">
      <c r="B57" s="22"/>
      <c r="C57" s="25">
        <v>0.25</v>
      </c>
      <c r="D57" s="26"/>
      <c r="E57" s="85"/>
      <c r="F57" s="86"/>
      <c r="G57" s="87"/>
      <c r="H57" s="85"/>
      <c r="J57" s="544" t="s">
        <v>47</v>
      </c>
      <c r="K57" s="545">
        <f>K28</f>
        <v>45614</v>
      </c>
      <c r="M57" s="159"/>
      <c r="N57" s="159"/>
    </row>
    <row r="58" ht="15.15" spans="2:14">
      <c r="B58" s="22"/>
      <c r="C58" s="25">
        <v>0.291666666666666</v>
      </c>
      <c r="D58" s="26"/>
      <c r="E58" s="85"/>
      <c r="F58" s="86"/>
      <c r="G58" s="87"/>
      <c r="H58" s="85"/>
      <c r="J58" s="546"/>
      <c r="K58" s="547"/>
      <c r="M58" s="159"/>
      <c r="N58" s="159"/>
    </row>
    <row r="59" ht="28.8" spans="2:14">
      <c r="B59" s="22"/>
      <c r="C59" s="25">
        <v>0.333333333333333</v>
      </c>
      <c r="D59" s="26"/>
      <c r="E59" s="85"/>
      <c r="F59" s="86"/>
      <c r="G59" s="87"/>
      <c r="H59" s="85"/>
      <c r="J59" s="43" t="str">
        <f t="shared" ref="J59:K80" si="8">J30</f>
        <v>Back tracking algorithm - </v>
      </c>
      <c r="K59" s="548" t="str">
        <f t="shared" ref="K59:K60" si="9">K30</f>
        <v>https://www.geeksforgeeks.org/backtracking-algorithms/?ref=shm</v>
      </c>
      <c r="M59" s="159"/>
      <c r="N59" s="159"/>
    </row>
    <row r="60" ht="15.15" spans="2:14">
      <c r="B60" s="22"/>
      <c r="C60" s="27">
        <v>0.375</v>
      </c>
      <c r="D60" s="28"/>
      <c r="E60" s="88"/>
      <c r="F60" s="89"/>
      <c r="G60" s="90"/>
      <c r="H60" s="88"/>
      <c r="J60" s="45">
        <f t="shared" si="8"/>
        <v>0</v>
      </c>
      <c r="K60" s="549">
        <f t="shared" si="9"/>
        <v>0</v>
      </c>
      <c r="M60" s="172"/>
      <c r="N60" s="172"/>
    </row>
    <row r="61" ht="15.15" spans="2:14">
      <c r="B61" s="22"/>
      <c r="C61" s="606" t="s">
        <v>215</v>
      </c>
      <c r="D61" s="607"/>
      <c r="E61" s="32"/>
      <c r="F61" s="29" t="s">
        <v>64</v>
      </c>
      <c r="G61" s="30"/>
      <c r="H61" s="531"/>
      <c r="J61" s="45">
        <f t="shared" si="8"/>
        <v>0</v>
      </c>
      <c r="K61" s="549">
        <f t="shared" si="8"/>
        <v>0</v>
      </c>
      <c r="M61" s="171"/>
      <c r="N61" s="171"/>
    </row>
    <row r="62" ht="15.15" spans="2:14">
      <c r="B62" s="22"/>
      <c r="C62" s="31" t="s">
        <v>65</v>
      </c>
      <c r="D62" s="32" t="s">
        <v>66</v>
      </c>
      <c r="E62" s="32" t="s">
        <v>43</v>
      </c>
      <c r="F62" s="92" t="s">
        <v>44</v>
      </c>
      <c r="G62" s="93" t="s">
        <v>61</v>
      </c>
      <c r="H62" s="92" t="s">
        <v>62</v>
      </c>
      <c r="J62" s="45">
        <f t="shared" si="8"/>
        <v>0</v>
      </c>
      <c r="K62" s="549">
        <f t="shared" si="8"/>
        <v>0</v>
      </c>
      <c r="M62" s="171"/>
      <c r="N62" s="171"/>
    </row>
    <row r="63" ht="43.95" spans="2:14">
      <c r="B63" s="22"/>
      <c r="C63" s="33" t="s">
        <v>309</v>
      </c>
      <c r="D63" s="617" t="s">
        <v>270</v>
      </c>
      <c r="E63" s="617" t="s">
        <v>271</v>
      </c>
      <c r="F63" s="94">
        <v>1</v>
      </c>
      <c r="G63" s="95" t="str">
        <f t="shared" ref="G63:G67" si="10">IF(F63=100%,"Complete",IF(AND(F63&lt;100%,F63&gt;0%),"In Progress","Not Started"))</f>
        <v>Complete</v>
      </c>
      <c r="H63" s="96"/>
      <c r="J63" s="45">
        <f t="shared" si="8"/>
        <v>0</v>
      </c>
      <c r="K63" s="549">
        <f t="shared" si="8"/>
        <v>0</v>
      </c>
      <c r="M63" s="171"/>
      <c r="N63" s="171"/>
    </row>
    <row r="64" spans="2:14">
      <c r="B64" s="22"/>
      <c r="C64" s="35"/>
      <c r="D64" s="36"/>
      <c r="E64" s="36"/>
      <c r="F64" s="97"/>
      <c r="G64" s="95" t="str">
        <f t="shared" si="10"/>
        <v>Not Started</v>
      </c>
      <c r="H64" s="98"/>
      <c r="J64" s="521"/>
      <c r="K64" s="541"/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523"/>
      <c r="K65" s="123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523"/>
      <c r="K66" s="123"/>
      <c r="M66" s="171"/>
      <c r="N66" s="171"/>
    </row>
    <row r="67" ht="15.15" spans="2:14">
      <c r="B67" s="22"/>
      <c r="C67" s="608"/>
      <c r="D67" s="457"/>
      <c r="E67" s="457"/>
      <c r="F67" s="572"/>
      <c r="G67" s="95" t="str">
        <f t="shared" si="10"/>
        <v>Not Started</v>
      </c>
      <c r="H67" s="535"/>
      <c r="J67" s="523" t="str">
        <f t="shared" si="8"/>
        <v>Consume GitHub API - continue</v>
      </c>
      <c r="K67" s="123"/>
      <c r="M67" s="171"/>
      <c r="N67" s="171"/>
    </row>
    <row r="68" ht="15.15" spans="2:14">
      <c r="B68" s="22"/>
      <c r="C68" s="609" t="s">
        <v>216</v>
      </c>
      <c r="D68" s="610"/>
      <c r="E68" s="614"/>
      <c r="F68" s="536" t="s">
        <v>217</v>
      </c>
      <c r="G68" s="40"/>
      <c r="H68" s="100"/>
      <c r="J68" s="523">
        <f t="shared" si="8"/>
        <v>0</v>
      </c>
      <c r="K68" s="123"/>
      <c r="M68" s="171"/>
      <c r="N68" s="171"/>
    </row>
    <row r="69" ht="15.15" spans="2:14">
      <c r="B69" s="22"/>
      <c r="C69" s="517" t="s">
        <v>69</v>
      </c>
      <c r="D69" s="517" t="s">
        <v>70</v>
      </c>
      <c r="E69" s="518"/>
      <c r="F69" s="102" t="s">
        <v>44</v>
      </c>
      <c r="G69" s="103" t="s">
        <v>61</v>
      </c>
      <c r="H69" s="104" t="s">
        <v>62</v>
      </c>
      <c r="J69" s="523">
        <f t="shared" si="8"/>
        <v>0</v>
      </c>
      <c r="K69" s="123"/>
      <c r="M69" s="173"/>
      <c r="N69" s="173"/>
    </row>
    <row r="70" spans="2:11">
      <c r="B70" s="22"/>
      <c r="C70" s="42" t="s">
        <v>310</v>
      </c>
      <c r="D70" s="619" t="s">
        <v>311</v>
      </c>
      <c r="E70" s="648"/>
      <c r="F70" s="106">
        <v>1</v>
      </c>
      <c r="G70" s="107" t="str">
        <f t="shared" ref="G70:G93" si="11">IF(F70=100%,"Complete",IF(AND(F70&lt;100%,F70&gt;0%),"In Progress","Not Started"))</f>
        <v>Complete</v>
      </c>
      <c r="H70" s="108"/>
      <c r="J70" s="523">
        <f t="shared" si="8"/>
        <v>0</v>
      </c>
      <c r="K70" s="123"/>
    </row>
    <row r="71" spans="2:11">
      <c r="B71" s="22"/>
      <c r="C71" s="44"/>
      <c r="D71" s="45"/>
      <c r="E71" s="109"/>
      <c r="F71" s="110"/>
      <c r="G71" s="107" t="str">
        <f t="shared" si="11"/>
        <v>Not Started</v>
      </c>
      <c r="H71" s="111"/>
      <c r="J71" s="523">
        <f t="shared" si="8"/>
        <v>0</v>
      </c>
      <c r="K71" s="123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523">
        <f t="shared" si="8"/>
        <v>0</v>
      </c>
      <c r="K72" s="123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523">
        <f t="shared" si="8"/>
        <v>0</v>
      </c>
      <c r="K73" s="123"/>
    </row>
    <row r="74" ht="15.15" spans="2:11">
      <c r="B74" s="22"/>
      <c r="C74" s="46"/>
      <c r="D74" s="47"/>
      <c r="E74" s="112"/>
      <c r="F74" s="113"/>
      <c r="G74" s="107" t="str">
        <f t="shared" si="11"/>
        <v>Not Started</v>
      </c>
      <c r="H74" s="103"/>
      <c r="J74" s="550"/>
      <c r="K74" s="551"/>
    </row>
    <row r="75" ht="15.15" spans="2:11">
      <c r="B75" s="22"/>
      <c r="C75" s="48">
        <v>0.541666666666667</v>
      </c>
      <c r="D75" s="49"/>
      <c r="E75" s="114"/>
      <c r="F75" s="115" t="s">
        <v>71</v>
      </c>
      <c r="G75" s="116"/>
      <c r="H75" s="117"/>
      <c r="J75" s="552" t="s">
        <v>64</v>
      </c>
      <c r="K75" s="531"/>
    </row>
    <row r="76" ht="15.15" spans="2:11">
      <c r="B76" s="22"/>
      <c r="C76" s="519">
        <v>0.583333333333333</v>
      </c>
      <c r="D76" s="611"/>
      <c r="E76" s="520"/>
      <c r="F76" s="50" t="s">
        <v>72</v>
      </c>
      <c r="G76" s="51"/>
      <c r="H76" s="118"/>
      <c r="J76" s="505" t="str">
        <f t="shared" si="8"/>
        <v>Simple Calculator - moganedilifa@gmail.com - review</v>
      </c>
      <c r="K76" s="36"/>
    </row>
    <row r="77" ht="15.15" spans="2:11">
      <c r="B77" s="22"/>
      <c r="C77" s="52" t="s">
        <v>69</v>
      </c>
      <c r="D77" s="53"/>
      <c r="E77" s="119"/>
      <c r="F77" s="120" t="s">
        <v>44</v>
      </c>
      <c r="G77" s="120" t="s">
        <v>61</v>
      </c>
      <c r="H77" s="118" t="s">
        <v>62</v>
      </c>
      <c r="J77" s="505">
        <f t="shared" si="8"/>
        <v>0</v>
      </c>
      <c r="K77" s="36"/>
    </row>
    <row r="78" ht="15" customHeight="1" spans="2:11">
      <c r="B78" s="22"/>
      <c r="C78" s="521" t="s">
        <v>218</v>
      </c>
      <c r="D78" s="541"/>
      <c r="E78" s="120" t="s">
        <v>219</v>
      </c>
      <c r="F78" s="122"/>
      <c r="G78" s="541" t="str">
        <f t="shared" si="11"/>
        <v>Not Started</v>
      </c>
      <c r="H78" s="124"/>
      <c r="J78" s="505">
        <f t="shared" si="8"/>
        <v>0</v>
      </c>
      <c r="K78" s="36"/>
    </row>
    <row r="79" spans="2:11">
      <c r="B79" s="22"/>
      <c r="C79" s="523" t="s">
        <v>220</v>
      </c>
      <c r="D79" s="123"/>
      <c r="E79" s="615"/>
      <c r="F79" s="126"/>
      <c r="G79" s="123" t="str">
        <f t="shared" si="11"/>
        <v>Not Started</v>
      </c>
      <c r="H79" s="127"/>
      <c r="J79" s="505">
        <f t="shared" si="8"/>
        <v>0</v>
      </c>
      <c r="K79" s="36"/>
    </row>
    <row r="80" ht="15.75" customHeight="1" spans="2:11">
      <c r="B80" s="22"/>
      <c r="C80" s="525" t="s">
        <v>221</v>
      </c>
      <c r="D80" s="612"/>
      <c r="E80" s="615"/>
      <c r="F80" s="126"/>
      <c r="G80" s="123" t="str">
        <f t="shared" si="11"/>
        <v>Not Started</v>
      </c>
      <c r="H80" s="127"/>
      <c r="J80" s="505">
        <f t="shared" si="8"/>
        <v>0</v>
      </c>
      <c r="K80" s="36"/>
    </row>
    <row r="81" ht="15.15" spans="2:11">
      <c r="B81" s="22"/>
      <c r="C81" s="613" t="s">
        <v>308</v>
      </c>
      <c r="D81" s="130"/>
      <c r="E81" s="616" t="s">
        <v>222</v>
      </c>
      <c r="F81" s="126">
        <v>1</v>
      </c>
      <c r="G81" s="123" t="str">
        <f t="shared" si="11"/>
        <v>Complete</v>
      </c>
      <c r="H81" s="127"/>
      <c r="J81" s="553"/>
      <c r="K81" s="554"/>
    </row>
    <row r="82" ht="15.15" spans="2:11">
      <c r="B82" s="22"/>
      <c r="C82" s="570"/>
      <c r="D82" s="571"/>
      <c r="E82" s="129" t="s">
        <v>224</v>
      </c>
      <c r="F82" s="126"/>
      <c r="G82" s="123" t="str">
        <f t="shared" si="11"/>
        <v>Not Started</v>
      </c>
      <c r="H82" s="127"/>
      <c r="J82" s="555" t="s">
        <v>67</v>
      </c>
      <c r="K82" s="556">
        <f>B93</f>
        <v>45615</v>
      </c>
    </row>
    <row r="83" ht="15.15" spans="2:11">
      <c r="B83" s="22"/>
      <c r="C83" s="64"/>
      <c r="D83" s="65"/>
      <c r="E83" s="130"/>
      <c r="F83" s="126"/>
      <c r="G83" s="123" t="str">
        <f t="shared" si="11"/>
        <v>Not Started</v>
      </c>
      <c r="H83" s="127"/>
      <c r="J83" s="573"/>
      <c r="K83" s="574"/>
    </row>
    <row r="84" ht="28.8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43" t="str">
        <f t="shared" ref="J84:K88" si="12">C107</f>
        <v>Working With APIs in Python - Pagination and Data Extraction</v>
      </c>
      <c r="K84" s="548" t="str">
        <f t="shared" si="12"/>
        <v>https://youtu.be/-oPuGc05Lxs?si=lkSjbKrwmudy42tc</v>
      </c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45">
        <f t="shared" si="12"/>
        <v>0</v>
      </c>
      <c r="K85" s="549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45">
        <f t="shared" si="12"/>
        <v>0</v>
      </c>
      <c r="K86" s="549">
        <f t="shared" si="12"/>
        <v>0</v>
      </c>
    </row>
    <row r="87" ht="15.15" spans="2:11">
      <c r="B87" s="66"/>
      <c r="C87" s="67"/>
      <c r="D87" s="68"/>
      <c r="E87" s="131"/>
      <c r="F87" s="132"/>
      <c r="G87" s="123" t="str">
        <f t="shared" si="11"/>
        <v>Not Started</v>
      </c>
      <c r="H87" s="133"/>
      <c r="J87" s="45">
        <f t="shared" si="12"/>
        <v>0</v>
      </c>
      <c r="K87" s="549">
        <f t="shared" si="12"/>
        <v>0</v>
      </c>
    </row>
    <row r="88" ht="25.75" spans="2:11">
      <c r="B88" s="69"/>
      <c r="C88" s="70"/>
      <c r="D88" s="71"/>
      <c r="E88" s="71"/>
      <c r="F88" s="134"/>
      <c r="G88" s="71"/>
      <c r="H88" s="71"/>
      <c r="J88" s="45">
        <f t="shared" si="12"/>
        <v>0</v>
      </c>
      <c r="K88" s="549">
        <f t="shared" si="12"/>
        <v>0</v>
      </c>
    </row>
    <row r="89" ht="15.75" customHeight="1" spans="2:11">
      <c r="B89" s="69"/>
      <c r="C89" s="70"/>
      <c r="D89" s="71"/>
      <c r="E89" s="71"/>
      <c r="F89" s="134"/>
      <c r="G89" s="71"/>
      <c r="H89" s="71"/>
      <c r="J89" s="521"/>
      <c r="K89" s="541"/>
    </row>
    <row r="90" spans="10:11">
      <c r="J90" s="523"/>
      <c r="K90" s="123"/>
    </row>
    <row r="91" ht="15.15" spans="10:11">
      <c r="J91" s="523"/>
      <c r="K91" s="123"/>
    </row>
    <row r="92" ht="21.75" customHeight="1" spans="2:11">
      <c r="B92" s="20" t="s">
        <v>58</v>
      </c>
      <c r="C92" s="21" t="s">
        <v>59</v>
      </c>
      <c r="D92" s="20" t="s">
        <v>60</v>
      </c>
      <c r="E92" s="80"/>
      <c r="F92" s="81" t="s">
        <v>44</v>
      </c>
      <c r="G92" s="21" t="s">
        <v>61</v>
      </c>
      <c r="H92" s="80" t="s">
        <v>62</v>
      </c>
      <c r="J92" s="523" t="str">
        <f t="shared" ref="J92:J98" si="13">C118</f>
        <v>Consume GitHub API - continue</v>
      </c>
      <c r="K92" s="123"/>
    </row>
    <row r="93" spans="2:11">
      <c r="B93" s="22">
        <v>45615</v>
      </c>
      <c r="C93" s="23">
        <v>0.208333333333333</v>
      </c>
      <c r="D93" s="24" t="s">
        <v>63</v>
      </c>
      <c r="E93" s="82"/>
      <c r="F93" s="83">
        <v>1</v>
      </c>
      <c r="G93" s="84" t="str">
        <f t="shared" si="11"/>
        <v>Complete</v>
      </c>
      <c r="H93" s="82"/>
      <c r="J93" s="523">
        <f t="shared" si="13"/>
        <v>0</v>
      </c>
      <c r="K93" s="123"/>
    </row>
    <row r="94" spans="2:11">
      <c r="B94" s="22"/>
      <c r="C94" s="25">
        <v>0.25</v>
      </c>
      <c r="D94" s="26"/>
      <c r="E94" s="85"/>
      <c r="F94" s="86"/>
      <c r="G94" s="87"/>
      <c r="H94" s="85"/>
      <c r="J94" s="523">
        <f t="shared" si="13"/>
        <v>0</v>
      </c>
      <c r="K94" s="123"/>
    </row>
    <row r="95" spans="2:11">
      <c r="B95" s="22"/>
      <c r="C95" s="25">
        <v>0.291666666666666</v>
      </c>
      <c r="D95" s="26"/>
      <c r="E95" s="85"/>
      <c r="F95" s="86"/>
      <c r="G95" s="87"/>
      <c r="H95" s="85"/>
      <c r="J95" s="523">
        <f t="shared" si="13"/>
        <v>0</v>
      </c>
      <c r="K95" s="123"/>
    </row>
    <row r="96" spans="2:11">
      <c r="B96" s="22"/>
      <c r="C96" s="25">
        <v>0.333333333333333</v>
      </c>
      <c r="D96" s="26"/>
      <c r="E96" s="85"/>
      <c r="F96" s="86"/>
      <c r="G96" s="87"/>
      <c r="H96" s="85"/>
      <c r="J96" s="523">
        <f t="shared" si="13"/>
        <v>0</v>
      </c>
      <c r="K96" s="123"/>
    </row>
    <row r="97" ht="15.15" spans="2:11">
      <c r="B97" s="22"/>
      <c r="C97" s="27">
        <v>0.375</v>
      </c>
      <c r="D97" s="28"/>
      <c r="E97" s="88"/>
      <c r="F97" s="89"/>
      <c r="G97" s="90"/>
      <c r="H97" s="88"/>
      <c r="J97" s="523">
        <f t="shared" si="13"/>
        <v>0</v>
      </c>
      <c r="K97" s="123"/>
    </row>
    <row r="98" ht="15.15" spans="2:11">
      <c r="B98" s="22"/>
      <c r="C98" s="606" t="s">
        <v>215</v>
      </c>
      <c r="D98" s="607"/>
      <c r="E98" s="32"/>
      <c r="F98" s="29" t="s">
        <v>64</v>
      </c>
      <c r="G98" s="30"/>
      <c r="H98" s="531"/>
      <c r="J98" s="523">
        <f t="shared" si="13"/>
        <v>0</v>
      </c>
      <c r="K98" s="123"/>
    </row>
    <row r="99" ht="15.15" spans="2:11">
      <c r="B99" s="22"/>
      <c r="C99" s="31" t="s">
        <v>65</v>
      </c>
      <c r="D99" s="32" t="s">
        <v>66</v>
      </c>
      <c r="E99" s="32" t="s">
        <v>43</v>
      </c>
      <c r="F99" s="92" t="s">
        <v>44</v>
      </c>
      <c r="G99" s="93" t="s">
        <v>61</v>
      </c>
      <c r="H99" s="92" t="s">
        <v>62</v>
      </c>
      <c r="J99" s="575"/>
      <c r="K99" s="576"/>
    </row>
    <row r="100" ht="15.15" spans="2:11">
      <c r="B100" s="22"/>
      <c r="C100" s="33"/>
      <c r="D100" s="34"/>
      <c r="E100" s="34"/>
      <c r="F100" s="94"/>
      <c r="G100" s="95" t="str">
        <f t="shared" ref="G100:G104" si="14">IF(F100=100%,"Complete",IF(AND(F100&lt;100%,F100&gt;0%),"In Progress","Not Started"))</f>
        <v>Not Started</v>
      </c>
      <c r="H100" s="96"/>
      <c r="J100" s="552" t="s">
        <v>64</v>
      </c>
      <c r="K100" s="531"/>
    </row>
    <row r="101" spans="2:11">
      <c r="B101" s="22"/>
      <c r="C101" s="35"/>
      <c r="D101" s="36"/>
      <c r="E101" s="36"/>
      <c r="F101" s="97"/>
      <c r="G101" s="95" t="str">
        <f t="shared" si="14"/>
        <v>Not Started</v>
      </c>
      <c r="H101" s="98"/>
      <c r="J101" s="513">
        <f t="shared" ref="J101:J105" si="15">C100</f>
        <v>0</v>
      </c>
      <c r="K101" s="34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505">
        <f t="shared" si="15"/>
        <v>0</v>
      </c>
      <c r="K102" s="36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505">
        <f t="shared" si="15"/>
        <v>0</v>
      </c>
      <c r="K103" s="36"/>
    </row>
    <row r="104" ht="15.15" spans="2:11">
      <c r="B104" s="22"/>
      <c r="C104" s="608"/>
      <c r="D104" s="457"/>
      <c r="E104" s="457"/>
      <c r="F104" s="572"/>
      <c r="G104" s="95" t="str">
        <f t="shared" si="14"/>
        <v>Not Started</v>
      </c>
      <c r="H104" s="535"/>
      <c r="J104" s="505">
        <f t="shared" si="15"/>
        <v>0</v>
      </c>
      <c r="K104" s="36"/>
    </row>
    <row r="105" ht="15.15" spans="2:11">
      <c r="B105" s="22"/>
      <c r="C105" s="609" t="s">
        <v>216</v>
      </c>
      <c r="D105" s="610"/>
      <c r="E105" s="614"/>
      <c r="F105" s="536" t="s">
        <v>217</v>
      </c>
      <c r="G105" s="40"/>
      <c r="H105" s="100"/>
      <c r="J105" s="505">
        <f t="shared" si="15"/>
        <v>0</v>
      </c>
      <c r="K105" s="36"/>
    </row>
    <row r="106" ht="15.15" spans="2:11">
      <c r="B106" s="22"/>
      <c r="C106" s="517" t="s">
        <v>69</v>
      </c>
      <c r="D106" s="517" t="s">
        <v>70</v>
      </c>
      <c r="E106" s="518"/>
      <c r="F106" s="102" t="s">
        <v>44</v>
      </c>
      <c r="G106" s="103" t="s">
        <v>61</v>
      </c>
      <c r="H106" s="104" t="s">
        <v>62</v>
      </c>
      <c r="J106" s="557" t="s">
        <v>76</v>
      </c>
      <c r="K106" s="558"/>
    </row>
    <row r="107" ht="28.8" spans="2:11">
      <c r="B107" s="22"/>
      <c r="C107" s="42" t="s">
        <v>312</v>
      </c>
      <c r="D107" s="619" t="s">
        <v>313</v>
      </c>
      <c r="E107" s="648"/>
      <c r="F107" s="106"/>
      <c r="G107" s="107" t="str">
        <f t="shared" ref="G107:G130" si="16">IF(F107=100%,"Complete",IF(AND(F107&lt;100%,F107&gt;0%),"In Progress","Not Started"))</f>
        <v>Not Started</v>
      </c>
      <c r="H107" s="108"/>
      <c r="J107" s="559" t="s">
        <v>77</v>
      </c>
      <c r="K107" s="560"/>
    </row>
    <row r="108" ht="15.15" spans="2:11">
      <c r="B108" s="22"/>
      <c r="C108" s="44"/>
      <c r="D108" s="45"/>
      <c r="E108" s="109"/>
      <c r="F108" s="110"/>
      <c r="G108" s="107" t="str">
        <f t="shared" si="16"/>
        <v>Not Started</v>
      </c>
      <c r="H108" s="111"/>
      <c r="J108" s="561"/>
      <c r="K108" s="562"/>
    </row>
    <row r="109" spans="2:8">
      <c r="B109" s="22"/>
      <c r="C109" s="44"/>
      <c r="D109" s="45"/>
      <c r="E109" s="109"/>
      <c r="F109" s="110"/>
      <c r="G109" s="107" t="str">
        <f t="shared" si="16"/>
        <v>Not Started</v>
      </c>
      <c r="H109" s="111"/>
    </row>
    <row r="110" ht="15.15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75" customHeight="1" spans="2:11">
      <c r="B111" s="22"/>
      <c r="C111" s="46"/>
      <c r="D111" s="47"/>
      <c r="E111" s="112"/>
      <c r="F111" s="113"/>
      <c r="G111" s="107" t="str">
        <f t="shared" si="16"/>
        <v>Not Started</v>
      </c>
      <c r="H111" s="103"/>
      <c r="J111" s="544" t="s">
        <v>47</v>
      </c>
      <c r="K111" s="545">
        <f>K82</f>
        <v>45615</v>
      </c>
    </row>
    <row r="112" ht="15.75" customHeight="1" spans="2:11">
      <c r="B112" s="22"/>
      <c r="C112" s="48">
        <v>0.541666666666667</v>
      </c>
      <c r="D112" s="49"/>
      <c r="E112" s="114"/>
      <c r="F112" s="115" t="s">
        <v>71</v>
      </c>
      <c r="G112" s="116"/>
      <c r="H112" s="117"/>
      <c r="J112" s="546"/>
      <c r="K112" s="547"/>
    </row>
    <row r="113" ht="15.75" customHeight="1" spans="2:11">
      <c r="B113" s="22"/>
      <c r="C113" s="519">
        <v>0.583333333333333</v>
      </c>
      <c r="D113" s="611"/>
      <c r="E113" s="520"/>
      <c r="F113" s="50" t="s">
        <v>72</v>
      </c>
      <c r="G113" s="51"/>
      <c r="H113" s="118"/>
      <c r="J113" s="43" t="str">
        <f t="shared" ref="J113:K127" si="17">J84</f>
        <v>Working With APIs in Python - Pagination and Data Extraction</v>
      </c>
      <c r="K113" s="548" t="str">
        <f t="shared" ref="K113:K114" si="18">K84</f>
        <v>https://youtu.be/-oPuGc05Lxs?si=lkSjbKrwmudy42tc</v>
      </c>
    </row>
    <row r="114" ht="15.75" customHeight="1" spans="2:11">
      <c r="B114" s="22"/>
      <c r="C114" s="52" t="s">
        <v>69</v>
      </c>
      <c r="D114" s="53"/>
      <c r="E114" s="119"/>
      <c r="F114" s="120" t="s">
        <v>44</v>
      </c>
      <c r="G114" s="120" t="s">
        <v>61</v>
      </c>
      <c r="H114" s="118" t="s">
        <v>62</v>
      </c>
      <c r="J114" s="45">
        <f t="shared" si="17"/>
        <v>0</v>
      </c>
      <c r="K114" s="549">
        <f t="shared" si="18"/>
        <v>0</v>
      </c>
    </row>
    <row r="115" ht="15" customHeight="1" spans="2:11">
      <c r="B115" s="22"/>
      <c r="C115" s="521" t="s">
        <v>218</v>
      </c>
      <c r="D115" s="541"/>
      <c r="E115" s="120" t="s">
        <v>219</v>
      </c>
      <c r="F115" s="122"/>
      <c r="G115" s="541" t="str">
        <f t="shared" si="16"/>
        <v>Not Started</v>
      </c>
      <c r="H115" s="124"/>
      <c r="J115" s="45">
        <f t="shared" si="17"/>
        <v>0</v>
      </c>
      <c r="K115" s="549">
        <f t="shared" si="17"/>
        <v>0</v>
      </c>
    </row>
    <row r="116" spans="2:11">
      <c r="B116" s="22"/>
      <c r="C116" s="523" t="s">
        <v>220</v>
      </c>
      <c r="D116" s="123"/>
      <c r="E116" s="615"/>
      <c r="F116" s="126"/>
      <c r="G116" s="123" t="str">
        <f t="shared" si="16"/>
        <v>Not Started</v>
      </c>
      <c r="H116" s="127"/>
      <c r="J116" s="45">
        <f t="shared" si="17"/>
        <v>0</v>
      </c>
      <c r="K116" s="549">
        <f t="shared" si="17"/>
        <v>0</v>
      </c>
    </row>
    <row r="117" ht="15.75" customHeight="1" spans="2:11">
      <c r="B117" s="22"/>
      <c r="C117" s="525" t="s">
        <v>221</v>
      </c>
      <c r="D117" s="612"/>
      <c r="E117" s="615"/>
      <c r="F117" s="126"/>
      <c r="G117" s="123" t="str">
        <f t="shared" si="16"/>
        <v>Not Started</v>
      </c>
      <c r="H117" s="127"/>
      <c r="J117" s="45">
        <f t="shared" si="17"/>
        <v>0</v>
      </c>
      <c r="K117" s="549">
        <f t="shared" si="17"/>
        <v>0</v>
      </c>
    </row>
    <row r="118" ht="15.15" spans="2:11">
      <c r="B118" s="22"/>
      <c r="C118" s="613" t="s">
        <v>308</v>
      </c>
      <c r="D118" s="130"/>
      <c r="E118" s="616" t="s">
        <v>222</v>
      </c>
      <c r="F118" s="126"/>
      <c r="G118" s="123" t="str">
        <f t="shared" si="16"/>
        <v>Not Started</v>
      </c>
      <c r="H118" s="127"/>
      <c r="J118" s="521"/>
      <c r="K118" s="541"/>
    </row>
    <row r="119" ht="15" customHeight="1" spans="2:11">
      <c r="B119" s="22"/>
      <c r="C119" s="570"/>
      <c r="D119" s="571"/>
      <c r="E119" s="129" t="s">
        <v>224</v>
      </c>
      <c r="F119" s="126"/>
      <c r="G119" s="123" t="str">
        <f t="shared" si="16"/>
        <v>Not Started</v>
      </c>
      <c r="H119" s="127"/>
      <c r="J119" s="523"/>
      <c r="K119" s="123"/>
    </row>
    <row r="120" ht="15" customHeight="1" spans="2:11">
      <c r="B120" s="22"/>
      <c r="C120" s="64"/>
      <c r="D120" s="65"/>
      <c r="E120" s="130"/>
      <c r="F120" s="126"/>
      <c r="G120" s="123" t="str">
        <f t="shared" si="16"/>
        <v>Not Started</v>
      </c>
      <c r="H120" s="127"/>
      <c r="J120" s="523"/>
      <c r="K120" s="123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523" t="str">
        <f t="shared" si="17"/>
        <v>Consume GitHub API - continue</v>
      </c>
      <c r="K121" s="123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523">
        <f t="shared" si="17"/>
        <v>0</v>
      </c>
      <c r="K122" s="123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523">
        <f t="shared" si="17"/>
        <v>0</v>
      </c>
      <c r="K123" s="123"/>
    </row>
    <row r="124" ht="15.75" customHeight="1" spans="2:11">
      <c r="B124" s="66"/>
      <c r="C124" s="67"/>
      <c r="D124" s="68"/>
      <c r="E124" s="131"/>
      <c r="F124" s="132"/>
      <c r="G124" s="123" t="str">
        <f t="shared" si="16"/>
        <v>Not Started</v>
      </c>
      <c r="H124" s="133"/>
      <c r="J124" s="523">
        <f t="shared" si="17"/>
        <v>0</v>
      </c>
      <c r="K124" s="123"/>
    </row>
    <row r="125" ht="25" spans="2:11">
      <c r="B125" s="69"/>
      <c r="C125" s="70"/>
      <c r="D125" s="71"/>
      <c r="E125" s="71"/>
      <c r="F125" s="134"/>
      <c r="G125" s="71"/>
      <c r="H125" s="71"/>
      <c r="J125" s="523">
        <f t="shared" si="17"/>
        <v>0</v>
      </c>
      <c r="K125" s="123"/>
    </row>
    <row r="126" ht="15.75" customHeight="1" spans="2:11">
      <c r="B126" s="69"/>
      <c r="C126" s="70"/>
      <c r="D126" s="71"/>
      <c r="E126" s="71"/>
      <c r="F126" s="134"/>
      <c r="G126" s="71"/>
      <c r="H126" s="71"/>
      <c r="J126" s="523">
        <f t="shared" si="17"/>
        <v>0</v>
      </c>
      <c r="K126" s="123"/>
    </row>
    <row r="127" spans="10:11">
      <c r="J127" s="523">
        <f t="shared" si="17"/>
        <v>0</v>
      </c>
      <c r="K127" s="123"/>
    </row>
    <row r="128" ht="15.15" spans="10:11">
      <c r="J128" s="550"/>
      <c r="K128" s="551"/>
    </row>
    <row r="129" ht="21.75" customHeight="1" spans="2:11">
      <c r="B129" s="20" t="s">
        <v>58</v>
      </c>
      <c r="C129" s="21" t="s">
        <v>59</v>
      </c>
      <c r="D129" s="20" t="s">
        <v>60</v>
      </c>
      <c r="E129" s="80"/>
      <c r="F129" s="81" t="s">
        <v>44</v>
      </c>
      <c r="G129" s="21" t="s">
        <v>61</v>
      </c>
      <c r="H129" s="80" t="s">
        <v>62</v>
      </c>
      <c r="J129" s="552" t="s">
        <v>64</v>
      </c>
      <c r="K129" s="531"/>
    </row>
    <row r="130" spans="2:11">
      <c r="B130" s="22">
        <v>45616</v>
      </c>
      <c r="C130" s="23">
        <v>0.208333333333333</v>
      </c>
      <c r="D130" s="24" t="s">
        <v>63</v>
      </c>
      <c r="E130" s="82"/>
      <c r="F130" s="83">
        <v>1</v>
      </c>
      <c r="G130" s="84" t="str">
        <f t="shared" si="16"/>
        <v>Complete</v>
      </c>
      <c r="H130" s="82"/>
      <c r="J130" s="505">
        <f t="shared" ref="J130:J134" si="19">J101</f>
        <v>0</v>
      </c>
      <c r="K130" s="36"/>
    </row>
    <row r="131" spans="2:11">
      <c r="B131" s="22"/>
      <c r="C131" s="25">
        <v>0.25</v>
      </c>
      <c r="D131" s="26"/>
      <c r="E131" s="85"/>
      <c r="F131" s="86"/>
      <c r="G131" s="87"/>
      <c r="H131" s="85"/>
      <c r="J131" s="505">
        <f t="shared" si="19"/>
        <v>0</v>
      </c>
      <c r="K131" s="36"/>
    </row>
    <row r="132" spans="2:11">
      <c r="B132" s="22"/>
      <c r="C132" s="25">
        <v>0.291666666666666</v>
      </c>
      <c r="D132" s="26"/>
      <c r="E132" s="85"/>
      <c r="F132" s="86"/>
      <c r="G132" s="87"/>
      <c r="H132" s="85"/>
      <c r="J132" s="505">
        <f t="shared" si="19"/>
        <v>0</v>
      </c>
      <c r="K132" s="36"/>
    </row>
    <row r="133" spans="2:11">
      <c r="B133" s="22"/>
      <c r="C133" s="25">
        <v>0.333333333333333</v>
      </c>
      <c r="D133" s="26"/>
      <c r="E133" s="85"/>
      <c r="F133" s="86"/>
      <c r="G133" s="87"/>
      <c r="H133" s="85"/>
      <c r="J133" s="505">
        <f t="shared" si="19"/>
        <v>0</v>
      </c>
      <c r="K133" s="36"/>
    </row>
    <row r="134" ht="15.75" customHeight="1" spans="2:11">
      <c r="B134" s="22"/>
      <c r="C134" s="27">
        <v>0.375</v>
      </c>
      <c r="D134" s="28"/>
      <c r="E134" s="88"/>
      <c r="F134" s="89"/>
      <c r="G134" s="90"/>
      <c r="H134" s="88"/>
      <c r="J134" s="505">
        <f t="shared" si="19"/>
        <v>0</v>
      </c>
      <c r="K134" s="36"/>
    </row>
    <row r="135" ht="15.75" customHeight="1" spans="2:11">
      <c r="B135" s="22"/>
      <c r="C135" s="606" t="s">
        <v>215</v>
      </c>
      <c r="D135" s="607"/>
      <c r="E135" s="32"/>
      <c r="F135" s="29" t="s">
        <v>64</v>
      </c>
      <c r="G135" s="30"/>
      <c r="H135" s="531"/>
      <c r="J135" s="553"/>
      <c r="K135" s="554"/>
    </row>
    <row r="136" ht="15.75" customHeight="1" spans="2:11">
      <c r="B136" s="22"/>
      <c r="C136" s="31" t="s">
        <v>65</v>
      </c>
      <c r="D136" s="32" t="s">
        <v>66</v>
      </c>
      <c r="E136" s="32" t="s">
        <v>43</v>
      </c>
      <c r="F136" s="92" t="s">
        <v>44</v>
      </c>
      <c r="G136" s="93" t="s">
        <v>61</v>
      </c>
      <c r="H136" s="92" t="s">
        <v>62</v>
      </c>
      <c r="J136" s="555" t="s">
        <v>67</v>
      </c>
      <c r="K136" s="556">
        <f>B130</f>
        <v>45616</v>
      </c>
    </row>
    <row r="137" ht="43.95" spans="2:11">
      <c r="B137" s="22"/>
      <c r="C137" s="33" t="s">
        <v>309</v>
      </c>
      <c r="D137" s="617" t="s">
        <v>270</v>
      </c>
      <c r="E137" s="617" t="s">
        <v>271</v>
      </c>
      <c r="F137" s="94">
        <v>1</v>
      </c>
      <c r="G137" s="95" t="str">
        <f t="shared" ref="G137:G141" si="20">IF(F137=100%,"Complete",IF(AND(F137&lt;100%,F137&gt;0%),"In Progress","Not Started"))</f>
        <v>Complete</v>
      </c>
      <c r="H137" s="96"/>
      <c r="J137" s="573"/>
      <c r="K137" s="574"/>
    </row>
    <row r="138" spans="2:11">
      <c r="B138" s="22"/>
      <c r="C138" s="35"/>
      <c r="D138" s="36"/>
      <c r="E138" s="36"/>
      <c r="F138" s="97"/>
      <c r="G138" s="95" t="str">
        <f t="shared" si="20"/>
        <v>Not Started</v>
      </c>
      <c r="H138" s="98"/>
      <c r="J138" s="43">
        <f t="shared" ref="J138:K142" si="21">C144</f>
        <v>0</v>
      </c>
      <c r="K138" s="548">
        <f t="shared" si="21"/>
        <v>0</v>
      </c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45">
        <f t="shared" si="21"/>
        <v>0</v>
      </c>
      <c r="K139" s="54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45">
        <f t="shared" si="21"/>
        <v>0</v>
      </c>
      <c r="K140" s="549">
        <f t="shared" si="21"/>
        <v>0</v>
      </c>
    </row>
    <row r="141" ht="15.75" customHeight="1" spans="2:11">
      <c r="B141" s="22"/>
      <c r="C141" s="608"/>
      <c r="D141" s="457"/>
      <c r="E141" s="457"/>
      <c r="F141" s="572"/>
      <c r="G141" s="95" t="str">
        <f t="shared" si="20"/>
        <v>Not Started</v>
      </c>
      <c r="H141" s="535"/>
      <c r="J141" s="45">
        <f t="shared" si="21"/>
        <v>0</v>
      </c>
      <c r="K141" s="549">
        <f t="shared" si="21"/>
        <v>0</v>
      </c>
    </row>
    <row r="142" ht="15.75" customHeight="1" spans="2:11">
      <c r="B142" s="22"/>
      <c r="C142" s="609" t="s">
        <v>216</v>
      </c>
      <c r="D142" s="610"/>
      <c r="E142" s="614"/>
      <c r="F142" s="536" t="s">
        <v>217</v>
      </c>
      <c r="G142" s="40"/>
      <c r="H142" s="100"/>
      <c r="J142" s="45">
        <f t="shared" si="21"/>
        <v>0</v>
      </c>
      <c r="K142" s="549">
        <f t="shared" si="21"/>
        <v>0</v>
      </c>
    </row>
    <row r="143" ht="15.75" customHeight="1" spans="2:11">
      <c r="B143" s="22"/>
      <c r="C143" s="517" t="s">
        <v>69</v>
      </c>
      <c r="D143" s="517" t="s">
        <v>70</v>
      </c>
      <c r="E143" s="518"/>
      <c r="F143" s="102" t="s">
        <v>44</v>
      </c>
      <c r="G143" s="103" t="s">
        <v>61</v>
      </c>
      <c r="H143" s="104" t="s">
        <v>62</v>
      </c>
      <c r="J143" s="521"/>
      <c r="K143" s="541"/>
    </row>
    <row r="144" spans="2:11">
      <c r="B144" s="22"/>
      <c r="C144" s="42"/>
      <c r="D144" s="43"/>
      <c r="E144" s="105"/>
      <c r="F144" s="106"/>
      <c r="G144" s="107" t="str">
        <f t="shared" ref="G144:G167" si="22">IF(F144=100%,"Complete",IF(AND(F144&lt;100%,F144&gt;0%),"In Progress","Not Started"))</f>
        <v>Not Started</v>
      </c>
      <c r="H144" s="108"/>
      <c r="J144" s="523"/>
      <c r="K144" s="123"/>
    </row>
    <row r="145" spans="2:11">
      <c r="B145" s="22"/>
      <c r="C145" s="44"/>
      <c r="D145" s="45"/>
      <c r="E145" s="109"/>
      <c r="F145" s="110"/>
      <c r="G145" s="107" t="str">
        <f t="shared" si="22"/>
        <v>Not Started</v>
      </c>
      <c r="H145" s="111"/>
      <c r="J145" s="523"/>
      <c r="K145" s="123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523" t="str">
        <f t="shared" ref="J146:J152" si="23">C155</f>
        <v>Consume GitHub API - opened pr</v>
      </c>
      <c r="K146" s="123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523">
        <f t="shared" si="23"/>
        <v>0</v>
      </c>
      <c r="K147" s="123"/>
    </row>
    <row r="148" ht="15.75" customHeight="1" spans="2:11">
      <c r="B148" s="22"/>
      <c r="C148" s="46"/>
      <c r="D148" s="47"/>
      <c r="E148" s="112"/>
      <c r="F148" s="113"/>
      <c r="G148" s="107" t="str">
        <f t="shared" si="22"/>
        <v>Not Started</v>
      </c>
      <c r="H148" s="103"/>
      <c r="J148" s="523">
        <f t="shared" si="23"/>
        <v>0</v>
      </c>
      <c r="K148" s="123"/>
    </row>
    <row r="149" ht="15.75" customHeight="1" spans="2:11">
      <c r="B149" s="22"/>
      <c r="C149" s="48">
        <v>0.541666666666667</v>
      </c>
      <c r="D149" s="49"/>
      <c r="E149" s="114"/>
      <c r="F149" s="115" t="s">
        <v>71</v>
      </c>
      <c r="G149" s="116"/>
      <c r="H149" s="117"/>
      <c r="J149" s="523">
        <f t="shared" si="23"/>
        <v>0</v>
      </c>
      <c r="K149" s="123"/>
    </row>
    <row r="150" ht="15.75" customHeight="1" spans="2:11">
      <c r="B150" s="22"/>
      <c r="C150" s="519">
        <v>0.583333333333333</v>
      </c>
      <c r="D150" s="611"/>
      <c r="E150" s="520"/>
      <c r="F150" s="50" t="s">
        <v>72</v>
      </c>
      <c r="G150" s="51"/>
      <c r="H150" s="118"/>
      <c r="J150" s="523">
        <f t="shared" si="23"/>
        <v>0</v>
      </c>
      <c r="K150" s="123"/>
    </row>
    <row r="151" ht="15.75" customHeight="1" spans="2:11">
      <c r="B151" s="22"/>
      <c r="C151" s="52" t="s">
        <v>69</v>
      </c>
      <c r="D151" s="53"/>
      <c r="E151" s="119"/>
      <c r="F151" s="120" t="s">
        <v>44</v>
      </c>
      <c r="G151" s="120" t="s">
        <v>61</v>
      </c>
      <c r="H151" s="118" t="s">
        <v>62</v>
      </c>
      <c r="J151" s="523">
        <f t="shared" si="23"/>
        <v>0</v>
      </c>
      <c r="K151" s="123"/>
    </row>
    <row r="152" ht="15" customHeight="1" spans="2:11">
      <c r="B152" s="22"/>
      <c r="C152" s="521" t="s">
        <v>218</v>
      </c>
      <c r="D152" s="541"/>
      <c r="E152" s="120" t="s">
        <v>219</v>
      </c>
      <c r="F152" s="122"/>
      <c r="G152" s="541" t="str">
        <f t="shared" si="22"/>
        <v>Not Started</v>
      </c>
      <c r="H152" s="124"/>
      <c r="J152" s="523">
        <f t="shared" si="23"/>
        <v>0</v>
      </c>
      <c r="K152" s="123"/>
    </row>
    <row r="153" ht="15.75" customHeight="1" spans="2:11">
      <c r="B153" s="22"/>
      <c r="C153" s="523" t="s">
        <v>220</v>
      </c>
      <c r="D153" s="123"/>
      <c r="E153" s="615"/>
      <c r="F153" s="126"/>
      <c r="G153" s="123" t="str">
        <f t="shared" si="22"/>
        <v>Not Started</v>
      </c>
      <c r="H153" s="127"/>
      <c r="J153" s="575"/>
      <c r="K153" s="576"/>
    </row>
    <row r="154" ht="15.75" customHeight="1" spans="2:11">
      <c r="B154" s="22"/>
      <c r="C154" s="525" t="s">
        <v>221</v>
      </c>
      <c r="D154" s="612"/>
      <c r="E154" s="615"/>
      <c r="F154" s="126"/>
      <c r="G154" s="123" t="str">
        <f t="shared" si="22"/>
        <v>Not Started</v>
      </c>
      <c r="H154" s="127"/>
      <c r="J154" s="552" t="s">
        <v>64</v>
      </c>
      <c r="K154" s="531"/>
    </row>
    <row r="155" ht="15.15" spans="2:11">
      <c r="B155" s="22"/>
      <c r="C155" s="613" t="s">
        <v>314</v>
      </c>
      <c r="D155" s="130"/>
      <c r="E155" s="616" t="s">
        <v>222</v>
      </c>
      <c r="F155" s="126"/>
      <c r="G155" s="123" t="str">
        <f t="shared" si="22"/>
        <v>Not Started</v>
      </c>
      <c r="H155" s="127"/>
      <c r="J155" s="513" t="str">
        <f t="shared" ref="J155:J159" si="24">C137</f>
        <v>Simple Calculator - moganedilifa@gmail.com - review</v>
      </c>
      <c r="K155" s="34"/>
    </row>
    <row r="156" spans="2:11">
      <c r="B156" s="22"/>
      <c r="C156" s="570"/>
      <c r="D156" s="571"/>
      <c r="E156" s="129" t="s">
        <v>224</v>
      </c>
      <c r="F156" s="126"/>
      <c r="G156" s="123" t="str">
        <f t="shared" si="22"/>
        <v>Not Started</v>
      </c>
      <c r="H156" s="127"/>
      <c r="J156" s="505">
        <f t="shared" si="24"/>
        <v>0</v>
      </c>
      <c r="K156" s="36"/>
    </row>
    <row r="157" spans="2:11">
      <c r="B157" s="22"/>
      <c r="C157" s="64"/>
      <c r="D157" s="65"/>
      <c r="E157" s="130"/>
      <c r="F157" s="126"/>
      <c r="G157" s="123" t="str">
        <f t="shared" si="22"/>
        <v>Not Started</v>
      </c>
      <c r="H157" s="127"/>
      <c r="J157" s="505">
        <f t="shared" si="24"/>
        <v>0</v>
      </c>
      <c r="K157" s="36"/>
    </row>
    <row r="158" spans="2:11">
      <c r="B158" s="22"/>
      <c r="C158" s="64"/>
      <c r="D158" s="65"/>
      <c r="E158" s="130"/>
      <c r="F158" s="126"/>
      <c r="G158" s="123" t="str">
        <f t="shared" si="22"/>
        <v>Not Started</v>
      </c>
      <c r="H158" s="127"/>
      <c r="J158" s="505">
        <f t="shared" si="24"/>
        <v>0</v>
      </c>
      <c r="K158" s="36"/>
    </row>
    <row r="159" ht="15.75" customHeight="1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505">
        <f t="shared" si="24"/>
        <v>0</v>
      </c>
      <c r="K159" s="36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557" t="s">
        <v>76</v>
      </c>
      <c r="K160" s="558"/>
    </row>
    <row r="161" ht="15.75" customHeight="1" spans="2:11">
      <c r="B161" s="66"/>
      <c r="C161" s="67"/>
      <c r="D161" s="68"/>
      <c r="E161" s="131"/>
      <c r="F161" s="132"/>
      <c r="G161" s="123" t="str">
        <f t="shared" si="22"/>
        <v>Not Started</v>
      </c>
      <c r="H161" s="133"/>
      <c r="J161" s="559" t="s">
        <v>77</v>
      </c>
      <c r="K161" s="560"/>
    </row>
    <row r="162" ht="25.75" spans="2:11">
      <c r="B162" s="69"/>
      <c r="C162" s="70"/>
      <c r="D162" s="71"/>
      <c r="E162" s="71"/>
      <c r="F162" s="134"/>
      <c r="G162" s="71"/>
      <c r="H162" s="71"/>
      <c r="J162" s="561"/>
      <c r="K162" s="562"/>
    </row>
    <row r="163" ht="15.75" customHeight="1" spans="2:8">
      <c r="B163" s="69"/>
      <c r="C163" s="70"/>
      <c r="D163" s="71"/>
      <c r="E163" s="71"/>
      <c r="F163" s="134"/>
      <c r="G163" s="71"/>
      <c r="H163" s="71"/>
    </row>
    <row r="164" ht="15.15"/>
    <row r="165" ht="15.15" spans="10:11">
      <c r="J165" s="544" t="s">
        <v>47</v>
      </c>
      <c r="K165" s="545">
        <f>K136</f>
        <v>45616</v>
      </c>
    </row>
    <row r="166" ht="21.75" customHeight="1" spans="2:11">
      <c r="B166" s="20" t="s">
        <v>58</v>
      </c>
      <c r="C166" s="21" t="s">
        <v>59</v>
      </c>
      <c r="D166" s="20" t="s">
        <v>60</v>
      </c>
      <c r="E166" s="80"/>
      <c r="F166" s="81" t="s">
        <v>44</v>
      </c>
      <c r="G166" s="21" t="s">
        <v>61</v>
      </c>
      <c r="H166" s="80" t="s">
        <v>62</v>
      </c>
      <c r="J166" s="546"/>
      <c r="K166" s="547"/>
    </row>
    <row r="167" spans="2:11">
      <c r="B167" s="22">
        <v>45617</v>
      </c>
      <c r="C167" s="23">
        <v>0.208333333333333</v>
      </c>
      <c r="D167" s="24" t="s">
        <v>63</v>
      </c>
      <c r="E167" s="82"/>
      <c r="F167" s="83"/>
      <c r="G167" s="84" t="str">
        <f t="shared" si="22"/>
        <v>Not Started</v>
      </c>
      <c r="H167" s="82"/>
      <c r="J167" s="43">
        <f t="shared" ref="J167:K188" si="25">J138</f>
        <v>0</v>
      </c>
      <c r="K167" s="548">
        <f t="shared" ref="K167:K168" si="26">K138</f>
        <v>0</v>
      </c>
    </row>
    <row r="168" spans="2:11">
      <c r="B168" s="22"/>
      <c r="C168" s="25">
        <v>0.25</v>
      </c>
      <c r="D168" s="26"/>
      <c r="E168" s="85"/>
      <c r="F168" s="86"/>
      <c r="G168" s="87"/>
      <c r="H168" s="85"/>
      <c r="J168" s="45">
        <f t="shared" si="25"/>
        <v>0</v>
      </c>
      <c r="K168" s="549">
        <f t="shared" si="26"/>
        <v>0</v>
      </c>
    </row>
    <row r="169" spans="2:11">
      <c r="B169" s="22"/>
      <c r="C169" s="25">
        <v>0.291666666666666</v>
      </c>
      <c r="D169" s="26"/>
      <c r="E169" s="85"/>
      <c r="F169" s="86"/>
      <c r="G169" s="87"/>
      <c r="H169" s="85"/>
      <c r="J169" s="45">
        <f t="shared" si="25"/>
        <v>0</v>
      </c>
      <c r="K169" s="549">
        <f t="shared" si="25"/>
        <v>0</v>
      </c>
    </row>
    <row r="170" spans="2:11">
      <c r="B170" s="22"/>
      <c r="C170" s="25">
        <v>0.333333333333333</v>
      </c>
      <c r="D170" s="26"/>
      <c r="E170" s="85"/>
      <c r="F170" s="86"/>
      <c r="G170" s="87"/>
      <c r="H170" s="85"/>
      <c r="J170" s="45">
        <f t="shared" si="25"/>
        <v>0</v>
      </c>
      <c r="K170" s="549">
        <f t="shared" si="25"/>
        <v>0</v>
      </c>
    </row>
    <row r="171" ht="15.75" customHeight="1" spans="2:11">
      <c r="B171" s="22"/>
      <c r="C171" s="27">
        <v>0.375</v>
      </c>
      <c r="D171" s="28"/>
      <c r="E171" s="88"/>
      <c r="F171" s="89"/>
      <c r="G171" s="90"/>
      <c r="H171" s="88"/>
      <c r="J171" s="45">
        <f t="shared" si="25"/>
        <v>0</v>
      </c>
      <c r="K171" s="549">
        <f t="shared" si="25"/>
        <v>0</v>
      </c>
    </row>
    <row r="172" ht="15.75" customHeight="1" spans="2:11">
      <c r="B172" s="22"/>
      <c r="C172" s="606" t="s">
        <v>215</v>
      </c>
      <c r="D172" s="607"/>
      <c r="E172" s="32"/>
      <c r="F172" s="29" t="s">
        <v>64</v>
      </c>
      <c r="G172" s="30"/>
      <c r="H172" s="531"/>
      <c r="J172" s="521"/>
      <c r="K172" s="541"/>
    </row>
    <row r="173" ht="15.75" customHeight="1" spans="2:11">
      <c r="B173" s="22"/>
      <c r="C173" s="31" t="s">
        <v>65</v>
      </c>
      <c r="D173" s="32" t="s">
        <v>66</v>
      </c>
      <c r="E173" s="32" t="s">
        <v>43</v>
      </c>
      <c r="F173" s="92" t="s">
        <v>44</v>
      </c>
      <c r="G173" s="93" t="s">
        <v>61</v>
      </c>
      <c r="H173" s="92" t="s">
        <v>62</v>
      </c>
      <c r="J173" s="523"/>
      <c r="K173" s="123"/>
    </row>
    <row r="174" spans="2:11">
      <c r="B174" s="22"/>
      <c r="C174" s="33"/>
      <c r="D174" s="34"/>
      <c r="E174" s="34"/>
      <c r="F174" s="94"/>
      <c r="G174" s="95" t="str">
        <f t="shared" ref="G174:G178" si="27">IF(F174=100%,"Complete",IF(AND(F174&lt;100%,F174&gt;0%),"In Progress","Not Started"))</f>
        <v>Not Started</v>
      </c>
      <c r="H174" s="96"/>
      <c r="J174" s="523"/>
      <c r="K174" s="123"/>
    </row>
    <row r="175" spans="2:11">
      <c r="B175" s="22"/>
      <c r="C175" s="35"/>
      <c r="D175" s="36"/>
      <c r="E175" s="36"/>
      <c r="F175" s="97"/>
      <c r="G175" s="95" t="str">
        <f t="shared" si="27"/>
        <v>Not Started</v>
      </c>
      <c r="H175" s="98"/>
      <c r="J175" s="523" t="str">
        <f t="shared" si="25"/>
        <v>Consume GitHub API - opened pr</v>
      </c>
      <c r="K175" s="123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523">
        <f t="shared" si="25"/>
        <v>0</v>
      </c>
      <c r="K176" s="123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523">
        <f t="shared" si="25"/>
        <v>0</v>
      </c>
      <c r="K177" s="123"/>
    </row>
    <row r="178" ht="15.75" customHeight="1" spans="2:11">
      <c r="B178" s="22"/>
      <c r="C178" s="608"/>
      <c r="D178" s="457"/>
      <c r="E178" s="457"/>
      <c r="F178" s="572"/>
      <c r="G178" s="95" t="str">
        <f t="shared" si="27"/>
        <v>Not Started</v>
      </c>
      <c r="H178" s="535"/>
      <c r="J178" s="523">
        <f t="shared" si="25"/>
        <v>0</v>
      </c>
      <c r="K178" s="123"/>
    </row>
    <row r="179" ht="15.75" customHeight="1" spans="2:11">
      <c r="B179" s="22"/>
      <c r="C179" s="609" t="s">
        <v>216</v>
      </c>
      <c r="D179" s="610"/>
      <c r="E179" s="614"/>
      <c r="F179" s="536" t="s">
        <v>217</v>
      </c>
      <c r="G179" s="40"/>
      <c r="H179" s="100"/>
      <c r="J179" s="523">
        <f t="shared" si="25"/>
        <v>0</v>
      </c>
      <c r="K179" s="123"/>
    </row>
    <row r="180" ht="15.75" customHeight="1" spans="2:11">
      <c r="B180" s="22"/>
      <c r="C180" s="517" t="s">
        <v>69</v>
      </c>
      <c r="D180" s="517" t="s">
        <v>70</v>
      </c>
      <c r="E180" s="518"/>
      <c r="F180" s="102" t="s">
        <v>44</v>
      </c>
      <c r="G180" s="103" t="s">
        <v>61</v>
      </c>
      <c r="H180" s="104" t="s">
        <v>62</v>
      </c>
      <c r="J180" s="523">
        <f t="shared" si="25"/>
        <v>0</v>
      </c>
      <c r="K180" s="123"/>
    </row>
    <row r="181" spans="2:11">
      <c r="B181" s="22"/>
      <c r="C181" s="42" t="s">
        <v>289</v>
      </c>
      <c r="D181" s="619" t="s">
        <v>290</v>
      </c>
      <c r="E181" s="648"/>
      <c r="F181" s="106">
        <v>1</v>
      </c>
      <c r="G181" s="107" t="str">
        <f t="shared" ref="G181:G204" si="28">IF(F181=100%,"Complete",IF(AND(F181&lt;100%,F181&gt;0%),"In Progress","Not Started"))</f>
        <v>Complete</v>
      </c>
      <c r="H181" s="108"/>
      <c r="J181" s="523">
        <f t="shared" si="25"/>
        <v>0</v>
      </c>
      <c r="K181" s="123"/>
    </row>
    <row r="182" ht="15.15" spans="2:11">
      <c r="B182" s="22"/>
      <c r="C182" s="44" t="s">
        <v>291</v>
      </c>
      <c r="D182" s="667" t="s">
        <v>292</v>
      </c>
      <c r="E182" s="668"/>
      <c r="F182" s="110">
        <v>1</v>
      </c>
      <c r="G182" s="107" t="str">
        <f t="shared" si="28"/>
        <v>Complete</v>
      </c>
      <c r="H182" s="111"/>
      <c r="J182" s="550"/>
      <c r="K182" s="551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552" t="s">
        <v>64</v>
      </c>
      <c r="K183" s="531"/>
    </row>
    <row r="184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505" t="str">
        <f t="shared" si="25"/>
        <v>Simple Calculator - moganedilifa@gmail.com - review</v>
      </c>
      <c r="K184" s="36"/>
    </row>
    <row r="185" ht="15.75" customHeight="1" spans="2:11">
      <c r="B185" s="22"/>
      <c r="C185" s="46"/>
      <c r="D185" s="47"/>
      <c r="E185" s="112"/>
      <c r="F185" s="113"/>
      <c r="G185" s="107" t="str">
        <f t="shared" si="28"/>
        <v>Not Started</v>
      </c>
      <c r="H185" s="103"/>
      <c r="J185" s="505">
        <f t="shared" si="25"/>
        <v>0</v>
      </c>
      <c r="K185" s="36"/>
    </row>
    <row r="186" ht="15.75" customHeight="1" spans="2:11">
      <c r="B186" s="22"/>
      <c r="C186" s="48">
        <v>0.541666666666667</v>
      </c>
      <c r="D186" s="49"/>
      <c r="E186" s="114"/>
      <c r="F186" s="115" t="s">
        <v>71</v>
      </c>
      <c r="G186" s="116"/>
      <c r="H186" s="117"/>
      <c r="J186" s="505">
        <f t="shared" si="25"/>
        <v>0</v>
      </c>
      <c r="K186" s="36"/>
    </row>
    <row r="187" ht="15.75" customHeight="1" spans="2:11">
      <c r="B187" s="22"/>
      <c r="C187" s="519">
        <v>0.583333333333333</v>
      </c>
      <c r="D187" s="611"/>
      <c r="E187" s="520"/>
      <c r="F187" s="50" t="s">
        <v>72</v>
      </c>
      <c r="G187" s="51"/>
      <c r="H187" s="118"/>
      <c r="J187" s="505">
        <f t="shared" si="25"/>
        <v>0</v>
      </c>
      <c r="K187" s="36"/>
    </row>
    <row r="188" ht="15.75" customHeight="1" spans="2:11">
      <c r="B188" s="22"/>
      <c r="C188" s="52" t="s">
        <v>69</v>
      </c>
      <c r="D188" s="53"/>
      <c r="E188" s="119"/>
      <c r="F188" s="120" t="s">
        <v>44</v>
      </c>
      <c r="G188" s="120" t="s">
        <v>61</v>
      </c>
      <c r="H188" s="118" t="s">
        <v>62</v>
      </c>
      <c r="J188" s="505">
        <f t="shared" si="25"/>
        <v>0</v>
      </c>
      <c r="K188" s="36"/>
    </row>
    <row r="189" ht="15.75" customHeight="1" spans="2:11">
      <c r="B189" s="22"/>
      <c r="C189" s="521" t="s">
        <v>218</v>
      </c>
      <c r="D189" s="541"/>
      <c r="E189" s="120" t="s">
        <v>219</v>
      </c>
      <c r="F189" s="122"/>
      <c r="G189" s="541" t="str">
        <f t="shared" si="28"/>
        <v>Not Started</v>
      </c>
      <c r="H189" s="124"/>
      <c r="J189" s="553"/>
      <c r="K189" s="554"/>
    </row>
    <row r="190" ht="15.75" customHeight="1" spans="2:11">
      <c r="B190" s="22"/>
      <c r="C190" s="523" t="s">
        <v>220</v>
      </c>
      <c r="D190" s="123"/>
      <c r="E190" s="615"/>
      <c r="F190" s="126"/>
      <c r="G190" s="123" t="str">
        <f t="shared" si="28"/>
        <v>Not Started</v>
      </c>
      <c r="H190" s="127"/>
      <c r="J190" s="555" t="s">
        <v>67</v>
      </c>
      <c r="K190" s="556">
        <f>B167</f>
        <v>45617</v>
      </c>
    </row>
    <row r="191" ht="15.75" customHeight="1" spans="2:11">
      <c r="B191" s="22"/>
      <c r="C191" s="525" t="s">
        <v>221</v>
      </c>
      <c r="D191" s="612"/>
      <c r="E191" s="615"/>
      <c r="F191" s="126"/>
      <c r="G191" s="123" t="str">
        <f t="shared" si="28"/>
        <v>Not Started</v>
      </c>
      <c r="H191" s="127"/>
      <c r="J191" s="573"/>
      <c r="K191" s="574"/>
    </row>
    <row r="192" ht="29.55" spans="2:11">
      <c r="B192" s="22"/>
      <c r="C192" s="613" t="s">
        <v>255</v>
      </c>
      <c r="D192" s="130"/>
      <c r="E192" s="616" t="s">
        <v>222</v>
      </c>
      <c r="F192" s="126">
        <v>1</v>
      </c>
      <c r="G192" s="123" t="str">
        <f t="shared" si="28"/>
        <v>Complete</v>
      </c>
      <c r="H192" s="127"/>
      <c r="J192" s="43" t="str">
        <f t="shared" ref="J192:K196" si="29">C181</f>
        <v>Min Window Substring (coderbyte)</v>
      </c>
      <c r="K192" s="548" t="str">
        <f t="shared" si="29"/>
        <v>https://coderbyte.com/editor/Min%20Window%20Substring:Python3</v>
      </c>
    </row>
    <row r="193" ht="15" customHeight="1" spans="2:11">
      <c r="B193" s="22"/>
      <c r="C193" s="570" t="s">
        <v>315</v>
      </c>
      <c r="D193" s="571"/>
      <c r="E193" s="129" t="s">
        <v>224</v>
      </c>
      <c r="F193" s="126">
        <v>1</v>
      </c>
      <c r="G193" s="123" t="str">
        <f t="shared" si="28"/>
        <v>Complete</v>
      </c>
      <c r="H193" s="127"/>
      <c r="J193" s="45" t="str">
        <f t="shared" si="29"/>
        <v>Minimum Window Substring</v>
      </c>
      <c r="K193" s="549" t="str">
        <f t="shared" si="29"/>
        <v>https://leetcode.com/problems/minimum-window-substring/description/</v>
      </c>
    </row>
    <row r="194" ht="15" customHeight="1" spans="2:11">
      <c r="B194" s="22"/>
      <c r="C194" s="64" t="s">
        <v>106</v>
      </c>
      <c r="D194" s="65"/>
      <c r="E194" s="130"/>
      <c r="F194" s="126">
        <v>1</v>
      </c>
      <c r="G194" s="123" t="str">
        <f t="shared" si="28"/>
        <v>Complete</v>
      </c>
      <c r="H194" s="127"/>
      <c r="J194" s="45">
        <f t="shared" si="29"/>
        <v>0</v>
      </c>
      <c r="K194" s="549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45">
        <f t="shared" si="29"/>
        <v>0</v>
      </c>
      <c r="K195" s="549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45">
        <f t="shared" si="29"/>
        <v>0</v>
      </c>
      <c r="K196" s="549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521"/>
      <c r="K197" s="541"/>
    </row>
    <row r="198" ht="15.75" customHeight="1" spans="2:11">
      <c r="B198" s="66"/>
      <c r="C198" s="67"/>
      <c r="D198" s="68"/>
      <c r="E198" s="131"/>
      <c r="F198" s="132"/>
      <c r="G198" s="123" t="str">
        <f t="shared" si="28"/>
        <v>Not Started</v>
      </c>
      <c r="H198" s="133"/>
      <c r="J198" s="523"/>
      <c r="K198" s="123"/>
    </row>
    <row r="199" ht="25" spans="2:11">
      <c r="B199" s="69"/>
      <c r="C199" s="70"/>
      <c r="D199" s="71"/>
      <c r="E199" s="71"/>
      <c r="F199" s="134"/>
      <c r="G199" s="71"/>
      <c r="H199" s="71"/>
      <c r="J199" s="523"/>
      <c r="K199" s="123"/>
    </row>
    <row r="200" ht="15.75" customHeight="1" spans="2:11">
      <c r="B200" s="69"/>
      <c r="C200" s="70"/>
      <c r="D200" s="71"/>
      <c r="E200" s="71"/>
      <c r="F200" s="134"/>
      <c r="G200" s="71"/>
      <c r="H200" s="71"/>
      <c r="J200" s="523" t="str">
        <f t="shared" ref="J200:J206" si="30">C192</f>
        <v>Consume GitHub API - make changes if requested</v>
      </c>
      <c r="K200" s="123"/>
    </row>
    <row r="201" spans="10:11">
      <c r="J201" s="523" t="str">
        <f t="shared" si="30"/>
        <v>How to pass entry level tech assemensts - postpone</v>
      </c>
      <c r="K201" s="123"/>
    </row>
    <row r="202" ht="15.15" spans="10:11">
      <c r="J202" s="523" t="str">
        <f t="shared" si="30"/>
        <v>Weekly reflection</v>
      </c>
      <c r="K202" s="123"/>
    </row>
    <row r="203" ht="21.75" customHeight="1" spans="2:11">
      <c r="B203" s="20" t="s">
        <v>58</v>
      </c>
      <c r="C203" s="21" t="s">
        <v>59</v>
      </c>
      <c r="D203" s="20" t="s">
        <v>60</v>
      </c>
      <c r="E203" s="80"/>
      <c r="F203" s="81" t="s">
        <v>44</v>
      </c>
      <c r="G203" s="21" t="s">
        <v>61</v>
      </c>
      <c r="H203" s="80" t="s">
        <v>62</v>
      </c>
      <c r="J203" s="523">
        <f t="shared" si="30"/>
        <v>0</v>
      </c>
      <c r="K203" s="123"/>
    </row>
    <row r="204" ht="23.25" customHeight="1" spans="2:11">
      <c r="B204" s="22">
        <v>45618</v>
      </c>
      <c r="C204" s="23">
        <v>0.208333333333333</v>
      </c>
      <c r="D204" s="24" t="s">
        <v>63</v>
      </c>
      <c r="E204" s="82"/>
      <c r="F204" s="83">
        <v>1</v>
      </c>
      <c r="G204" s="84" t="str">
        <f t="shared" si="28"/>
        <v>Complete</v>
      </c>
      <c r="H204" s="82"/>
      <c r="J204" s="523">
        <f t="shared" si="30"/>
        <v>0</v>
      </c>
      <c r="K204" s="123"/>
    </row>
    <row r="205" spans="2:11">
      <c r="B205" s="22"/>
      <c r="C205" s="25">
        <v>0.25</v>
      </c>
      <c r="D205" s="26"/>
      <c r="E205" s="85"/>
      <c r="F205" s="86"/>
      <c r="G205" s="87"/>
      <c r="H205" s="85"/>
      <c r="J205" s="523">
        <f t="shared" si="30"/>
        <v>0</v>
      </c>
      <c r="K205" s="123"/>
    </row>
    <row r="206" spans="2:11">
      <c r="B206" s="22"/>
      <c r="C206" s="25">
        <v>0.291666666666666</v>
      </c>
      <c r="D206" s="26"/>
      <c r="E206" s="85"/>
      <c r="F206" s="86"/>
      <c r="G206" s="87"/>
      <c r="H206" s="85"/>
      <c r="J206" s="523">
        <f t="shared" si="30"/>
        <v>0</v>
      </c>
      <c r="K206" s="123"/>
    </row>
    <row r="207" ht="15.15" spans="2:11">
      <c r="B207" s="22"/>
      <c r="C207" s="25">
        <v>0.333333333333333</v>
      </c>
      <c r="D207" s="26"/>
      <c r="E207" s="85"/>
      <c r="F207" s="86"/>
      <c r="G207" s="87"/>
      <c r="H207" s="85"/>
      <c r="J207" s="575"/>
      <c r="K207" s="576"/>
    </row>
    <row r="208" ht="15.75" customHeight="1" spans="2:11">
      <c r="B208" s="22"/>
      <c r="C208" s="27">
        <v>0.375</v>
      </c>
      <c r="D208" s="28"/>
      <c r="E208" s="88"/>
      <c r="F208" s="89"/>
      <c r="G208" s="90"/>
      <c r="H208" s="88"/>
      <c r="J208" s="552" t="s">
        <v>64</v>
      </c>
      <c r="K208" s="531"/>
    </row>
    <row r="209" ht="15.75" customHeight="1" spans="2:11">
      <c r="B209" s="22"/>
      <c r="C209" s="606" t="s">
        <v>215</v>
      </c>
      <c r="D209" s="607"/>
      <c r="E209" s="32"/>
      <c r="F209" s="29" t="s">
        <v>64</v>
      </c>
      <c r="G209" s="30"/>
      <c r="H209" s="531"/>
      <c r="J209" s="513">
        <f t="shared" ref="J209:J213" si="31">C174</f>
        <v>0</v>
      </c>
      <c r="K209" s="34"/>
    </row>
    <row r="210" ht="15.75" customHeight="1" spans="2:11">
      <c r="B210" s="22"/>
      <c r="C210" s="31" t="s">
        <v>65</v>
      </c>
      <c r="D210" s="32" t="s">
        <v>66</v>
      </c>
      <c r="E210" s="32" t="s">
        <v>43</v>
      </c>
      <c r="F210" s="92" t="s">
        <v>44</v>
      </c>
      <c r="G210" s="93" t="s">
        <v>61</v>
      </c>
      <c r="H210" s="92" t="s">
        <v>62</v>
      </c>
      <c r="J210" s="505">
        <f t="shared" si="31"/>
        <v>0</v>
      </c>
      <c r="K210" s="36"/>
    </row>
    <row r="211" ht="43.2" spans="2:11">
      <c r="B211" s="22"/>
      <c r="C211" s="33" t="s">
        <v>286</v>
      </c>
      <c r="D211" s="617" t="s">
        <v>270</v>
      </c>
      <c r="E211" s="617" t="s">
        <v>271</v>
      </c>
      <c r="F211" s="94">
        <v>1</v>
      </c>
      <c r="G211" s="95" t="str">
        <f t="shared" ref="G211:G215" si="32">IF(F211=100%,"Complete",IF(AND(F211&lt;100%,F211&gt;0%),"In Progress","Not Started"))</f>
        <v>Complete</v>
      </c>
      <c r="H211" s="96"/>
      <c r="J211" s="505">
        <f t="shared" si="31"/>
        <v>0</v>
      </c>
      <c r="K211" s="36"/>
    </row>
    <row r="212" spans="2:11">
      <c r="B212" s="22"/>
      <c r="C212" s="35"/>
      <c r="D212" s="36"/>
      <c r="E212" s="36"/>
      <c r="F212" s="97"/>
      <c r="G212" s="95" t="str">
        <f t="shared" si="32"/>
        <v>Not Started</v>
      </c>
      <c r="H212" s="98"/>
      <c r="J212" s="505">
        <f t="shared" si="31"/>
        <v>0</v>
      </c>
      <c r="K212" s="3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505">
        <f t="shared" si="31"/>
        <v>0</v>
      </c>
      <c r="K213" s="3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557" t="s">
        <v>76</v>
      </c>
      <c r="K214" s="558"/>
    </row>
    <row r="215" ht="15.75" customHeight="1" spans="2:11">
      <c r="B215" s="22"/>
      <c r="C215" s="608"/>
      <c r="D215" s="457"/>
      <c r="E215" s="457"/>
      <c r="F215" s="572"/>
      <c r="G215" s="95" t="str">
        <f t="shared" si="32"/>
        <v>Not Started</v>
      </c>
      <c r="H215" s="535"/>
      <c r="J215" s="559" t="s">
        <v>77</v>
      </c>
      <c r="K215" s="560"/>
    </row>
    <row r="216" ht="15.75" customHeight="1" spans="2:11">
      <c r="B216" s="22"/>
      <c r="C216" s="609" t="s">
        <v>216</v>
      </c>
      <c r="D216" s="610"/>
      <c r="E216" s="614"/>
      <c r="F216" s="536" t="s">
        <v>217</v>
      </c>
      <c r="G216" s="40"/>
      <c r="H216" s="100"/>
      <c r="J216" s="561"/>
      <c r="K216" s="562"/>
    </row>
    <row r="217" ht="15.75" customHeight="1" spans="2:8">
      <c r="B217" s="22"/>
      <c r="C217" s="517" t="s">
        <v>69</v>
      </c>
      <c r="D217" s="517" t="s">
        <v>70</v>
      </c>
      <c r="E217" s="518"/>
      <c r="F217" s="102" t="s">
        <v>44</v>
      </c>
      <c r="G217" s="103" t="s">
        <v>61</v>
      </c>
      <c r="H217" s="104" t="s">
        <v>62</v>
      </c>
    </row>
    <row r="218" ht="15.15" spans="2:8">
      <c r="B218" s="22"/>
      <c r="C218" s="42" t="s">
        <v>287</v>
      </c>
      <c r="D218" s="619" t="s">
        <v>288</v>
      </c>
      <c r="E218" s="648"/>
      <c r="F218" s="106">
        <v>1</v>
      </c>
      <c r="G218" s="107" t="str">
        <f t="shared" ref="G218:G235" si="33">IF(F218=100%,"Complete",IF(AND(F218&lt;100%,F218&gt;0%),"In Progress","Not Started"))</f>
        <v>Complete</v>
      </c>
      <c r="H218" s="108"/>
    </row>
    <row r="219" ht="15.15" spans="2:11">
      <c r="B219" s="22"/>
      <c r="C219" s="42" t="s">
        <v>289</v>
      </c>
      <c r="D219" s="619" t="s">
        <v>290</v>
      </c>
      <c r="E219" s="648"/>
      <c r="F219" s="110">
        <v>1</v>
      </c>
      <c r="G219" s="107" t="str">
        <f t="shared" si="33"/>
        <v>Complete</v>
      </c>
      <c r="H219" s="111"/>
      <c r="J219" s="544" t="s">
        <v>47</v>
      </c>
      <c r="K219" s="545">
        <f>K190</f>
        <v>45617</v>
      </c>
    </row>
    <row r="220" ht="15.15" spans="2:11">
      <c r="B220" s="22"/>
      <c r="C220" s="44" t="s">
        <v>291</v>
      </c>
      <c r="D220" s="667" t="s">
        <v>292</v>
      </c>
      <c r="E220" s="668"/>
      <c r="F220" s="110">
        <v>1</v>
      </c>
      <c r="G220" s="107" t="str">
        <f t="shared" si="33"/>
        <v>Complete</v>
      </c>
      <c r="H220" s="111"/>
      <c r="J220" s="546"/>
      <c r="K220" s="547"/>
    </row>
    <row r="221" ht="28.8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43" t="str">
        <f t="shared" ref="J221:K242" si="34">J192</f>
        <v>Min Window Substring (coderbyte)</v>
      </c>
      <c r="K221" s="548" t="str">
        <f t="shared" ref="K221:K222" si="35">K192</f>
        <v>https://coderbyte.com/editor/Min%20Window%20Substring:Python3</v>
      </c>
    </row>
    <row r="222" ht="15.75" customHeight="1" spans="2:11">
      <c r="B222" s="22"/>
      <c r="C222" s="46"/>
      <c r="D222" s="47"/>
      <c r="E222" s="112"/>
      <c r="F222" s="113"/>
      <c r="G222" s="107" t="str">
        <f t="shared" si="33"/>
        <v>Not Started</v>
      </c>
      <c r="H222" s="103"/>
      <c r="J222" s="45" t="str">
        <f t="shared" si="34"/>
        <v>Minimum Window Substring</v>
      </c>
      <c r="K222" s="549" t="str">
        <f t="shared" si="35"/>
        <v>https://leetcode.com/problems/minimum-window-substring/description/</v>
      </c>
    </row>
    <row r="223" ht="15.75" customHeight="1" spans="2:11">
      <c r="B223" s="22"/>
      <c r="C223" s="48">
        <v>0.541666666666667</v>
      </c>
      <c r="D223" s="49"/>
      <c r="E223" s="114"/>
      <c r="F223" s="115" t="s">
        <v>71</v>
      </c>
      <c r="G223" s="116"/>
      <c r="H223" s="117"/>
      <c r="J223" s="45">
        <f t="shared" si="34"/>
        <v>0</v>
      </c>
      <c r="K223" s="549">
        <f t="shared" si="34"/>
        <v>0</v>
      </c>
    </row>
    <row r="224" ht="15.75" customHeight="1" spans="2:11">
      <c r="B224" s="22"/>
      <c r="C224" s="519">
        <v>0.583333333333333</v>
      </c>
      <c r="D224" s="611"/>
      <c r="E224" s="520"/>
      <c r="F224" s="50" t="s">
        <v>72</v>
      </c>
      <c r="G224" s="51"/>
      <c r="H224" s="118"/>
      <c r="J224" s="45">
        <f t="shared" si="34"/>
        <v>0</v>
      </c>
      <c r="K224" s="549">
        <f t="shared" si="34"/>
        <v>0</v>
      </c>
    </row>
    <row r="225" ht="15.75" customHeight="1" spans="2:11">
      <c r="B225" s="22"/>
      <c r="C225" s="52" t="s">
        <v>69</v>
      </c>
      <c r="D225" s="53"/>
      <c r="E225" s="119"/>
      <c r="F225" s="120" t="s">
        <v>44</v>
      </c>
      <c r="G225" s="120" t="s">
        <v>61</v>
      </c>
      <c r="H225" s="118" t="s">
        <v>62</v>
      </c>
      <c r="J225" s="45">
        <f t="shared" si="34"/>
        <v>0</v>
      </c>
      <c r="K225" s="549">
        <f t="shared" si="34"/>
        <v>0</v>
      </c>
    </row>
    <row r="226" ht="15" customHeight="1" spans="2:11">
      <c r="B226" s="22"/>
      <c r="C226" s="521" t="s">
        <v>218</v>
      </c>
      <c r="D226" s="541"/>
      <c r="E226" s="120" t="s">
        <v>219</v>
      </c>
      <c r="F226" s="122"/>
      <c r="G226" s="541" t="str">
        <f t="shared" si="33"/>
        <v>Not Started</v>
      </c>
      <c r="H226" s="124"/>
      <c r="J226" s="521">
        <f t="shared" si="34"/>
        <v>0</v>
      </c>
      <c r="K226" s="541"/>
    </row>
    <row r="227" spans="2:11">
      <c r="B227" s="22"/>
      <c r="C227" s="523" t="s">
        <v>220</v>
      </c>
      <c r="D227" s="123"/>
      <c r="E227" s="615"/>
      <c r="F227" s="126"/>
      <c r="G227" s="123" t="str">
        <f t="shared" si="33"/>
        <v>Not Started</v>
      </c>
      <c r="H227" s="127"/>
      <c r="J227" s="523">
        <f t="shared" si="34"/>
        <v>0</v>
      </c>
      <c r="K227" s="123"/>
    </row>
    <row r="228" ht="15.75" customHeight="1" spans="2:11">
      <c r="B228" s="22"/>
      <c r="C228" s="525" t="s">
        <v>221</v>
      </c>
      <c r="D228" s="612"/>
      <c r="E228" s="615"/>
      <c r="F228" s="126"/>
      <c r="G228" s="123" t="str">
        <f t="shared" si="33"/>
        <v>Not Started</v>
      </c>
      <c r="H228" s="127"/>
      <c r="J228" s="523">
        <f t="shared" si="34"/>
        <v>0</v>
      </c>
      <c r="K228" s="123"/>
    </row>
    <row r="229" ht="15.15" spans="2:11">
      <c r="B229" s="22"/>
      <c r="C229" s="613" t="s">
        <v>267</v>
      </c>
      <c r="D229" s="130"/>
      <c r="E229" s="616" t="s">
        <v>222</v>
      </c>
      <c r="F229" s="126">
        <v>1</v>
      </c>
      <c r="G229" s="123" t="str">
        <f t="shared" si="33"/>
        <v>Complete</v>
      </c>
      <c r="H229" s="127"/>
      <c r="J229" s="523" t="str">
        <f t="shared" si="34"/>
        <v>Consume GitHub API - make changes if requested</v>
      </c>
      <c r="K229" s="123"/>
    </row>
    <row r="230" ht="15.75" customHeight="1" spans="2:11">
      <c r="B230" s="22"/>
      <c r="C230" s="570"/>
      <c r="D230" s="571"/>
      <c r="E230" s="129" t="s">
        <v>224</v>
      </c>
      <c r="F230" s="126"/>
      <c r="G230" s="123" t="str">
        <f t="shared" si="33"/>
        <v>Not Started</v>
      </c>
      <c r="H230" s="127"/>
      <c r="J230" s="523" t="str">
        <f t="shared" si="34"/>
        <v>How to pass entry level tech assemensts - postpone</v>
      </c>
      <c r="K230" s="123"/>
    </row>
    <row r="231" spans="2:11">
      <c r="B231" s="22"/>
      <c r="C231" s="64"/>
      <c r="D231" s="65"/>
      <c r="E231" s="130"/>
      <c r="F231" s="126"/>
      <c r="G231" s="123" t="str">
        <f t="shared" si="33"/>
        <v>Not Started</v>
      </c>
      <c r="H231" s="127"/>
      <c r="J231" s="523" t="str">
        <f t="shared" si="34"/>
        <v>Weekly reflection</v>
      </c>
      <c r="K231" s="123"/>
    </row>
    <row r="232" ht="15.75" customHeight="1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523">
        <f t="shared" si="34"/>
        <v>0</v>
      </c>
      <c r="K232" s="123"/>
    </row>
    <row r="233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523">
        <f t="shared" si="34"/>
        <v>0</v>
      </c>
      <c r="K233" s="123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523">
        <f t="shared" si="34"/>
        <v>0</v>
      </c>
      <c r="K234" s="123"/>
    </row>
    <row r="235" ht="15.15" spans="2:11">
      <c r="B235" s="66"/>
      <c r="C235" s="67"/>
      <c r="D235" s="68"/>
      <c r="E235" s="131"/>
      <c r="F235" s="132"/>
      <c r="G235" s="123" t="str">
        <f t="shared" si="33"/>
        <v>Not Started</v>
      </c>
      <c r="H235" s="133"/>
      <c r="J235" s="523">
        <f t="shared" si="34"/>
        <v>0</v>
      </c>
      <c r="K235" s="123"/>
    </row>
    <row r="236" ht="25.75" spans="2:11">
      <c r="B236" s="69"/>
      <c r="C236" s="70"/>
      <c r="D236" s="71"/>
      <c r="E236" s="71"/>
      <c r="F236" s="134"/>
      <c r="G236" s="71"/>
      <c r="H236" s="71"/>
      <c r="J236" s="550"/>
      <c r="K236" s="551"/>
    </row>
    <row r="237" ht="25.75" spans="2:11">
      <c r="B237" s="69"/>
      <c r="C237" s="70"/>
      <c r="D237" s="71"/>
      <c r="E237" s="71"/>
      <c r="F237" s="134"/>
      <c r="G237" s="71"/>
      <c r="H237" s="71"/>
      <c r="J237" s="552" t="s">
        <v>64</v>
      </c>
      <c r="K237" s="531"/>
    </row>
    <row r="238" ht="15.15" spans="2:11">
      <c r="B238" s="191" t="s">
        <v>78</v>
      </c>
      <c r="C238" s="192">
        <f ca="1">TODAY()</f>
        <v>45827</v>
      </c>
      <c r="J238" s="505">
        <f t="shared" si="34"/>
        <v>0</v>
      </c>
      <c r="K238" s="36"/>
    </row>
    <row r="239" spans="2:11">
      <c r="B239" s="193"/>
      <c r="C239" s="194"/>
      <c r="J239" s="505">
        <f t="shared" si="34"/>
        <v>0</v>
      </c>
      <c r="K239" s="36"/>
    </row>
    <row r="240" ht="15.15" spans="2:11">
      <c r="B240" s="195" t="s">
        <v>79</v>
      </c>
      <c r="C240" s="196"/>
      <c r="D240" s="197"/>
      <c r="E240" s="197"/>
      <c r="F240" s="197"/>
      <c r="G240" s="197"/>
      <c r="H240" s="197"/>
      <c r="J240" s="505">
        <f t="shared" si="34"/>
        <v>0</v>
      </c>
      <c r="K240" s="36"/>
    </row>
    <row r="241" spans="2:11">
      <c r="B241" s="198"/>
      <c r="C241" s="199"/>
      <c r="D241" s="197"/>
      <c r="E241" s="197"/>
      <c r="F241" s="197"/>
      <c r="G241" s="197"/>
      <c r="H241" s="210"/>
      <c r="J241" s="505">
        <f t="shared" si="34"/>
        <v>0</v>
      </c>
      <c r="K241" s="36"/>
    </row>
    <row r="242" ht="15.15" spans="2:11">
      <c r="B242" s="200" t="s">
        <v>80</v>
      </c>
      <c r="C242" s="201"/>
      <c r="D242" s="197"/>
      <c r="E242" s="197"/>
      <c r="F242" s="197"/>
      <c r="G242" s="197"/>
      <c r="H242" s="210"/>
      <c r="J242" s="505">
        <f t="shared" si="34"/>
        <v>0</v>
      </c>
      <c r="K242" s="36"/>
    </row>
    <row r="243" ht="15.15" spans="2:11">
      <c r="B243" s="200"/>
      <c r="C243" s="201"/>
      <c r="D243" s="197"/>
      <c r="E243" s="197"/>
      <c r="F243" s="197"/>
      <c r="G243" s="197"/>
      <c r="H243" s="210"/>
      <c r="J243" s="553"/>
      <c r="K243" s="554"/>
    </row>
    <row r="244" ht="15.15" spans="2:11">
      <c r="B244" s="202"/>
      <c r="C244" s="203"/>
      <c r="D244" s="197"/>
      <c r="E244" s="197"/>
      <c r="F244" s="197"/>
      <c r="G244" s="197"/>
      <c r="H244" s="210"/>
      <c r="J244" s="555" t="s">
        <v>67</v>
      </c>
      <c r="K244" s="556">
        <f>B204</f>
        <v>45618</v>
      </c>
    </row>
    <row r="245" ht="15.15" spans="2:11">
      <c r="B245" s="204"/>
      <c r="C245" s="205"/>
      <c r="D245" s="197"/>
      <c r="E245" s="197"/>
      <c r="F245" s="197"/>
      <c r="G245" s="197"/>
      <c r="H245" s="210"/>
      <c r="J245" s="573"/>
      <c r="K245" s="574"/>
    </row>
    <row r="246" ht="159.15" spans="2:11">
      <c r="B246" s="206" t="s">
        <v>81</v>
      </c>
      <c r="C246" s="207"/>
      <c r="D246" s="197"/>
      <c r="E246" s="197"/>
      <c r="F246" s="197"/>
      <c r="G246" s="197"/>
      <c r="H246" s="210"/>
      <c r="J246" s="43" t="str">
        <f t="shared" ref="J246:K250" si="36">C218</f>
        <v>Coderbyte assessment - complete</v>
      </c>
      <c r="K246" s="548" t="str">
        <f t="shared" ref="K246:K247" si="37">D218</f>
        <v>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</v>
      </c>
    </row>
    <row r="247" ht="28.8" spans="2:11">
      <c r="B247" s="43" t="str">
        <f t="shared" ref="B247:B248" si="38">C70</f>
        <v>Back tracking algorithm - </v>
      </c>
      <c r="C247" s="208" t="str">
        <f t="shared" ref="C247:C248" si="39">D70</f>
        <v>https://www.geeksforgeeks.org/backtracking-algorithms/?ref=shm</v>
      </c>
      <c r="D247" s="197"/>
      <c r="E247" s="197"/>
      <c r="F247" s="197"/>
      <c r="G247" s="197"/>
      <c r="H247" s="210"/>
      <c r="J247" s="45" t="str">
        <f t="shared" si="36"/>
        <v>Min Window Substring (coderbyte)</v>
      </c>
      <c r="K247" s="549" t="str">
        <f t="shared" si="37"/>
        <v>https://coderbyte.com/editor/Min%20Window%20Substring:Python3</v>
      </c>
    </row>
    <row r="248" ht="28.8" spans="2:11">
      <c r="B248" s="45">
        <f t="shared" si="38"/>
        <v>0</v>
      </c>
      <c r="C248" s="209">
        <f t="shared" si="39"/>
        <v>0</v>
      </c>
      <c r="D248" s="197"/>
      <c r="E248" s="197"/>
      <c r="F248" s="197"/>
      <c r="G248" s="197"/>
      <c r="H248" s="210"/>
      <c r="J248" s="45" t="str">
        <f t="shared" si="36"/>
        <v>Minimum Window Substring</v>
      </c>
      <c r="K248" s="549" t="str">
        <f t="shared" si="36"/>
        <v>https://leetcode.com/problems/minimum-window-substring/description/</v>
      </c>
    </row>
    <row r="249" ht="39.75" customHeight="1" spans="2:11">
      <c r="B249" s="45" t="str">
        <f t="shared" ref="B249:B250" si="40">C107</f>
        <v>Working With APIs in Python - Pagination and Data Extraction</v>
      </c>
      <c r="C249" s="209" t="str">
        <f t="shared" ref="C249:C250" si="41">D107</f>
        <v>https://youtu.be/-oPuGc05Lxs?si=lkSjbKrwmudy42tc</v>
      </c>
      <c r="D249" s="197"/>
      <c r="E249" s="197"/>
      <c r="F249" s="197"/>
      <c r="G249" s="197"/>
      <c r="H249" s="210"/>
      <c r="J249" s="45">
        <f t="shared" si="36"/>
        <v>0</v>
      </c>
      <c r="K249" s="549">
        <f t="shared" si="36"/>
        <v>0</v>
      </c>
    </row>
    <row r="250" ht="15.15" spans="2:11">
      <c r="B250" s="45">
        <f t="shared" si="40"/>
        <v>0</v>
      </c>
      <c r="C250" s="209">
        <f t="shared" si="41"/>
        <v>0</v>
      </c>
      <c r="D250" s="197"/>
      <c r="E250" s="197"/>
      <c r="F250" s="197"/>
      <c r="G250" s="197"/>
      <c r="H250" s="210"/>
      <c r="J250" s="45">
        <f t="shared" si="36"/>
        <v>0</v>
      </c>
      <c r="K250" s="549">
        <f t="shared" si="36"/>
        <v>0</v>
      </c>
    </row>
    <row r="251" spans="2:11">
      <c r="B251" s="45">
        <f t="shared" ref="B251:B252" si="42">C144</f>
        <v>0</v>
      </c>
      <c r="C251" s="209">
        <f t="shared" ref="C251:C252" si="43">D144</f>
        <v>0</v>
      </c>
      <c r="J251" s="521"/>
      <c r="K251" s="541"/>
    </row>
    <row r="252" spans="2:11">
      <c r="B252" s="45">
        <f t="shared" si="42"/>
        <v>0</v>
      </c>
      <c r="C252" s="209">
        <f t="shared" si="43"/>
        <v>0</v>
      </c>
      <c r="J252" s="523"/>
      <c r="K252" s="123"/>
    </row>
    <row r="253" ht="28.8" spans="2:11">
      <c r="B253" s="45" t="str">
        <f t="shared" ref="B253:B254" si="44">C181</f>
        <v>Min Window Substring (coderbyte)</v>
      </c>
      <c r="C253" s="209" t="str">
        <f t="shared" ref="C253:C254" si="45">D181</f>
        <v>https://coderbyte.com/editor/Min%20Window%20Substring:Python3</v>
      </c>
      <c r="J253" s="523"/>
      <c r="K253" s="123"/>
    </row>
    <row r="254" ht="39.75" customHeight="1" spans="2:11">
      <c r="B254" s="45" t="str">
        <f t="shared" si="44"/>
        <v>Minimum Window Substring</v>
      </c>
      <c r="C254" s="209" t="str">
        <f t="shared" si="45"/>
        <v>https://leetcode.com/problems/minimum-window-substring/description/</v>
      </c>
      <c r="J254" s="523" t="str">
        <f t="shared" ref="J254:J260" si="46">C229</f>
        <v>Consume GitHub API - make changes </v>
      </c>
      <c r="K254" s="123"/>
    </row>
    <row r="255" ht="230.4" spans="2:11">
      <c r="B255" s="45" t="str">
        <f t="shared" ref="B255:B256" si="47">C218</f>
        <v>Coderbyte assessment - complete</v>
      </c>
      <c r="C255" s="209" t="str">
        <f t="shared" ref="C255:C256" si="48">D218</f>
        <v>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</v>
      </c>
      <c r="J255" s="523">
        <f t="shared" si="46"/>
        <v>0</v>
      </c>
      <c r="K255" s="123"/>
    </row>
    <row r="256" ht="29.55" spans="2:11">
      <c r="B256" s="211" t="str">
        <f t="shared" si="47"/>
        <v>Min Window Substring (coderbyte)</v>
      </c>
      <c r="C256" s="212" t="str">
        <f t="shared" si="48"/>
        <v>https://coderbyte.com/editor/Min%20Window%20Substring:Python3</v>
      </c>
      <c r="J256" s="523">
        <f t="shared" si="46"/>
        <v>0</v>
      </c>
      <c r="K256" s="123"/>
    </row>
    <row r="257" ht="15.15" spans="2:11">
      <c r="B257" s="213" t="s">
        <v>82</v>
      </c>
      <c r="C257" s="214"/>
      <c r="J257" s="523">
        <f t="shared" si="46"/>
        <v>0</v>
      </c>
      <c r="K257" s="123"/>
    </row>
    <row r="258" spans="2:11">
      <c r="B258" s="215"/>
      <c r="C258" s="216"/>
      <c r="J258" s="523">
        <f t="shared" si="46"/>
        <v>0</v>
      </c>
      <c r="K258" s="123"/>
    </row>
    <row r="259" spans="2:11">
      <c r="B259" s="215" t="s">
        <v>83</v>
      </c>
      <c r="C259" s="216"/>
      <c r="J259" s="523">
        <f t="shared" si="46"/>
        <v>0</v>
      </c>
      <c r="K259" s="123"/>
    </row>
    <row r="260" ht="15.15" spans="2:11">
      <c r="B260" s="204"/>
      <c r="C260" s="205"/>
      <c r="J260" s="523">
        <f t="shared" si="46"/>
        <v>0</v>
      </c>
      <c r="K260" s="123"/>
    </row>
    <row r="261" ht="15.15" spans="2:11">
      <c r="B261" s="217" t="s">
        <v>84</v>
      </c>
      <c r="C261" s="218"/>
      <c r="J261" s="575"/>
      <c r="K261" s="576"/>
    </row>
    <row r="262" ht="15.15" spans="2:11">
      <c r="B262" s="219" t="s">
        <v>316</v>
      </c>
      <c r="C262" s="220"/>
      <c r="J262" s="552" t="s">
        <v>64</v>
      </c>
      <c r="K262" s="531"/>
    </row>
    <row r="263" spans="2:11">
      <c r="B263" s="221" t="s">
        <v>317</v>
      </c>
      <c r="C263" s="222"/>
      <c r="J263" s="513" t="str">
        <f t="shared" ref="J263:J267" si="49">C211</f>
        <v>Simple calculator part 1 -  moganedilifa@gmail.com - review</v>
      </c>
      <c r="K263" s="34"/>
    </row>
    <row r="264" spans="2:11">
      <c r="B264" s="221"/>
      <c r="C264" s="222"/>
      <c r="J264" s="505">
        <f t="shared" si="49"/>
        <v>0</v>
      </c>
      <c r="K264" s="36"/>
    </row>
    <row r="265" spans="2:11">
      <c r="B265" s="221" t="str">
        <f t="shared" ref="B265:B271" si="50">C229</f>
        <v>Consume GitHub API - make changes </v>
      </c>
      <c r="C265" s="222"/>
      <c r="J265" s="505">
        <f t="shared" si="49"/>
        <v>0</v>
      </c>
      <c r="K265" s="36"/>
    </row>
    <row r="266" spans="2:11">
      <c r="B266" s="221">
        <f t="shared" si="50"/>
        <v>0</v>
      </c>
      <c r="C266" s="222"/>
      <c r="J266" s="505">
        <f t="shared" si="49"/>
        <v>0</v>
      </c>
      <c r="K266" s="36"/>
    </row>
    <row r="267" spans="2:11">
      <c r="B267" s="221">
        <f t="shared" si="50"/>
        <v>0</v>
      </c>
      <c r="C267" s="222"/>
      <c r="J267" s="505">
        <f t="shared" si="49"/>
        <v>0</v>
      </c>
      <c r="K267" s="36"/>
    </row>
    <row r="268" spans="2:11">
      <c r="B268" s="221">
        <f t="shared" si="50"/>
        <v>0</v>
      </c>
      <c r="C268" s="222"/>
      <c r="J268" s="557" t="s">
        <v>76</v>
      </c>
      <c r="K268" s="558"/>
    </row>
    <row r="269" spans="2:11">
      <c r="B269" s="221">
        <f t="shared" si="50"/>
        <v>0</v>
      </c>
      <c r="C269" s="222"/>
      <c r="J269" s="559" t="s">
        <v>77</v>
      </c>
      <c r="K269" s="560"/>
    </row>
    <row r="270" ht="15.15" spans="2:11">
      <c r="B270" s="221">
        <f t="shared" si="50"/>
        <v>0</v>
      </c>
      <c r="C270" s="222"/>
      <c r="J270" s="561"/>
      <c r="K270" s="562"/>
    </row>
    <row r="271" spans="2:3">
      <c r="B271" s="221">
        <f t="shared" si="50"/>
        <v>0</v>
      </c>
      <c r="C271" s="222"/>
    </row>
    <row r="272" ht="15.15" spans="2:3">
      <c r="B272" s="223" t="s">
        <v>85</v>
      </c>
      <c r="C272" s="224"/>
    </row>
    <row r="273" spans="2:3">
      <c r="B273" s="225">
        <v>1</v>
      </c>
      <c r="C273" s="220"/>
    </row>
    <row r="274" spans="2:3">
      <c r="B274" s="226"/>
      <c r="C274" s="216"/>
    </row>
    <row r="275" ht="15.15" spans="2:3">
      <c r="B275" s="227"/>
      <c r="C275" s="228"/>
    </row>
  </sheetData>
  <mergeCells count="455">
    <mergeCell ref="B2:C2"/>
    <mergeCell ref="B3:C3"/>
    <mergeCell ref="G3:H3"/>
    <mergeCell ref="B4:C4"/>
    <mergeCell ref="G4:H4"/>
    <mergeCell ref="J4:K4"/>
    <mergeCell ref="B5:C5"/>
    <mergeCell ref="B6:C6"/>
    <mergeCell ref="B7:C7"/>
    <mergeCell ref="B8:C8"/>
    <mergeCell ref="B9:C9"/>
    <mergeCell ref="B10:C10"/>
    <mergeCell ref="J10:K10"/>
    <mergeCell ref="B11:C11"/>
    <mergeCell ref="J11:K11"/>
    <mergeCell ref="B12:C12"/>
    <mergeCell ref="J12:K12"/>
    <mergeCell ref="B13:C13"/>
    <mergeCell ref="J13:K13"/>
    <mergeCell ref="B14:E14"/>
    <mergeCell ref="J14:K14"/>
    <mergeCell ref="B15:E15"/>
    <mergeCell ref="J15:K15"/>
    <mergeCell ref="J16:K16"/>
    <mergeCell ref="J17:K17"/>
    <mergeCell ref="D18:E18"/>
    <mergeCell ref="J18:K18"/>
    <mergeCell ref="J19:K19"/>
    <mergeCell ref="J20:K20"/>
    <mergeCell ref="J21:K21"/>
    <mergeCell ref="J22:K22"/>
    <mergeCell ref="J23:K23"/>
    <mergeCell ref="C24:E24"/>
    <mergeCell ref="F24:H24"/>
    <mergeCell ref="J24:K24"/>
    <mergeCell ref="J25:K25"/>
    <mergeCell ref="J26:K26"/>
    <mergeCell ref="J27:K27"/>
    <mergeCell ref="J29:K29"/>
    <mergeCell ref="C31:E31"/>
    <mergeCell ref="F31:H31"/>
    <mergeCell ref="D32:E32"/>
    <mergeCell ref="D33:E33"/>
    <mergeCell ref="D34:E34"/>
    <mergeCell ref="D35:E35"/>
    <mergeCell ref="J35:K35"/>
    <mergeCell ref="D36:E36"/>
    <mergeCell ref="J36:K36"/>
    <mergeCell ref="D37:E37"/>
    <mergeCell ref="J37:K37"/>
    <mergeCell ref="C38:E38"/>
    <mergeCell ref="F38:H38"/>
    <mergeCell ref="J38:K38"/>
    <mergeCell ref="C39:E39"/>
    <mergeCell ref="F39:H39"/>
    <mergeCell ref="J39:K39"/>
    <mergeCell ref="C40:E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J51:K51"/>
    <mergeCell ref="J52:K52"/>
    <mergeCell ref="J53:K53"/>
    <mergeCell ref="J54:K54"/>
    <mergeCell ref="D55:E55"/>
    <mergeCell ref="J55:K55"/>
    <mergeCell ref="J56:K56"/>
    <mergeCell ref="J58:K58"/>
    <mergeCell ref="C61:E61"/>
    <mergeCell ref="F61:H61"/>
    <mergeCell ref="J64:K64"/>
    <mergeCell ref="J65:K65"/>
    <mergeCell ref="J66:K66"/>
    <mergeCell ref="J67:K67"/>
    <mergeCell ref="C68:E68"/>
    <mergeCell ref="F68:H68"/>
    <mergeCell ref="J68:K68"/>
    <mergeCell ref="D69:E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C75:E75"/>
    <mergeCell ref="F75:H75"/>
    <mergeCell ref="J75:K75"/>
    <mergeCell ref="C76:E76"/>
    <mergeCell ref="F76:H76"/>
    <mergeCell ref="J76:K76"/>
    <mergeCell ref="C77:E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C83:D83"/>
    <mergeCell ref="J83:K83"/>
    <mergeCell ref="C84:D84"/>
    <mergeCell ref="C85:D85"/>
    <mergeCell ref="C86:D86"/>
    <mergeCell ref="C87:D87"/>
    <mergeCell ref="J89:K89"/>
    <mergeCell ref="J90:K90"/>
    <mergeCell ref="J91:K91"/>
    <mergeCell ref="D92:E92"/>
    <mergeCell ref="J92:K92"/>
    <mergeCell ref="J93:K93"/>
    <mergeCell ref="J94:K94"/>
    <mergeCell ref="J95:K95"/>
    <mergeCell ref="J96:K96"/>
    <mergeCell ref="J97:K97"/>
    <mergeCell ref="C98:E98"/>
    <mergeCell ref="F98:H98"/>
    <mergeCell ref="J98:K98"/>
    <mergeCell ref="J99:K99"/>
    <mergeCell ref="J100:K100"/>
    <mergeCell ref="J101:K101"/>
    <mergeCell ref="J102:K102"/>
    <mergeCell ref="J103:K103"/>
    <mergeCell ref="J104:K104"/>
    <mergeCell ref="C105:E105"/>
    <mergeCell ref="F105:H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D110:E110"/>
    <mergeCell ref="D111:E111"/>
    <mergeCell ref="C112:E112"/>
    <mergeCell ref="F112:H112"/>
    <mergeCell ref="J112:K112"/>
    <mergeCell ref="C113:E113"/>
    <mergeCell ref="F113:H113"/>
    <mergeCell ref="C114:E114"/>
    <mergeCell ref="C115:D115"/>
    <mergeCell ref="C116:D116"/>
    <mergeCell ref="C117:D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J125:K125"/>
    <mergeCell ref="J126:K126"/>
    <mergeCell ref="J127:K127"/>
    <mergeCell ref="J128:K128"/>
    <mergeCell ref="D129:E129"/>
    <mergeCell ref="J129:K129"/>
    <mergeCell ref="J130:K130"/>
    <mergeCell ref="J131:K131"/>
    <mergeCell ref="J132:K132"/>
    <mergeCell ref="J133:K133"/>
    <mergeCell ref="J134:K134"/>
    <mergeCell ref="C135:E135"/>
    <mergeCell ref="F135:H135"/>
    <mergeCell ref="J135:K135"/>
    <mergeCell ref="J137:K137"/>
    <mergeCell ref="C142:E142"/>
    <mergeCell ref="F142:H142"/>
    <mergeCell ref="D143:E143"/>
    <mergeCell ref="J143:K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C149:E149"/>
    <mergeCell ref="F149:H149"/>
    <mergeCell ref="J149:K149"/>
    <mergeCell ref="C150:E150"/>
    <mergeCell ref="F150:H150"/>
    <mergeCell ref="J150:K150"/>
    <mergeCell ref="C151:E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J162:K162"/>
    <mergeCell ref="D166:E166"/>
    <mergeCell ref="J166:K166"/>
    <mergeCell ref="C172:E172"/>
    <mergeCell ref="F172:H172"/>
    <mergeCell ref="J172:K172"/>
    <mergeCell ref="J173:K173"/>
    <mergeCell ref="J174:K174"/>
    <mergeCell ref="J175:K175"/>
    <mergeCell ref="J176:K176"/>
    <mergeCell ref="J177:K177"/>
    <mergeCell ref="J178:K178"/>
    <mergeCell ref="C179:E179"/>
    <mergeCell ref="F179:H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C186:E186"/>
    <mergeCell ref="F186:H186"/>
    <mergeCell ref="J186:K186"/>
    <mergeCell ref="C187:E187"/>
    <mergeCell ref="F187:H187"/>
    <mergeCell ref="J187:K187"/>
    <mergeCell ref="C188:E188"/>
    <mergeCell ref="J188:K188"/>
    <mergeCell ref="C189:D189"/>
    <mergeCell ref="J189:K189"/>
    <mergeCell ref="C190:D190"/>
    <mergeCell ref="C191:D191"/>
    <mergeCell ref="J191:K191"/>
    <mergeCell ref="C192:D192"/>
    <mergeCell ref="C193:D193"/>
    <mergeCell ref="C194:D194"/>
    <mergeCell ref="C195:D195"/>
    <mergeCell ref="C196:D196"/>
    <mergeCell ref="C197:D197"/>
    <mergeCell ref="J197:K197"/>
    <mergeCell ref="C198:D198"/>
    <mergeCell ref="J198:K198"/>
    <mergeCell ref="J199:K199"/>
    <mergeCell ref="J200:K200"/>
    <mergeCell ref="J201:K201"/>
    <mergeCell ref="J202:K202"/>
    <mergeCell ref="D203:E203"/>
    <mergeCell ref="J203:K203"/>
    <mergeCell ref="J204:K204"/>
    <mergeCell ref="J205:K205"/>
    <mergeCell ref="J206:K206"/>
    <mergeCell ref="J207:K207"/>
    <mergeCell ref="J208:K208"/>
    <mergeCell ref="C209:E209"/>
    <mergeCell ref="F209:H209"/>
    <mergeCell ref="J209:K209"/>
    <mergeCell ref="J210:K210"/>
    <mergeCell ref="J211:K211"/>
    <mergeCell ref="J212:K212"/>
    <mergeCell ref="J213:K213"/>
    <mergeCell ref="J214:K214"/>
    <mergeCell ref="J215:K215"/>
    <mergeCell ref="C216:E216"/>
    <mergeCell ref="F216:H216"/>
    <mergeCell ref="J216:K216"/>
    <mergeCell ref="D217:E217"/>
    <mergeCell ref="D218:E218"/>
    <mergeCell ref="D219:E219"/>
    <mergeCell ref="D220:E220"/>
    <mergeCell ref="J220:K220"/>
    <mergeCell ref="D221:E221"/>
    <mergeCell ref="D222:E222"/>
    <mergeCell ref="C223:E223"/>
    <mergeCell ref="F223:H223"/>
    <mergeCell ref="C224:E224"/>
    <mergeCell ref="F224:H224"/>
    <mergeCell ref="C225:E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J236:K236"/>
    <mergeCell ref="J237:K237"/>
    <mergeCell ref="J238:K238"/>
    <mergeCell ref="B239:C239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B245:C245"/>
    <mergeCell ref="J245:K245"/>
    <mergeCell ref="B246:C246"/>
    <mergeCell ref="J251:K251"/>
    <mergeCell ref="J252:K252"/>
    <mergeCell ref="J253:K253"/>
    <mergeCell ref="J254:K254"/>
    <mergeCell ref="J255:K255"/>
    <mergeCell ref="J256:K256"/>
    <mergeCell ref="B257:C257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B272:C272"/>
    <mergeCell ref="B273:C273"/>
    <mergeCell ref="B274:C274"/>
    <mergeCell ref="B275:C275"/>
    <mergeCell ref="B19:B50"/>
    <mergeCell ref="B56:B87"/>
    <mergeCell ref="B93:B124"/>
    <mergeCell ref="B130:B161"/>
    <mergeCell ref="B167:B198"/>
    <mergeCell ref="B204:B235"/>
    <mergeCell ref="E41:E43"/>
    <mergeCell ref="E45:E50"/>
    <mergeCell ref="E78:E80"/>
    <mergeCell ref="E82:E87"/>
    <mergeCell ref="E115:E117"/>
    <mergeCell ref="E119:E124"/>
    <mergeCell ref="E152:E154"/>
    <mergeCell ref="E156:E161"/>
    <mergeCell ref="E189:E191"/>
    <mergeCell ref="E193:E198"/>
    <mergeCell ref="E226:E228"/>
    <mergeCell ref="E230:E235"/>
    <mergeCell ref="F19:F23"/>
    <mergeCell ref="F56:F60"/>
    <mergeCell ref="F93:F97"/>
    <mergeCell ref="F130:F134"/>
    <mergeCell ref="F167:F171"/>
    <mergeCell ref="F204:F208"/>
    <mergeCell ref="G19:G23"/>
    <mergeCell ref="G56:G60"/>
    <mergeCell ref="G93:G97"/>
    <mergeCell ref="G130:G134"/>
    <mergeCell ref="G167:G171"/>
    <mergeCell ref="G204:G208"/>
    <mergeCell ref="H19:H22"/>
    <mergeCell ref="H26:H30"/>
    <mergeCell ref="H33:H37"/>
    <mergeCell ref="H56:H59"/>
    <mergeCell ref="H63:H67"/>
    <mergeCell ref="H70:H74"/>
    <mergeCell ref="H93:H96"/>
    <mergeCell ref="H100:H104"/>
    <mergeCell ref="H107:H111"/>
    <mergeCell ref="H130:H133"/>
    <mergeCell ref="H137:H141"/>
    <mergeCell ref="H144:H148"/>
    <mergeCell ref="H167:H170"/>
    <mergeCell ref="H174:H178"/>
    <mergeCell ref="H181:H185"/>
    <mergeCell ref="H204:H207"/>
    <mergeCell ref="H211:H215"/>
    <mergeCell ref="H218:H222"/>
    <mergeCell ref="D19:E23"/>
    <mergeCell ref="D56:E60"/>
    <mergeCell ref="D93:E97"/>
    <mergeCell ref="D130:E134"/>
    <mergeCell ref="D167:E171"/>
    <mergeCell ref="D204:E208"/>
  </mergeCells>
  <conditionalFormatting sqref="F19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{fd6b571e-a0a5-4788-90f9-1231ee92dbfa}</x14:id>
        </ext>
      </extLst>
    </cfRule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{c98d100c-ce15-4999-a260-cbde5019bd8c}</x14:id>
        </ext>
      </extLst>
    </cfRule>
    <cfRule type="dataBar" priority="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{de23b877-663c-43f2-8c0b-c2ff991e5b0b}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{0896acb2-6cbd-4679-bcb7-9b422f043756}</x14:id>
        </ext>
      </extLst>
    </cfRule>
    <cfRule type="dataBar" priority="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{7c41f26b-4b38-40f0-ac1f-37b72fd125fe}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{b60f5116-7658-44de-9934-ffbd821a8c0b}</x14:id>
        </ext>
      </extLst>
    </cfRule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{b8a56da3-2046-4756-b93d-66e9c16c5102}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{ea1bc75e-41e1-4f5c-9c51-0c5b3f5f4185}</x14:id>
        </ext>
      </extLst>
    </cfRule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{3d78ae04-e3b0-4869-a149-6117de0c0da6}</x14:id>
        </ext>
      </extLst>
    </cfRule>
  </conditionalFormatting>
  <conditionalFormatting sqref="F56">
    <cfRule type="dataBar" priority="1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{3254ef38-f3db-45f6-ae6a-7f69333eb26b}</x14:id>
        </ext>
      </extLst>
    </cfRule>
    <cfRule type="dataBar" priority="1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{043a641a-1007-4c0e-8e48-0d70729efc3f}</x14:id>
        </ext>
      </extLst>
    </cfRule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{0385283b-5731-4cbe-b60a-eb592e93c913}</x14:id>
        </ext>
      </extLst>
    </cfRule>
    <cfRule type="dataBar" priority="1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{67b36c7e-e797-472d-a8df-3a8a1612c2e6}</x14:id>
        </ext>
      </extLst>
    </cfRule>
    <cfRule type="dataBar" priority="1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{be213afc-5b90-4ad4-96e1-91e874d545ce}</x14:id>
        </ext>
      </extLst>
    </cfRule>
    <cfRule type="dataBar" priority="1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{65ee6aa4-73d9-489f-9607-a235baff259e}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{22294ce7-211d-4581-bb75-1b217157d16c}</x14:id>
        </ext>
      </extLst>
    </cfRule>
    <cfRule type="dataBar" priority="10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{249317ec-5ea8-4d31-9f21-b65e87fa640d}</x14:id>
        </ext>
      </extLst>
    </cfRule>
    <cfRule type="dataBar" priority="1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{911d0070-a817-4fbd-b0f3-26d7bb38a865}</x14:id>
        </ext>
      </extLst>
    </cfRule>
  </conditionalFormatting>
  <conditionalFormatting sqref="F93">
    <cfRule type="dataBar" priority="9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{bb5a6887-afef-43b7-b5d9-0145c92e1fa7}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{1f32d707-13e2-4e42-bff0-d636e6634026}</x14:id>
        </ext>
      </extLst>
    </cfRule>
    <cfRule type="dataBar" priority="8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{6cd8151a-88a7-4584-99ce-d3896b443edc}</x14:id>
        </ext>
      </extLst>
    </cfRule>
    <cfRule type="dataBar" priority="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{2438e138-58fe-4093-b38d-10114cd3e4b9}</x14:id>
        </ext>
      </extLst>
    </cfRule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{0d29b233-7c4e-4486-aa1b-b137ede061ac}</x14:id>
        </ext>
      </extLst>
    </cfRule>
    <cfRule type="dataBar" priority="9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{1c8be041-a3f4-4e96-83c6-0c109a99501b}</x14:id>
        </ext>
      </extLst>
    </cfRule>
    <cfRule type="dataBar" priority="10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{08595a7c-fbe5-4765-b2ba-f8104da9eac4}</x14:id>
        </ext>
      </extLst>
    </cfRule>
    <cfRule type="dataBar" priority="9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{b5ef4cca-6cab-454c-94bf-6c59ee29ab89}</x14:id>
        </ext>
      </extLst>
    </cfRule>
    <cfRule type="dataBar" priority="9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{05538f52-83b8-4478-a44d-8112f21f2709}</x14:id>
        </ext>
      </extLst>
    </cfRule>
  </conditionalFormatting>
  <conditionalFormatting sqref="F130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{4109f926-2ca8-4a31-848d-9c5e3b40ae5d}</x14:id>
        </ext>
      </extLst>
    </cfRule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{2cd150d1-d26b-4016-b261-2f791d14a1fd}</x14:id>
        </ext>
      </extLst>
    </cfRule>
    <cfRule type="dataBar" priority="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{7c37da31-544d-4a39-a81b-bc7b08e77db2}</x14:id>
        </ext>
      </extLst>
    </cfRule>
    <cfRule type="dataBar" priority="6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{2e70f11b-8265-4ce5-b4e0-60371e5351c3}</x14:id>
        </ext>
      </extLst>
    </cfRule>
    <cfRule type="dataBar" priority="7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{f1b20d64-ef83-4b3d-aedd-9e2142f2644f}</x14:id>
        </ext>
      </extLst>
    </cfRule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{92641d98-0e37-4b1d-af33-0e541e362485}</x14:id>
        </ext>
      </extLst>
    </cfRule>
    <cfRule type="dataBar" priority="8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{2c3bc1b6-59ab-4a4a-931e-1faf6cc44f50}</x14:id>
        </ext>
      </extLst>
    </cfRule>
    <cfRule type="dataBar" priority="7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{1ce644e0-285b-4c75-961f-2fd3754cce4c}</x14:id>
        </ext>
      </extLst>
    </cfRule>
    <cfRule type="dataBar" priority="7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{bef24d78-51ee-4a7f-8579-208745d926b5}</x14:id>
        </ext>
      </extLst>
    </cfRule>
  </conditionalFormatting>
  <conditionalFormatting sqref="F167"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{91a7ee20-8699-45e5-b791-c1fcbbbc8903}</x14:id>
        </ext>
      </extLst>
    </cfRule>
    <cfRule type="dataBar" priority="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{30dcfb9c-61e3-4d14-b676-0198e84201fe}</x14:id>
        </ext>
      </extLst>
    </cfRule>
    <cfRule type="dataBar" priority="6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{d2baaf28-c804-4d9e-aeb8-d5efe2422af1}</x14:id>
        </ext>
      </extLst>
    </cfRule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{6c75bde3-c658-4555-8f47-f1273f5adae1}</x14:id>
        </ext>
      </extLst>
    </cfRule>
    <cfRule type="dataBar" priority="5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{d39f1c71-a106-4fa7-9f1c-907f9cbba0b7}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{b826553e-f859-42bc-81e7-50d2e506147d}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{3c435ba3-38e0-4755-bbe5-c49f88e44b74}</x14:id>
        </ext>
      </extLst>
    </cfRule>
    <cfRule type="dataBar" priority="5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{f6fcd987-dc3d-4212-a7ac-52788778981f}</x14:id>
        </ext>
      </extLst>
    </cfRule>
    <cfRule type="dataBar" priority="5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{56d061c7-4dab-4400-b169-5cc4a0f0d783}</x14:id>
        </ext>
      </extLst>
    </cfRule>
  </conditionalFormatting>
  <conditionalFormatting sqref="F204"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{d197d2f0-a8b8-4fee-9e9d-dc7f992440c4}</x14:id>
        </ext>
      </extLst>
    </cfRule>
    <cfRule type="dataBar" priority="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{56b6670b-afd5-4a32-9cf1-c3d15cf47736}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{d81ef1a9-4f40-4c58-b1f4-c9fe7123d638}</x14:id>
        </ext>
      </extLst>
    </cfRule>
    <cfRule type="dataBar" priority="3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{5e8cabe3-68e1-4a14-8f1c-f4be557ae0cf}</x14:id>
        </ext>
      </extLst>
    </cfRule>
    <cfRule type="dataBar" priority="3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{cf512c93-b882-4a11-a39f-ed590e7b51a1}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{de2894fe-8a65-49ec-aa53-3c7e0277a176}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{cb8c41d0-d18c-4ab1-9696-5ed26906d5ba}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{6e484a2f-2c73-467f-a194-ea65a0463205}</x14:id>
        </ext>
      </extLst>
    </cfRule>
    <cfRule type="dataBar" priority="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{10e9d1ab-58dd-45dd-9cf3-32b77704872b}</x14:id>
        </ext>
      </extLst>
    </cfRule>
  </conditionalFormatting>
  <conditionalFormatting sqref="F26:F30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{a0ca8b7a-d327-4ddf-9abb-033b36781e22}</x14:id>
        </ext>
      </extLst>
    </cfRule>
    <cfRule type="dataBar" priority="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{24b399e8-68ec-4e7f-8b0e-26e5228d9846}</x14:id>
        </ext>
      </extLst>
    </cfRule>
    <cfRule type="dataBar" priority="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{aaf70ebf-62e5-4909-8b11-45bc72b1ada6}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{cf5b235d-813a-49a9-b78d-5e818c926160}</x14:id>
        </ext>
      </extLst>
    </cfRule>
  </conditionalFormatting>
  <conditionalFormatting sqref="F33:F37">
    <cfRule type="dataBar" priority="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{6195e3d9-86d2-4766-b437-fcec15b176aa}</x14:id>
        </ext>
      </extLst>
    </cfRule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{061db9c9-67d5-458d-88f0-be6a875b74ce}</x14:id>
        </ext>
      </extLst>
    </cfRule>
  </conditionalFormatting>
  <conditionalFormatting sqref="F41:F50">
    <cfRule type="dataBar" priority="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{7335feed-9679-4c53-b2e5-72c98589c78c}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{8d836726-1bad-470b-8298-5404275dd1e3}</x14:id>
        </ext>
      </extLst>
    </cfRule>
    <cfRule type="dataBar" priority="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{308a9487-f006-4071-a8b5-a0e4cb646710}</x14:id>
        </ext>
      </extLst>
    </cfRule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{51398d7a-420b-4733-aa28-156bec96aa6a}</x14:id>
        </ext>
      </extLst>
    </cfRule>
  </conditionalFormatting>
  <conditionalFormatting sqref="F51:F52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{e1108c54-eeb7-42c4-892b-6f718de2b774}</x14:id>
        </ext>
      </extLst>
    </cfRule>
  </conditionalFormatting>
  <conditionalFormatting sqref="F63:F67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{b9e43e44-f22f-4395-95ce-d7297317d072}</x14:id>
        </ext>
      </extLst>
    </cfRule>
    <cfRule type="dataBar" priority="1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{70d7104d-83b6-416c-9e6f-a1ad66e176d3}</x14:id>
        </ext>
      </extLst>
    </cfRule>
    <cfRule type="dataBar" priority="10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{504445dc-97b3-40f9-874b-d499880c0a46}</x14:id>
        </ext>
      </extLst>
    </cfRule>
    <cfRule type="dataBar" priority="10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{f12c0864-86b4-4352-a0d8-4ad8c829d5d8}</x14:id>
        </ext>
      </extLst>
    </cfRule>
  </conditionalFormatting>
  <conditionalFormatting sqref="F70:F74">
    <cfRule type="dataBar" priority="10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{0b455bc3-58c2-49a8-a7bc-ac52eecbd83c}</x14:id>
        </ext>
      </extLst>
    </cfRule>
    <cfRule type="dataBar" priority="10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{779350a9-701e-46b2-b6c7-ec9224c920e0}</x14:id>
        </ext>
      </extLst>
    </cfRule>
  </conditionalFormatting>
  <conditionalFormatting sqref="F78:F87">
    <cfRule type="dataBar" priority="1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{51873720-a99c-4198-8af5-e4ea521485d0}</x14:id>
        </ext>
      </extLst>
    </cfRule>
    <cfRule type="dataBar" priority="10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{0f11abda-5fa3-45d8-968a-59a1b29b1631}</x14:id>
        </ext>
      </extLst>
    </cfRule>
    <cfRule type="dataBar" priority="10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{659c78d0-6140-43c0-9472-94bb8ab78b6d}</x14:id>
        </ext>
      </extLst>
    </cfRule>
    <cfRule type="dataBar" priority="10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{31b6bd0e-27e6-4263-8eca-462a3eb2a023}</x14:id>
        </ext>
      </extLst>
    </cfRule>
  </conditionalFormatting>
  <conditionalFormatting sqref="F88:F89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{922dbb99-f365-4a1c-b319-0ecebd402c87}</x14:id>
        </ext>
      </extLst>
    </cfRule>
  </conditionalFormatting>
  <conditionalFormatting sqref="F100:F104">
    <cfRule type="dataBar" priority="8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{1de945a9-bcc4-4cc7-b88c-44f87f9b9277}</x14:id>
        </ext>
      </extLst>
    </cfRule>
    <cfRule type="dataBar" priority="8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{e8d3a339-9ce2-472a-b0f6-0caf0ce53cc9}</x14:id>
        </ext>
      </extLst>
    </cfRule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{3f39d915-b517-4d59-a587-4e2fb9f636fa}</x14:id>
        </ext>
      </extLst>
    </cfRule>
    <cfRule type="dataBar" priority="9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{e6e4ec33-d6d0-45e8-b352-39e4e6d7c5b1}</x14:id>
        </ext>
      </extLst>
    </cfRule>
  </conditionalFormatting>
  <conditionalFormatting sqref="F107:F111">
    <cfRule type="dataBar" priority="8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{3565770d-ed71-4c9a-bdb2-1fc2310d62fe}</x14:id>
        </ext>
      </extLst>
    </cfRule>
    <cfRule type="dataBar" priority="8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{7d222c50-3e70-47ef-99ef-5054c5f074dc}</x14:id>
        </ext>
      </extLst>
    </cfRule>
  </conditionalFormatting>
  <conditionalFormatting sqref="F115:F124">
    <cfRule type="dataBar" priority="8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{a34a075a-2b4b-46ad-ae9f-d8f17004a18b}</x14:id>
        </ext>
      </extLst>
    </cfRule>
    <cfRule type="dataBar" priority="8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{a17df7b0-39d1-446b-8e9d-f871d54e036a}</x14:id>
        </ext>
      </extLst>
    </cfRule>
    <cfRule type="dataBar" priority="8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{3e45edb3-87d1-4988-95ba-e8c6f1b851af}</x14:id>
        </ext>
      </extLst>
    </cfRule>
    <cfRule type="dataBar" priority="9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{6117f288-d599-4cd6-a9f2-da5915439ed5}</x14:id>
        </ext>
      </extLst>
    </cfRule>
  </conditionalFormatting>
  <conditionalFormatting sqref="F125:F126">
    <cfRule type="dataBar" priority="12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{df66bc4e-533a-4464-a75f-1222a57a08ae}</x14:id>
        </ext>
      </extLst>
    </cfRule>
  </conditionalFormatting>
  <conditionalFormatting sqref="F137:F141">
    <cfRule type="dataBar" priority="6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{74b005c9-f679-4cba-847c-fbca25b59a81}</x14:id>
        </ext>
      </extLst>
    </cfRule>
    <cfRule type="dataBar" priority="7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{6a614533-e891-4a6a-96a6-eaf3df5349c9}</x14:id>
        </ext>
      </extLst>
    </cfRule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{aff78b5d-dbf4-437e-952f-bdd040c441bd}</x14:id>
        </ext>
      </extLst>
    </cfRule>
    <cfRule type="dataBar" priority="6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{7121fc60-a8ae-4c41-83f7-54d264b2569c}</x14:id>
        </ext>
      </extLst>
    </cfRule>
  </conditionalFormatting>
  <conditionalFormatting sqref="F144:F148">
    <cfRule type="dataBar" priority="6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{7ca576b2-3d99-46f4-8e8c-d589d4d4cebe}</x14:id>
        </ext>
      </extLst>
    </cfRule>
    <cfRule type="dataBar" priority="6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{a3edede6-e491-4ba6-815d-93aae55b45d8}</x14:id>
        </ext>
      </extLst>
    </cfRule>
  </conditionalFormatting>
  <conditionalFormatting sqref="F152:F161">
    <cfRule type="dataBar" priority="6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{39bb4513-3bc0-4bde-b9b7-5b25c3f85141}</x14:id>
        </ext>
      </extLst>
    </cfRule>
    <cfRule type="dataBar" priority="7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{b159097a-ed29-4f9a-86ca-36f521662162}</x14:id>
        </ext>
      </extLst>
    </cfRule>
    <cfRule type="dataBar" priority="6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{4f9198e3-2120-4b0b-b03a-3fb0d84919fa}</x14:id>
        </ext>
      </extLst>
    </cfRule>
    <cfRule type="dataBar" priority="6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{f9ac976f-0bd5-407b-a715-b1671d51d0d0}</x14:id>
        </ext>
      </extLst>
    </cfRule>
  </conditionalFormatting>
  <conditionalFormatting sqref="F162:F163">
    <cfRule type="dataBar" priority="14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{e79f4d2d-ee57-450c-b884-ea08f826daf8}</x14:id>
        </ext>
      </extLst>
    </cfRule>
  </conditionalFormatting>
  <conditionalFormatting sqref="F174:F178"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{50f5a527-307c-467c-a718-f3e668e96f0d}</x14:id>
        </ext>
      </extLst>
    </cfRule>
    <cfRule type="dataBar" priority="4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{46bd2213-f8b3-4d67-ab66-a89bcdc16a11}</x14:id>
        </ext>
      </extLst>
    </cfRule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{4cb2cced-5b73-4919-a34b-9ec320755877}</x14:id>
        </ext>
      </extLst>
    </cfRule>
    <cfRule type="dataBar" priority="5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{2a34c918-18cf-4ca6-bcc5-cf4cb6ca2713}</x14:id>
        </ext>
      </extLst>
    </cfRule>
  </conditionalFormatting>
  <conditionalFormatting sqref="F181:F185">
    <cfRule type="dataBar" priority="4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{ef305423-310e-4f8d-b5ae-90dc4b794aa3}</x14:id>
        </ext>
      </extLst>
    </cfRule>
    <cfRule type="dataBar" priority="4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{9b75fabe-7489-49ef-9308-d4c29eac238e}</x14:id>
        </ext>
      </extLst>
    </cfRule>
  </conditionalFormatting>
  <conditionalFormatting sqref="F189:F198">
    <cfRule type="dataBar" priority="4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{780f6813-c0fc-4c80-b593-ec6c37bd6211}</x14:id>
        </ext>
      </extLst>
    </cfRule>
    <cfRule type="dataBar" priority="5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{6b3824fe-f3e3-41d3-8ba2-326757b3b662}</x14:id>
        </ext>
      </extLst>
    </cfRule>
    <cfRule type="dataBar" priority="4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{0c5949f8-978d-4a5e-8a2f-13a8f1646ad5}</x14:id>
        </ext>
      </extLst>
    </cfRule>
    <cfRule type="dataBar" priority="4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{6bc0c9d6-ba5e-4fdc-b809-19097dba3b3a}</x14:id>
        </ext>
      </extLst>
    </cfRule>
  </conditionalFormatting>
  <conditionalFormatting sqref="F199:F200">
    <cfRule type="dataBar" priority="14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{00d49777-aded-4087-af6a-25709ec776dc}</x14:id>
        </ext>
      </extLst>
    </cfRule>
  </conditionalFormatting>
  <conditionalFormatting sqref="F211:F215"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{4faaf4d8-bdb2-4c57-b4ff-b27c34b4ec38}</x14:id>
        </ext>
      </extLst>
    </cfRule>
    <cfRule type="dataBar" priority="3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{e0aa9513-dba6-4745-8f08-0d723f4ab4e6}</x14:id>
        </ext>
      </extLst>
    </cfRule>
    <cfRule type="dataBar" priority="2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{dde511d7-47a4-46c1-88ed-ae14f1ed2691}</x14:id>
        </ext>
      </extLst>
    </cfRule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{31be761a-f83b-4329-96e2-83932fca61db}</x14:id>
        </ext>
      </extLst>
    </cfRule>
  </conditionalFormatting>
  <conditionalFormatting sqref="F218:F222">
    <cfRule type="dataBar" priority="2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{18c5796f-086a-4df9-a854-50751e284c21}</x14:id>
        </ext>
      </extLst>
    </cfRule>
    <cfRule type="dataBar" priority="2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{4a648c7e-45cf-42e5-a23a-a83489b73a1e}</x14:id>
        </ext>
      </extLst>
    </cfRule>
  </conditionalFormatting>
  <conditionalFormatting sqref="F226:F235">
    <cfRule type="dataBar" priority="2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{934ab7d9-f9af-46bb-8d3b-0eb17b55a98b}</x14:id>
        </ext>
      </extLst>
    </cfRule>
    <cfRule type="dataBar" priority="2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{ef46914c-7393-4381-9de0-43cd6798ee3f}</x14:id>
        </ext>
      </extLst>
    </cfRule>
    <cfRule type="dataBar" priority="2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{41ba9d22-528a-44fd-8fed-d19ef56964ac}</x14:id>
        </ext>
      </extLst>
    </cfRule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{c571e7cc-b6dc-4e38-9f48-00d485c7b61c}</x14:id>
        </ext>
      </extLst>
    </cfRule>
  </conditionalFormatting>
  <conditionalFormatting sqref="F236:F237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{d7ccd1f8-e0fe-4671-b463-654a9300a1a0}</x14:id>
        </ext>
      </extLst>
    </cfRule>
  </conditionalFormatting>
  <conditionalFormatting sqref="H241:H250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{1b9dbcb6-d868-48d4-b52c-6e554fe16f56}</x14:id>
        </ext>
      </extLst>
    </cfRule>
  </conditionalFormatting>
  <conditionalFormatting sqref="D3:E13">
    <cfRule type="dataBar" priority="1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{ee38c264-b403-4ebb-b86e-af76c74a9595}</x14:id>
        </ext>
      </extLst>
    </cfRule>
  </conditionalFormatting>
  <conditionalFormatting sqref="F33:F37;F26:F30;F19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{0f408e25-9a5a-4732-9f63-f75fa25dccb9}</x14:id>
        </ext>
      </extLst>
    </cfRule>
  </conditionalFormatting>
  <conditionalFormatting sqref="F70:F74;F63:F67;F56">
    <cfRule type="dataBar" priority="1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{c76a1864-9f70-455c-add4-835e44e9dbc4}</x14:id>
        </ext>
      </extLst>
    </cfRule>
  </conditionalFormatting>
  <conditionalFormatting sqref="F107:F111;F100:F104;F93">
    <cfRule type="dataBar" priority="9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{e6749bd8-cb66-4d3a-bcd4-c28d19d70a0b}</x14:id>
        </ext>
      </extLst>
    </cfRule>
  </conditionalFormatting>
  <conditionalFormatting sqref="F144:F148;F137:F141;F130">
    <cfRule type="dataBar" priority="7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{f43e8112-72a1-4d4b-b7ec-b1b9b391f9c9}</x14:id>
        </ext>
      </extLst>
    </cfRule>
  </conditionalFormatting>
  <conditionalFormatting sqref="F181:F185;F174:F178;F167">
    <cfRule type="dataBar" priority="5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{80870479-5a65-4115-bd5a-df4756c9be1c}</x14:id>
        </ext>
      </extLst>
    </cfRule>
  </conditionalFormatting>
  <conditionalFormatting sqref="F218:F222;F211:F215;F204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{34fb1c66-03cf-4236-a897-0100b8c4e976}</x14:id>
        </ext>
      </extLst>
    </cfRule>
  </conditionalFormatting>
  <hyperlinks>
    <hyperlink ref="D33:E33" r:id="rId2" display="http://url9090.coderbyte.com/ls/click?upn=u001.lj3TCiZxNU7jdbrh9WbrWc0TYooxWyNG7iblBrnUkY1dZbk53wTdsxFlySTVgXVYveTSyLpdXxDHDYU88fORhQ-3D-3Drrm7_0uW3xirGmLjaxDxe8V-2Bwmt8Dx4Ob8Wr9iaeT5yuPIW-2BukIsHEg9HoNgDB3flp45N2SkjqK5Fz57V2WZG24lYjlS3LKMaHlFgy5wXgM9kk1qiN17fKNTvBZT7JcyENNZGBVAxcRUmzbpVPLEPLbcErOFb3e-2FlEmE6sYQBkmwdOxzvLiOq-2BzXpLCkvkCIDFsSMTk-2FFmPIosn5tMofMWDzx0A-3D-3D"/>
    <hyperlink ref="D34:E34" r:id="rId3" display="https://www.geeksforgeeks.org/introduction-to-dynamic-programming-data-structures-and-algorithm-tutorials/?ref=shm"/>
    <hyperlink ref="D63" r:id="rId4" display="https://github.com/Umuzi-org/Aron-Moganedi-273-simple-calculator-part-1-python/pulls"/>
    <hyperlink ref="E63" r:id="rId5" display="http://syllabus.africacode.net/projects/tdd/simple-calculator-part1/"/>
    <hyperlink ref="D70:E70" r:id="rId6" display="https://www.geeksforgeeks.org/backtracking-algorithms/?ref=shm"/>
    <hyperlink ref="D107:E107" r:id="rId7" display="https://youtu.be/-oPuGc05Lxs?si=lkSjbKrwmudy42tc"/>
    <hyperlink ref="D137" r:id="rId4" display="https://github.com/Umuzi-org/Aron-Moganedi-273-simple-calculator-part-1-python/pulls"/>
    <hyperlink ref="E137" r:id="rId5" display="http://syllabus.africacode.net/projects/tdd/simple-calculator-part1/"/>
    <hyperlink ref="D181:E181" r:id="rId8" display="https://coderbyte.com/editor/Min%20Window%20Substring:Python3"/>
    <hyperlink ref="D182:E182" r:id="rId9" display="https://leetcode.com/problems/minimum-window-substring/description/"/>
    <hyperlink ref="D211" r:id="rId4" display="https://github.com/Umuzi-org/Aron-Moganedi-273-simple-calculator-part-1-python/pulls"/>
    <hyperlink ref="E211" r:id="rId5" display="http://syllabus.africacode.net/projects/tdd/simple-calculator-part1/"/>
    <hyperlink ref="D218:E218" r:id="rId10" display="http://url9090.coderbyte.com/ls/click?upn=u001.lj3TCiZxNU7jdbrh9WbrWc0TYooxWyNG7iblBrnUkY1dZbk53wTdsxFlySTVgXVYr7qc2vgP70zGiA01vBLhVw-3D-3DsO_E_0uW3xirGmLjaxDxe8V-2Bwmt8Dx4Ob8Wr9iaeT5yuPIW9-2FVjy1uLIQwm7PE-2BrmHn0UcYCxP-2BtNB52RhrvQ7uhM23zGORPaTnQOlG7-2F4M6pNlSpzJeK5H8xRaZJ-2BTmhffMcfsllo1isa6KKZBFVxA6QGRJBI1nervzUosNJmjonpredZJs5DYVJrleLPMKPu9QhoDvhYzpe-2Fj9-2BpxQWJxouBg-3D-3D"/>
    <hyperlink ref="D219:E219" r:id="rId8" display="https://coderbyte.com/editor/Min%20Window%20Substring:Python3"/>
    <hyperlink ref="D220:E220" r:id="rId9" display="https://leetcode.com/problems/minimum-window-substring/description/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6b571e-a0a5-4788-90f9-1231ee92db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98d100c-ce15-4999-a260-cbde5019bd8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23b877-663c-43f2-8c0b-c2ff991e5b0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896acb2-6cbd-4679-bcb7-9b422f04375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7c41f26b-4b38-40f0-ac1f-37b72fd125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60f5116-7658-44de-9934-ffbd821a8c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a56da3-2046-4756-b93d-66e9c16c51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a1bc75e-41e1-4f5c-9c51-0c5b3f5f41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d78ae04-e3b0-4869-a149-6117de0c0da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F19</xm:sqref>
        </x14:conditionalFormatting>
        <x14:conditionalFormatting xmlns:xm="http://schemas.microsoft.com/office/excel/2006/main">
          <x14:cfRule type="dataBar" id="{3254ef38-f3db-45f6-ae6a-7f69333eb26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43a641a-1007-4c0e-8e48-0d70729efc3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0385283b-5731-4cbe-b60a-eb592e93c9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7b36c7e-e797-472d-a8df-3a8a1612c2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e213afc-5b90-4ad4-96e1-91e874d545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ee6aa4-73d9-489f-9607-a235baff25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2294ce7-211d-4581-bb75-1b217157d16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49317ec-5ea8-4d31-9f21-b65e87fa64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11d0070-a817-4fbd-b0f3-26d7bb38a8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F56</xm:sqref>
        </x14:conditionalFormatting>
        <x14:conditionalFormatting xmlns:xm="http://schemas.microsoft.com/office/excel/2006/main">
          <x14:cfRule type="dataBar" id="{bb5a6887-afef-43b7-b5d9-0145c92e1f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32d707-13e2-4e42-bff0-d636e66340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cd8151a-88a7-4584-99ce-d3896b443ed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438e138-58fe-4093-b38d-10114cd3e4b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d29b233-7c4e-4486-aa1b-b137ede061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8be041-a3f4-4e96-83c6-0c109a99501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08595a7c-fbe5-4765-b2ba-f8104da9ea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5ef4cca-6cab-454c-94bf-6c59ee29a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5538f52-83b8-4478-a44d-8112f21f27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F93</xm:sqref>
        </x14:conditionalFormatting>
        <x14:conditionalFormatting xmlns:xm="http://schemas.microsoft.com/office/excel/2006/main">
          <x14:cfRule type="dataBar" id="{4109f926-2ca8-4a31-848d-9c5e3b40ae5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cd150d1-d26b-4016-b261-2f791d14a1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37da31-544d-4a39-a81b-bc7b08e77d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e70f11b-8265-4ce5-b4e0-60371e5351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b20d64-ef83-4b3d-aedd-9e2142f2644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2641d98-0e37-4b1d-af33-0e541e362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c3bc1b6-59ab-4a4a-931e-1faf6cc44f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ce644e0-285b-4c75-961f-2fd3754cce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ef24d78-51ee-4a7f-8579-208745d926b5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F130</xm:sqref>
        </x14:conditionalFormatting>
        <x14:conditionalFormatting xmlns:xm="http://schemas.microsoft.com/office/excel/2006/main">
          <x14:cfRule type="dataBar" id="{91a7ee20-8699-45e5-b791-c1fcbbbc890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dcfb9c-61e3-4d14-b676-0198e84201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2baaf28-c804-4d9e-aeb8-d5efe2422af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c75bde3-c658-4555-8f47-f1273f5ada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9f1c71-a106-4fa7-9f1c-907f9cbba0b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826553e-f859-42bc-81e7-50d2e50614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435ba3-38e0-4755-bbe5-c49f88e44b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fcd987-dc3d-4212-a7ac-52788778981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6d061c7-4dab-4400-b169-5cc4a0f0d78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F167</xm:sqref>
        </x14:conditionalFormatting>
        <x14:conditionalFormatting xmlns:xm="http://schemas.microsoft.com/office/excel/2006/main">
          <x14:cfRule type="dataBar" id="{d197d2f0-a8b8-4fee-9e9d-dc7f992440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6b6670b-afd5-4a32-9cf1-c3d15cf477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81ef1a9-4f40-4c58-b1f4-c9fe7123d63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e8cabe3-68e1-4a14-8f1c-f4be557ae0c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f512c93-b882-4a11-a39f-ed590e7b51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2894fe-8a65-49ec-aa53-3c7e0277a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8c41d0-d18c-4ab1-9696-5ed26906d5b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e484a2f-2c73-467f-a194-ea65a0463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e9d1ab-58dd-45dd-9cf3-32b7770487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F204</xm:sqref>
        </x14:conditionalFormatting>
        <x14:conditionalFormatting xmlns:xm="http://schemas.microsoft.com/office/excel/2006/main">
          <x14:cfRule type="dataBar" id="{a0ca8b7a-d327-4ddf-9abb-033b36781e2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4b399e8-68ec-4e7f-8b0e-26e5228d98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f70ebf-62e5-4909-8b11-45bc72b1ada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f5b235d-813a-49a9-b78d-5e818c9261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F26:F30</xm:sqref>
        </x14:conditionalFormatting>
        <x14:conditionalFormatting xmlns:xm="http://schemas.microsoft.com/office/excel/2006/main">
          <x14:cfRule type="dataBar" id="{6195e3d9-86d2-4766-b437-fcec15b176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61db9c9-67d5-458d-88f0-be6a875b74c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F33:F37</xm:sqref>
        </x14:conditionalFormatting>
        <x14:conditionalFormatting xmlns:xm="http://schemas.microsoft.com/office/excel/2006/main">
          <x14:cfRule type="dataBar" id="{7335feed-9679-4c53-b2e5-72c98589c78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836726-1bad-470b-8298-5404275dd1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8a9487-f006-4071-a8b5-a0e4cb6467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1398d7a-420b-4733-aa28-156bec96aa6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F41:F50</xm:sqref>
        </x14:conditionalFormatting>
        <x14:conditionalFormatting xmlns:xm="http://schemas.microsoft.com/office/excel/2006/main">
          <x14:cfRule type="dataBar" id="{e1108c54-eeb7-42c4-892b-6f718de2b7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F51:F52</xm:sqref>
        </x14:conditionalFormatting>
        <x14:conditionalFormatting xmlns:xm="http://schemas.microsoft.com/office/excel/2006/main">
          <x14:cfRule type="dataBar" id="{b9e43e44-f22f-4395-95ce-d7297317d07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70d7104d-83b6-416c-9e6f-a1ad66e176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4445dc-97b3-40f9-874b-d499880c0a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2c0864-86b4-4352-a0d8-4ad8c829d5d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F63:F67</xm:sqref>
        </x14:conditionalFormatting>
        <x14:conditionalFormatting xmlns:xm="http://schemas.microsoft.com/office/excel/2006/main">
          <x14:cfRule type="dataBar" id="{0b455bc3-58c2-49a8-a7bc-ac52eecbd8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9350a9-701e-46b2-b6c7-ec9224c920e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F70:F74</xm:sqref>
        </x14:conditionalFormatting>
        <x14:conditionalFormatting xmlns:xm="http://schemas.microsoft.com/office/excel/2006/main">
          <x14:cfRule type="dataBar" id="{51873720-a99c-4198-8af5-e4ea521485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0f11abda-5fa3-45d8-968a-59a1b29b16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9c78d0-6140-43c0-9472-94bb8ab78b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1b6bd0e-27e6-4263-8eca-462a3eb2a02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F78:F87</xm:sqref>
        </x14:conditionalFormatting>
        <x14:conditionalFormatting xmlns:xm="http://schemas.microsoft.com/office/excel/2006/main">
          <x14:cfRule type="dataBar" id="{922dbb99-f365-4a1c-b319-0ecebd402c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F88:F89</xm:sqref>
        </x14:conditionalFormatting>
        <x14:conditionalFormatting xmlns:xm="http://schemas.microsoft.com/office/excel/2006/main">
          <x14:cfRule type="dataBar" id="{1de945a9-bcc4-4cc7-b88c-44f87f9b927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d3a339-9ce2-472a-b0f6-0caf0ce53cc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f39d915-b517-4d59-a587-4e2fb9f636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e6e4ec33-d6d0-45e8-b352-39e4e6d7c5b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F100:F104</xm:sqref>
        </x14:conditionalFormatting>
        <x14:conditionalFormatting xmlns:xm="http://schemas.microsoft.com/office/excel/2006/main">
          <x14:cfRule type="dataBar" id="{3565770d-ed71-4c9a-bdb2-1fc2310d62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d222c50-3e70-47ef-99ef-5054c5f074d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F107:F111</xm:sqref>
        </x14:conditionalFormatting>
        <x14:conditionalFormatting xmlns:xm="http://schemas.microsoft.com/office/excel/2006/main">
          <x14:cfRule type="dataBar" id="{a34a075a-2b4b-46ad-ae9f-d8f17004a1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7df7b0-39d1-446b-8e9d-f871d54e0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e45edb3-87d1-4988-95ba-e8c6f1b851a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117f288-d599-4cd6-a9f2-da5915439ed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F115:F124</xm:sqref>
        </x14:conditionalFormatting>
        <x14:conditionalFormatting xmlns:xm="http://schemas.microsoft.com/office/excel/2006/main">
          <x14:cfRule type="dataBar" id="{df66bc4e-533a-4464-a75f-1222a57a08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F125:F126</xm:sqref>
        </x14:conditionalFormatting>
        <x14:conditionalFormatting xmlns:xm="http://schemas.microsoft.com/office/excel/2006/main">
          <x14:cfRule type="dataBar" id="{74b005c9-f679-4cba-847c-fbca25b59a8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a614533-e891-4a6a-96a6-eaf3df5349c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ff78b5d-dbf4-437e-952f-bdd040c441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7121fc60-a8ae-4c41-83f7-54d264b2569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F137:F141</xm:sqref>
        </x14:conditionalFormatting>
        <x14:conditionalFormatting xmlns:xm="http://schemas.microsoft.com/office/excel/2006/main">
          <x14:cfRule type="dataBar" id="{7ca576b2-3d99-46f4-8e8c-d589d4d4ce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3edede6-e491-4ba6-815d-93aae55b45d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F144:F148</xm:sqref>
        </x14:conditionalFormatting>
        <x14:conditionalFormatting xmlns:xm="http://schemas.microsoft.com/office/excel/2006/main">
          <x14:cfRule type="dataBar" id="{39bb4513-3bc0-4bde-b9b7-5b25c3f851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159097a-ed29-4f9a-86ca-36f5216621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f9198e3-2120-4b0b-b03a-3fb0d84919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ac976f-0bd5-407b-a715-b1671d51d0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F152:F161</xm:sqref>
        </x14:conditionalFormatting>
        <x14:conditionalFormatting xmlns:xm="http://schemas.microsoft.com/office/excel/2006/main">
          <x14:cfRule type="dataBar" id="{e79f4d2d-ee57-450c-b884-ea08f826daf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F162:F163</xm:sqref>
        </x14:conditionalFormatting>
        <x14:conditionalFormatting xmlns:xm="http://schemas.microsoft.com/office/excel/2006/main">
          <x14:cfRule type="dataBar" id="{50f5a527-307c-467c-a718-f3e668e96f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bd2213-f8b3-4d67-ab66-a89bcdc16a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b2cced-5b73-4919-a34b-9ec3207558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2a34c918-18cf-4ca6-bcc5-cf4cb6ca27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F174:F178</xm:sqref>
        </x14:conditionalFormatting>
        <x14:conditionalFormatting xmlns:xm="http://schemas.microsoft.com/office/excel/2006/main">
          <x14:cfRule type="dataBar" id="{ef305423-310e-4f8d-b5ae-90dc4b794a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b75fabe-7489-49ef-9308-d4c29eac23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F181:F185</xm:sqref>
        </x14:conditionalFormatting>
        <x14:conditionalFormatting xmlns:xm="http://schemas.microsoft.com/office/excel/2006/main">
          <x14:cfRule type="dataBar" id="{780f6813-c0fc-4c80-b593-ec6c37bd62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b3824fe-f3e3-41d3-8ba2-326757b3b6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0c5949f8-978d-4a5e-8a2f-13a8f1646a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bc0c9d6-ba5e-4fdc-b809-19097dba3b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F189:F198</xm:sqref>
        </x14:conditionalFormatting>
        <x14:conditionalFormatting xmlns:xm="http://schemas.microsoft.com/office/excel/2006/main">
          <x14:cfRule type="dataBar" id="{00d49777-aded-4087-af6a-25709ec77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F199:F200</xm:sqref>
        </x14:conditionalFormatting>
        <x14:conditionalFormatting xmlns:xm="http://schemas.microsoft.com/office/excel/2006/main">
          <x14:cfRule type="dataBar" id="{4faaf4d8-bdb2-4c57-b4ff-b27c34b4ec3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aa9513-dba6-4745-8f08-0d723f4ab4e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e511d7-47a4-46c1-88ed-ae14f1ed269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1be761a-f83b-4329-96e2-83932fca61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F211:F215</xm:sqref>
        </x14:conditionalFormatting>
        <x14:conditionalFormatting xmlns:xm="http://schemas.microsoft.com/office/excel/2006/main">
          <x14:cfRule type="dataBar" id="{18c5796f-086a-4df9-a854-50751e284c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a648c7e-45cf-42e5-a23a-a83489b73a1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F218:F222</xm:sqref>
        </x14:conditionalFormatting>
        <x14:conditionalFormatting xmlns:xm="http://schemas.microsoft.com/office/excel/2006/main">
          <x14:cfRule type="dataBar" id="{934ab7d9-f9af-46bb-8d3b-0eb17b55a9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46914c-7393-4381-9de0-43cd6798ee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1ba9d22-528a-44fd-8fed-d19ef56964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571e7cc-b6dc-4e38-9f48-00d485c7b6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F226:F235</xm:sqref>
        </x14:conditionalFormatting>
        <x14:conditionalFormatting xmlns:xm="http://schemas.microsoft.com/office/excel/2006/main">
          <x14:cfRule type="dataBar" id="{d7ccd1f8-e0fe-4671-b463-654a9300a1a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F236:F237</xm:sqref>
        </x14:conditionalFormatting>
        <x14:conditionalFormatting xmlns:xm="http://schemas.microsoft.com/office/excel/2006/main">
          <x14:cfRule type="dataBar" id="{1b9dbcb6-d868-48d4-b52c-6e554fe16f5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H241:H250</xm:sqref>
        </x14:conditionalFormatting>
        <x14:conditionalFormatting xmlns:xm="http://schemas.microsoft.com/office/excel/2006/main">
          <x14:cfRule type="dataBar" id="{ee38c264-b403-4ebb-b86e-af76c74a95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D3:E13</xm:sqref>
        </x14:conditionalFormatting>
        <x14:conditionalFormatting xmlns:xm="http://schemas.microsoft.com/office/excel/2006/main">
          <x14:cfRule type="dataBar" id="{0f408e25-9a5a-4732-9f63-f75fa25dccb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F33:F37;F26:F30;F19</xm:sqref>
        </x14:conditionalFormatting>
        <x14:conditionalFormatting xmlns:xm="http://schemas.microsoft.com/office/excel/2006/main">
          <x14:cfRule type="dataBar" id="{c76a1864-9f70-455c-add4-835e44e9db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F70:F74;F63:F67;F56</xm:sqref>
        </x14:conditionalFormatting>
        <x14:conditionalFormatting xmlns:xm="http://schemas.microsoft.com/office/excel/2006/main">
          <x14:cfRule type="dataBar" id="{e6749bd8-cb66-4d3a-bcd4-c28d19d70a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F107:F111;F100:F104;F93</xm:sqref>
        </x14:conditionalFormatting>
        <x14:conditionalFormatting xmlns:xm="http://schemas.microsoft.com/office/excel/2006/main">
          <x14:cfRule type="dataBar" id="{f43e8112-72a1-4d4b-b7ec-b1b9b391f9c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F144:F148;F137:F141;F130</xm:sqref>
        </x14:conditionalFormatting>
        <x14:conditionalFormatting xmlns:xm="http://schemas.microsoft.com/office/excel/2006/main">
          <x14:cfRule type="dataBar" id="{80870479-5a65-4115-bd5a-df4756c9be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F181:F185;F174:F178;F167</xm:sqref>
        </x14:conditionalFormatting>
        <x14:conditionalFormatting xmlns:xm="http://schemas.microsoft.com/office/excel/2006/main">
          <x14:cfRule type="dataBar" id="{34fb1c66-03cf-4236-a897-0100b8c4e9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F218:F222;F211:F215;F204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5"/>
  <sheetViews>
    <sheetView zoomScale="70" zoomScaleNormal="70" workbookViewId="0">
      <selection activeCell="D3" sqref="D3:D1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11">
      <c r="B3" s="8" t="s">
        <v>46</v>
      </c>
      <c r="C3" s="9"/>
      <c r="D3" s="10"/>
      <c r="E3" s="233"/>
      <c r="G3" s="73" t="s">
        <v>20</v>
      </c>
      <c r="H3" s="74"/>
      <c r="J3" s="544" t="s">
        <v>47</v>
      </c>
      <c r="K3" s="545">
        <f>B19</f>
        <v>45604</v>
      </c>
    </row>
    <row r="4" ht="30" customHeight="1" spans="2:11">
      <c r="B4" s="8" t="s">
        <v>48</v>
      </c>
      <c r="C4" s="9"/>
      <c r="D4" s="10"/>
      <c r="E4" s="72"/>
      <c r="G4" s="75">
        <f>'PROGRESS REPORT '!AA3</f>
        <v>2</v>
      </c>
      <c r="H4" s="76"/>
      <c r="J4" s="546"/>
      <c r="K4" s="547"/>
    </row>
    <row r="5" ht="30" customHeight="1" spans="2:11">
      <c r="B5" s="8" t="s">
        <v>49</v>
      </c>
      <c r="C5" s="9"/>
      <c r="D5" s="10"/>
      <c r="E5" s="72"/>
      <c r="J5" s="43" t="str">
        <f t="shared" ref="J5:K9" si="0">C33</f>
        <v>Coderbyte assessment </v>
      </c>
      <c r="K5" s="548"/>
    </row>
    <row r="6" ht="30" customHeight="1" spans="2:11">
      <c r="B6" s="11" t="s">
        <v>50</v>
      </c>
      <c r="C6" s="12"/>
      <c r="D6" s="10"/>
      <c r="E6" s="72"/>
      <c r="J6" s="45">
        <f t="shared" si="0"/>
        <v>0</v>
      </c>
      <c r="K6" s="549">
        <f t="shared" si="0"/>
        <v>0</v>
      </c>
    </row>
    <row r="7" ht="30" customHeight="1" spans="2:11">
      <c r="B7" s="11" t="s">
        <v>51</v>
      </c>
      <c r="C7" s="12"/>
      <c r="D7" s="10"/>
      <c r="E7" s="72"/>
      <c r="J7" s="45">
        <f t="shared" si="0"/>
        <v>0</v>
      </c>
      <c r="K7" s="549">
        <f t="shared" si="0"/>
        <v>0</v>
      </c>
    </row>
    <row r="8" ht="30" customHeight="1" spans="2:11">
      <c r="B8" s="11" t="s">
        <v>52</v>
      </c>
      <c r="C8" s="12"/>
      <c r="D8" s="10"/>
      <c r="E8" s="72"/>
      <c r="J8" s="45">
        <f t="shared" si="0"/>
        <v>0</v>
      </c>
      <c r="K8" s="549">
        <f t="shared" si="0"/>
        <v>0</v>
      </c>
    </row>
    <row r="9" ht="30" customHeight="1" spans="2:11">
      <c r="B9" s="11" t="s">
        <v>53</v>
      </c>
      <c r="C9" s="12"/>
      <c r="D9" s="10"/>
      <c r="E9" s="72"/>
      <c r="J9" s="45">
        <f t="shared" si="0"/>
        <v>0</v>
      </c>
      <c r="K9" s="549">
        <f t="shared" si="0"/>
        <v>0</v>
      </c>
    </row>
    <row r="10" ht="30" customHeight="1" spans="2:11">
      <c r="B10" s="13" t="s">
        <v>54</v>
      </c>
      <c r="C10" s="14"/>
      <c r="D10" s="10"/>
      <c r="E10" s="72"/>
      <c r="J10" s="521"/>
      <c r="K10" s="541"/>
    </row>
    <row r="11" ht="30" customHeight="1" spans="2:11">
      <c r="B11" s="13" t="s">
        <v>55</v>
      </c>
      <c r="C11" s="14"/>
      <c r="D11" s="10"/>
      <c r="E11" s="72"/>
      <c r="J11" s="523"/>
      <c r="K11" s="123"/>
    </row>
    <row r="12" ht="30" customHeight="1" spans="2:11">
      <c r="B12" s="13" t="s">
        <v>56</v>
      </c>
      <c r="C12" s="14"/>
      <c r="D12" s="10"/>
      <c r="E12" s="72"/>
      <c r="J12" s="523"/>
      <c r="K12" s="123"/>
    </row>
    <row r="13" ht="30" customHeight="1" spans="2:11">
      <c r="B13" s="8" t="s">
        <v>57</v>
      </c>
      <c r="C13" s="9"/>
      <c r="D13" s="15"/>
      <c r="E13" s="77"/>
      <c r="J13" s="523" t="str">
        <f t="shared" ref="J13:J19" si="1">C44</f>
        <v>Consume GitHub API - continue</v>
      </c>
      <c r="K13" s="123"/>
    </row>
    <row r="14" ht="30" customHeight="1" spans="2:11">
      <c r="B14" s="16" t="s">
        <v>21</v>
      </c>
      <c r="C14" s="17"/>
      <c r="D14" s="17"/>
      <c r="E14" s="78"/>
      <c r="J14" s="523" t="str">
        <f t="shared" si="1"/>
        <v>Data wrangling - made changes if requested</v>
      </c>
      <c r="K14" s="123"/>
    </row>
    <row r="15" ht="30" customHeight="1" spans="2:11">
      <c r="B15" s="18">
        <f ca="1">'PROGRESS REPORT '!AB3</f>
        <v>9.03445413034456</v>
      </c>
      <c r="C15" s="19"/>
      <c r="D15" s="19"/>
      <c r="E15" s="79"/>
      <c r="J15" s="523" t="str">
        <f t="shared" si="1"/>
        <v>Data Wrangling Discussion - cancelled</v>
      </c>
      <c r="K15" s="123"/>
    </row>
    <row r="16" spans="10:11">
      <c r="J16" s="523">
        <f t="shared" si="1"/>
        <v>0</v>
      </c>
      <c r="K16" s="123"/>
    </row>
    <row r="17" ht="15.15" spans="10:11">
      <c r="J17" s="523">
        <f t="shared" si="1"/>
        <v>0</v>
      </c>
      <c r="K17" s="123"/>
    </row>
    <row r="18" ht="21.75" customHeight="1" spans="2:14">
      <c r="B18" s="20" t="s">
        <v>58</v>
      </c>
      <c r="C18" s="21" t="s">
        <v>59</v>
      </c>
      <c r="D18" s="20" t="s">
        <v>60</v>
      </c>
      <c r="E18" s="80"/>
      <c r="F18" s="81" t="s">
        <v>44</v>
      </c>
      <c r="G18" s="21" t="s">
        <v>61</v>
      </c>
      <c r="H18" s="80" t="s">
        <v>62</v>
      </c>
      <c r="J18" s="523">
        <f t="shared" si="1"/>
        <v>0</v>
      </c>
      <c r="K18" s="123"/>
      <c r="M18" s="169"/>
      <c r="N18" s="170"/>
    </row>
    <row r="19" spans="2:14">
      <c r="B19" s="22">
        <v>45604</v>
      </c>
      <c r="C19" s="23">
        <v>0.208333333333333</v>
      </c>
      <c r="D19" s="24" t="s">
        <v>63</v>
      </c>
      <c r="E19" s="82"/>
      <c r="F19" s="83">
        <v>1</v>
      </c>
      <c r="G19" s="84" t="str">
        <f>IF(F19=100%,"Complete",IF(AND(F19&lt;100%,F19&gt;0%),"In Progress","Not Started"))</f>
        <v>Complete</v>
      </c>
      <c r="H19" s="82"/>
      <c r="J19" s="523">
        <f t="shared" si="1"/>
        <v>0</v>
      </c>
      <c r="K19" s="123"/>
      <c r="M19" s="171"/>
      <c r="N19" s="171"/>
    </row>
    <row r="20" ht="15.15" spans="2:14">
      <c r="B20" s="22"/>
      <c r="C20" s="25">
        <v>0.25</v>
      </c>
      <c r="D20" s="26"/>
      <c r="E20" s="85"/>
      <c r="F20" s="86"/>
      <c r="G20" s="87"/>
      <c r="H20" s="85"/>
      <c r="J20" s="550"/>
      <c r="K20" s="551"/>
      <c r="M20" s="159"/>
      <c r="N20" s="159"/>
    </row>
    <row r="21" ht="15.15" spans="2:14">
      <c r="B21" s="22"/>
      <c r="C21" s="25">
        <v>0.291666666666666</v>
      </c>
      <c r="D21" s="26"/>
      <c r="E21" s="85"/>
      <c r="F21" s="86"/>
      <c r="G21" s="87"/>
      <c r="H21" s="85"/>
      <c r="J21" s="552" t="s">
        <v>64</v>
      </c>
      <c r="K21" s="531"/>
      <c r="M21" s="159"/>
      <c r="N21" s="159"/>
    </row>
    <row r="22" spans="2:14">
      <c r="B22" s="22"/>
      <c r="C22" s="25">
        <v>0.333333333333333</v>
      </c>
      <c r="D22" s="26"/>
      <c r="E22" s="85"/>
      <c r="F22" s="86"/>
      <c r="G22" s="87"/>
      <c r="H22" s="85"/>
      <c r="J22" s="513" t="str">
        <f t="shared" ref="J22:J26" si="2">C26</f>
        <v>Level 2 Coding Challenges - bhekumuzitshabalala.main@gmail.com - review</v>
      </c>
      <c r="K22" s="34"/>
      <c r="M22" s="159"/>
      <c r="N22" s="159"/>
    </row>
    <row r="23" ht="15.15" spans="2:14">
      <c r="B23" s="22"/>
      <c r="C23" s="27">
        <v>0.375</v>
      </c>
      <c r="D23" s="28"/>
      <c r="E23" s="88"/>
      <c r="F23" s="89"/>
      <c r="G23" s="90"/>
      <c r="H23" s="88"/>
      <c r="J23" s="505">
        <f t="shared" si="2"/>
        <v>0</v>
      </c>
      <c r="K23" s="36"/>
      <c r="M23" s="159"/>
      <c r="N23" s="159"/>
    </row>
    <row r="24" ht="13.5" customHeight="1" spans="2:14">
      <c r="B24" s="22"/>
      <c r="C24" s="606" t="s">
        <v>215</v>
      </c>
      <c r="D24" s="607"/>
      <c r="E24" s="32"/>
      <c r="F24" s="29" t="s">
        <v>64</v>
      </c>
      <c r="G24" s="30"/>
      <c r="H24" s="531"/>
      <c r="J24" s="505">
        <f t="shared" si="2"/>
        <v>0</v>
      </c>
      <c r="K24" s="36"/>
      <c r="M24" s="159"/>
      <c r="N24" s="159"/>
    </row>
    <row r="25" ht="15" customHeight="1" spans="2:14">
      <c r="B25" s="22"/>
      <c r="C25" s="31" t="s">
        <v>65</v>
      </c>
      <c r="D25" s="32" t="s">
        <v>66</v>
      </c>
      <c r="E25" s="32" t="s">
        <v>43</v>
      </c>
      <c r="F25" s="92" t="s">
        <v>44</v>
      </c>
      <c r="G25" s="93" t="s">
        <v>61</v>
      </c>
      <c r="H25" s="92" t="s">
        <v>62</v>
      </c>
      <c r="J25" s="505">
        <f t="shared" si="2"/>
        <v>0</v>
      </c>
      <c r="K25" s="36"/>
      <c r="M25" s="159"/>
      <c r="N25" s="159"/>
    </row>
    <row r="26" ht="45" customHeight="1" spans="2:14">
      <c r="B26" s="22"/>
      <c r="C26" s="33" t="s">
        <v>318</v>
      </c>
      <c r="D26" s="617" t="s">
        <v>319</v>
      </c>
      <c r="E26" s="617" t="s">
        <v>320</v>
      </c>
      <c r="F26" s="94">
        <v>1</v>
      </c>
      <c r="G26" s="95" t="str">
        <f t="shared" ref="G26:G30" si="3">IF(F26=100%,"Complete",IF(AND(F26&lt;100%,F26&gt;0%),"In Progress","Not Started"))</f>
        <v>Complete</v>
      </c>
      <c r="H26" s="96"/>
      <c r="J26" s="505">
        <f t="shared" si="2"/>
        <v>0</v>
      </c>
      <c r="K26" s="36"/>
      <c r="M26" s="159"/>
      <c r="N26" s="159"/>
    </row>
    <row r="27" ht="45" customHeight="1" spans="2:14">
      <c r="B27" s="22"/>
      <c r="C27" s="35"/>
      <c r="D27" s="36"/>
      <c r="E27" s="36"/>
      <c r="F27" s="97"/>
      <c r="G27" s="95" t="str">
        <f t="shared" si="3"/>
        <v>Not Started</v>
      </c>
      <c r="H27" s="98"/>
      <c r="J27" s="553"/>
      <c r="K27" s="554"/>
      <c r="M27" s="159"/>
      <c r="N27" s="159"/>
    </row>
    <row r="28" ht="4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555" t="s">
        <v>67</v>
      </c>
      <c r="K28" s="556">
        <f>B56</f>
        <v>45607</v>
      </c>
      <c r="M28" s="159"/>
      <c r="N28" s="159"/>
    </row>
    <row r="29" ht="4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546"/>
      <c r="K29" s="547"/>
      <c r="M29" s="159"/>
      <c r="N29" s="159"/>
    </row>
    <row r="30" ht="45" customHeight="1" spans="2:14">
      <c r="B30" s="22"/>
      <c r="C30" s="608"/>
      <c r="D30" s="457"/>
      <c r="E30" s="457"/>
      <c r="F30" s="572"/>
      <c r="G30" s="95" t="str">
        <f t="shared" si="3"/>
        <v>Not Started</v>
      </c>
      <c r="H30" s="535"/>
      <c r="J30" s="43" t="str">
        <f t="shared" ref="J30:K34" si="4">C70</f>
        <v>Find Numbers with Even Number of Digits - </v>
      </c>
      <c r="K30" s="548" t="str">
        <f t="shared" si="4"/>
        <v>https://leetcode.com/problems/find-numbers-with-even-number-of-digits/submissions/1449239712/</v>
      </c>
      <c r="M30" s="159"/>
      <c r="N30" s="159"/>
    </row>
    <row r="31" ht="15" customHeight="1" spans="2:14">
      <c r="B31" s="22"/>
      <c r="C31" s="609" t="s">
        <v>216</v>
      </c>
      <c r="D31" s="610"/>
      <c r="E31" s="614"/>
      <c r="F31" s="536" t="s">
        <v>217</v>
      </c>
      <c r="G31" s="40"/>
      <c r="H31" s="100"/>
      <c r="J31" s="45" t="str">
        <f t="shared" si="4"/>
        <v>Single Element in a Sorted Array - </v>
      </c>
      <c r="K31" s="549" t="str">
        <f t="shared" si="4"/>
        <v>https://leetcode.com/problems/single-element-in-a-sorted-array/description/</v>
      </c>
      <c r="M31" s="159"/>
      <c r="N31" s="159"/>
    </row>
    <row r="32" ht="15" customHeight="1" spans="2:14">
      <c r="B32" s="22"/>
      <c r="C32" s="517" t="s">
        <v>69</v>
      </c>
      <c r="D32" s="517" t="s">
        <v>70</v>
      </c>
      <c r="E32" s="518"/>
      <c r="F32" s="102" t="s">
        <v>44</v>
      </c>
      <c r="G32" s="103" t="s">
        <v>61</v>
      </c>
      <c r="H32" s="104" t="s">
        <v>62</v>
      </c>
      <c r="J32" s="45" t="str">
        <f t="shared" si="4"/>
        <v>Binary search algorithm -</v>
      </c>
      <c r="K32" s="549" t="str">
        <f t="shared" si="4"/>
        <v>https://www.geeksforgeeks.org/binary-search/</v>
      </c>
      <c r="M32" s="159"/>
      <c r="N32" s="159"/>
    </row>
    <row r="33" ht="15" customHeight="1" spans="2:14">
      <c r="B33" s="22"/>
      <c r="C33" s="42" t="s">
        <v>321</v>
      </c>
      <c r="D33" s="619" t="s">
        <v>322</v>
      </c>
      <c r="E33" s="648"/>
      <c r="F33" s="106">
        <v>1</v>
      </c>
      <c r="G33" s="107" t="str">
        <f t="shared" ref="G33:G56" si="5">IF(F33=100%,"Complete",IF(AND(F33&lt;100%,F33&gt;0%),"In Progress","Not Started"))</f>
        <v>Complete</v>
      </c>
      <c r="H33" s="108"/>
      <c r="J33" s="45" t="str">
        <f t="shared" si="4"/>
        <v>Search Insert Position -</v>
      </c>
      <c r="K33" s="549" t="str">
        <f t="shared" si="4"/>
        <v>https://leetcode.com/problems/search-insert-position/?envType=problem-list-v2&amp;envId=binary-search</v>
      </c>
      <c r="M33" s="159"/>
      <c r="N33" s="159"/>
    </row>
    <row r="34" ht="15" customHeight="1" spans="2:14">
      <c r="B34" s="22"/>
      <c r="C34" s="44"/>
      <c r="D34" s="45"/>
      <c r="E34" s="109"/>
      <c r="F34" s="110"/>
      <c r="G34" s="107" t="str">
        <f t="shared" si="5"/>
        <v>Not Started</v>
      </c>
      <c r="H34" s="111"/>
      <c r="J34" s="45">
        <f t="shared" si="4"/>
        <v>0</v>
      </c>
      <c r="K34" s="549">
        <f t="shared" si="4"/>
        <v>0</v>
      </c>
      <c r="M34" s="159"/>
      <c r="N34" s="159"/>
    </row>
    <row r="35" ht="1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521"/>
      <c r="K35" s="541"/>
      <c r="M35" s="172"/>
      <c r="N35" s="172"/>
    </row>
    <row r="36" ht="1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523"/>
      <c r="K36" s="123"/>
      <c r="M36" s="171"/>
      <c r="N36" s="171"/>
    </row>
    <row r="37" ht="15" customHeight="1" spans="2:14">
      <c r="B37" s="22"/>
      <c r="C37" s="46"/>
      <c r="D37" s="47"/>
      <c r="E37" s="112"/>
      <c r="F37" s="113"/>
      <c r="G37" s="107" t="str">
        <f t="shared" si="5"/>
        <v>Not Started</v>
      </c>
      <c r="H37" s="103"/>
      <c r="J37" s="523"/>
      <c r="K37" s="123"/>
      <c r="M37" s="171"/>
      <c r="N37" s="171"/>
    </row>
    <row r="38" ht="15" customHeight="1" spans="2:14">
      <c r="B38" s="22"/>
      <c r="C38" s="48">
        <v>0.541666666666667</v>
      </c>
      <c r="D38" s="49"/>
      <c r="E38" s="114"/>
      <c r="F38" s="115" t="s">
        <v>71</v>
      </c>
      <c r="G38" s="116"/>
      <c r="H38" s="117"/>
      <c r="J38" s="523" t="str">
        <f t="shared" ref="J38:J44" si="6">C81</f>
        <v>Consume GitHub API - continue</v>
      </c>
      <c r="K38" s="123"/>
      <c r="M38" s="171"/>
      <c r="N38" s="171"/>
    </row>
    <row r="39" ht="15" customHeight="1" spans="2:14">
      <c r="B39" s="22"/>
      <c r="C39" s="519">
        <v>0.583333333333333</v>
      </c>
      <c r="D39" s="611"/>
      <c r="E39" s="520"/>
      <c r="F39" s="50" t="s">
        <v>72</v>
      </c>
      <c r="G39" s="51"/>
      <c r="H39" s="118"/>
      <c r="J39" s="523" t="str">
        <f t="shared" si="6"/>
        <v>Data wrangling - requested review - no changes requested</v>
      </c>
      <c r="K39" s="123"/>
      <c r="M39" s="171"/>
      <c r="N39" s="171"/>
    </row>
    <row r="40" ht="15" customHeight="1" spans="2:14">
      <c r="B40" s="22"/>
      <c r="C40" s="52" t="s">
        <v>69</v>
      </c>
      <c r="D40" s="53"/>
      <c r="E40" s="119"/>
      <c r="F40" s="120" t="s">
        <v>44</v>
      </c>
      <c r="G40" s="120" t="s">
        <v>61</v>
      </c>
      <c r="H40" s="118" t="s">
        <v>62</v>
      </c>
      <c r="J40" s="523" t="str">
        <f t="shared" si="6"/>
        <v>Bank accounts part 1 - no changes requested</v>
      </c>
      <c r="K40" s="123"/>
      <c r="M40" s="171"/>
      <c r="N40" s="171"/>
    </row>
    <row r="41" ht="15" customHeight="1" spans="2:14">
      <c r="B41" s="22"/>
      <c r="C41" s="521" t="s">
        <v>323</v>
      </c>
      <c r="D41" s="541"/>
      <c r="E41" s="120" t="s">
        <v>324</v>
      </c>
      <c r="F41" s="122"/>
      <c r="G41" s="541" t="str">
        <f t="shared" si="5"/>
        <v>Not Started</v>
      </c>
      <c r="H41" s="124"/>
      <c r="J41" s="523" t="str">
        <f t="shared" si="6"/>
        <v>Weekly Reflection session - rescheduled</v>
      </c>
      <c r="K41" s="123"/>
      <c r="M41" s="171"/>
      <c r="N41" s="171"/>
    </row>
    <row r="42" ht="15" customHeight="1" spans="2:14">
      <c r="B42" s="22"/>
      <c r="C42" s="523" t="s">
        <v>325</v>
      </c>
      <c r="D42" s="123"/>
      <c r="E42" s="615"/>
      <c r="F42" s="126"/>
      <c r="G42" s="123" t="str">
        <f t="shared" si="5"/>
        <v>Not Started</v>
      </c>
      <c r="H42" s="127"/>
      <c r="J42" s="523">
        <f t="shared" si="6"/>
        <v>0</v>
      </c>
      <c r="K42" s="123"/>
      <c r="M42" s="173"/>
      <c r="N42" s="173"/>
    </row>
    <row r="43" ht="15" customHeight="1" spans="2:14">
      <c r="B43" s="22"/>
      <c r="C43" s="621"/>
      <c r="D43" s="622"/>
      <c r="E43" s="615"/>
      <c r="F43" s="126"/>
      <c r="G43" s="123" t="str">
        <f t="shared" si="5"/>
        <v>Not Started</v>
      </c>
      <c r="H43" s="127"/>
      <c r="J43" s="523">
        <f t="shared" si="6"/>
        <v>0</v>
      </c>
      <c r="K43" s="123"/>
      <c r="M43" s="169"/>
      <c r="N43" s="170"/>
    </row>
    <row r="44" ht="15" customHeight="1" spans="2:14">
      <c r="B44" s="22"/>
      <c r="C44" s="50" t="s">
        <v>308</v>
      </c>
      <c r="D44" s="118"/>
      <c r="E44" s="616" t="s">
        <v>222</v>
      </c>
      <c r="F44" s="126">
        <v>1</v>
      </c>
      <c r="G44" s="123" t="str">
        <f t="shared" si="5"/>
        <v>Complete</v>
      </c>
      <c r="H44" s="127"/>
      <c r="J44" s="523">
        <f t="shared" si="6"/>
        <v>0</v>
      </c>
      <c r="K44" s="123"/>
      <c r="M44" s="171"/>
      <c r="N44" s="171"/>
    </row>
    <row r="45" ht="15" customHeight="1" spans="2:14">
      <c r="B45" s="22"/>
      <c r="C45" s="62" t="s">
        <v>326</v>
      </c>
      <c r="D45" s="63"/>
      <c r="E45" s="129" t="s">
        <v>224</v>
      </c>
      <c r="F45" s="126">
        <v>1</v>
      </c>
      <c r="G45" s="123" t="str">
        <f t="shared" si="5"/>
        <v>Complete</v>
      </c>
      <c r="H45" s="127"/>
      <c r="J45" s="550"/>
      <c r="K45" s="551"/>
      <c r="M45" s="159"/>
      <c r="N45" s="159"/>
    </row>
    <row r="46" ht="15" customHeight="1" spans="2:14">
      <c r="B46" s="22"/>
      <c r="C46" s="64" t="s">
        <v>327</v>
      </c>
      <c r="D46" s="65"/>
      <c r="E46" s="130"/>
      <c r="F46" s="126">
        <v>1</v>
      </c>
      <c r="G46" s="123" t="str">
        <f t="shared" si="5"/>
        <v>Complete</v>
      </c>
      <c r="H46" s="127"/>
      <c r="J46" s="552" t="s">
        <v>64</v>
      </c>
      <c r="K46" s="531"/>
      <c r="M46" s="159"/>
      <c r="N46" s="159"/>
    </row>
    <row r="47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513" t="str">
        <f t="shared" ref="J47:J51" si="7">C63</f>
        <v>Password Strength Checker - oswell.ndhlovu@umuzi.org - review</v>
      </c>
      <c r="K47" s="34"/>
      <c r="M47" s="159"/>
      <c r="N47" s="159"/>
    </row>
    <row r="48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505" t="str">
        <f t="shared" si="7"/>
        <v>Simple Calculator Part 1 - moganedilifa@gmail.com - reviewed by someone else</v>
      </c>
      <c r="K48" s="36"/>
      <c r="M48" s="159"/>
      <c r="N48" s="159"/>
    </row>
    <row r="49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505">
        <f t="shared" si="7"/>
        <v>0</v>
      </c>
      <c r="K49" s="36"/>
      <c r="M49" s="159"/>
      <c r="N49" s="159"/>
    </row>
    <row r="50" ht="15" customHeight="1" spans="2:14">
      <c r="B50" s="66"/>
      <c r="C50" s="67"/>
      <c r="D50" s="68"/>
      <c r="E50" s="131"/>
      <c r="F50" s="132"/>
      <c r="G50" s="123" t="str">
        <f t="shared" si="5"/>
        <v>Not Started</v>
      </c>
      <c r="H50" s="133"/>
      <c r="J50" s="505">
        <f t="shared" si="7"/>
        <v>0</v>
      </c>
      <c r="K50" s="36"/>
      <c r="M50" s="159"/>
      <c r="N50" s="159"/>
    </row>
    <row r="51" ht="15" customHeight="1" spans="2:14">
      <c r="B51" s="69"/>
      <c r="C51" s="70"/>
      <c r="D51" s="71"/>
      <c r="E51" s="71"/>
      <c r="F51" s="134"/>
      <c r="G51" s="71"/>
      <c r="H51" s="71"/>
      <c r="J51" s="505">
        <f t="shared" si="7"/>
        <v>0</v>
      </c>
      <c r="K51" s="36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557" t="s">
        <v>76</v>
      </c>
      <c r="K52" s="558"/>
      <c r="M52" s="159"/>
      <c r="N52" s="159"/>
    </row>
    <row r="53" spans="10:14">
      <c r="J53" s="559" t="s">
        <v>77</v>
      </c>
      <c r="K53" s="560"/>
      <c r="M53" s="159"/>
      <c r="N53" s="159"/>
    </row>
    <row r="54" ht="15.15" spans="10:14">
      <c r="J54" s="561"/>
      <c r="K54" s="562"/>
      <c r="M54" s="159"/>
      <c r="N54" s="159"/>
    </row>
    <row r="55" ht="21.75" customHeight="1" spans="2:14">
      <c r="B55" s="20" t="s">
        <v>58</v>
      </c>
      <c r="C55" s="21" t="s">
        <v>59</v>
      </c>
      <c r="D55" s="20" t="s">
        <v>60</v>
      </c>
      <c r="E55" s="80"/>
      <c r="F55" s="81" t="s">
        <v>44</v>
      </c>
      <c r="G55" s="21" t="s">
        <v>61</v>
      </c>
      <c r="H55" s="80" t="s">
        <v>62</v>
      </c>
      <c r="J55" s="159"/>
      <c r="K55" s="159"/>
      <c r="M55" s="159"/>
      <c r="N55" s="159"/>
    </row>
    <row r="56" ht="15.15" spans="2:14">
      <c r="B56" s="22">
        <v>45607</v>
      </c>
      <c r="C56" s="23">
        <v>0.208333333333333</v>
      </c>
      <c r="D56" s="24" t="s">
        <v>63</v>
      </c>
      <c r="E56" s="82"/>
      <c r="F56" s="83">
        <v>1</v>
      </c>
      <c r="G56" s="84" t="str">
        <f t="shared" si="5"/>
        <v>Complete</v>
      </c>
      <c r="H56" s="82"/>
      <c r="J56" s="159"/>
      <c r="K56" s="159"/>
      <c r="M56" s="159"/>
      <c r="N56" s="159"/>
    </row>
    <row r="57" ht="15.15" spans="2:14">
      <c r="B57" s="22"/>
      <c r="C57" s="25">
        <v>0.25</v>
      </c>
      <c r="D57" s="26"/>
      <c r="E57" s="85"/>
      <c r="F57" s="86"/>
      <c r="G57" s="87"/>
      <c r="H57" s="85"/>
      <c r="J57" s="544" t="s">
        <v>47</v>
      </c>
      <c r="K57" s="545">
        <f>K28</f>
        <v>45607</v>
      </c>
      <c r="M57" s="159"/>
      <c r="N57" s="159"/>
    </row>
    <row r="58" ht="15.15" spans="2:14">
      <c r="B58" s="22"/>
      <c r="C58" s="25">
        <v>0.291666666666666</v>
      </c>
      <c r="D58" s="26"/>
      <c r="E58" s="85"/>
      <c r="F58" s="86"/>
      <c r="G58" s="87"/>
      <c r="H58" s="85"/>
      <c r="J58" s="546"/>
      <c r="K58" s="547"/>
      <c r="M58" s="159"/>
      <c r="N58" s="159"/>
    </row>
    <row r="59" ht="28.8" spans="2:14">
      <c r="B59" s="22"/>
      <c r="C59" s="25">
        <v>0.333333333333333</v>
      </c>
      <c r="D59" s="26"/>
      <c r="E59" s="85"/>
      <c r="F59" s="86"/>
      <c r="G59" s="87"/>
      <c r="H59" s="85"/>
      <c r="J59" s="43" t="str">
        <f t="shared" ref="J59:K80" si="8">J30</f>
        <v>Find Numbers with Even Number of Digits - </v>
      </c>
      <c r="K59" s="548" t="str">
        <f t="shared" ref="K59:K60" si="9">K30</f>
        <v>https://leetcode.com/problems/find-numbers-with-even-number-of-digits/submissions/1449239712/</v>
      </c>
      <c r="M59" s="159"/>
      <c r="N59" s="159"/>
    </row>
    <row r="60" ht="29.55" spans="2:14">
      <c r="B60" s="22"/>
      <c r="C60" s="27">
        <v>0.375</v>
      </c>
      <c r="D60" s="28"/>
      <c r="E60" s="88"/>
      <c r="F60" s="89"/>
      <c r="G60" s="90"/>
      <c r="H60" s="88"/>
      <c r="J60" s="45" t="str">
        <f t="shared" si="8"/>
        <v>Single Element in a Sorted Array - </v>
      </c>
      <c r="K60" s="549" t="str">
        <f t="shared" si="9"/>
        <v>https://leetcode.com/problems/single-element-in-a-sorted-array/description/</v>
      </c>
      <c r="M60" s="172"/>
      <c r="N60" s="172"/>
    </row>
    <row r="61" ht="15.15" spans="2:14">
      <c r="B61" s="22"/>
      <c r="C61" s="606" t="s">
        <v>215</v>
      </c>
      <c r="D61" s="607"/>
      <c r="E61" s="32"/>
      <c r="F61" s="29" t="s">
        <v>64</v>
      </c>
      <c r="G61" s="30"/>
      <c r="H61" s="531"/>
      <c r="J61" s="45" t="str">
        <f t="shared" si="8"/>
        <v>Binary search algorithm -</v>
      </c>
      <c r="K61" s="549" t="str">
        <f t="shared" si="8"/>
        <v>https://www.geeksforgeeks.org/binary-search/</v>
      </c>
      <c r="M61" s="171"/>
      <c r="N61" s="171"/>
    </row>
    <row r="62" ht="29.55" spans="2:14">
      <c r="B62" s="22"/>
      <c r="C62" s="31" t="s">
        <v>65</v>
      </c>
      <c r="D62" s="32" t="s">
        <v>66</v>
      </c>
      <c r="E62" s="32" t="s">
        <v>43</v>
      </c>
      <c r="F62" s="92" t="s">
        <v>44</v>
      </c>
      <c r="G62" s="93" t="s">
        <v>61</v>
      </c>
      <c r="H62" s="92" t="s">
        <v>62</v>
      </c>
      <c r="J62" s="45" t="str">
        <f t="shared" si="8"/>
        <v>Search Insert Position -</v>
      </c>
      <c r="K62" s="549" t="str">
        <f t="shared" si="8"/>
        <v>https://leetcode.com/problems/search-insert-position/?envType=problem-list-v2&amp;envId=binary-search</v>
      </c>
      <c r="M62" s="171"/>
      <c r="N62" s="171"/>
    </row>
    <row r="63" ht="43.95" spans="2:14">
      <c r="B63" s="22"/>
      <c r="C63" s="33" t="s">
        <v>328</v>
      </c>
      <c r="D63" s="617" t="s">
        <v>329</v>
      </c>
      <c r="E63" s="617" t="s">
        <v>330</v>
      </c>
      <c r="F63" s="94">
        <v>1</v>
      </c>
      <c r="G63" s="95" t="str">
        <f t="shared" ref="G63:G67" si="10">IF(F63=100%,"Complete",IF(AND(F63&lt;100%,F63&gt;0%),"In Progress","Not Started"))</f>
        <v>Complete</v>
      </c>
      <c r="H63" s="96"/>
      <c r="J63" s="45">
        <f t="shared" si="8"/>
        <v>0</v>
      </c>
      <c r="K63" s="549">
        <f t="shared" si="8"/>
        <v>0</v>
      </c>
      <c r="M63" s="171"/>
      <c r="N63" s="171"/>
    </row>
    <row r="64" ht="43.2" spans="2:14">
      <c r="B64" s="22"/>
      <c r="C64" s="35" t="s">
        <v>331</v>
      </c>
      <c r="D64" s="618" t="s">
        <v>270</v>
      </c>
      <c r="E64" s="618" t="s">
        <v>271</v>
      </c>
      <c r="F64" s="97">
        <v>1</v>
      </c>
      <c r="G64" s="95" t="str">
        <f t="shared" si="10"/>
        <v>Complete</v>
      </c>
      <c r="H64" s="98"/>
      <c r="J64" s="521"/>
      <c r="K64" s="541"/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523"/>
      <c r="K65" s="123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523"/>
      <c r="K66" s="123"/>
      <c r="M66" s="171"/>
      <c r="N66" s="171"/>
    </row>
    <row r="67" ht="15.15" spans="2:14">
      <c r="B67" s="22"/>
      <c r="C67" s="608"/>
      <c r="D67" s="457"/>
      <c r="E67" s="457"/>
      <c r="F67" s="572"/>
      <c r="G67" s="95" t="str">
        <f t="shared" si="10"/>
        <v>Not Started</v>
      </c>
      <c r="H67" s="535"/>
      <c r="J67" s="523" t="str">
        <f t="shared" si="8"/>
        <v>Consume GitHub API - continue</v>
      </c>
      <c r="K67" s="123"/>
      <c r="M67" s="171"/>
      <c r="N67" s="171"/>
    </row>
    <row r="68" ht="15.15" spans="2:14">
      <c r="B68" s="22"/>
      <c r="C68" s="609" t="s">
        <v>216</v>
      </c>
      <c r="D68" s="610"/>
      <c r="E68" s="614"/>
      <c r="F68" s="536" t="s">
        <v>217</v>
      </c>
      <c r="G68" s="40"/>
      <c r="H68" s="100"/>
      <c r="J68" s="523" t="str">
        <f t="shared" si="8"/>
        <v>Data wrangling - requested review - no changes requested</v>
      </c>
      <c r="K68" s="123"/>
      <c r="M68" s="171"/>
      <c r="N68" s="171"/>
    </row>
    <row r="69" ht="15.15" spans="2:14">
      <c r="B69" s="22"/>
      <c r="C69" s="517" t="s">
        <v>69</v>
      </c>
      <c r="D69" s="517" t="s">
        <v>70</v>
      </c>
      <c r="E69" s="518"/>
      <c r="F69" s="102" t="s">
        <v>44</v>
      </c>
      <c r="G69" s="103" t="s">
        <v>61</v>
      </c>
      <c r="H69" s="104" t="s">
        <v>62</v>
      </c>
      <c r="J69" s="523" t="str">
        <f t="shared" si="8"/>
        <v>Bank accounts part 1 - no changes requested</v>
      </c>
      <c r="K69" s="123"/>
      <c r="M69" s="173"/>
      <c r="N69" s="173"/>
    </row>
    <row r="70" ht="28.8" spans="2:11">
      <c r="B70" s="22"/>
      <c r="C70" s="42" t="s">
        <v>332</v>
      </c>
      <c r="D70" s="619" t="s">
        <v>333</v>
      </c>
      <c r="E70" s="648"/>
      <c r="F70" s="106">
        <v>1</v>
      </c>
      <c r="G70" s="107" t="str">
        <f t="shared" ref="G70:G93" si="11">IF(F70=100%,"Complete",IF(AND(F70&lt;100%,F70&gt;0%),"In Progress","Not Started"))</f>
        <v>Complete</v>
      </c>
      <c r="H70" s="108"/>
      <c r="J70" s="523" t="str">
        <f t="shared" si="8"/>
        <v>Weekly Reflection session - rescheduled</v>
      </c>
      <c r="K70" s="123"/>
    </row>
    <row r="71" spans="2:11">
      <c r="B71" s="22"/>
      <c r="C71" s="44" t="s">
        <v>334</v>
      </c>
      <c r="D71" s="667" t="s">
        <v>335</v>
      </c>
      <c r="E71" s="668"/>
      <c r="F71" s="110">
        <v>1</v>
      </c>
      <c r="G71" s="107" t="str">
        <f t="shared" si="11"/>
        <v>Complete</v>
      </c>
      <c r="H71" s="111"/>
      <c r="J71" s="523">
        <f t="shared" si="8"/>
        <v>0</v>
      </c>
      <c r="K71" s="123"/>
    </row>
    <row r="72" spans="2:11">
      <c r="B72" s="22"/>
      <c r="C72" s="44" t="s">
        <v>336</v>
      </c>
      <c r="D72" s="667" t="s">
        <v>337</v>
      </c>
      <c r="E72" s="668"/>
      <c r="F72" s="110">
        <v>1</v>
      </c>
      <c r="G72" s="107" t="str">
        <f t="shared" si="11"/>
        <v>Complete</v>
      </c>
      <c r="H72" s="111"/>
      <c r="J72" s="523">
        <f t="shared" si="8"/>
        <v>0</v>
      </c>
      <c r="K72" s="123"/>
    </row>
    <row r="73" spans="2:11">
      <c r="B73" s="22"/>
      <c r="C73" s="44" t="s">
        <v>338</v>
      </c>
      <c r="D73" s="667" t="s">
        <v>339</v>
      </c>
      <c r="E73" s="668"/>
      <c r="F73" s="110">
        <v>1</v>
      </c>
      <c r="G73" s="107" t="str">
        <f t="shared" si="11"/>
        <v>Complete</v>
      </c>
      <c r="H73" s="111"/>
      <c r="J73" s="523">
        <f t="shared" si="8"/>
        <v>0</v>
      </c>
      <c r="K73" s="123"/>
    </row>
    <row r="74" ht="15.15" spans="2:11">
      <c r="B74" s="22"/>
      <c r="C74" s="46"/>
      <c r="D74" s="47"/>
      <c r="E74" s="112"/>
      <c r="F74" s="113"/>
      <c r="G74" s="107" t="str">
        <f t="shared" si="11"/>
        <v>Not Started</v>
      </c>
      <c r="H74" s="103"/>
      <c r="J74" s="550"/>
      <c r="K74" s="551"/>
    </row>
    <row r="75" ht="15.15" spans="2:11">
      <c r="B75" s="22"/>
      <c r="C75" s="48">
        <v>0.541666666666667</v>
      </c>
      <c r="D75" s="49"/>
      <c r="E75" s="114"/>
      <c r="F75" s="115" t="s">
        <v>71</v>
      </c>
      <c r="G75" s="116"/>
      <c r="H75" s="117"/>
      <c r="J75" s="552" t="s">
        <v>64</v>
      </c>
      <c r="K75" s="531"/>
    </row>
    <row r="76" ht="15.15" spans="2:11">
      <c r="B76" s="22"/>
      <c r="C76" s="519">
        <v>0.583333333333333</v>
      </c>
      <c r="D76" s="611"/>
      <c r="E76" s="520"/>
      <c r="F76" s="50" t="s">
        <v>72</v>
      </c>
      <c r="G76" s="51"/>
      <c r="H76" s="118"/>
      <c r="J76" s="505" t="str">
        <f t="shared" si="8"/>
        <v>Password Strength Checker - oswell.ndhlovu@umuzi.org - review</v>
      </c>
      <c r="K76" s="36"/>
    </row>
    <row r="77" ht="15.15" spans="2:11">
      <c r="B77" s="22"/>
      <c r="C77" s="52" t="s">
        <v>69</v>
      </c>
      <c r="D77" s="53"/>
      <c r="E77" s="119"/>
      <c r="F77" s="120" t="s">
        <v>44</v>
      </c>
      <c r="G77" s="120" t="s">
        <v>61</v>
      </c>
      <c r="H77" s="118" t="s">
        <v>62</v>
      </c>
      <c r="J77" s="505" t="str">
        <f t="shared" si="8"/>
        <v>Simple Calculator Part 1 - moganedilifa@gmail.com - reviewed by someone else</v>
      </c>
      <c r="K77" s="36"/>
    </row>
    <row r="78" ht="15" customHeight="1" spans="2:11">
      <c r="B78" s="22"/>
      <c r="C78" s="521" t="s">
        <v>340</v>
      </c>
      <c r="D78" s="541"/>
      <c r="E78" s="120" t="s">
        <v>219</v>
      </c>
      <c r="F78" s="122">
        <v>1</v>
      </c>
      <c r="G78" s="541" t="str">
        <f t="shared" si="11"/>
        <v>Complete</v>
      </c>
      <c r="H78" s="124"/>
      <c r="J78" s="505">
        <f t="shared" si="8"/>
        <v>0</v>
      </c>
      <c r="K78" s="36"/>
    </row>
    <row r="79" spans="2:11">
      <c r="B79" s="22"/>
      <c r="C79" s="523" t="s">
        <v>341</v>
      </c>
      <c r="D79" s="123"/>
      <c r="E79" s="615"/>
      <c r="F79" s="126"/>
      <c r="G79" s="123" t="str">
        <f t="shared" si="11"/>
        <v>Not Started</v>
      </c>
      <c r="H79" s="127"/>
      <c r="J79" s="505">
        <f t="shared" si="8"/>
        <v>0</v>
      </c>
      <c r="K79" s="36"/>
    </row>
    <row r="80" ht="15.15" spans="2:11">
      <c r="B80" s="22"/>
      <c r="C80" s="525" t="s">
        <v>221</v>
      </c>
      <c r="D80" s="612"/>
      <c r="E80" s="615"/>
      <c r="F80" s="126"/>
      <c r="G80" s="123" t="str">
        <f t="shared" si="11"/>
        <v>Not Started</v>
      </c>
      <c r="H80" s="127"/>
      <c r="J80" s="505">
        <f t="shared" si="8"/>
        <v>0</v>
      </c>
      <c r="K80" s="36"/>
    </row>
    <row r="81" ht="15.15" spans="2:11">
      <c r="B81" s="22"/>
      <c r="C81" s="613" t="s">
        <v>308</v>
      </c>
      <c r="D81" s="130"/>
      <c r="E81" s="616" t="s">
        <v>222</v>
      </c>
      <c r="F81" s="126">
        <v>1</v>
      </c>
      <c r="G81" s="123" t="str">
        <f t="shared" si="11"/>
        <v>Complete</v>
      </c>
      <c r="H81" s="127"/>
      <c r="J81" s="553"/>
      <c r="K81" s="554"/>
    </row>
    <row r="82" ht="15.15" spans="2:11">
      <c r="B82" s="22"/>
      <c r="C82" s="570" t="s">
        <v>342</v>
      </c>
      <c r="D82" s="571"/>
      <c r="E82" s="129" t="s">
        <v>224</v>
      </c>
      <c r="F82" s="126">
        <v>1</v>
      </c>
      <c r="G82" s="123" t="str">
        <f t="shared" si="11"/>
        <v>Complete</v>
      </c>
      <c r="H82" s="127"/>
      <c r="J82" s="555" t="s">
        <v>67</v>
      </c>
      <c r="K82" s="556">
        <f>B93</f>
        <v>45608</v>
      </c>
    </row>
    <row r="83" ht="15.15" spans="2:11">
      <c r="B83" s="22"/>
      <c r="C83" s="64" t="s">
        <v>343</v>
      </c>
      <c r="D83" s="65"/>
      <c r="E83" s="130"/>
      <c r="F83" s="126">
        <v>1</v>
      </c>
      <c r="G83" s="123" t="str">
        <f t="shared" si="11"/>
        <v>Complete</v>
      </c>
      <c r="H83" s="127"/>
      <c r="J83" s="573"/>
      <c r="K83" s="574"/>
    </row>
    <row r="84" spans="2:11">
      <c r="B84" s="22"/>
      <c r="C84" s="64" t="s">
        <v>344</v>
      </c>
      <c r="D84" s="65"/>
      <c r="E84" s="130"/>
      <c r="F84" s="126">
        <v>1</v>
      </c>
      <c r="G84" s="123" t="str">
        <f t="shared" si="11"/>
        <v>Complete</v>
      </c>
      <c r="H84" s="127"/>
      <c r="J84" s="43" t="str">
        <f t="shared" ref="J84:K88" si="12">C107</f>
        <v>Binary search algorithm</v>
      </c>
      <c r="K84" s="548" t="str">
        <f t="shared" si="12"/>
        <v>https://www.geeksforgeeks.org/binary-search/</v>
      </c>
    </row>
    <row r="85" ht="28.8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45" t="str">
        <f t="shared" si="12"/>
        <v>Breadth First Search</v>
      </c>
      <c r="K85" s="549" t="str">
        <f t="shared" si="12"/>
        <v>https://www.youtube.com/results?search_query=bfs+python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45">
        <f t="shared" si="12"/>
        <v>0</v>
      </c>
      <c r="K86" s="549">
        <f t="shared" si="12"/>
        <v>0</v>
      </c>
    </row>
    <row r="87" ht="15.15" spans="2:11">
      <c r="B87" s="66"/>
      <c r="C87" s="67"/>
      <c r="D87" s="68"/>
      <c r="E87" s="131"/>
      <c r="F87" s="132"/>
      <c r="G87" s="123" t="str">
        <f t="shared" si="11"/>
        <v>Not Started</v>
      </c>
      <c r="H87" s="133"/>
      <c r="J87" s="45">
        <f t="shared" si="12"/>
        <v>0</v>
      </c>
      <c r="K87" s="549">
        <f t="shared" si="12"/>
        <v>0</v>
      </c>
    </row>
    <row r="88" ht="25.75" spans="2:11">
      <c r="B88" s="69"/>
      <c r="C88" s="70"/>
      <c r="D88" s="71"/>
      <c r="E88" s="71"/>
      <c r="F88" s="134"/>
      <c r="G88" s="71"/>
      <c r="H88" s="71"/>
      <c r="J88" s="45">
        <f t="shared" si="12"/>
        <v>0</v>
      </c>
      <c r="K88" s="549">
        <f t="shared" si="12"/>
        <v>0</v>
      </c>
    </row>
    <row r="89" ht="15.75" customHeight="1" spans="2:11">
      <c r="B89" s="69"/>
      <c r="C89" s="70"/>
      <c r="D89" s="71"/>
      <c r="E89" s="71"/>
      <c r="F89" s="134"/>
      <c r="G89" s="71"/>
      <c r="H89" s="71"/>
      <c r="J89" s="521"/>
      <c r="K89" s="541"/>
    </row>
    <row r="90" spans="10:11">
      <c r="J90" s="523"/>
      <c r="K90" s="123"/>
    </row>
    <row r="91" ht="15.15" spans="10:11">
      <c r="J91" s="523"/>
      <c r="K91" s="123"/>
    </row>
    <row r="92" ht="21.75" customHeight="1" spans="2:11">
      <c r="B92" s="20" t="s">
        <v>58</v>
      </c>
      <c r="C92" s="21" t="s">
        <v>59</v>
      </c>
      <c r="D92" s="20" t="s">
        <v>60</v>
      </c>
      <c r="E92" s="80"/>
      <c r="F92" s="81" t="s">
        <v>44</v>
      </c>
      <c r="G92" s="21" t="s">
        <v>61</v>
      </c>
      <c r="H92" s="80" t="s">
        <v>62</v>
      </c>
      <c r="J92" s="523" t="str">
        <f t="shared" ref="J92:J98" si="13">C118</f>
        <v>Consume GitHub API - continue</v>
      </c>
      <c r="K92" s="123"/>
    </row>
    <row r="93" spans="2:11">
      <c r="B93" s="22">
        <v>45608</v>
      </c>
      <c r="C93" s="23">
        <v>0.208333333333333</v>
      </c>
      <c r="D93" s="24" t="s">
        <v>63</v>
      </c>
      <c r="E93" s="82"/>
      <c r="F93" s="83">
        <v>1</v>
      </c>
      <c r="G93" s="84" t="str">
        <f t="shared" si="11"/>
        <v>Complete</v>
      </c>
      <c r="H93" s="82"/>
      <c r="J93" s="523" t="str">
        <f t="shared" si="13"/>
        <v>Data wrangling - no changes </v>
      </c>
      <c r="K93" s="123"/>
    </row>
    <row r="94" spans="2:11">
      <c r="B94" s="22"/>
      <c r="C94" s="25">
        <v>0.25</v>
      </c>
      <c r="D94" s="26"/>
      <c r="E94" s="85"/>
      <c r="F94" s="86"/>
      <c r="G94" s="87"/>
      <c r="H94" s="85"/>
      <c r="J94" s="523" t="str">
        <f t="shared" si="13"/>
        <v>Bank accounts part 1 - no changes </v>
      </c>
      <c r="K94" s="123"/>
    </row>
    <row r="95" spans="2:11">
      <c r="B95" s="22"/>
      <c r="C95" s="25">
        <v>0.291666666666666</v>
      </c>
      <c r="D95" s="26"/>
      <c r="E95" s="85"/>
      <c r="F95" s="86"/>
      <c r="G95" s="87"/>
      <c r="H95" s="85"/>
      <c r="J95" s="523">
        <f t="shared" si="13"/>
        <v>0</v>
      </c>
      <c r="K95" s="123"/>
    </row>
    <row r="96" spans="2:11">
      <c r="B96" s="22"/>
      <c r="C96" s="25">
        <v>0.333333333333333</v>
      </c>
      <c r="D96" s="26"/>
      <c r="E96" s="85"/>
      <c r="F96" s="86"/>
      <c r="G96" s="87"/>
      <c r="H96" s="85"/>
      <c r="J96" s="523">
        <f t="shared" si="13"/>
        <v>0</v>
      </c>
      <c r="K96" s="123"/>
    </row>
    <row r="97" ht="15.15" spans="2:11">
      <c r="B97" s="22"/>
      <c r="C97" s="27">
        <v>0.375</v>
      </c>
      <c r="D97" s="28"/>
      <c r="E97" s="88"/>
      <c r="F97" s="89"/>
      <c r="G97" s="90"/>
      <c r="H97" s="88"/>
      <c r="J97" s="523">
        <f t="shared" si="13"/>
        <v>0</v>
      </c>
      <c r="K97" s="123"/>
    </row>
    <row r="98" ht="15.15" spans="2:11">
      <c r="B98" s="22"/>
      <c r="C98" s="606" t="s">
        <v>215</v>
      </c>
      <c r="D98" s="607"/>
      <c r="E98" s="32"/>
      <c r="F98" s="29" t="s">
        <v>64</v>
      </c>
      <c r="G98" s="30"/>
      <c r="H98" s="531"/>
      <c r="J98" s="523">
        <f t="shared" si="13"/>
        <v>0</v>
      </c>
      <c r="K98" s="123"/>
    </row>
    <row r="99" ht="15.15" spans="2:11">
      <c r="B99" s="22"/>
      <c r="C99" s="31" t="s">
        <v>65</v>
      </c>
      <c r="D99" s="32" t="s">
        <v>66</v>
      </c>
      <c r="E99" s="32" t="s">
        <v>43</v>
      </c>
      <c r="F99" s="92" t="s">
        <v>44</v>
      </c>
      <c r="G99" s="93" t="s">
        <v>61</v>
      </c>
      <c r="H99" s="92" t="s">
        <v>62</v>
      </c>
      <c r="J99" s="575"/>
      <c r="K99" s="576"/>
    </row>
    <row r="100" ht="43.95" spans="2:11">
      <c r="B100" s="22"/>
      <c r="C100" s="33" t="s">
        <v>318</v>
      </c>
      <c r="D100" s="617" t="s">
        <v>319</v>
      </c>
      <c r="E100" s="617" t="s">
        <v>320</v>
      </c>
      <c r="F100" s="94">
        <v>1</v>
      </c>
      <c r="G100" s="95" t="str">
        <f t="shared" ref="G100:G104" si="14">IF(F100=100%,"Complete",IF(AND(F100&lt;100%,F100&gt;0%),"In Progress","Not Started"))</f>
        <v>Complete</v>
      </c>
      <c r="H100" s="96"/>
      <c r="J100" s="552" t="s">
        <v>64</v>
      </c>
      <c r="K100" s="531"/>
    </row>
    <row r="101" spans="2:11">
      <c r="B101" s="22"/>
      <c r="C101" s="35"/>
      <c r="D101" s="36"/>
      <c r="E101" s="36"/>
      <c r="F101" s="97"/>
      <c r="G101" s="95" t="str">
        <f t="shared" si="14"/>
        <v>Not Started</v>
      </c>
      <c r="H101" s="98"/>
      <c r="J101" s="513" t="str">
        <f t="shared" ref="J101:J105" si="15">C100</f>
        <v>Level 2 Coding Challenges - bhekumuzitshabalala.main@gmail.com - review</v>
      </c>
      <c r="K101" s="34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505">
        <f t="shared" si="15"/>
        <v>0</v>
      </c>
      <c r="K102" s="36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505">
        <f t="shared" si="15"/>
        <v>0</v>
      </c>
      <c r="K103" s="36"/>
    </row>
    <row r="104" ht="15.15" spans="2:11">
      <c r="B104" s="22"/>
      <c r="C104" s="608"/>
      <c r="D104" s="457"/>
      <c r="E104" s="457"/>
      <c r="F104" s="572"/>
      <c r="G104" s="95" t="str">
        <f t="shared" si="14"/>
        <v>Not Started</v>
      </c>
      <c r="H104" s="535"/>
      <c r="J104" s="505">
        <f t="shared" si="15"/>
        <v>0</v>
      </c>
      <c r="K104" s="36"/>
    </row>
    <row r="105" ht="15.15" spans="2:11">
      <c r="B105" s="22"/>
      <c r="C105" s="609" t="s">
        <v>216</v>
      </c>
      <c r="D105" s="610"/>
      <c r="E105" s="614"/>
      <c r="F105" s="536" t="s">
        <v>217</v>
      </c>
      <c r="G105" s="40"/>
      <c r="H105" s="100"/>
      <c r="J105" s="505">
        <f t="shared" si="15"/>
        <v>0</v>
      </c>
      <c r="K105" s="36"/>
    </row>
    <row r="106" ht="15.15" spans="2:11">
      <c r="B106" s="22"/>
      <c r="C106" s="517" t="s">
        <v>69</v>
      </c>
      <c r="D106" s="517" t="s">
        <v>70</v>
      </c>
      <c r="E106" s="518"/>
      <c r="F106" s="102" t="s">
        <v>44</v>
      </c>
      <c r="G106" s="103" t="s">
        <v>61</v>
      </c>
      <c r="H106" s="104" t="s">
        <v>62</v>
      </c>
      <c r="J106" s="557" t="s">
        <v>76</v>
      </c>
      <c r="K106" s="558"/>
    </row>
    <row r="107" spans="2:11">
      <c r="B107" s="22"/>
      <c r="C107" s="44" t="s">
        <v>345</v>
      </c>
      <c r="D107" s="667" t="s">
        <v>337</v>
      </c>
      <c r="E107" s="668"/>
      <c r="F107" s="110">
        <v>1</v>
      </c>
      <c r="G107" s="107" t="str">
        <f t="shared" ref="G107:G130" si="16">IF(F107=100%,"Complete",IF(AND(F107&lt;100%,F107&gt;0%),"In Progress","Not Started"))</f>
        <v>Complete</v>
      </c>
      <c r="H107" s="108"/>
      <c r="J107" s="559" t="s">
        <v>77</v>
      </c>
      <c r="K107" s="560"/>
    </row>
    <row r="108" ht="15.15" spans="2:11">
      <c r="B108" s="22"/>
      <c r="C108" s="44" t="s">
        <v>346</v>
      </c>
      <c r="D108" s="667" t="s">
        <v>347</v>
      </c>
      <c r="E108" s="668"/>
      <c r="F108" s="110">
        <v>1</v>
      </c>
      <c r="G108" s="107" t="str">
        <f t="shared" si="16"/>
        <v>Complete</v>
      </c>
      <c r="H108" s="111"/>
      <c r="J108" s="561"/>
      <c r="K108" s="562"/>
    </row>
    <row r="109" spans="2:8">
      <c r="B109" s="22"/>
      <c r="C109" s="44"/>
      <c r="D109" s="45"/>
      <c r="E109" s="109"/>
      <c r="F109" s="110"/>
      <c r="G109" s="107" t="str">
        <f t="shared" si="16"/>
        <v>Not Started</v>
      </c>
      <c r="H109" s="111"/>
    </row>
    <row r="110" ht="15.15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75" customHeight="1" spans="2:11">
      <c r="B111" s="22"/>
      <c r="C111" s="46"/>
      <c r="D111" s="47"/>
      <c r="E111" s="112"/>
      <c r="F111" s="110"/>
      <c r="G111" s="107" t="str">
        <f t="shared" si="16"/>
        <v>Not Started</v>
      </c>
      <c r="H111" s="103"/>
      <c r="J111" s="544" t="s">
        <v>47</v>
      </c>
      <c r="K111" s="545">
        <f>K82</f>
        <v>45608</v>
      </c>
    </row>
    <row r="112" ht="15.75" customHeight="1" spans="2:11">
      <c r="B112" s="22"/>
      <c r="C112" s="48">
        <v>0.541666666666667</v>
      </c>
      <c r="D112" s="49"/>
      <c r="E112" s="114"/>
      <c r="F112" s="115" t="s">
        <v>71</v>
      </c>
      <c r="G112" s="116"/>
      <c r="H112" s="117"/>
      <c r="J112" s="546"/>
      <c r="K112" s="547"/>
    </row>
    <row r="113" ht="15.75" customHeight="1" spans="2:11">
      <c r="B113" s="22"/>
      <c r="C113" s="519">
        <v>0.583333333333333</v>
      </c>
      <c r="D113" s="611"/>
      <c r="E113" s="520"/>
      <c r="F113" s="50" t="s">
        <v>72</v>
      </c>
      <c r="G113" s="51"/>
      <c r="H113" s="118"/>
      <c r="J113" s="43" t="str">
        <f t="shared" ref="J113:K127" si="17">J84</f>
        <v>Binary search algorithm</v>
      </c>
      <c r="K113" s="548" t="str">
        <f t="shared" ref="K113:K114" si="18">K84</f>
        <v>https://www.geeksforgeeks.org/binary-search/</v>
      </c>
    </row>
    <row r="114" ht="15.75" customHeight="1" spans="2:11">
      <c r="B114" s="22"/>
      <c r="C114" s="52" t="s">
        <v>69</v>
      </c>
      <c r="D114" s="53"/>
      <c r="E114" s="119"/>
      <c r="F114" s="120" t="s">
        <v>44</v>
      </c>
      <c r="G114" s="120" t="s">
        <v>61</v>
      </c>
      <c r="H114" s="118" t="s">
        <v>62</v>
      </c>
      <c r="J114" s="45" t="str">
        <f t="shared" si="17"/>
        <v>Breadth First Search</v>
      </c>
      <c r="K114" s="549" t="str">
        <f t="shared" si="18"/>
        <v>https://www.youtube.com/results?search_query=bfs+python</v>
      </c>
    </row>
    <row r="115" ht="15" customHeight="1" spans="2:11">
      <c r="B115" s="22"/>
      <c r="C115" s="521" t="s">
        <v>218</v>
      </c>
      <c r="D115" s="541"/>
      <c r="E115" s="120" t="s">
        <v>219</v>
      </c>
      <c r="F115" s="122"/>
      <c r="G115" s="541" t="str">
        <f t="shared" si="16"/>
        <v>Not Started</v>
      </c>
      <c r="H115" s="124"/>
      <c r="J115" s="45">
        <f t="shared" si="17"/>
        <v>0</v>
      </c>
      <c r="K115" s="549">
        <f t="shared" si="17"/>
        <v>0</v>
      </c>
    </row>
    <row r="116" spans="2:11">
      <c r="B116" s="22"/>
      <c r="C116" s="523" t="s">
        <v>220</v>
      </c>
      <c r="D116" s="123"/>
      <c r="E116" s="615"/>
      <c r="F116" s="126"/>
      <c r="G116" s="123" t="str">
        <f t="shared" si="16"/>
        <v>Not Started</v>
      </c>
      <c r="H116" s="127"/>
      <c r="J116" s="45">
        <f t="shared" si="17"/>
        <v>0</v>
      </c>
      <c r="K116" s="549">
        <f t="shared" si="17"/>
        <v>0</v>
      </c>
    </row>
    <row r="117" ht="15.15" spans="2:11">
      <c r="B117" s="22"/>
      <c r="C117" s="525" t="s">
        <v>221</v>
      </c>
      <c r="D117" s="612"/>
      <c r="E117" s="615"/>
      <c r="F117" s="126"/>
      <c r="G117" s="123" t="str">
        <f t="shared" si="16"/>
        <v>Not Started</v>
      </c>
      <c r="H117" s="127"/>
      <c r="J117" s="45">
        <f t="shared" si="17"/>
        <v>0</v>
      </c>
      <c r="K117" s="549">
        <f t="shared" si="17"/>
        <v>0</v>
      </c>
    </row>
    <row r="118" ht="15.15" spans="2:11">
      <c r="B118" s="22"/>
      <c r="C118" s="613" t="s">
        <v>308</v>
      </c>
      <c r="D118" s="130"/>
      <c r="E118" s="616" t="s">
        <v>222</v>
      </c>
      <c r="F118" s="126">
        <v>1</v>
      </c>
      <c r="G118" s="123" t="str">
        <f t="shared" si="16"/>
        <v>Complete</v>
      </c>
      <c r="H118" s="127"/>
      <c r="J118" s="521"/>
      <c r="K118" s="541"/>
    </row>
    <row r="119" ht="15" customHeight="1" spans="2:11">
      <c r="B119" s="22"/>
      <c r="C119" s="570" t="s">
        <v>348</v>
      </c>
      <c r="D119" s="571"/>
      <c r="E119" s="129" t="s">
        <v>224</v>
      </c>
      <c r="F119" s="126"/>
      <c r="G119" s="123" t="str">
        <f t="shared" si="16"/>
        <v>Not Started</v>
      </c>
      <c r="H119" s="127"/>
      <c r="J119" s="523"/>
      <c r="K119" s="123"/>
    </row>
    <row r="120" ht="15" customHeight="1" spans="2:11">
      <c r="B120" s="22"/>
      <c r="C120" s="64" t="s">
        <v>349</v>
      </c>
      <c r="D120" s="65"/>
      <c r="E120" s="130"/>
      <c r="F120" s="126"/>
      <c r="G120" s="123" t="str">
        <f t="shared" si="16"/>
        <v>Not Started</v>
      </c>
      <c r="H120" s="127"/>
      <c r="J120" s="523"/>
      <c r="K120" s="123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523"/>
      <c r="K121" s="123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523" t="str">
        <f t="shared" si="17"/>
        <v>Data wrangling - no changes </v>
      </c>
      <c r="K122" s="123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523" t="str">
        <f t="shared" si="17"/>
        <v>Bank accounts part 1 - no changes </v>
      </c>
      <c r="K123" s="123"/>
    </row>
    <row r="124" ht="15.75" customHeight="1" spans="2:11">
      <c r="B124" s="66"/>
      <c r="C124" s="67"/>
      <c r="D124" s="68"/>
      <c r="E124" s="131"/>
      <c r="F124" s="132"/>
      <c r="G124" s="123" t="str">
        <f t="shared" si="16"/>
        <v>Not Started</v>
      </c>
      <c r="H124" s="133"/>
      <c r="J124" s="523">
        <f t="shared" si="17"/>
        <v>0</v>
      </c>
      <c r="K124" s="123"/>
    </row>
    <row r="125" ht="25" spans="2:11">
      <c r="B125" s="69"/>
      <c r="C125" s="70"/>
      <c r="D125" s="71"/>
      <c r="E125" s="71"/>
      <c r="F125" s="134"/>
      <c r="G125" s="71"/>
      <c r="H125" s="71"/>
      <c r="J125" s="523">
        <f t="shared" si="17"/>
        <v>0</v>
      </c>
      <c r="K125" s="123"/>
    </row>
    <row r="126" ht="15.75" customHeight="1" spans="2:11">
      <c r="B126" s="69"/>
      <c r="C126" s="70"/>
      <c r="D126" s="71"/>
      <c r="E126" s="71"/>
      <c r="F126" s="134"/>
      <c r="G126" s="71"/>
      <c r="H126" s="71"/>
      <c r="J126" s="523">
        <f t="shared" si="17"/>
        <v>0</v>
      </c>
      <c r="K126" s="123"/>
    </row>
    <row r="127" spans="10:11">
      <c r="J127" s="523">
        <f t="shared" si="17"/>
        <v>0</v>
      </c>
      <c r="K127" s="123"/>
    </row>
    <row r="128" ht="15.15" spans="10:11">
      <c r="J128" s="550"/>
      <c r="K128" s="551"/>
    </row>
    <row r="129" ht="21.75" customHeight="1" spans="2:11">
      <c r="B129" s="20" t="s">
        <v>58</v>
      </c>
      <c r="C129" s="21" t="s">
        <v>59</v>
      </c>
      <c r="D129" s="20" t="s">
        <v>60</v>
      </c>
      <c r="E129" s="80"/>
      <c r="F129" s="81" t="s">
        <v>44</v>
      </c>
      <c r="G129" s="21" t="s">
        <v>61</v>
      </c>
      <c r="H129" s="80" t="s">
        <v>62</v>
      </c>
      <c r="J129" s="552" t="s">
        <v>64</v>
      </c>
      <c r="K129" s="531"/>
    </row>
    <row r="130" spans="2:11">
      <c r="B130" s="22">
        <v>45609</v>
      </c>
      <c r="C130" s="23">
        <v>0.208333333333333</v>
      </c>
      <c r="D130" s="24" t="s">
        <v>63</v>
      </c>
      <c r="E130" s="82"/>
      <c r="F130" s="83">
        <v>1</v>
      </c>
      <c r="G130" s="84" t="str">
        <f t="shared" si="16"/>
        <v>Complete</v>
      </c>
      <c r="H130" s="82"/>
      <c r="J130" s="505" t="str">
        <f t="shared" ref="J130:J134" si="19">J101</f>
        <v>Level 2 Coding Challenges - bhekumuzitshabalala.main@gmail.com - review</v>
      </c>
      <c r="K130" s="36"/>
    </row>
    <row r="131" spans="2:11">
      <c r="B131" s="22"/>
      <c r="C131" s="25">
        <v>0.25</v>
      </c>
      <c r="D131" s="26"/>
      <c r="E131" s="85"/>
      <c r="F131" s="86"/>
      <c r="G131" s="87"/>
      <c r="H131" s="85"/>
      <c r="J131" s="505">
        <f t="shared" si="19"/>
        <v>0</v>
      </c>
      <c r="K131" s="36"/>
    </row>
    <row r="132" spans="2:11">
      <c r="B132" s="22"/>
      <c r="C132" s="25">
        <v>0.291666666666666</v>
      </c>
      <c r="D132" s="26"/>
      <c r="E132" s="85"/>
      <c r="F132" s="86"/>
      <c r="G132" s="87"/>
      <c r="H132" s="85"/>
      <c r="J132" s="505">
        <f t="shared" si="19"/>
        <v>0</v>
      </c>
      <c r="K132" s="36"/>
    </row>
    <row r="133" spans="2:11">
      <c r="B133" s="22"/>
      <c r="C133" s="25">
        <v>0.333333333333333</v>
      </c>
      <c r="D133" s="26"/>
      <c r="E133" s="85"/>
      <c r="F133" s="86"/>
      <c r="G133" s="87"/>
      <c r="H133" s="85"/>
      <c r="J133" s="505">
        <f t="shared" si="19"/>
        <v>0</v>
      </c>
      <c r="K133" s="36"/>
    </row>
    <row r="134" ht="15.75" customHeight="1" spans="2:11">
      <c r="B134" s="22"/>
      <c r="C134" s="27">
        <v>0.375</v>
      </c>
      <c r="D134" s="28"/>
      <c r="E134" s="88"/>
      <c r="F134" s="89"/>
      <c r="G134" s="90"/>
      <c r="H134" s="88"/>
      <c r="J134" s="505">
        <f t="shared" si="19"/>
        <v>0</v>
      </c>
      <c r="K134" s="36"/>
    </row>
    <row r="135" ht="15.75" customHeight="1" spans="2:11">
      <c r="B135" s="22"/>
      <c r="C135" s="606" t="s">
        <v>215</v>
      </c>
      <c r="D135" s="607"/>
      <c r="E135" s="32"/>
      <c r="F135" s="29" t="s">
        <v>64</v>
      </c>
      <c r="G135" s="30"/>
      <c r="H135" s="531"/>
      <c r="J135" s="553"/>
      <c r="K135" s="554"/>
    </row>
    <row r="136" ht="15.75" customHeight="1" spans="2:11">
      <c r="B136" s="22"/>
      <c r="C136" s="31" t="s">
        <v>65</v>
      </c>
      <c r="D136" s="32" t="s">
        <v>66</v>
      </c>
      <c r="E136" s="32" t="s">
        <v>43</v>
      </c>
      <c r="F136" s="92" t="s">
        <v>44</v>
      </c>
      <c r="G136" s="93" t="s">
        <v>61</v>
      </c>
      <c r="H136" s="92" t="s">
        <v>62</v>
      </c>
      <c r="J136" s="555" t="s">
        <v>67</v>
      </c>
      <c r="K136" s="556">
        <f>B130</f>
        <v>45609</v>
      </c>
    </row>
    <row r="137" ht="43.95" spans="2:11">
      <c r="B137" s="22"/>
      <c r="C137" s="33" t="s">
        <v>328</v>
      </c>
      <c r="D137" s="617" t="s">
        <v>350</v>
      </c>
      <c r="E137" s="617" t="s">
        <v>330</v>
      </c>
      <c r="F137" s="94">
        <v>1</v>
      </c>
      <c r="G137" s="95" t="str">
        <f t="shared" ref="G137:G141" si="20">IF(F137=100%,"Complete",IF(AND(F137&lt;100%,F137&gt;0%),"In Progress","Not Started"))</f>
        <v>Complete</v>
      </c>
      <c r="H137" s="96"/>
      <c r="J137" s="573"/>
      <c r="K137" s="574"/>
    </row>
    <row r="138" spans="2:11">
      <c r="B138" s="22"/>
      <c r="C138" s="35"/>
      <c r="D138" s="36"/>
      <c r="E138" s="36"/>
      <c r="F138" s="97"/>
      <c r="G138" s="95" t="str">
        <f t="shared" si="20"/>
        <v>Not Started</v>
      </c>
      <c r="H138" s="98"/>
      <c r="J138" s="43" t="str">
        <f t="shared" ref="J138:K142" si="21">C144</f>
        <v>coin change</v>
      </c>
      <c r="K138" s="548" t="str">
        <f t="shared" si="21"/>
        <v>https://leetcode.com/problems/coin-change/description/</v>
      </c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45">
        <f t="shared" si="21"/>
        <v>0</v>
      </c>
      <c r="K139" s="54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45">
        <f t="shared" si="21"/>
        <v>0</v>
      </c>
      <c r="K140" s="549">
        <f t="shared" si="21"/>
        <v>0</v>
      </c>
    </row>
    <row r="141" ht="15.75" customHeight="1" spans="2:11">
      <c r="B141" s="22"/>
      <c r="C141" s="608"/>
      <c r="D141" s="457"/>
      <c r="E141" s="457"/>
      <c r="F141" s="572"/>
      <c r="G141" s="95" t="str">
        <f t="shared" si="20"/>
        <v>Not Started</v>
      </c>
      <c r="H141" s="535"/>
      <c r="J141" s="45">
        <f t="shared" si="21"/>
        <v>0</v>
      </c>
      <c r="K141" s="549">
        <f t="shared" si="21"/>
        <v>0</v>
      </c>
    </row>
    <row r="142" ht="15.75" customHeight="1" spans="2:11">
      <c r="B142" s="22"/>
      <c r="C142" s="609" t="s">
        <v>216</v>
      </c>
      <c r="D142" s="610"/>
      <c r="E142" s="614"/>
      <c r="F142" s="536" t="s">
        <v>217</v>
      </c>
      <c r="G142" s="40"/>
      <c r="H142" s="100"/>
      <c r="J142" s="45">
        <f t="shared" si="21"/>
        <v>0</v>
      </c>
      <c r="K142" s="549">
        <f t="shared" si="21"/>
        <v>0</v>
      </c>
    </row>
    <row r="143" ht="15.75" customHeight="1" spans="2:11">
      <c r="B143" s="22"/>
      <c r="C143" s="517" t="s">
        <v>69</v>
      </c>
      <c r="D143" s="517" t="s">
        <v>70</v>
      </c>
      <c r="E143" s="518"/>
      <c r="F143" s="102" t="s">
        <v>44</v>
      </c>
      <c r="G143" s="103" t="s">
        <v>61</v>
      </c>
      <c r="H143" s="104" t="s">
        <v>62</v>
      </c>
      <c r="J143" s="521"/>
      <c r="K143" s="541"/>
    </row>
    <row r="144" spans="2:11">
      <c r="B144" s="22"/>
      <c r="C144" s="42" t="s">
        <v>351</v>
      </c>
      <c r="D144" s="619" t="s">
        <v>352</v>
      </c>
      <c r="E144" s="648"/>
      <c r="F144" s="106">
        <v>1</v>
      </c>
      <c r="G144" s="107" t="str">
        <f t="shared" ref="G144:G167" si="22">IF(F144=100%,"Complete",IF(AND(F144&lt;100%,F144&gt;0%),"In Progress","Not Started"))</f>
        <v>Complete</v>
      </c>
      <c r="H144" s="108" t="s">
        <v>353</v>
      </c>
      <c r="J144" s="523"/>
      <c r="K144" s="123"/>
    </row>
    <row r="145" spans="2:11">
      <c r="B145" s="22"/>
      <c r="C145" s="44"/>
      <c r="D145" s="45"/>
      <c r="E145" s="109"/>
      <c r="F145" s="110"/>
      <c r="G145" s="107" t="str">
        <f t="shared" si="22"/>
        <v>Not Started</v>
      </c>
      <c r="H145" s="111"/>
      <c r="J145" s="523"/>
      <c r="K145" s="123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523" t="str">
        <f t="shared" ref="J146:J152" si="23">C155</f>
        <v>Consume GitHub API - continue</v>
      </c>
      <c r="K146" s="123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523">
        <f t="shared" si="23"/>
        <v>0</v>
      </c>
      <c r="K147" s="123"/>
    </row>
    <row r="148" ht="15.75" customHeight="1" spans="2:11">
      <c r="B148" s="22"/>
      <c r="C148" s="46"/>
      <c r="D148" s="47"/>
      <c r="E148" s="112"/>
      <c r="F148" s="113"/>
      <c r="G148" s="107" t="str">
        <f t="shared" si="22"/>
        <v>Not Started</v>
      </c>
      <c r="H148" s="103"/>
      <c r="J148" s="523">
        <f t="shared" si="23"/>
        <v>0</v>
      </c>
      <c r="K148" s="123"/>
    </row>
    <row r="149" ht="15.75" customHeight="1" spans="2:11">
      <c r="B149" s="22"/>
      <c r="C149" s="48">
        <v>0.541666666666667</v>
      </c>
      <c r="D149" s="49"/>
      <c r="E149" s="114"/>
      <c r="F149" s="115" t="s">
        <v>71</v>
      </c>
      <c r="G149" s="116"/>
      <c r="H149" s="117"/>
      <c r="J149" s="523">
        <f t="shared" si="23"/>
        <v>0</v>
      </c>
      <c r="K149" s="123"/>
    </row>
    <row r="150" ht="15.75" customHeight="1" spans="2:11">
      <c r="B150" s="22"/>
      <c r="C150" s="519">
        <v>0.583333333333333</v>
      </c>
      <c r="D150" s="611"/>
      <c r="E150" s="520"/>
      <c r="F150" s="50" t="s">
        <v>72</v>
      </c>
      <c r="G150" s="51"/>
      <c r="H150" s="118"/>
      <c r="J150" s="523">
        <f t="shared" si="23"/>
        <v>0</v>
      </c>
      <c r="K150" s="123"/>
    </row>
    <row r="151" ht="15.75" customHeight="1" spans="2:11">
      <c r="B151" s="22"/>
      <c r="C151" s="52" t="s">
        <v>69</v>
      </c>
      <c r="D151" s="53"/>
      <c r="E151" s="119"/>
      <c r="F151" s="120" t="s">
        <v>44</v>
      </c>
      <c r="G151" s="120" t="s">
        <v>61</v>
      </c>
      <c r="H151" s="118" t="s">
        <v>62</v>
      </c>
      <c r="J151" s="523">
        <f t="shared" si="23"/>
        <v>0</v>
      </c>
      <c r="K151" s="123"/>
    </row>
    <row r="152" ht="15" customHeight="1" spans="2:11">
      <c r="B152" s="22"/>
      <c r="C152" s="521" t="s">
        <v>218</v>
      </c>
      <c r="D152" s="541"/>
      <c r="E152" s="120" t="s">
        <v>219</v>
      </c>
      <c r="F152" s="122"/>
      <c r="G152" s="541" t="str">
        <f t="shared" si="22"/>
        <v>Not Started</v>
      </c>
      <c r="H152" s="124"/>
      <c r="J152" s="523">
        <f t="shared" si="23"/>
        <v>0</v>
      </c>
      <c r="K152" s="123"/>
    </row>
    <row r="153" ht="15.15" spans="2:11">
      <c r="B153" s="22"/>
      <c r="C153" s="523" t="s">
        <v>220</v>
      </c>
      <c r="D153" s="123"/>
      <c r="E153" s="615"/>
      <c r="F153" s="126"/>
      <c r="G153" s="123" t="str">
        <f t="shared" si="22"/>
        <v>Not Started</v>
      </c>
      <c r="H153" s="127"/>
      <c r="J153" s="575"/>
      <c r="K153" s="576"/>
    </row>
    <row r="154" ht="15.15" spans="2:11">
      <c r="B154" s="22"/>
      <c r="C154" s="525" t="s">
        <v>221</v>
      </c>
      <c r="D154" s="612"/>
      <c r="E154" s="615"/>
      <c r="F154" s="126"/>
      <c r="G154" s="123" t="str">
        <f t="shared" si="22"/>
        <v>Not Started</v>
      </c>
      <c r="H154" s="127"/>
      <c r="J154" s="552" t="s">
        <v>64</v>
      </c>
      <c r="K154" s="531"/>
    </row>
    <row r="155" ht="15.15" spans="2:11">
      <c r="B155" s="22"/>
      <c r="C155" s="613" t="s">
        <v>308</v>
      </c>
      <c r="D155" s="130"/>
      <c r="E155" s="616" t="s">
        <v>222</v>
      </c>
      <c r="F155" s="126"/>
      <c r="G155" s="123" t="str">
        <f t="shared" si="22"/>
        <v>Not Started</v>
      </c>
      <c r="H155" s="127"/>
      <c r="J155" s="513" t="str">
        <f t="shared" ref="J155:J159" si="24">C137</f>
        <v>Password Strength Checker - oswell.ndhlovu@umuzi.org - review</v>
      </c>
      <c r="K155" s="34"/>
    </row>
    <row r="156" spans="2:11">
      <c r="B156" s="22"/>
      <c r="C156" s="570"/>
      <c r="D156" s="571"/>
      <c r="E156" s="129" t="s">
        <v>224</v>
      </c>
      <c r="F156" s="126"/>
      <c r="G156" s="123" t="str">
        <f t="shared" si="22"/>
        <v>Not Started</v>
      </c>
      <c r="H156" s="127"/>
      <c r="J156" s="505">
        <f t="shared" si="24"/>
        <v>0</v>
      </c>
      <c r="K156" s="36"/>
    </row>
    <row r="157" spans="2:11">
      <c r="B157" s="22"/>
      <c r="C157" s="64"/>
      <c r="D157" s="65"/>
      <c r="E157" s="130"/>
      <c r="F157" s="126"/>
      <c r="G157" s="123" t="str">
        <f t="shared" si="22"/>
        <v>Not Started</v>
      </c>
      <c r="H157" s="127"/>
      <c r="J157" s="505">
        <f t="shared" si="24"/>
        <v>0</v>
      </c>
      <c r="K157" s="36"/>
    </row>
    <row r="158" spans="2:11">
      <c r="B158" s="22"/>
      <c r="C158" s="64"/>
      <c r="D158" s="65"/>
      <c r="E158" s="130"/>
      <c r="F158" s="126"/>
      <c r="G158" s="123" t="str">
        <f t="shared" si="22"/>
        <v>Not Started</v>
      </c>
      <c r="H158" s="127"/>
      <c r="J158" s="505">
        <f t="shared" si="24"/>
        <v>0</v>
      </c>
      <c r="K158" s="36"/>
    </row>
    <row r="159" ht="15.75" customHeight="1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505">
        <f t="shared" si="24"/>
        <v>0</v>
      </c>
      <c r="K159" s="36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557" t="s">
        <v>76</v>
      </c>
      <c r="K160" s="558"/>
    </row>
    <row r="161" ht="15.75" customHeight="1" spans="2:11">
      <c r="B161" s="66"/>
      <c r="C161" s="67"/>
      <c r="D161" s="68"/>
      <c r="E161" s="131"/>
      <c r="F161" s="132"/>
      <c r="G161" s="123" t="str">
        <f t="shared" si="22"/>
        <v>Not Started</v>
      </c>
      <c r="H161" s="133"/>
      <c r="J161" s="559" t="s">
        <v>354</v>
      </c>
      <c r="K161" s="560"/>
    </row>
    <row r="162" ht="25.75" spans="2:11">
      <c r="B162" s="69"/>
      <c r="C162" s="70"/>
      <c r="D162" s="71"/>
      <c r="E162" s="71"/>
      <c r="F162" s="134"/>
      <c r="G162" s="71"/>
      <c r="H162" s="71"/>
      <c r="J162" s="561"/>
      <c r="K162" s="562"/>
    </row>
    <row r="163" ht="15.75" customHeight="1" spans="2:8">
      <c r="B163" s="69"/>
      <c r="C163" s="70"/>
      <c r="D163" s="71"/>
      <c r="E163" s="71"/>
      <c r="F163" s="134"/>
      <c r="G163" s="71"/>
      <c r="H163" s="71"/>
    </row>
    <row r="164" ht="15.15"/>
    <row r="165" ht="15.15" spans="10:11">
      <c r="J165" s="544" t="s">
        <v>47</v>
      </c>
      <c r="K165" s="545">
        <f>K136</f>
        <v>45609</v>
      </c>
    </row>
    <row r="166" ht="21.75" customHeight="1" spans="2:11">
      <c r="B166" s="20" t="s">
        <v>58</v>
      </c>
      <c r="C166" s="21" t="s">
        <v>59</v>
      </c>
      <c r="D166" s="20" t="s">
        <v>60</v>
      </c>
      <c r="E166" s="80"/>
      <c r="F166" s="81" t="s">
        <v>44</v>
      </c>
      <c r="G166" s="21" t="s">
        <v>61</v>
      </c>
      <c r="H166" s="80" t="s">
        <v>62</v>
      </c>
      <c r="J166" s="546"/>
      <c r="K166" s="547"/>
    </row>
    <row r="167" spans="2:11">
      <c r="B167" s="22">
        <v>45610</v>
      </c>
      <c r="C167" s="23">
        <v>0.208333333333333</v>
      </c>
      <c r="D167" s="24" t="s">
        <v>63</v>
      </c>
      <c r="E167" s="82"/>
      <c r="F167" s="83">
        <v>1</v>
      </c>
      <c r="G167" s="84" t="str">
        <f t="shared" si="22"/>
        <v>Complete</v>
      </c>
      <c r="H167" s="82"/>
      <c r="J167" s="43" t="str">
        <f t="shared" ref="J167:K188" si="25">J138</f>
        <v>coin change</v>
      </c>
      <c r="K167" s="548" t="str">
        <f t="shared" ref="K167:K168" si="26">K138</f>
        <v>https://leetcode.com/problems/coin-change/description/</v>
      </c>
    </row>
    <row r="168" spans="2:11">
      <c r="B168" s="22"/>
      <c r="C168" s="25">
        <v>0.25</v>
      </c>
      <c r="D168" s="26"/>
      <c r="E168" s="85"/>
      <c r="F168" s="86"/>
      <c r="G168" s="87"/>
      <c r="H168" s="85"/>
      <c r="J168" s="45">
        <f t="shared" si="25"/>
        <v>0</v>
      </c>
      <c r="K168" s="549">
        <f t="shared" si="26"/>
        <v>0</v>
      </c>
    </row>
    <row r="169" spans="2:11">
      <c r="B169" s="22"/>
      <c r="C169" s="25">
        <v>0.291666666666666</v>
      </c>
      <c r="D169" s="26"/>
      <c r="E169" s="85"/>
      <c r="F169" s="86"/>
      <c r="G169" s="87"/>
      <c r="H169" s="85"/>
      <c r="J169" s="45">
        <f t="shared" si="25"/>
        <v>0</v>
      </c>
      <c r="K169" s="549">
        <f t="shared" si="25"/>
        <v>0</v>
      </c>
    </row>
    <row r="170" spans="2:11">
      <c r="B170" s="22"/>
      <c r="C170" s="25">
        <v>0.333333333333333</v>
      </c>
      <c r="D170" s="26"/>
      <c r="E170" s="85"/>
      <c r="F170" s="86"/>
      <c r="G170" s="87"/>
      <c r="H170" s="85"/>
      <c r="J170" s="45">
        <f t="shared" si="25"/>
        <v>0</v>
      </c>
      <c r="K170" s="549">
        <f t="shared" si="25"/>
        <v>0</v>
      </c>
    </row>
    <row r="171" ht="15.75" customHeight="1" spans="2:11">
      <c r="B171" s="22"/>
      <c r="C171" s="27">
        <v>0.375</v>
      </c>
      <c r="D171" s="28"/>
      <c r="E171" s="88"/>
      <c r="F171" s="89"/>
      <c r="G171" s="90"/>
      <c r="H171" s="88"/>
      <c r="J171" s="45">
        <f t="shared" si="25"/>
        <v>0</v>
      </c>
      <c r="K171" s="549">
        <f t="shared" si="25"/>
        <v>0</v>
      </c>
    </row>
    <row r="172" ht="15.75" customHeight="1" spans="2:11">
      <c r="B172" s="22"/>
      <c r="C172" s="606" t="s">
        <v>215</v>
      </c>
      <c r="D172" s="607"/>
      <c r="E172" s="32"/>
      <c r="F172" s="29" t="s">
        <v>64</v>
      </c>
      <c r="G172" s="30"/>
      <c r="H172" s="531"/>
      <c r="J172" s="521"/>
      <c r="K172" s="541"/>
    </row>
    <row r="173" ht="15.75" customHeight="1" spans="2:11">
      <c r="B173" s="22"/>
      <c r="C173" s="31" t="s">
        <v>65</v>
      </c>
      <c r="D173" s="32" t="s">
        <v>66</v>
      </c>
      <c r="E173" s="32" t="s">
        <v>43</v>
      </c>
      <c r="F173" s="92" t="s">
        <v>44</v>
      </c>
      <c r="G173" s="93" t="s">
        <v>61</v>
      </c>
      <c r="H173" s="92" t="s">
        <v>62</v>
      </c>
      <c r="J173" s="523"/>
      <c r="K173" s="123"/>
    </row>
    <row r="174" ht="43.2" spans="2:11">
      <c r="B174" s="22"/>
      <c r="C174" s="33" t="s">
        <v>328</v>
      </c>
      <c r="D174" s="34"/>
      <c r="E174" s="34"/>
      <c r="F174" s="94">
        <v>1</v>
      </c>
      <c r="G174" s="95" t="str">
        <f t="shared" ref="G174:G178" si="27">IF(F174=100%,"Complete",IF(AND(F174&lt;100%,F174&gt;0%),"In Progress","Not Started"))</f>
        <v>Complete</v>
      </c>
      <c r="H174" s="96"/>
      <c r="J174" s="523"/>
      <c r="K174" s="123"/>
    </row>
    <row r="175" spans="2:11">
      <c r="B175" s="22"/>
      <c r="C175" s="35"/>
      <c r="D175" s="36"/>
      <c r="E175" s="36"/>
      <c r="F175" s="97"/>
      <c r="G175" s="95" t="str">
        <f t="shared" si="27"/>
        <v>Not Started</v>
      </c>
      <c r="H175" s="98"/>
      <c r="J175" s="523" t="str">
        <f t="shared" si="25"/>
        <v>Consume GitHub API - continue</v>
      </c>
      <c r="K175" s="123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523">
        <f t="shared" si="25"/>
        <v>0</v>
      </c>
      <c r="K176" s="123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523">
        <f t="shared" si="25"/>
        <v>0</v>
      </c>
      <c r="K177" s="123"/>
    </row>
    <row r="178" ht="15.75" customHeight="1" spans="2:11">
      <c r="B178" s="22"/>
      <c r="C178" s="608"/>
      <c r="D178" s="457"/>
      <c r="E178" s="457"/>
      <c r="F178" s="572"/>
      <c r="G178" s="95" t="str">
        <f t="shared" si="27"/>
        <v>Not Started</v>
      </c>
      <c r="H178" s="535"/>
      <c r="J178" s="523">
        <f t="shared" si="25"/>
        <v>0</v>
      </c>
      <c r="K178" s="123"/>
    </row>
    <row r="179" ht="15.75" customHeight="1" spans="2:11">
      <c r="B179" s="22"/>
      <c r="C179" s="609" t="s">
        <v>216</v>
      </c>
      <c r="D179" s="610"/>
      <c r="E179" s="614"/>
      <c r="F179" s="536" t="s">
        <v>217</v>
      </c>
      <c r="G179" s="40"/>
      <c r="H179" s="100"/>
      <c r="J179" s="523">
        <f t="shared" si="25"/>
        <v>0</v>
      </c>
      <c r="K179" s="123"/>
    </row>
    <row r="180" ht="15.75" customHeight="1" spans="2:11">
      <c r="B180" s="22"/>
      <c r="C180" s="517" t="s">
        <v>69</v>
      </c>
      <c r="D180" s="517" t="s">
        <v>70</v>
      </c>
      <c r="E180" s="518"/>
      <c r="F180" s="102" t="s">
        <v>44</v>
      </c>
      <c r="G180" s="103" t="s">
        <v>61</v>
      </c>
      <c r="H180" s="104" t="s">
        <v>62</v>
      </c>
      <c r="J180" s="523">
        <f t="shared" si="25"/>
        <v>0</v>
      </c>
      <c r="K180" s="123"/>
    </row>
    <row r="181" spans="2:11">
      <c r="B181" s="22"/>
      <c r="C181" s="42" t="s">
        <v>306</v>
      </c>
      <c r="D181" s="619" t="s">
        <v>355</v>
      </c>
      <c r="E181" s="648"/>
      <c r="F181" s="106">
        <v>1</v>
      </c>
      <c r="G181" s="107" t="str">
        <f t="shared" ref="G181:G204" si="28">IF(F181=100%,"Complete",IF(AND(F181&lt;100%,F181&gt;0%),"In Progress","Not Started"))</f>
        <v>Complete</v>
      </c>
      <c r="H181" s="108"/>
      <c r="J181" s="523">
        <f t="shared" si="25"/>
        <v>0</v>
      </c>
      <c r="K181" s="123"/>
    </row>
    <row r="182" ht="15.15" spans="2:11">
      <c r="B182" s="22"/>
      <c r="C182" s="44"/>
      <c r="D182" s="45"/>
      <c r="E182" s="109"/>
      <c r="F182" s="110"/>
      <c r="G182" s="107" t="str">
        <f t="shared" si="28"/>
        <v>Not Started</v>
      </c>
      <c r="H182" s="111"/>
      <c r="J182" s="550"/>
      <c r="K182" s="551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552" t="s">
        <v>64</v>
      </c>
      <c r="K183" s="531"/>
    </row>
    <row r="184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505" t="str">
        <f t="shared" si="25"/>
        <v>Password Strength Checker - oswell.ndhlovu@umuzi.org - review</v>
      </c>
      <c r="K184" s="36"/>
    </row>
    <row r="185" ht="15.75" customHeight="1" spans="2:11">
      <c r="B185" s="22"/>
      <c r="C185" s="46"/>
      <c r="D185" s="47"/>
      <c r="E185" s="112"/>
      <c r="F185" s="113"/>
      <c r="G185" s="107" t="str">
        <f t="shared" si="28"/>
        <v>Not Started</v>
      </c>
      <c r="H185" s="103"/>
      <c r="J185" s="505">
        <f t="shared" si="25"/>
        <v>0</v>
      </c>
      <c r="K185" s="36"/>
    </row>
    <row r="186" ht="15.75" customHeight="1" spans="2:11">
      <c r="B186" s="22"/>
      <c r="C186" s="48">
        <v>0.541666666666667</v>
      </c>
      <c r="D186" s="49"/>
      <c r="E186" s="114"/>
      <c r="F186" s="115" t="s">
        <v>71</v>
      </c>
      <c r="G186" s="116"/>
      <c r="H186" s="117"/>
      <c r="J186" s="505">
        <f t="shared" si="25"/>
        <v>0</v>
      </c>
      <c r="K186" s="36"/>
    </row>
    <row r="187" ht="15.75" customHeight="1" spans="2:11">
      <c r="B187" s="22"/>
      <c r="C187" s="519">
        <v>0.583333333333333</v>
      </c>
      <c r="D187" s="611"/>
      <c r="E187" s="520"/>
      <c r="F187" s="50" t="s">
        <v>72</v>
      </c>
      <c r="G187" s="51"/>
      <c r="H187" s="118"/>
      <c r="J187" s="505">
        <f t="shared" si="25"/>
        <v>0</v>
      </c>
      <c r="K187" s="36"/>
    </row>
    <row r="188" ht="15.75" customHeight="1" spans="2:11">
      <c r="B188" s="22"/>
      <c r="C188" s="52" t="s">
        <v>69</v>
      </c>
      <c r="D188" s="53"/>
      <c r="E188" s="119"/>
      <c r="F188" s="120" t="s">
        <v>44</v>
      </c>
      <c r="G188" s="120" t="s">
        <v>61</v>
      </c>
      <c r="H188" s="118" t="s">
        <v>62</v>
      </c>
      <c r="J188" s="505">
        <f t="shared" si="25"/>
        <v>0</v>
      </c>
      <c r="K188" s="36"/>
    </row>
    <row r="189" ht="15.75" customHeight="1" spans="2:11">
      <c r="B189" s="22"/>
      <c r="C189" s="521" t="s">
        <v>356</v>
      </c>
      <c r="D189" s="541"/>
      <c r="E189" s="120" t="s">
        <v>219</v>
      </c>
      <c r="F189" s="122">
        <v>1</v>
      </c>
      <c r="G189" s="541" t="str">
        <f t="shared" si="28"/>
        <v>Complete</v>
      </c>
      <c r="H189" s="124"/>
      <c r="J189" s="553"/>
      <c r="K189" s="554"/>
    </row>
    <row r="190" ht="15.15" spans="2:11">
      <c r="B190" s="22"/>
      <c r="C190" s="523" t="s">
        <v>220</v>
      </c>
      <c r="D190" s="123"/>
      <c r="E190" s="615"/>
      <c r="F190" s="126"/>
      <c r="G190" s="123" t="str">
        <f t="shared" si="28"/>
        <v>Not Started</v>
      </c>
      <c r="H190" s="127"/>
      <c r="J190" s="555" t="s">
        <v>67</v>
      </c>
      <c r="K190" s="556">
        <f>B167</f>
        <v>45610</v>
      </c>
    </row>
    <row r="191" ht="15.15" spans="2:11">
      <c r="B191" s="22"/>
      <c r="C191" s="525" t="s">
        <v>221</v>
      </c>
      <c r="D191" s="612"/>
      <c r="E191" s="615"/>
      <c r="F191" s="126"/>
      <c r="G191" s="123" t="str">
        <f t="shared" si="28"/>
        <v>Not Started</v>
      </c>
      <c r="H191" s="127"/>
      <c r="J191" s="573"/>
      <c r="K191" s="574"/>
    </row>
    <row r="192" ht="15.15" spans="2:11">
      <c r="B192" s="22"/>
      <c r="C192" s="613" t="s">
        <v>308</v>
      </c>
      <c r="D192" s="130"/>
      <c r="E192" s="616" t="s">
        <v>222</v>
      </c>
      <c r="F192" s="126"/>
      <c r="G192" s="123" t="str">
        <f t="shared" si="28"/>
        <v>Not Started</v>
      </c>
      <c r="H192" s="127"/>
      <c r="J192" s="43" t="str">
        <f t="shared" ref="J192:K196" si="29">C181</f>
        <v>Dynamic Programming - </v>
      </c>
      <c r="K192" s="548" t="str">
        <f t="shared" si="29"/>
        <v>https://youtu.be/NNcN5X1wsaw?si=c6sIHS9V7KL7ICAc</v>
      </c>
    </row>
    <row r="193" ht="15" customHeight="1" spans="2:11">
      <c r="B193" s="22"/>
      <c r="C193" s="570" t="s">
        <v>357</v>
      </c>
      <c r="D193" s="571"/>
      <c r="E193" s="129" t="s">
        <v>224</v>
      </c>
      <c r="F193" s="126"/>
      <c r="G193" s="123" t="str">
        <f t="shared" si="28"/>
        <v>Not Started</v>
      </c>
      <c r="H193" s="127"/>
      <c r="J193" s="45">
        <f t="shared" si="29"/>
        <v>0</v>
      </c>
      <c r="K193" s="549">
        <f t="shared" si="29"/>
        <v>0</v>
      </c>
    </row>
    <row r="194" ht="15" customHeight="1" spans="2:11">
      <c r="B194" s="22"/>
      <c r="C194" s="64"/>
      <c r="D194" s="65"/>
      <c r="E194" s="130"/>
      <c r="F194" s="126"/>
      <c r="G194" s="123" t="str">
        <f t="shared" si="28"/>
        <v>Not Started</v>
      </c>
      <c r="H194" s="127"/>
      <c r="J194" s="45">
        <f t="shared" si="29"/>
        <v>0</v>
      </c>
      <c r="K194" s="549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45">
        <f t="shared" si="29"/>
        <v>0</v>
      </c>
      <c r="K195" s="549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45">
        <f t="shared" si="29"/>
        <v>0</v>
      </c>
      <c r="K196" s="549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521"/>
      <c r="K197" s="541"/>
    </row>
    <row r="198" ht="15.75" customHeight="1" spans="2:11">
      <c r="B198" s="66"/>
      <c r="C198" s="67"/>
      <c r="D198" s="68"/>
      <c r="E198" s="131"/>
      <c r="F198" s="132"/>
      <c r="G198" s="123" t="str">
        <f t="shared" si="28"/>
        <v>Not Started</v>
      </c>
      <c r="H198" s="133"/>
      <c r="J198" s="523"/>
      <c r="K198" s="123"/>
    </row>
    <row r="199" ht="25" spans="2:11">
      <c r="B199" s="69"/>
      <c r="C199" s="70"/>
      <c r="D199" s="71"/>
      <c r="E199" s="71"/>
      <c r="F199" s="134"/>
      <c r="G199" s="71"/>
      <c r="H199" s="71"/>
      <c r="J199" s="523"/>
      <c r="K199" s="123"/>
    </row>
    <row r="200" ht="15.75" customHeight="1" spans="2:11">
      <c r="B200" s="69"/>
      <c r="C200" s="70"/>
      <c r="D200" s="71"/>
      <c r="E200" s="71"/>
      <c r="F200" s="134"/>
      <c r="G200" s="71"/>
      <c r="H200" s="71"/>
      <c r="J200" s="523" t="str">
        <f t="shared" ref="J200:J206" si="30">C192</f>
        <v>Consume GitHub API - continue</v>
      </c>
      <c r="K200" s="123"/>
    </row>
    <row r="201" spans="10:11">
      <c r="J201" s="523" t="str">
        <f t="shared" si="30"/>
        <v>Bank accounts part 1 - made changes</v>
      </c>
      <c r="K201" s="123"/>
    </row>
    <row r="202" ht="15.15" spans="10:11">
      <c r="J202" s="523">
        <f t="shared" si="30"/>
        <v>0</v>
      </c>
      <c r="K202" s="123"/>
    </row>
    <row r="203" ht="21.75" customHeight="1" spans="2:11">
      <c r="B203" s="20" t="s">
        <v>58</v>
      </c>
      <c r="C203" s="21" t="s">
        <v>59</v>
      </c>
      <c r="D203" s="20" t="s">
        <v>60</v>
      </c>
      <c r="E203" s="80"/>
      <c r="F203" s="81" t="s">
        <v>44</v>
      </c>
      <c r="G203" s="21" t="s">
        <v>61</v>
      </c>
      <c r="H203" s="80" t="s">
        <v>62</v>
      </c>
      <c r="J203" s="523">
        <f t="shared" si="30"/>
        <v>0</v>
      </c>
      <c r="K203" s="123"/>
    </row>
    <row r="204" ht="23.25" customHeight="1" spans="2:11">
      <c r="B204" s="22">
        <v>45611</v>
      </c>
      <c r="C204" s="23">
        <v>0.208333333333333</v>
      </c>
      <c r="D204" s="24" t="s">
        <v>63</v>
      </c>
      <c r="E204" s="82"/>
      <c r="F204" s="83">
        <v>1</v>
      </c>
      <c r="G204" s="84" t="str">
        <f t="shared" si="28"/>
        <v>Complete</v>
      </c>
      <c r="H204" s="82"/>
      <c r="J204" s="523">
        <f t="shared" si="30"/>
        <v>0</v>
      </c>
      <c r="K204" s="123"/>
    </row>
    <row r="205" spans="2:11">
      <c r="B205" s="22"/>
      <c r="C205" s="25">
        <v>0.25</v>
      </c>
      <c r="D205" s="26"/>
      <c r="E205" s="85"/>
      <c r="F205" s="86"/>
      <c r="G205" s="87"/>
      <c r="H205" s="85"/>
      <c r="J205" s="523">
        <f t="shared" si="30"/>
        <v>0</v>
      </c>
      <c r="K205" s="123"/>
    </row>
    <row r="206" spans="2:11">
      <c r="B206" s="22"/>
      <c r="C206" s="25">
        <v>0.291666666666666</v>
      </c>
      <c r="D206" s="26"/>
      <c r="E206" s="85"/>
      <c r="F206" s="86"/>
      <c r="G206" s="87"/>
      <c r="H206" s="85"/>
      <c r="J206" s="523">
        <f t="shared" si="30"/>
        <v>0</v>
      </c>
      <c r="K206" s="123"/>
    </row>
    <row r="207" ht="15.15" spans="2:11">
      <c r="B207" s="22"/>
      <c r="C207" s="25">
        <v>0.333333333333333</v>
      </c>
      <c r="D207" s="26"/>
      <c r="E207" s="85"/>
      <c r="F207" s="86"/>
      <c r="G207" s="87"/>
      <c r="H207" s="85"/>
      <c r="J207" s="575"/>
      <c r="K207" s="576"/>
    </row>
    <row r="208" ht="15.75" customHeight="1" spans="2:11">
      <c r="B208" s="22"/>
      <c r="C208" s="27">
        <v>0.375</v>
      </c>
      <c r="D208" s="28"/>
      <c r="E208" s="88"/>
      <c r="F208" s="89"/>
      <c r="G208" s="90"/>
      <c r="H208" s="88"/>
      <c r="J208" s="552" t="s">
        <v>64</v>
      </c>
      <c r="K208" s="531"/>
    </row>
    <row r="209" ht="15.75" customHeight="1" spans="2:11">
      <c r="B209" s="22"/>
      <c r="C209" s="606" t="s">
        <v>215</v>
      </c>
      <c r="D209" s="607"/>
      <c r="E209" s="32"/>
      <c r="F209" s="29" t="s">
        <v>64</v>
      </c>
      <c r="G209" s="30"/>
      <c r="H209" s="531"/>
      <c r="J209" s="513" t="str">
        <f t="shared" ref="J209:J213" si="31">C174</f>
        <v>Password Strength Checker - oswell.ndhlovu@umuzi.org - review</v>
      </c>
      <c r="K209" s="34"/>
    </row>
    <row r="210" ht="15.75" customHeight="1" spans="2:11">
      <c r="B210" s="22"/>
      <c r="C210" s="31" t="s">
        <v>65</v>
      </c>
      <c r="D210" s="32" t="s">
        <v>66</v>
      </c>
      <c r="E210" s="32" t="s">
        <v>43</v>
      </c>
      <c r="F210" s="92" t="s">
        <v>44</v>
      </c>
      <c r="G210" s="93" t="s">
        <v>61</v>
      </c>
      <c r="H210" s="92" t="s">
        <v>62</v>
      </c>
      <c r="J210" s="505">
        <f t="shared" si="31"/>
        <v>0</v>
      </c>
      <c r="K210" s="36"/>
    </row>
    <row r="211" spans="2:11">
      <c r="B211" s="22"/>
      <c r="C211" s="33"/>
      <c r="D211" s="34"/>
      <c r="E211" s="34"/>
      <c r="F211" s="94"/>
      <c r="G211" s="95" t="str">
        <f t="shared" ref="G211:G215" si="32">IF(F211=100%,"Complete",IF(AND(F211&lt;100%,F211&gt;0%),"In Progress","Not Started"))</f>
        <v>Not Started</v>
      </c>
      <c r="H211" s="96"/>
      <c r="J211" s="505">
        <f t="shared" si="31"/>
        <v>0</v>
      </c>
      <c r="K211" s="36"/>
    </row>
    <row r="212" spans="2:11">
      <c r="B212" s="22"/>
      <c r="C212" s="35"/>
      <c r="D212" s="36"/>
      <c r="E212" s="36"/>
      <c r="F212" s="97"/>
      <c r="G212" s="95" t="str">
        <f t="shared" si="32"/>
        <v>Not Started</v>
      </c>
      <c r="H212" s="98"/>
      <c r="J212" s="505">
        <f t="shared" si="31"/>
        <v>0</v>
      </c>
      <c r="K212" s="3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505">
        <f t="shared" si="31"/>
        <v>0</v>
      </c>
      <c r="K213" s="3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557" t="s">
        <v>76</v>
      </c>
      <c r="K214" s="558"/>
    </row>
    <row r="215" ht="15.75" customHeight="1" spans="2:11">
      <c r="B215" s="22"/>
      <c r="C215" s="608"/>
      <c r="D215" s="457"/>
      <c r="E215" s="457"/>
      <c r="F215" s="572"/>
      <c r="G215" s="95" t="str">
        <f t="shared" si="32"/>
        <v>Not Started</v>
      </c>
      <c r="H215" s="535"/>
      <c r="J215" s="559" t="s">
        <v>77</v>
      </c>
      <c r="K215" s="560"/>
    </row>
    <row r="216" ht="15.75" customHeight="1" spans="2:11">
      <c r="B216" s="22"/>
      <c r="C216" s="609" t="s">
        <v>216</v>
      </c>
      <c r="D216" s="610"/>
      <c r="E216" s="614"/>
      <c r="F216" s="536" t="s">
        <v>217</v>
      </c>
      <c r="G216" s="40"/>
      <c r="H216" s="100"/>
      <c r="J216" s="561"/>
      <c r="K216" s="562"/>
    </row>
    <row r="217" ht="15.75" customHeight="1" spans="2:8">
      <c r="B217" s="22"/>
      <c r="C217" s="517" t="s">
        <v>69</v>
      </c>
      <c r="D217" s="517" t="s">
        <v>70</v>
      </c>
      <c r="E217" s="518"/>
      <c r="F217" s="102" t="s">
        <v>44</v>
      </c>
      <c r="G217" s="103" t="s">
        <v>61</v>
      </c>
      <c r="H217" s="104" t="s">
        <v>62</v>
      </c>
    </row>
    <row r="218" ht="15.15" spans="2:8">
      <c r="B218" s="22"/>
      <c r="C218" s="42" t="s">
        <v>287</v>
      </c>
      <c r="D218" s="619" t="s">
        <v>305</v>
      </c>
      <c r="E218" s="648"/>
      <c r="F218" s="106">
        <v>1</v>
      </c>
      <c r="G218" s="107" t="str">
        <f t="shared" ref="G218:G235" si="33">IF(F218=100%,"Complete",IF(AND(F218&lt;100%,F218&gt;0%),"In Progress","Not Started"))</f>
        <v>Complete</v>
      </c>
      <c r="H218" s="108"/>
    </row>
    <row r="219" ht="15.15" spans="2:11">
      <c r="B219" s="22"/>
      <c r="C219" s="44" t="s">
        <v>306</v>
      </c>
      <c r="D219" s="667" t="s">
        <v>307</v>
      </c>
      <c r="E219" s="668"/>
      <c r="F219" s="110">
        <v>1</v>
      </c>
      <c r="G219" s="107" t="str">
        <f t="shared" si="33"/>
        <v>Complete</v>
      </c>
      <c r="H219" s="111"/>
      <c r="J219" s="544" t="s">
        <v>47</v>
      </c>
      <c r="K219" s="545">
        <f>K190</f>
        <v>45610</v>
      </c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546"/>
      <c r="K220" s="547"/>
    </row>
    <row r="221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43" t="str">
        <f t="shared" ref="J221:K242" si="34">J192</f>
        <v>Dynamic Programming - </v>
      </c>
      <c r="K221" s="548" t="str">
        <f t="shared" ref="K221:K222" si="35">K192</f>
        <v>https://youtu.be/NNcN5X1wsaw?si=c6sIHS9V7KL7ICAc</v>
      </c>
    </row>
    <row r="222" ht="15.75" customHeight="1" spans="2:11">
      <c r="B222" s="22"/>
      <c r="C222" s="46"/>
      <c r="D222" s="47"/>
      <c r="E222" s="112"/>
      <c r="F222" s="113"/>
      <c r="G222" s="107" t="str">
        <f t="shared" si="33"/>
        <v>Not Started</v>
      </c>
      <c r="H222" s="103"/>
      <c r="J222" s="45">
        <f t="shared" si="34"/>
        <v>0</v>
      </c>
      <c r="K222" s="549">
        <f t="shared" si="35"/>
        <v>0</v>
      </c>
    </row>
    <row r="223" ht="15.75" customHeight="1" spans="2:11">
      <c r="B223" s="22"/>
      <c r="C223" s="48">
        <v>0.541666666666667</v>
      </c>
      <c r="D223" s="49"/>
      <c r="E223" s="114"/>
      <c r="F223" s="115" t="s">
        <v>71</v>
      </c>
      <c r="G223" s="116"/>
      <c r="H223" s="117"/>
      <c r="J223" s="45">
        <f t="shared" si="34"/>
        <v>0</v>
      </c>
      <c r="K223" s="549">
        <f t="shared" si="34"/>
        <v>0</v>
      </c>
    </row>
    <row r="224" ht="15.75" customHeight="1" spans="2:11">
      <c r="B224" s="22"/>
      <c r="C224" s="519">
        <v>0.583333333333333</v>
      </c>
      <c r="D224" s="611"/>
      <c r="E224" s="520"/>
      <c r="F224" s="50" t="s">
        <v>72</v>
      </c>
      <c r="G224" s="51"/>
      <c r="H224" s="118"/>
      <c r="J224" s="45">
        <f t="shared" si="34"/>
        <v>0</v>
      </c>
      <c r="K224" s="549">
        <f t="shared" si="34"/>
        <v>0</v>
      </c>
    </row>
    <row r="225" ht="15.75" customHeight="1" spans="2:11">
      <c r="B225" s="22"/>
      <c r="C225" s="52" t="s">
        <v>69</v>
      </c>
      <c r="D225" s="53"/>
      <c r="E225" s="119"/>
      <c r="F225" s="120" t="s">
        <v>44</v>
      </c>
      <c r="G225" s="120" t="s">
        <v>61</v>
      </c>
      <c r="H225" s="118" t="s">
        <v>62</v>
      </c>
      <c r="J225" s="45">
        <f t="shared" si="34"/>
        <v>0</v>
      </c>
      <c r="K225" s="549">
        <f t="shared" si="34"/>
        <v>0</v>
      </c>
    </row>
    <row r="226" ht="15" customHeight="1" spans="2:11">
      <c r="B226" s="22"/>
      <c r="C226" s="521" t="s">
        <v>218</v>
      </c>
      <c r="D226" s="541"/>
      <c r="E226" s="120" t="s">
        <v>219</v>
      </c>
      <c r="F226" s="122">
        <v>1</v>
      </c>
      <c r="G226" s="541" t="str">
        <f t="shared" si="33"/>
        <v>Complete</v>
      </c>
      <c r="H226" s="124"/>
      <c r="J226" s="521">
        <f t="shared" si="34"/>
        <v>0</v>
      </c>
      <c r="K226" s="541"/>
    </row>
    <row r="227" spans="2:11">
      <c r="B227" s="22"/>
      <c r="C227" s="523" t="s">
        <v>220</v>
      </c>
      <c r="D227" s="123"/>
      <c r="E227" s="615"/>
      <c r="F227" s="126"/>
      <c r="G227" s="123" t="str">
        <f t="shared" si="33"/>
        <v>Not Started</v>
      </c>
      <c r="H227" s="127"/>
      <c r="J227" s="523">
        <f t="shared" si="34"/>
        <v>0</v>
      </c>
      <c r="K227" s="123"/>
    </row>
    <row r="228" ht="15.15" spans="2:11">
      <c r="B228" s="22"/>
      <c r="C228" s="525" t="s">
        <v>221</v>
      </c>
      <c r="D228" s="612"/>
      <c r="E228" s="615"/>
      <c r="F228" s="126">
        <v>1</v>
      </c>
      <c r="G228" s="123" t="str">
        <f t="shared" si="33"/>
        <v>Complete</v>
      </c>
      <c r="H228" s="127"/>
      <c r="J228" s="523">
        <f t="shared" si="34"/>
        <v>0</v>
      </c>
      <c r="K228" s="123"/>
    </row>
    <row r="229" ht="30" customHeight="1" spans="2:11">
      <c r="B229" s="22"/>
      <c r="C229" s="613" t="s">
        <v>308</v>
      </c>
      <c r="D229" s="130"/>
      <c r="E229" s="616" t="s">
        <v>222</v>
      </c>
      <c r="F229" s="126"/>
      <c r="G229" s="123" t="str">
        <f t="shared" si="33"/>
        <v>Not Started</v>
      </c>
      <c r="H229" s="127"/>
      <c r="J229" s="523" t="str">
        <f t="shared" si="34"/>
        <v>Consume GitHub API - continue</v>
      </c>
      <c r="K229" s="123"/>
    </row>
    <row r="230" ht="15.75" customHeight="1" spans="2:11">
      <c r="B230" s="22"/>
      <c r="C230" s="570"/>
      <c r="D230" s="571"/>
      <c r="E230" s="129" t="s">
        <v>224</v>
      </c>
      <c r="F230" s="126"/>
      <c r="G230" s="123" t="str">
        <f t="shared" si="33"/>
        <v>Not Started</v>
      </c>
      <c r="H230" s="127"/>
      <c r="J230" s="523" t="str">
        <f t="shared" si="34"/>
        <v>Bank accounts part 1 - made changes</v>
      </c>
      <c r="K230" s="123"/>
    </row>
    <row r="231" spans="2:11">
      <c r="B231" s="22"/>
      <c r="C231" s="64"/>
      <c r="D231" s="65"/>
      <c r="E231" s="130"/>
      <c r="F231" s="126"/>
      <c r="G231" s="123" t="str">
        <f t="shared" si="33"/>
        <v>Not Started</v>
      </c>
      <c r="H231" s="127"/>
      <c r="J231" s="523">
        <f t="shared" si="34"/>
        <v>0</v>
      </c>
      <c r="K231" s="123"/>
    </row>
    <row r="232" ht="15.75" customHeight="1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523">
        <f t="shared" si="34"/>
        <v>0</v>
      </c>
      <c r="K232" s="123"/>
    </row>
    <row r="233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523">
        <f t="shared" si="34"/>
        <v>0</v>
      </c>
      <c r="K233" s="123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523">
        <f t="shared" si="34"/>
        <v>0</v>
      </c>
      <c r="K234" s="123"/>
    </row>
    <row r="235" ht="15.15" spans="2:11">
      <c r="B235" s="66"/>
      <c r="C235" s="67"/>
      <c r="D235" s="68"/>
      <c r="E235" s="131"/>
      <c r="F235" s="132"/>
      <c r="G235" s="123" t="str">
        <f t="shared" si="33"/>
        <v>Not Started</v>
      </c>
      <c r="H235" s="133"/>
      <c r="J235" s="523">
        <f t="shared" si="34"/>
        <v>0</v>
      </c>
      <c r="K235" s="123"/>
    </row>
    <row r="236" ht="25.75" spans="2:11">
      <c r="B236" s="69"/>
      <c r="C236" s="70"/>
      <c r="D236" s="71"/>
      <c r="E236" s="71"/>
      <c r="F236" s="134"/>
      <c r="G236" s="71"/>
      <c r="H236" s="71"/>
      <c r="J236" s="550"/>
      <c r="K236" s="551"/>
    </row>
    <row r="237" ht="25.75" spans="2:11">
      <c r="B237" s="69"/>
      <c r="C237" s="70"/>
      <c r="D237" s="71"/>
      <c r="E237" s="71"/>
      <c r="F237" s="134"/>
      <c r="G237" s="71"/>
      <c r="H237" s="71"/>
      <c r="J237" s="552" t="s">
        <v>64</v>
      </c>
      <c r="K237" s="531"/>
    </row>
    <row r="238" ht="15.15" spans="2:11">
      <c r="B238" s="191" t="s">
        <v>78</v>
      </c>
      <c r="C238" s="192">
        <f ca="1">TODAY()</f>
        <v>45827</v>
      </c>
      <c r="J238" s="505" t="str">
        <f t="shared" si="34"/>
        <v>Password Strength Checker - oswell.ndhlovu@umuzi.org - review</v>
      </c>
      <c r="K238" s="36"/>
    </row>
    <row r="239" spans="2:11">
      <c r="B239" s="193"/>
      <c r="C239" s="194"/>
      <c r="J239" s="505">
        <f t="shared" si="34"/>
        <v>0</v>
      </c>
      <c r="K239" s="36"/>
    </row>
    <row r="240" ht="15.15" spans="2:11">
      <c r="B240" s="195" t="s">
        <v>79</v>
      </c>
      <c r="C240" s="196"/>
      <c r="D240" s="197"/>
      <c r="E240" s="197"/>
      <c r="F240" s="197"/>
      <c r="G240" s="197"/>
      <c r="H240" s="197"/>
      <c r="J240" s="505">
        <f t="shared" si="34"/>
        <v>0</v>
      </c>
      <c r="K240" s="36"/>
    </row>
    <row r="241" spans="2:11">
      <c r="B241" s="198"/>
      <c r="C241" s="199"/>
      <c r="D241" s="197"/>
      <c r="E241" s="197"/>
      <c r="F241" s="197"/>
      <c r="G241" s="197"/>
      <c r="H241" s="210"/>
      <c r="J241" s="505">
        <f t="shared" si="34"/>
        <v>0</v>
      </c>
      <c r="K241" s="36"/>
    </row>
    <row r="242" ht="15.15" spans="2:11">
      <c r="B242" s="200" t="s">
        <v>80</v>
      </c>
      <c r="C242" s="201"/>
      <c r="D242" s="197"/>
      <c r="E242" s="197"/>
      <c r="F242" s="197"/>
      <c r="G242" s="197"/>
      <c r="H242" s="210"/>
      <c r="J242" s="505">
        <f t="shared" si="34"/>
        <v>0</v>
      </c>
      <c r="K242" s="36"/>
    </row>
    <row r="243" ht="15.15" spans="2:11">
      <c r="B243" s="200"/>
      <c r="C243" s="201"/>
      <c r="D243" s="197"/>
      <c r="E243" s="197"/>
      <c r="F243" s="197"/>
      <c r="G243" s="197"/>
      <c r="H243" s="210"/>
      <c r="J243" s="553"/>
      <c r="K243" s="554"/>
    </row>
    <row r="244" ht="15.15" spans="2:11">
      <c r="B244" s="202"/>
      <c r="C244" s="203"/>
      <c r="D244" s="197"/>
      <c r="E244" s="197"/>
      <c r="F244" s="197"/>
      <c r="G244" s="197"/>
      <c r="H244" s="210"/>
      <c r="J244" s="555" t="s">
        <v>67</v>
      </c>
      <c r="K244" s="556">
        <f>B204</f>
        <v>45611</v>
      </c>
    </row>
    <row r="245" ht="15.15" spans="2:11">
      <c r="B245" s="204"/>
      <c r="C245" s="205"/>
      <c r="D245" s="197"/>
      <c r="E245" s="197"/>
      <c r="F245" s="197"/>
      <c r="G245" s="197"/>
      <c r="H245" s="210"/>
      <c r="J245" s="573"/>
      <c r="K245" s="574"/>
    </row>
    <row r="246" ht="144.75" spans="2:11">
      <c r="B246" s="206" t="s">
        <v>81</v>
      </c>
      <c r="C246" s="207"/>
      <c r="D246" s="197"/>
      <c r="E246" s="197"/>
      <c r="F246" s="197"/>
      <c r="G246" s="197"/>
      <c r="H246" s="210"/>
      <c r="J246" s="43" t="str">
        <f t="shared" ref="J246:K250" si="36">C218</f>
        <v>Coderbyte assessment - complete</v>
      </c>
      <c r="K246" s="548" t="str">
        <f t="shared" ref="K246:K247" si="37">D218</f>
        <v>http://url9090.coderbyte.com/ls/click?upn=u001.lj3TCiZxNU7jdbrh9WbrWc0TYooxWyNG7iblBrnUkY1dZbk53wTdsxFlySTVgXVYveTSyLpdXxDHDYU88fORhQ-3D-3Drrm7_0uW3xirGmLjaxDxe8V-2Bwmt8Dx4Ob8Wr9iaeT5yuPIW-2BukIsHEg9HoNgDB3flp45N2SkjqK5Fz57V2WZG24lYjlS3LKMaHlFgy5wXgM9kk1qiN17fKNTvBZT7JcyENNZGBVAxcRUmzbpVPLEPLbcErOFb3e-2FlEmE6sYQBkmwdOxzvLiOq-2BzXpLCkvkCIDFsSMTk-2FFmPIosn5tMofMWDzx0A-3D-3D</v>
      </c>
    </row>
    <row r="247" ht="43.2" spans="2:11">
      <c r="B247" s="43" t="str">
        <f t="shared" ref="B247:C250" si="38">C70</f>
        <v>Find Numbers with Even Number of Digits - </v>
      </c>
      <c r="C247" s="208" t="str">
        <f t="shared" si="38"/>
        <v>https://leetcode.com/problems/find-numbers-with-even-number-of-digits/submissions/1449239712/</v>
      </c>
      <c r="D247" s="197"/>
      <c r="E247" s="197"/>
      <c r="F247" s="197"/>
      <c r="G247" s="197"/>
      <c r="H247" s="210"/>
      <c r="J247" s="45" t="str">
        <f t="shared" si="36"/>
        <v>Dynamic Programming - </v>
      </c>
      <c r="K247" s="549" t="str">
        <f t="shared" si="37"/>
        <v>https://www.geeksforgeeks.org/introduction-to-dynamic-programming-data-structures-and-algorithm-tutorials/?ref=shm</v>
      </c>
    </row>
    <row r="248" ht="43.2" spans="2:11">
      <c r="B248" s="45" t="str">
        <f t="shared" si="38"/>
        <v>Single Element in a Sorted Array - </v>
      </c>
      <c r="C248" s="209" t="str">
        <f t="shared" si="38"/>
        <v>https://leetcode.com/problems/single-element-in-a-sorted-array/description/</v>
      </c>
      <c r="D248" s="197"/>
      <c r="E248" s="197"/>
      <c r="F248" s="197"/>
      <c r="G248" s="197"/>
      <c r="H248" s="210"/>
      <c r="J248" s="45">
        <f t="shared" si="36"/>
        <v>0</v>
      </c>
      <c r="K248" s="549">
        <f t="shared" si="36"/>
        <v>0</v>
      </c>
    </row>
    <row r="249" ht="15" customHeight="1" spans="2:11">
      <c r="B249" s="44" t="str">
        <f t="shared" si="38"/>
        <v>Binary search algorithm -</v>
      </c>
      <c r="C249" s="669" t="str">
        <f t="shared" si="38"/>
        <v>https://www.geeksforgeeks.org/binary-search/</v>
      </c>
      <c r="D249" s="197"/>
      <c r="E249" s="197"/>
      <c r="F249" s="197"/>
      <c r="G249" s="197"/>
      <c r="H249" s="210"/>
      <c r="J249" s="45">
        <f t="shared" si="36"/>
        <v>0</v>
      </c>
      <c r="K249" s="549">
        <f t="shared" si="36"/>
        <v>0</v>
      </c>
    </row>
    <row r="250" ht="58.35" spans="2:11">
      <c r="B250" s="45" t="str">
        <f t="shared" si="38"/>
        <v>Search Insert Position -</v>
      </c>
      <c r="C250" s="209" t="str">
        <f t="shared" si="38"/>
        <v>https://leetcode.com/problems/search-insert-position/?envType=problem-list-v2&amp;envId=binary-search</v>
      </c>
      <c r="D250" s="197"/>
      <c r="E250" s="197"/>
      <c r="F250" s="197"/>
      <c r="G250" s="197"/>
      <c r="H250" s="210"/>
      <c r="J250" s="45">
        <f t="shared" si="36"/>
        <v>0</v>
      </c>
      <c r="K250" s="549">
        <f t="shared" si="36"/>
        <v>0</v>
      </c>
    </row>
    <row r="251" ht="28.8" spans="2:11">
      <c r="B251" s="45" t="str">
        <f t="shared" ref="B251:B252" si="39">C144</f>
        <v>coin change</v>
      </c>
      <c r="C251" s="209" t="str">
        <f t="shared" ref="C251:C252" si="40">D144</f>
        <v>https://leetcode.com/problems/coin-change/description/</v>
      </c>
      <c r="J251" s="521"/>
      <c r="K251" s="541"/>
    </row>
    <row r="252" spans="2:11">
      <c r="B252" s="45">
        <f t="shared" si="39"/>
        <v>0</v>
      </c>
      <c r="C252" s="209">
        <f t="shared" si="40"/>
        <v>0</v>
      </c>
      <c r="J252" s="523"/>
      <c r="K252" s="123"/>
    </row>
    <row r="253" ht="28.8" spans="2:11">
      <c r="B253" s="45" t="str">
        <f t="shared" ref="B253:B254" si="41">C181</f>
        <v>Dynamic Programming - </v>
      </c>
      <c r="C253" s="209" t="str">
        <f t="shared" ref="C253:C254" si="42">D181</f>
        <v>https://youtu.be/NNcN5X1wsaw?si=c6sIHS9V7KL7ICAc</v>
      </c>
      <c r="J253" s="523"/>
      <c r="K253" s="123"/>
    </row>
    <row r="254" spans="2:11">
      <c r="B254" s="45">
        <f t="shared" si="41"/>
        <v>0</v>
      </c>
      <c r="C254" s="209">
        <f t="shared" si="42"/>
        <v>0</v>
      </c>
      <c r="J254" s="523" t="str">
        <f t="shared" ref="J254:J260" si="43">C229</f>
        <v>Consume GitHub API - continue</v>
      </c>
      <c r="K254" s="123"/>
    </row>
    <row r="255" ht="216" spans="2:11">
      <c r="B255" s="45" t="str">
        <f t="shared" ref="B255:B256" si="44">C218</f>
        <v>Coderbyte assessment - complete</v>
      </c>
      <c r="C255" s="209" t="str">
        <f t="shared" ref="C255:C256" si="45">D218</f>
        <v>http://url9090.coderbyte.com/ls/click?upn=u001.lj3TCiZxNU7jdbrh9WbrWc0TYooxWyNG7iblBrnUkY1dZbk53wTdsxFlySTVgXVYveTSyLpdXxDHDYU88fORhQ-3D-3Drrm7_0uW3xirGmLjaxDxe8V-2Bwmt8Dx4Ob8Wr9iaeT5yuPIW-2BukIsHEg9HoNgDB3flp45N2SkjqK5Fz57V2WZG24lYjlS3LKMaHlFgy5wXgM9kk1qiN17fKNTvBZT7JcyENNZGBVAxcRUmzbpVPLEPLbcErOFb3e-2FlEmE6sYQBkmwdOxzvLiOq-2BzXpLCkvkCIDFsSMTk-2FFmPIosn5tMofMWDzx0A-3D-3D</v>
      </c>
      <c r="J255" s="523">
        <f t="shared" si="43"/>
        <v>0</v>
      </c>
      <c r="K255" s="123"/>
    </row>
    <row r="256" ht="58.35" spans="2:11">
      <c r="B256" s="211" t="str">
        <f t="shared" si="44"/>
        <v>Dynamic Programming - </v>
      </c>
      <c r="C256" s="212" t="str">
        <f t="shared" si="45"/>
        <v>https://www.geeksforgeeks.org/introduction-to-dynamic-programming-data-structures-and-algorithm-tutorials/?ref=shm</v>
      </c>
      <c r="J256" s="523">
        <f t="shared" si="43"/>
        <v>0</v>
      </c>
      <c r="K256" s="123"/>
    </row>
    <row r="257" ht="15.15" spans="2:11">
      <c r="B257" s="213" t="s">
        <v>82</v>
      </c>
      <c r="C257" s="214"/>
      <c r="J257" s="523">
        <f t="shared" si="43"/>
        <v>0</v>
      </c>
      <c r="K257" s="123"/>
    </row>
    <row r="258" spans="2:11">
      <c r="B258" s="215"/>
      <c r="C258" s="216"/>
      <c r="J258" s="523">
        <f t="shared" si="43"/>
        <v>0</v>
      </c>
      <c r="K258" s="123"/>
    </row>
    <row r="259" spans="2:11">
      <c r="B259" s="215" t="s">
        <v>83</v>
      </c>
      <c r="C259" s="216"/>
      <c r="J259" s="523">
        <f t="shared" si="43"/>
        <v>0</v>
      </c>
      <c r="K259" s="123"/>
    </row>
    <row r="260" ht="15.15" spans="2:11">
      <c r="B260" s="204"/>
      <c r="C260" s="205"/>
      <c r="J260" s="523">
        <f t="shared" si="43"/>
        <v>0</v>
      </c>
      <c r="K260" s="123"/>
    </row>
    <row r="261" ht="15.15" spans="2:11">
      <c r="B261" s="217" t="s">
        <v>84</v>
      </c>
      <c r="C261" s="218"/>
      <c r="J261" s="575"/>
      <c r="K261" s="576"/>
    </row>
    <row r="262" ht="15.15" spans="2:11">
      <c r="B262" s="219"/>
      <c r="C262" s="220"/>
      <c r="J262" s="552" t="s">
        <v>64</v>
      </c>
      <c r="K262" s="531"/>
    </row>
    <row r="263" spans="2:11">
      <c r="B263" s="221"/>
      <c r="C263" s="222"/>
      <c r="J263" s="513">
        <f t="shared" ref="J263:J267" si="46">C211</f>
        <v>0</v>
      </c>
      <c r="K263" s="34"/>
    </row>
    <row r="264" spans="2:11">
      <c r="B264" s="221"/>
      <c r="C264" s="222"/>
      <c r="J264" s="505">
        <f t="shared" si="46"/>
        <v>0</v>
      </c>
      <c r="K264" s="36"/>
    </row>
    <row r="265" spans="2:11">
      <c r="B265" s="221" t="str">
        <f t="shared" ref="B265:B271" si="47">C229</f>
        <v>Consume GitHub API - continue</v>
      </c>
      <c r="C265" s="222"/>
      <c r="J265" s="505">
        <f t="shared" si="46"/>
        <v>0</v>
      </c>
      <c r="K265" s="36"/>
    </row>
    <row r="266" spans="2:11">
      <c r="B266" s="221">
        <f t="shared" si="47"/>
        <v>0</v>
      </c>
      <c r="C266" s="222"/>
      <c r="J266" s="505">
        <f t="shared" si="46"/>
        <v>0</v>
      </c>
      <c r="K266" s="36"/>
    </row>
    <row r="267" spans="2:11">
      <c r="B267" s="221">
        <f t="shared" si="47"/>
        <v>0</v>
      </c>
      <c r="C267" s="222"/>
      <c r="J267" s="505">
        <f t="shared" si="46"/>
        <v>0</v>
      </c>
      <c r="K267" s="36"/>
    </row>
    <row r="268" spans="2:11">
      <c r="B268" s="221">
        <f t="shared" si="47"/>
        <v>0</v>
      </c>
      <c r="C268" s="222"/>
      <c r="J268" s="557" t="s">
        <v>76</v>
      </c>
      <c r="K268" s="558"/>
    </row>
    <row r="269" spans="2:11">
      <c r="B269" s="221">
        <f t="shared" si="47"/>
        <v>0</v>
      </c>
      <c r="C269" s="222"/>
      <c r="J269" s="559" t="s">
        <v>77</v>
      </c>
      <c r="K269" s="560"/>
    </row>
    <row r="270" ht="15.15" spans="2:11">
      <c r="B270" s="221">
        <f t="shared" si="47"/>
        <v>0</v>
      </c>
      <c r="C270" s="222"/>
      <c r="J270" s="561"/>
      <c r="K270" s="562"/>
    </row>
    <row r="271" spans="2:3">
      <c r="B271" s="221">
        <f t="shared" si="47"/>
        <v>0</v>
      </c>
      <c r="C271" s="222"/>
    </row>
    <row r="272" ht="15.15" spans="2:3">
      <c r="B272" s="223" t="s">
        <v>85</v>
      </c>
      <c r="C272" s="224"/>
    </row>
    <row r="273" spans="2:3">
      <c r="B273" s="225">
        <v>1</v>
      </c>
      <c r="C273" s="220"/>
    </row>
    <row r="274" spans="2:3">
      <c r="B274" s="226"/>
      <c r="C274" s="216"/>
    </row>
    <row r="275" ht="15.15" spans="2:3">
      <c r="B275" s="227"/>
      <c r="C275" s="228"/>
    </row>
  </sheetData>
  <mergeCells count="455">
    <mergeCell ref="B2:C2"/>
    <mergeCell ref="B3:C3"/>
    <mergeCell ref="G3:H3"/>
    <mergeCell ref="B4:C4"/>
    <mergeCell ref="G4:H4"/>
    <mergeCell ref="J4:K4"/>
    <mergeCell ref="B5:C5"/>
    <mergeCell ref="B6:C6"/>
    <mergeCell ref="B7:C7"/>
    <mergeCell ref="B8:C8"/>
    <mergeCell ref="B9:C9"/>
    <mergeCell ref="B10:C10"/>
    <mergeCell ref="J10:K10"/>
    <mergeCell ref="B11:C11"/>
    <mergeCell ref="J11:K11"/>
    <mergeCell ref="B12:C12"/>
    <mergeCell ref="J12:K12"/>
    <mergeCell ref="B13:C13"/>
    <mergeCell ref="J13:K13"/>
    <mergeCell ref="B14:E14"/>
    <mergeCell ref="J14:K14"/>
    <mergeCell ref="B15:E15"/>
    <mergeCell ref="J15:K15"/>
    <mergeCell ref="J16:K16"/>
    <mergeCell ref="J17:K17"/>
    <mergeCell ref="D18:E18"/>
    <mergeCell ref="J18:K18"/>
    <mergeCell ref="J19:K19"/>
    <mergeCell ref="J20:K20"/>
    <mergeCell ref="J21:K21"/>
    <mergeCell ref="J22:K22"/>
    <mergeCell ref="J23:K23"/>
    <mergeCell ref="C24:E24"/>
    <mergeCell ref="F24:H24"/>
    <mergeCell ref="J24:K24"/>
    <mergeCell ref="J25:K25"/>
    <mergeCell ref="J26:K26"/>
    <mergeCell ref="J27:K27"/>
    <mergeCell ref="J29:K29"/>
    <mergeCell ref="C31:E31"/>
    <mergeCell ref="F31:H31"/>
    <mergeCell ref="D32:E32"/>
    <mergeCell ref="D33:E33"/>
    <mergeCell ref="D34:E34"/>
    <mergeCell ref="D35:E35"/>
    <mergeCell ref="J35:K35"/>
    <mergeCell ref="D36:E36"/>
    <mergeCell ref="J36:K36"/>
    <mergeCell ref="D37:E37"/>
    <mergeCell ref="J37:K37"/>
    <mergeCell ref="C38:E38"/>
    <mergeCell ref="F38:H38"/>
    <mergeCell ref="J38:K38"/>
    <mergeCell ref="C39:E39"/>
    <mergeCell ref="F39:H39"/>
    <mergeCell ref="J39:K39"/>
    <mergeCell ref="C40:E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J51:K51"/>
    <mergeCell ref="J52:K52"/>
    <mergeCell ref="J53:K53"/>
    <mergeCell ref="J54:K54"/>
    <mergeCell ref="D55:E55"/>
    <mergeCell ref="J55:K55"/>
    <mergeCell ref="J56:K56"/>
    <mergeCell ref="J58:K58"/>
    <mergeCell ref="C61:E61"/>
    <mergeCell ref="F61:H61"/>
    <mergeCell ref="J64:K64"/>
    <mergeCell ref="J65:K65"/>
    <mergeCell ref="J66:K66"/>
    <mergeCell ref="J67:K67"/>
    <mergeCell ref="C68:E68"/>
    <mergeCell ref="F68:H68"/>
    <mergeCell ref="J68:K68"/>
    <mergeCell ref="D69:E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C75:E75"/>
    <mergeCell ref="F75:H75"/>
    <mergeCell ref="J75:K75"/>
    <mergeCell ref="C76:E76"/>
    <mergeCell ref="F76:H76"/>
    <mergeCell ref="J76:K76"/>
    <mergeCell ref="C77:E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C83:D83"/>
    <mergeCell ref="J83:K83"/>
    <mergeCell ref="C84:D84"/>
    <mergeCell ref="C85:D85"/>
    <mergeCell ref="C86:D86"/>
    <mergeCell ref="C87:D87"/>
    <mergeCell ref="J89:K89"/>
    <mergeCell ref="J90:K90"/>
    <mergeCell ref="J91:K91"/>
    <mergeCell ref="D92:E92"/>
    <mergeCell ref="J92:K92"/>
    <mergeCell ref="J93:K93"/>
    <mergeCell ref="J94:K94"/>
    <mergeCell ref="J95:K95"/>
    <mergeCell ref="J96:K96"/>
    <mergeCell ref="J97:K97"/>
    <mergeCell ref="C98:E98"/>
    <mergeCell ref="F98:H98"/>
    <mergeCell ref="J98:K98"/>
    <mergeCell ref="J99:K99"/>
    <mergeCell ref="J100:K100"/>
    <mergeCell ref="J101:K101"/>
    <mergeCell ref="J102:K102"/>
    <mergeCell ref="J103:K103"/>
    <mergeCell ref="J104:K104"/>
    <mergeCell ref="C105:E105"/>
    <mergeCell ref="F105:H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D110:E110"/>
    <mergeCell ref="D111:E111"/>
    <mergeCell ref="C112:E112"/>
    <mergeCell ref="F112:H112"/>
    <mergeCell ref="J112:K112"/>
    <mergeCell ref="C113:E113"/>
    <mergeCell ref="F113:H113"/>
    <mergeCell ref="C114:E114"/>
    <mergeCell ref="C115:D115"/>
    <mergeCell ref="C116:D116"/>
    <mergeCell ref="C117:D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J125:K125"/>
    <mergeCell ref="J126:K126"/>
    <mergeCell ref="J127:K127"/>
    <mergeCell ref="J128:K128"/>
    <mergeCell ref="D129:E129"/>
    <mergeCell ref="J129:K129"/>
    <mergeCell ref="J130:K130"/>
    <mergeCell ref="J131:K131"/>
    <mergeCell ref="J132:K132"/>
    <mergeCell ref="J133:K133"/>
    <mergeCell ref="J134:K134"/>
    <mergeCell ref="C135:E135"/>
    <mergeCell ref="F135:H135"/>
    <mergeCell ref="J135:K135"/>
    <mergeCell ref="J137:K137"/>
    <mergeCell ref="C142:E142"/>
    <mergeCell ref="F142:H142"/>
    <mergeCell ref="D143:E143"/>
    <mergeCell ref="J143:K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C149:E149"/>
    <mergeCell ref="F149:H149"/>
    <mergeCell ref="J149:K149"/>
    <mergeCell ref="C150:E150"/>
    <mergeCell ref="F150:H150"/>
    <mergeCell ref="J150:K150"/>
    <mergeCell ref="C151:E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J162:K162"/>
    <mergeCell ref="D166:E166"/>
    <mergeCell ref="J166:K166"/>
    <mergeCell ref="C172:E172"/>
    <mergeCell ref="F172:H172"/>
    <mergeCell ref="J172:K172"/>
    <mergeCell ref="J173:K173"/>
    <mergeCell ref="J174:K174"/>
    <mergeCell ref="J175:K175"/>
    <mergeCell ref="J176:K176"/>
    <mergeCell ref="J177:K177"/>
    <mergeCell ref="J178:K178"/>
    <mergeCell ref="C179:E179"/>
    <mergeCell ref="F179:H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C186:E186"/>
    <mergeCell ref="F186:H186"/>
    <mergeCell ref="J186:K186"/>
    <mergeCell ref="C187:E187"/>
    <mergeCell ref="F187:H187"/>
    <mergeCell ref="J187:K187"/>
    <mergeCell ref="C188:E188"/>
    <mergeCell ref="J188:K188"/>
    <mergeCell ref="C189:D189"/>
    <mergeCell ref="J189:K189"/>
    <mergeCell ref="C190:D190"/>
    <mergeCell ref="C191:D191"/>
    <mergeCell ref="J191:K191"/>
    <mergeCell ref="C192:D192"/>
    <mergeCell ref="C193:D193"/>
    <mergeCell ref="C194:D194"/>
    <mergeCell ref="C195:D195"/>
    <mergeCell ref="C196:D196"/>
    <mergeCell ref="C197:D197"/>
    <mergeCell ref="J197:K197"/>
    <mergeCell ref="C198:D198"/>
    <mergeCell ref="J198:K198"/>
    <mergeCell ref="J199:K199"/>
    <mergeCell ref="J200:K200"/>
    <mergeCell ref="J201:K201"/>
    <mergeCell ref="J202:K202"/>
    <mergeCell ref="D203:E203"/>
    <mergeCell ref="J203:K203"/>
    <mergeCell ref="J204:K204"/>
    <mergeCell ref="J205:K205"/>
    <mergeCell ref="J206:K206"/>
    <mergeCell ref="J207:K207"/>
    <mergeCell ref="J208:K208"/>
    <mergeCell ref="C209:E209"/>
    <mergeCell ref="F209:H209"/>
    <mergeCell ref="J209:K209"/>
    <mergeCell ref="J210:K210"/>
    <mergeCell ref="J211:K211"/>
    <mergeCell ref="J212:K212"/>
    <mergeCell ref="J213:K213"/>
    <mergeCell ref="J214:K214"/>
    <mergeCell ref="J215:K215"/>
    <mergeCell ref="C216:E216"/>
    <mergeCell ref="F216:H216"/>
    <mergeCell ref="J216:K216"/>
    <mergeCell ref="D217:E217"/>
    <mergeCell ref="D218:E218"/>
    <mergeCell ref="D219:E219"/>
    <mergeCell ref="D220:E220"/>
    <mergeCell ref="J220:K220"/>
    <mergeCell ref="D221:E221"/>
    <mergeCell ref="D222:E222"/>
    <mergeCell ref="C223:E223"/>
    <mergeCell ref="F223:H223"/>
    <mergeCell ref="C224:E224"/>
    <mergeCell ref="F224:H224"/>
    <mergeCell ref="C225:E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J236:K236"/>
    <mergeCell ref="J237:K237"/>
    <mergeCell ref="J238:K238"/>
    <mergeCell ref="B239:C239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B245:C245"/>
    <mergeCell ref="J245:K245"/>
    <mergeCell ref="B246:C246"/>
    <mergeCell ref="J251:K251"/>
    <mergeCell ref="J252:K252"/>
    <mergeCell ref="J253:K253"/>
    <mergeCell ref="J254:K254"/>
    <mergeCell ref="J255:K255"/>
    <mergeCell ref="J256:K256"/>
    <mergeCell ref="B257:C257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B272:C272"/>
    <mergeCell ref="B273:C273"/>
    <mergeCell ref="B274:C274"/>
    <mergeCell ref="B275:C275"/>
    <mergeCell ref="B19:B50"/>
    <mergeCell ref="B56:B87"/>
    <mergeCell ref="B93:B124"/>
    <mergeCell ref="B130:B161"/>
    <mergeCell ref="B167:B198"/>
    <mergeCell ref="B204:B235"/>
    <mergeCell ref="E41:E43"/>
    <mergeCell ref="E45:E50"/>
    <mergeCell ref="E78:E80"/>
    <mergeCell ref="E82:E87"/>
    <mergeCell ref="E115:E117"/>
    <mergeCell ref="E119:E124"/>
    <mergeCell ref="E152:E154"/>
    <mergeCell ref="E156:E161"/>
    <mergeCell ref="E189:E191"/>
    <mergeCell ref="E193:E198"/>
    <mergeCell ref="E226:E228"/>
    <mergeCell ref="E230:E235"/>
    <mergeCell ref="F19:F23"/>
    <mergeCell ref="F56:F60"/>
    <mergeCell ref="F93:F97"/>
    <mergeCell ref="F130:F134"/>
    <mergeCell ref="F167:F171"/>
    <mergeCell ref="F204:F208"/>
    <mergeCell ref="G19:G23"/>
    <mergeCell ref="G56:G60"/>
    <mergeCell ref="G93:G97"/>
    <mergeCell ref="G130:G134"/>
    <mergeCell ref="G167:G171"/>
    <mergeCell ref="G204:G208"/>
    <mergeCell ref="H19:H22"/>
    <mergeCell ref="H26:H30"/>
    <mergeCell ref="H33:H37"/>
    <mergeCell ref="H56:H59"/>
    <mergeCell ref="H63:H67"/>
    <mergeCell ref="H70:H74"/>
    <mergeCell ref="H93:H96"/>
    <mergeCell ref="H100:H104"/>
    <mergeCell ref="H107:H111"/>
    <mergeCell ref="H130:H133"/>
    <mergeCell ref="H137:H141"/>
    <mergeCell ref="H144:H148"/>
    <mergeCell ref="H167:H170"/>
    <mergeCell ref="H174:H178"/>
    <mergeCell ref="H181:H185"/>
    <mergeCell ref="H204:H207"/>
    <mergeCell ref="H211:H215"/>
    <mergeCell ref="H218:H222"/>
    <mergeCell ref="D19:E23"/>
    <mergeCell ref="D56:E60"/>
    <mergeCell ref="D93:E97"/>
    <mergeCell ref="D130:E134"/>
    <mergeCell ref="D167:E171"/>
    <mergeCell ref="D204:E208"/>
  </mergeCells>
  <conditionalFormatting sqref="F19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{b1a7790f-2dbf-4ee8-a92b-d160c17ad229}</x14:id>
        </ext>
      </extLst>
    </cfRule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{35090917-1941-4090-977c-92884b3d01ec}</x14:id>
        </ext>
      </extLst>
    </cfRule>
    <cfRule type="dataBar" priority="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{cd3694e0-4976-4b0b-b949-ebf66e33a0de}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{7725317a-69d8-45bb-b3ed-759b94b6f4ca}</x14:id>
        </ext>
      </extLst>
    </cfRule>
    <cfRule type="dataBar" priority="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{4bcfa07d-578f-46ec-ba69-8121a5be1c3d}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{c4ea207a-d752-4ece-b2b3-038462223339}</x14:id>
        </ext>
      </extLst>
    </cfRule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{833d6265-a6b3-4da2-b7fd-97420b5b0589}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{af2893b6-0bff-404f-8743-ad5f0806c197}</x14:id>
        </ext>
      </extLst>
    </cfRule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{1611af7c-e386-45b8-a538-9dea7538f7f7}</x14:id>
        </ext>
      </extLst>
    </cfRule>
  </conditionalFormatting>
  <conditionalFormatting sqref="F56">
    <cfRule type="dataBar" priority="1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{9861a135-92cb-4be1-b8a2-dc3694fa1aff}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{84a204fa-7f83-453e-a7de-0d0afaacbffd}</x14:id>
        </ext>
      </extLst>
    </cfRule>
    <cfRule type="dataBar" priority="1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{b94a1377-4626-4205-9b87-51717de4b73f}</x14:id>
        </ext>
      </extLst>
    </cfRule>
    <cfRule type="dataBar" priority="1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{0ab31855-9fe4-4147-8b8a-a67ea5fd521d}</x14:id>
        </ext>
      </extLst>
    </cfRule>
    <cfRule type="dataBar" priority="1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{3b2c4934-5cd4-4852-8200-e3b2baa3951c}</x14:id>
        </ext>
      </extLst>
    </cfRule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{84a4a9f2-1b85-450f-b0b6-eee0b0e5acfb}</x14:id>
        </ext>
      </extLst>
    </cfRule>
    <cfRule type="dataBar" priority="10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{8071c479-0738-4f50-a9e4-2b1841e7c287}</x14:id>
        </ext>
      </extLst>
    </cfRule>
    <cfRule type="dataBar" priority="1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{223c142b-22f6-48eb-8e24-bac2fc9866c9}</x14:id>
        </ext>
      </extLst>
    </cfRule>
    <cfRule type="dataBar" priority="1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{794c757e-da85-40eb-9c12-79ccc0b38467}</x14:id>
        </ext>
      </extLst>
    </cfRule>
  </conditionalFormatting>
  <conditionalFormatting sqref="F93">
    <cfRule type="dataBar" priority="9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{90925a0e-a640-48c7-887a-f7680e848963}</x14:id>
        </ext>
      </extLst>
    </cfRule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{005e9511-7943-45a9-b89d-02280aea40d0}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{db12e114-c923-4175-b376-4a1495ddbecd}</x14:id>
        </ext>
      </extLst>
    </cfRule>
    <cfRule type="dataBar" priority="10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{1e19b74f-5657-458b-92e7-99e3731caf82}</x14:id>
        </ext>
      </extLst>
    </cfRule>
    <cfRule type="dataBar" priority="9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{e9a2d1a1-e9be-415f-b20a-ac7a05ed8d44}</x14:id>
        </ext>
      </extLst>
    </cfRule>
    <cfRule type="dataBar" priority="9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{77e14268-14c9-45fa-9b87-9e2d0dcea0b0}</x14:id>
        </ext>
      </extLst>
    </cfRule>
    <cfRule type="dataBar" priority="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{e36872a4-016a-429c-9659-3876b45ecca9}</x14:id>
        </ext>
      </extLst>
    </cfRule>
    <cfRule type="dataBar" priority="8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{ff533c3d-9a2b-496b-9d13-f72f93d85db5}</x14:id>
        </ext>
      </extLst>
    </cfRule>
    <cfRule type="dataBar" priority="9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{1d322b85-e141-4ef6-a4ea-d55d89ca929a}</x14:id>
        </ext>
      </extLst>
    </cfRule>
  </conditionalFormatting>
  <conditionalFormatting sqref="F130">
    <cfRule type="dataBar" priority="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{e6561ac3-d52c-439f-8ecf-a3f681ebef23}</x14:id>
        </ext>
      </extLst>
    </cfRule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{40ce685b-0e4f-441a-91a2-c76453d70f0f}</x14:id>
        </ext>
      </extLst>
    </cfRule>
    <cfRule type="dataBar" priority="7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{1b7f487c-e5db-4535-b47e-701c3fee460d}</x14:id>
        </ext>
      </extLst>
    </cfRule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{242b9b79-3a6d-44a4-b8f2-a5073efbce1a}</x14:id>
        </ext>
      </extLst>
    </cfRule>
    <cfRule type="dataBar" priority="8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{57149781-df20-41d3-b257-540f726d16d6}</x14:id>
        </ext>
      </extLst>
    </cfRule>
    <cfRule type="dataBar" priority="7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{bdce8e65-7efd-4789-bfa3-e85ca47529c7}</x14:id>
        </ext>
      </extLst>
    </cfRule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{44cf4527-b9ec-4553-bda2-87c009080a9d}</x14:id>
        </ext>
      </extLst>
    </cfRule>
    <cfRule type="dataBar" priority="7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{1215a098-a90c-48d0-93d8-3b006e74ca9f}</x14:id>
        </ext>
      </extLst>
    </cfRule>
    <cfRule type="dataBar" priority="6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{b1253be1-c679-425d-9534-ba97fa7397b3}</x14:id>
        </ext>
      </extLst>
    </cfRule>
  </conditionalFormatting>
  <conditionalFormatting sqref="F167">
    <cfRule type="dataBar" priority="6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{30d5cd0f-f048-4e3b-97b9-005201daf98b}</x14:id>
        </ext>
      </extLst>
    </cfRule>
    <cfRule type="dataBar" priority="5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{5b0b0de4-d466-46c6-883a-c49aca290bd0}</x14:id>
        </ext>
      </extLst>
    </cfRule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{ddaab0ef-8398-4b71-9ef4-5f760e57d812}</x14:id>
        </ext>
      </extLst>
    </cfRule>
    <cfRule type="dataBar" priority="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{bf9cab8a-caf7-4540-9ba8-153fdd78cf40}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{e02f4461-c199-441f-8181-62cb667baaf9}</x14:id>
        </ext>
      </extLst>
    </cfRule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{01658b69-bd56-44d2-8819-ed6656528517}</x14:id>
        </ext>
      </extLst>
    </cfRule>
    <cfRule type="dataBar" priority="5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{4789f759-806c-41eb-b5c4-8d1325b84401}</x14:id>
        </ext>
      </extLst>
    </cfRule>
    <cfRule type="dataBar" priority="5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{c0329089-5073-4620-96d3-a7f780a6c327}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{85db449b-5564-4bed-b384-bcfb501780ae}</x14:id>
        </ext>
      </extLst>
    </cfRule>
  </conditionalFormatting>
  <conditionalFormatting sqref="F204">
    <cfRule type="dataBar" priority="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{8844dad8-f11d-4308-b6cf-09e0b0878bee}</x14:id>
        </ext>
      </extLst>
    </cfRule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{606813fb-7ffd-4d07-90e7-cfa1ac4d513b}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{230b9fa1-f8e2-4dbe-b55b-5f98ca36cf15}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{b4be11f2-6bd5-473c-92be-e980c9b6b005}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{7cd6a770-9f7e-4f35-8cee-52f266ffac18}</x14:id>
        </ext>
      </extLst>
    </cfRule>
    <cfRule type="dataBar" priority="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{1fa06c21-2362-4d47-8d1f-3f1e9201d272}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{7e273b4e-9d50-4349-926b-d39cefbf7d41}</x14:id>
        </ext>
      </extLst>
    </cfRule>
    <cfRule type="dataBar" priority="3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{30e539be-2ed5-4375-a0c4-7dc0e10dfebc}</x14:id>
        </ext>
      </extLst>
    </cfRule>
    <cfRule type="dataBar" priority="3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{7f3e5700-97df-456d-abb8-aadb82e84a1f}</x14:id>
        </ext>
      </extLst>
    </cfRule>
  </conditionalFormatting>
  <conditionalFormatting sqref="F26:F30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{446ca57a-0bbc-453e-8f85-86869e834b17}</x14:id>
        </ext>
      </extLst>
    </cfRule>
    <cfRule type="dataBar" priority="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{e80170f0-d0f5-40c1-9a72-cfd0ae9c86f8}</x14:id>
        </ext>
      </extLst>
    </cfRule>
    <cfRule type="dataBar" priority="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{9e0cd716-a887-407d-9818-cc77c47f152b}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{9f50fcb7-daea-4e8e-9e1e-c4be7643cdda}</x14:id>
        </ext>
      </extLst>
    </cfRule>
  </conditionalFormatting>
  <conditionalFormatting sqref="F33:F37">
    <cfRule type="dataBar" priority="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{b4c53265-c1b0-407c-8497-64bb79fe649c}</x14:id>
        </ext>
      </extLst>
    </cfRule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{070f5b65-0c51-4410-97b1-77633cc8ac5f}</x14:id>
        </ext>
      </extLst>
    </cfRule>
  </conditionalFormatting>
  <conditionalFormatting sqref="F41:F50">
    <cfRule type="dataBar" priority="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{fd1fc620-e108-4d33-9537-33f43ad8cc65}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{9ab549e1-d862-432c-86c8-5e411cb4dfab}</x14:id>
        </ext>
      </extLst>
    </cfRule>
    <cfRule type="dataBar" priority="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{d3b7d14e-4aee-48e0-97c3-22da1fd91eac}</x14:id>
        </ext>
      </extLst>
    </cfRule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{a28c1293-f156-461b-a510-9c290d2ed75a}</x14:id>
        </ext>
      </extLst>
    </cfRule>
  </conditionalFormatting>
  <conditionalFormatting sqref="F51:F52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{a0be6f14-02f3-4738-be4e-65d6b5758fe5}</x14:id>
        </ext>
      </extLst>
    </cfRule>
  </conditionalFormatting>
  <conditionalFormatting sqref="F63:F67">
    <cfRule type="dataBar" priority="10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{66197bf8-7ea5-4014-85c9-c2df7b885616}</x14:id>
        </ext>
      </extLst>
    </cfRule>
    <cfRule type="dataBar" priority="10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{eefd1ff3-c3a1-4a89-b525-e7ab38c01bfd}</x14:id>
        </ext>
      </extLst>
    </cfRule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{e9de6a29-0653-4d34-9e44-d9cabfb6703d}</x14:id>
        </ext>
      </extLst>
    </cfRule>
    <cfRule type="dataBar" priority="1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{517e5252-0b23-4756-a76e-61891a9d7716}</x14:id>
        </ext>
      </extLst>
    </cfRule>
  </conditionalFormatting>
  <conditionalFormatting sqref="F78:F87">
    <cfRule type="dataBar" priority="10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{8f8a8a12-1d05-47aa-896f-a80b70d98131}</x14:id>
        </ext>
      </extLst>
    </cfRule>
    <cfRule type="dataBar" priority="10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{13f0bd81-5fa4-449e-9a3b-1eb2aa8bf4c1}</x14:id>
        </ext>
      </extLst>
    </cfRule>
    <cfRule type="dataBar" priority="1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{bd303d3e-cf66-440d-b726-db2146d7d662}</x14:id>
        </ext>
      </extLst>
    </cfRule>
    <cfRule type="dataBar" priority="10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{9afa6eea-b179-4473-9e47-dbad4deeb853}</x14:id>
        </ext>
      </extLst>
    </cfRule>
  </conditionalFormatting>
  <conditionalFormatting sqref="F88:F89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{d0d1b230-845d-4860-bede-9cc0e36777ea}</x14:id>
        </ext>
      </extLst>
    </cfRule>
  </conditionalFormatting>
  <conditionalFormatting sqref="F100:F104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{d30e3624-e46b-4d31-a98e-775145b97615}</x14:id>
        </ext>
      </extLst>
    </cfRule>
    <cfRule type="dataBar" priority="9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{9b4003d0-335e-4432-a129-1f77e9c885a4}</x14:id>
        </ext>
      </extLst>
    </cfRule>
    <cfRule type="dataBar" priority="8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{db037d99-f09c-4e69-bae5-5a6d0122cbc8}</x14:id>
        </ext>
      </extLst>
    </cfRule>
    <cfRule type="dataBar" priority="8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{99093fe7-7cfb-4667-87c8-192e1d52f7fe}</x14:id>
        </ext>
      </extLst>
    </cfRule>
  </conditionalFormatting>
  <conditionalFormatting sqref="F115:F124">
    <cfRule type="dataBar" priority="9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{7a0a53e6-d087-4c45-a722-9bd3ffe0c2ba}</x14:id>
        </ext>
      </extLst>
    </cfRule>
    <cfRule type="dataBar" priority="8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{0f59fcba-05cc-44e3-ae7e-7da13f896a6b}</x14:id>
        </ext>
      </extLst>
    </cfRule>
    <cfRule type="dataBar" priority="8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{cf02cff6-2b5d-4aa7-9d12-d9eba8225d29}</x14:id>
        </ext>
      </extLst>
    </cfRule>
    <cfRule type="dataBar" priority="8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{e09da8cc-3034-4fe0-9a74-c117627ebabd}</x14:id>
        </ext>
      </extLst>
    </cfRule>
  </conditionalFormatting>
  <conditionalFormatting sqref="F125:F126">
    <cfRule type="dataBar" priority="12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{5667b351-2b55-4d8e-8440-73967a4fa05f}</x14:id>
        </ext>
      </extLst>
    </cfRule>
  </conditionalFormatting>
  <conditionalFormatting sqref="F137:F141">
    <cfRule type="dataBar" priority="6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{49e8065b-8f3a-4009-9530-b590218d9ba5}</x14:id>
        </ext>
      </extLst>
    </cfRule>
    <cfRule type="dataBar" priority="6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{e5f37ea8-dce3-4795-b8a4-05696a1d4415}</x14:id>
        </ext>
      </extLst>
    </cfRule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{2e7c7660-a24b-435b-8aca-0629a1ebabb3}</x14:id>
        </ext>
      </extLst>
    </cfRule>
    <cfRule type="dataBar" priority="7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{6ad34ec8-4bde-419f-b998-872742343ad5}</x14:id>
        </ext>
      </extLst>
    </cfRule>
  </conditionalFormatting>
  <conditionalFormatting sqref="F144:F148">
    <cfRule type="dataBar" priority="6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{fca0b30b-127e-408f-8e05-361becf64aed}</x14:id>
        </ext>
      </extLst>
    </cfRule>
    <cfRule type="dataBar" priority="6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{6d9f9b4b-73b3-4dab-b9c2-bdc3cd7adcd9}</x14:id>
        </ext>
      </extLst>
    </cfRule>
  </conditionalFormatting>
  <conditionalFormatting sqref="F152:F161">
    <cfRule type="dataBar" priority="6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{cdd604c8-ad82-4adb-b4fd-00d20e38b99e}</x14:id>
        </ext>
      </extLst>
    </cfRule>
    <cfRule type="dataBar" priority="7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{96fd3f51-5201-4150-aa17-d40b1f69b560}</x14:id>
        </ext>
      </extLst>
    </cfRule>
    <cfRule type="dataBar" priority="6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{ab4ff7f7-9274-47d7-b482-6b32f9447e38}</x14:id>
        </ext>
      </extLst>
    </cfRule>
    <cfRule type="dataBar" priority="6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{ae0da637-0860-46f5-b9b3-bb8ee966feb6}</x14:id>
        </ext>
      </extLst>
    </cfRule>
  </conditionalFormatting>
  <conditionalFormatting sqref="F162:F163">
    <cfRule type="dataBar" priority="14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{7d28283d-be63-40d1-8ba3-e5e9fdd6104c}</x14:id>
        </ext>
      </extLst>
    </cfRule>
  </conditionalFormatting>
  <conditionalFormatting sqref="F174:F178">
    <cfRule type="dataBar" priority="5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{f25399a3-bc16-402c-8397-a5c82f7b2b51}</x14:id>
        </ext>
      </extLst>
    </cfRule>
    <cfRule type="dataBar" priority="4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{d47cc09a-547b-4dbb-a342-b4c01e14d3c0}</x14:id>
        </ext>
      </extLst>
    </cfRule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{0314b094-f60c-4945-8cba-1060a6fad21a}</x14:id>
        </ext>
      </extLst>
    </cfRule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{2a4d53e7-9667-45bb-a077-7e9a0bff4754}</x14:id>
        </ext>
      </extLst>
    </cfRule>
  </conditionalFormatting>
  <conditionalFormatting sqref="F181:F185">
    <cfRule type="dataBar" priority="4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{04531813-6f53-405b-bbd7-017dd8d673af}</x14:id>
        </ext>
      </extLst>
    </cfRule>
    <cfRule type="dataBar" priority="4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{431a7447-160e-4067-9c87-6020ff146d14}</x14:id>
        </ext>
      </extLst>
    </cfRule>
  </conditionalFormatting>
  <conditionalFormatting sqref="F189:F198">
    <cfRule type="dataBar" priority="5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{a00d5513-2e33-45eb-aeb3-bbd1159382df}</x14:id>
        </ext>
      </extLst>
    </cfRule>
    <cfRule type="dataBar" priority="4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{d68804fa-346c-49e9-83f6-58340d4d509a}</x14:id>
        </ext>
      </extLst>
    </cfRule>
    <cfRule type="dataBar" priority="4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{cda02aad-4160-4e42-b566-d6abcd0ec4a2}</x14:id>
        </ext>
      </extLst>
    </cfRule>
    <cfRule type="dataBar" priority="4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{e93610da-077b-46f4-8422-7911372ca0f3}</x14:id>
        </ext>
      </extLst>
    </cfRule>
  </conditionalFormatting>
  <conditionalFormatting sqref="F199:F200">
    <cfRule type="dataBar" priority="14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{d9afeb59-2de1-461d-869f-e73320d3f3c1}</x14:id>
        </ext>
      </extLst>
    </cfRule>
  </conditionalFormatting>
  <conditionalFormatting sqref="F211:F215">
    <cfRule type="dataBar" priority="2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{05b387e1-3f91-4eb7-8a75-b8c08d53d411}</x14:id>
        </ext>
      </extLst>
    </cfRule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{59196841-7219-4bc9-a8e8-f424fa78c55c}</x14:id>
        </ext>
      </extLst>
    </cfRule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{c5780c34-b3dc-42bc-b971-fdb7b9b0ff29}</x14:id>
        </ext>
      </extLst>
    </cfRule>
    <cfRule type="dataBar" priority="3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{c57d8c1f-b471-4965-ab38-0afebe7a216e}</x14:id>
        </ext>
      </extLst>
    </cfRule>
  </conditionalFormatting>
  <conditionalFormatting sqref="F218:F222">
    <cfRule type="dataBar" priority="2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{5a86da70-9e96-418c-a4ae-430a6be35abe}</x14:id>
        </ext>
      </extLst>
    </cfRule>
    <cfRule type="dataBar" priority="2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{cbe0c05a-02cb-49d3-96d0-56d0831f3394}</x14:id>
        </ext>
      </extLst>
    </cfRule>
  </conditionalFormatting>
  <conditionalFormatting sqref="F226:F235">
    <cfRule type="dataBar" priority="2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{01e022cf-86a7-4e45-b779-119a979e07b3}</x14:id>
        </ext>
      </extLst>
    </cfRule>
    <cfRule type="dataBar" priority="2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{f8637023-aaef-4a27-9fba-d86e588e299c}</x14:id>
        </ext>
      </extLst>
    </cfRule>
    <cfRule type="dataBar" priority="2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{553ff936-4c48-47b3-95f5-5601492ff4c3}</x14:id>
        </ext>
      </extLst>
    </cfRule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{28376f83-b0f8-4a0a-aef8-1fa8324791a6}</x14:id>
        </ext>
      </extLst>
    </cfRule>
  </conditionalFormatting>
  <conditionalFormatting sqref="F236:F237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{e03b5241-db11-4ce7-b020-2f74d9f2a5ad}</x14:id>
        </ext>
      </extLst>
    </cfRule>
  </conditionalFormatting>
  <conditionalFormatting sqref="H241:H250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{128c0baa-60f9-4faa-9696-317522c8b2e9}</x14:id>
        </ext>
      </extLst>
    </cfRule>
  </conditionalFormatting>
  <conditionalFormatting sqref="D3:E13;F107:F111">
    <cfRule type="dataBar" priority="1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{0a493e81-df3c-462c-831b-4a39b3d1b3af}</x14:id>
        </ext>
      </extLst>
    </cfRule>
  </conditionalFormatting>
  <conditionalFormatting sqref="F33:F37;F26:F30;F19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{1acf5e38-8e19-4ba7-b056-3e7b88332b91}</x14:id>
        </ext>
      </extLst>
    </cfRule>
  </conditionalFormatting>
  <conditionalFormatting sqref="F70:F74;F63:F67;F56">
    <cfRule type="dataBar" priority="1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{fba9476d-8d4e-4667-8005-dc0271d431be}</x14:id>
        </ext>
      </extLst>
    </cfRule>
  </conditionalFormatting>
  <conditionalFormatting sqref="F70:F74;F107:F111">
    <cfRule type="dataBar" priority="10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{fdde7cc6-9a7b-427d-8d00-9791e4500b93}</x14:id>
        </ext>
      </extLst>
    </cfRule>
    <cfRule type="dataBar" priority="10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{e02451ed-9082-42f8-837f-9c0fdd27b432}</x14:id>
        </ext>
      </extLst>
    </cfRule>
  </conditionalFormatting>
  <conditionalFormatting sqref="F100:F104;F93">
    <cfRule type="dataBar" priority="9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{4932b9b1-5fcb-450a-889c-7ea9f9d34c6c}</x14:id>
        </ext>
      </extLst>
    </cfRule>
  </conditionalFormatting>
  <conditionalFormatting sqref="F144:F148;F137:F141;F130">
    <cfRule type="dataBar" priority="7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{56a9d0c2-9737-4f2e-9ea5-51ddf1b52e73}</x14:id>
        </ext>
      </extLst>
    </cfRule>
  </conditionalFormatting>
  <conditionalFormatting sqref="F181:F185;F174:F178;F167">
    <cfRule type="dataBar" priority="5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{030b727d-c6b7-476f-8602-a8197f4b21be}</x14:id>
        </ext>
      </extLst>
    </cfRule>
  </conditionalFormatting>
  <conditionalFormatting sqref="F218:F222;F211:F215;F204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{005daa77-40e8-4573-9f15-bf051aa490b7}</x14:id>
        </ext>
      </extLst>
    </cfRule>
  </conditionalFormatting>
  <hyperlinks>
    <hyperlink ref="D26" r:id="rId2" display="https://github.com/Umuzi-org/Bhekumuzi-Tshabalala-219-level-1-programming-katas-python"/>
    <hyperlink ref="E26" r:id="rId3" display="http://syllabus.africacode.net/projects/katas/level-2/"/>
    <hyperlink ref="D33:E33" r:id="rId4" display="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"/>
    <hyperlink ref="D63" r:id="rId5" display="https://github.com/Umuzi-org/Oswell-Ndhlovu-269-password-checker-python/pulls"/>
    <hyperlink ref="E63" r:id="rId6" display="http://syllabus.africacode.net/projects/tdd/password-checker/part1/"/>
    <hyperlink ref="D64" r:id="rId7" display="https://github.com/Umuzi-org/Aron-Moganedi-273-simple-calculator-part-1-python/pulls"/>
    <hyperlink ref="E64" r:id="rId8" display="http://syllabus.africacode.net/projects/tdd/simple-calculator-part1/"/>
    <hyperlink ref="D70:E70" r:id="rId9" display="https://leetcode.com/problems/find-numbers-with-even-number-of-digits/submissions/1449239712/"/>
    <hyperlink ref="D71:E71" r:id="rId10" display="https://leetcode.com/problems/single-element-in-a-sorted-array/description/"/>
    <hyperlink ref="D72:E72" r:id="rId11" display="https://www.geeksforgeeks.org/binary-search/"/>
    <hyperlink ref="D73:E73" r:id="rId12" display="https://leetcode.com/problems/search-insert-position/?envType=problem-list-v2&amp;envId=binary-search"/>
    <hyperlink ref="D100" r:id="rId2" display="https://github.com/Umuzi-org/Bhekumuzi-Tshabalala-219-level-1-programming-katas-python"/>
    <hyperlink ref="E100" r:id="rId3" display="http://syllabus.africacode.net/projects/katas/level-2/"/>
    <hyperlink ref="D107:E107" r:id="rId11" display="https://www.geeksforgeeks.org/binary-search/"/>
    <hyperlink ref="D108:E108" r:id="rId13" display="https://www.youtube.com/results?search_query=bfs+python"/>
    <hyperlink ref="D137" r:id="rId14" display="https://github.com/Umuzi-org/Oswell-Ndhlovu-269-password-checker-python"/>
    <hyperlink ref="E137" r:id="rId6" display="http://syllabus.africacode.net/projects/tdd/password-checker/part1/"/>
    <hyperlink ref="D144:E144" r:id="rId15" display="https://leetcode.com/problems/coin-change/description/"/>
    <hyperlink ref="D181:E181" r:id="rId16" display="https://youtu.be/NNcN5X1wsaw?si=c6sIHS9V7KL7ICAc"/>
    <hyperlink ref="D218:E218" r:id="rId17" display="http://url9090.coderbyte.com/ls/click?upn=u001.lj3TCiZxNU7jdbrh9WbrWc0TYooxWyNG7iblBrnUkY1dZbk53wTdsxFlySTVgXVYveTSyLpdXxDHDYU88fORhQ-3D-3Drrm7_0uW3xirGmLjaxDxe8V-2Bwmt8Dx4Ob8Wr9iaeT5yuPIW-2BukIsHEg9HoNgDB3flp45N2SkjqK5Fz57V2WZG24lYjlS3LKMaHlFgy5wXgM9kk1qiN17fKNTvBZT7JcyENNZGBVAxcRUmzbpVPLEPLbcErOFb3e-2FlEmE6sYQBkmwdOxzvLiOq-2BzXpLCkvkCIDFsSMTk-2FFmPIosn5tMofMWDzx0A-3D-3D"/>
    <hyperlink ref="D219:E219" r:id="rId18" display="https://www.geeksforgeeks.org/introduction-to-dynamic-programming-data-structures-and-algorithm-tutorials/?ref=shm"/>
    <hyperlink ref="C249" r:id="rId11" display="=D72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a7790f-2dbf-4ee8-a92b-d160c17ad2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5090917-1941-4090-977c-92884b3d01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3694e0-4976-4b0b-b949-ebf66e33a0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25317a-69d8-45bb-b3ed-759b94b6f4c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bcfa07d-578f-46ec-ba69-8121a5be1c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ea207a-d752-4ece-b2b3-0384622233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3d6265-a6b3-4da2-b7fd-97420b5b058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f2893b6-0bff-404f-8743-ad5f0806c1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611af7c-e386-45b8-a538-9dea7538f7f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F19</xm:sqref>
        </x14:conditionalFormatting>
        <x14:conditionalFormatting xmlns:xm="http://schemas.microsoft.com/office/excel/2006/main">
          <x14:cfRule type="dataBar" id="{9861a135-92cb-4be1-b8a2-dc3694fa1af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84a204fa-7f83-453e-a7de-0d0afaacbf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94a1377-4626-4205-9b87-51717de4b73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ab31855-9fe4-4147-8b8a-a67ea5fd52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b2c4934-5cd4-4852-8200-e3b2baa395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4a4a9f2-1b85-450f-b0b6-eee0b0e5ac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071c479-0738-4f50-a9e4-2b1841e7c28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23c142b-22f6-48eb-8e24-bac2fc9866c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94c757e-da85-40eb-9c12-79ccc0b384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F56</xm:sqref>
        </x14:conditionalFormatting>
        <x14:conditionalFormatting xmlns:xm="http://schemas.microsoft.com/office/excel/2006/main">
          <x14:cfRule type="dataBar" id="{90925a0e-a640-48c7-887a-f7680e8489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5e9511-7943-45a9-b89d-02280aea40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b12e114-c923-4175-b376-4a1495ddbec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e19b74f-5657-458b-92e7-99e3731caf8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9a2d1a1-e9be-415f-b20a-ac7a05ed8d4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e14268-14c9-45fa-9b87-9e2d0dcea0b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36872a4-016a-429c-9659-3876b45ecc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f533c3d-9a2b-496b-9d13-f72f93d85d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d322b85-e141-4ef6-a4ea-d55d89ca929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F93</xm:sqref>
        </x14:conditionalFormatting>
        <x14:conditionalFormatting xmlns:xm="http://schemas.microsoft.com/office/excel/2006/main">
          <x14:cfRule type="dataBar" id="{e6561ac3-d52c-439f-8ecf-a3f681ebef2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0ce685b-0e4f-441a-91a2-c76453d70f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b7f487c-e5db-4535-b47e-701c3fee46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42b9b79-3a6d-44a4-b8f2-a5073efbce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7149781-df20-41d3-b257-540f726d16d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dce8e65-7efd-4789-bfa3-e85ca47529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4cf4527-b9ec-4553-bda2-87c009080a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15a098-a90c-48d0-93d8-3b006e74ca9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b1253be1-c679-425d-9534-ba97fa7397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F130</xm:sqref>
        </x14:conditionalFormatting>
        <x14:conditionalFormatting xmlns:xm="http://schemas.microsoft.com/office/excel/2006/main">
          <x14:cfRule type="dataBar" id="{30d5cd0f-f048-4e3b-97b9-005201daf98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b0b0de4-d466-46c6-883a-c49aca290b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daab0ef-8398-4b71-9ef4-5f760e57d8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9cab8a-caf7-4540-9ba8-153fdd78cf4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2f4461-c199-441f-8181-62cb667baa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1658b69-bd56-44d2-8819-ed66565285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789f759-806c-41eb-b5c4-8d1325b8440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0329089-5073-4620-96d3-a7f780a6c32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5db449b-5564-4bed-b384-bcfb50178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F167</xm:sqref>
        </x14:conditionalFormatting>
        <x14:conditionalFormatting xmlns:xm="http://schemas.microsoft.com/office/excel/2006/main">
          <x14:cfRule type="dataBar" id="{8844dad8-f11d-4308-b6cf-09e0b0878be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06813fb-7ffd-4d07-90e7-cfa1ac4d513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30b9fa1-f8e2-4dbe-b55b-5f98ca36cf1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4be11f2-6bd5-473c-92be-e980c9b6b0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d6a770-9f7e-4f35-8cee-52f266ffac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fa06c21-2362-4d47-8d1f-3f1e9201d2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e273b4e-9d50-4349-926b-d39cefbf7d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e539be-2ed5-4375-a0c4-7dc0e10dfeb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7f3e5700-97df-456d-abb8-aadb82e84a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F204</xm:sqref>
        </x14:conditionalFormatting>
        <x14:conditionalFormatting xmlns:xm="http://schemas.microsoft.com/office/excel/2006/main">
          <x14:cfRule type="dataBar" id="{446ca57a-0bbc-453e-8f85-86869e834b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0170f0-d0f5-40c1-9a72-cfd0ae9c86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e0cd716-a887-407d-9818-cc77c47f15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50fcb7-daea-4e8e-9e1e-c4be7643cdd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F26:F30</xm:sqref>
        </x14:conditionalFormatting>
        <x14:conditionalFormatting xmlns:xm="http://schemas.microsoft.com/office/excel/2006/main">
          <x14:cfRule type="dataBar" id="{b4c53265-c1b0-407c-8497-64bb79fe649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70f5b65-0c51-4410-97b1-77633cc8ac5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F33:F37</xm:sqref>
        </x14:conditionalFormatting>
        <x14:conditionalFormatting xmlns:xm="http://schemas.microsoft.com/office/excel/2006/main">
          <x14:cfRule type="dataBar" id="{fd1fc620-e108-4d33-9537-33f43ad8cc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ab549e1-d862-432c-86c8-5e411cb4df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b7d14e-4aee-48e0-97c3-22da1fd91e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28c1293-f156-461b-a510-9c290d2ed75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F41:F50</xm:sqref>
        </x14:conditionalFormatting>
        <x14:conditionalFormatting xmlns:xm="http://schemas.microsoft.com/office/excel/2006/main">
          <x14:cfRule type="dataBar" id="{a0be6f14-02f3-4738-be4e-65d6b5758fe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F51:F52</xm:sqref>
        </x14:conditionalFormatting>
        <x14:conditionalFormatting xmlns:xm="http://schemas.microsoft.com/office/excel/2006/main">
          <x14:cfRule type="dataBar" id="{66197bf8-7ea5-4014-85c9-c2df7b88561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efd1ff3-c3a1-4a89-b525-e7ab38c01b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9de6a29-0653-4d34-9e44-d9cabfb670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517e5252-0b23-4756-a76e-61891a9d771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F63:F67</xm:sqref>
        </x14:conditionalFormatting>
        <x14:conditionalFormatting xmlns:xm="http://schemas.microsoft.com/office/excel/2006/main">
          <x14:cfRule type="dataBar" id="{8f8a8a12-1d05-47aa-896f-a80b70d981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3f0bd81-5fa4-449e-9a3b-1eb2aa8bf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d303d3e-cf66-440d-b726-db2146d7d6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9afa6eea-b179-4473-9e47-dbad4deeb85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F78:F87</xm:sqref>
        </x14:conditionalFormatting>
        <x14:conditionalFormatting xmlns:xm="http://schemas.microsoft.com/office/excel/2006/main">
          <x14:cfRule type="dataBar" id="{d0d1b230-845d-4860-bede-9cc0e36777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F88:F89</xm:sqref>
        </x14:conditionalFormatting>
        <x14:conditionalFormatting xmlns:xm="http://schemas.microsoft.com/office/excel/2006/main">
          <x14:cfRule type="dataBar" id="{d30e3624-e46b-4d31-a98e-775145b976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9b4003d0-335e-4432-a129-1f77e9c885a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b037d99-f09c-4e69-bae5-5a6d0122cb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9093fe7-7cfb-4667-87c8-192e1d52f7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F100:F104</xm:sqref>
        </x14:conditionalFormatting>
        <x14:conditionalFormatting xmlns:xm="http://schemas.microsoft.com/office/excel/2006/main">
          <x14:cfRule type="dataBar" id="{7a0a53e6-d087-4c45-a722-9bd3ffe0c2b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0f59fcba-05cc-44e3-ae7e-7da13f896a6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f02cff6-2b5d-4aa7-9d12-d9eba8225d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9da8cc-3034-4fe0-9a74-c117627ebab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F115:F124</xm:sqref>
        </x14:conditionalFormatting>
        <x14:conditionalFormatting xmlns:xm="http://schemas.microsoft.com/office/excel/2006/main">
          <x14:cfRule type="dataBar" id="{5667b351-2b55-4d8e-8440-73967a4fa0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F125:F126</xm:sqref>
        </x14:conditionalFormatting>
        <x14:conditionalFormatting xmlns:xm="http://schemas.microsoft.com/office/excel/2006/main">
          <x14:cfRule type="dataBar" id="{49e8065b-8f3a-4009-9530-b590218d9ba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f37ea8-dce3-4795-b8a4-05696a1d44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e7c7660-a24b-435b-8aca-0629a1ebabb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6ad34ec8-4bde-419f-b998-872742343a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F137:F141</xm:sqref>
        </x14:conditionalFormatting>
        <x14:conditionalFormatting xmlns:xm="http://schemas.microsoft.com/office/excel/2006/main">
          <x14:cfRule type="dataBar" id="{fca0b30b-127e-408f-8e05-361becf64a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d9f9b4b-73b3-4dab-b9c2-bdc3cd7adcd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F144:F148</xm:sqref>
        </x14:conditionalFormatting>
        <x14:conditionalFormatting xmlns:xm="http://schemas.microsoft.com/office/excel/2006/main">
          <x14:cfRule type="dataBar" id="{cdd604c8-ad82-4adb-b4fd-00d20e38b99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fd3f51-5201-4150-aa17-d40b1f69b5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ab4ff7f7-9274-47d7-b482-6b32f9447e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e0da637-0860-46f5-b9b3-bb8ee966feb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F152:F161</xm:sqref>
        </x14:conditionalFormatting>
        <x14:conditionalFormatting xmlns:xm="http://schemas.microsoft.com/office/excel/2006/main">
          <x14:cfRule type="dataBar" id="{7d28283d-be63-40d1-8ba3-e5e9fdd6104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F162:F163</xm:sqref>
        </x14:conditionalFormatting>
        <x14:conditionalFormatting xmlns:xm="http://schemas.microsoft.com/office/excel/2006/main">
          <x14:cfRule type="dataBar" id="{f25399a3-bc16-402c-8397-a5c82f7b2b5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7cc09a-547b-4dbb-a342-b4c01e14d3c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314b094-f60c-4945-8cba-1060a6fad2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4d53e7-9667-45bb-a077-7e9a0bff475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F174:F178</xm:sqref>
        </x14:conditionalFormatting>
        <x14:conditionalFormatting xmlns:xm="http://schemas.microsoft.com/office/excel/2006/main">
          <x14:cfRule type="dataBar" id="{04531813-6f53-405b-bbd7-017dd8d673a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1a7447-160e-4067-9c87-6020ff146d1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F181:F185</xm:sqref>
        </x14:conditionalFormatting>
        <x14:conditionalFormatting xmlns:xm="http://schemas.microsoft.com/office/excel/2006/main">
          <x14:cfRule type="dataBar" id="{a00d5513-2e33-45eb-aeb3-bbd1159382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68804fa-346c-49e9-83f6-58340d4d50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a02aad-4160-4e42-b566-d6abcd0ec4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93610da-077b-46f4-8422-7911372ca0f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F189:F198</xm:sqref>
        </x14:conditionalFormatting>
        <x14:conditionalFormatting xmlns:xm="http://schemas.microsoft.com/office/excel/2006/main">
          <x14:cfRule type="dataBar" id="{d9afeb59-2de1-461d-869f-e73320d3f3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F199:F200</xm:sqref>
        </x14:conditionalFormatting>
        <x14:conditionalFormatting xmlns:xm="http://schemas.microsoft.com/office/excel/2006/main">
          <x14:cfRule type="dataBar" id="{05b387e1-3f91-4eb7-8a75-b8c08d53d4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9196841-7219-4bc9-a8e8-f424fa78c55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5780c34-b3dc-42bc-b971-fdb7b9b0ff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c57d8c1f-b471-4965-ab38-0afebe7a216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F211:F215</xm:sqref>
        </x14:conditionalFormatting>
        <x14:conditionalFormatting xmlns:xm="http://schemas.microsoft.com/office/excel/2006/main">
          <x14:cfRule type="dataBar" id="{5a86da70-9e96-418c-a4ae-430a6be35a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e0c05a-02cb-49d3-96d0-56d0831f339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F218:F222</xm:sqref>
        </x14:conditionalFormatting>
        <x14:conditionalFormatting xmlns:xm="http://schemas.microsoft.com/office/excel/2006/main">
          <x14:cfRule type="dataBar" id="{01e022cf-86a7-4e45-b779-119a979e07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637023-aaef-4a27-9fba-d86e588e2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53ff936-4c48-47b3-95f5-5601492ff4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8376f83-b0f8-4a0a-aef8-1fa8324791a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F226:F235</xm:sqref>
        </x14:conditionalFormatting>
        <x14:conditionalFormatting xmlns:xm="http://schemas.microsoft.com/office/excel/2006/main">
          <x14:cfRule type="dataBar" id="{e03b5241-db11-4ce7-b020-2f74d9f2a5a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F236:F237</xm:sqref>
        </x14:conditionalFormatting>
        <x14:conditionalFormatting xmlns:xm="http://schemas.microsoft.com/office/excel/2006/main">
          <x14:cfRule type="dataBar" id="{128c0baa-60f9-4faa-9696-317522c8b2e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H241:H250</xm:sqref>
        </x14:conditionalFormatting>
        <x14:conditionalFormatting xmlns:xm="http://schemas.microsoft.com/office/excel/2006/main">
          <x14:cfRule type="dataBar" id="{0a493e81-df3c-462c-831b-4a39b3d1b3a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D3:E13;F107:F111</xm:sqref>
        </x14:conditionalFormatting>
        <x14:conditionalFormatting xmlns:xm="http://schemas.microsoft.com/office/excel/2006/main">
          <x14:cfRule type="dataBar" id="{1acf5e38-8e19-4ba7-b056-3e7b88332b9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F33:F37;F26:F30;F19</xm:sqref>
        </x14:conditionalFormatting>
        <x14:conditionalFormatting xmlns:xm="http://schemas.microsoft.com/office/excel/2006/main">
          <x14:cfRule type="dataBar" id="{fba9476d-8d4e-4667-8005-dc0271d431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F70:F74;F63:F67;F56</xm:sqref>
        </x14:conditionalFormatting>
        <x14:conditionalFormatting xmlns:xm="http://schemas.microsoft.com/office/excel/2006/main">
          <x14:cfRule type="dataBar" id="{fdde7cc6-9a7b-427d-8d00-9791e4500b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2451ed-9082-42f8-837f-9c0fdd27b4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F70:F74;F107:F111</xm:sqref>
        </x14:conditionalFormatting>
        <x14:conditionalFormatting xmlns:xm="http://schemas.microsoft.com/office/excel/2006/main">
          <x14:cfRule type="dataBar" id="{4932b9b1-5fcb-450a-889c-7ea9f9d34c6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F100:F104;F93</xm:sqref>
        </x14:conditionalFormatting>
        <x14:conditionalFormatting xmlns:xm="http://schemas.microsoft.com/office/excel/2006/main">
          <x14:cfRule type="dataBar" id="{56a9d0c2-9737-4f2e-9ea5-51ddf1b52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F144:F148;F137:F141;F130</xm:sqref>
        </x14:conditionalFormatting>
        <x14:conditionalFormatting xmlns:xm="http://schemas.microsoft.com/office/excel/2006/main">
          <x14:cfRule type="dataBar" id="{030b727d-c6b7-476f-8602-a8197f4b21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F181:F185;F174:F178;F167</xm:sqref>
        </x14:conditionalFormatting>
        <x14:conditionalFormatting xmlns:xm="http://schemas.microsoft.com/office/excel/2006/main">
          <x14:cfRule type="dataBar" id="{005daa77-40e8-4573-9f15-bf051aa490b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F218:F222;F211:F215;F204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5"/>
  <sheetViews>
    <sheetView zoomScale="60" zoomScaleNormal="60" workbookViewId="0">
      <selection activeCell="D3" sqref="D3:D1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11">
      <c r="B3" s="603" t="s">
        <v>46</v>
      </c>
      <c r="C3" s="604"/>
      <c r="D3" s="605"/>
      <c r="E3" s="233"/>
      <c r="G3" s="73" t="s">
        <v>20</v>
      </c>
      <c r="H3" s="74"/>
      <c r="J3" s="544" t="s">
        <v>47</v>
      </c>
      <c r="K3" s="545">
        <f>B19</f>
        <v>45597</v>
      </c>
    </row>
    <row r="4" ht="30" customHeight="1" spans="2:11">
      <c r="B4" s="8" t="s">
        <v>48</v>
      </c>
      <c r="C4" s="9"/>
      <c r="D4" s="10"/>
      <c r="E4" s="72"/>
      <c r="G4" s="75">
        <f>'PROGRESS REPORT '!AA3</f>
        <v>2</v>
      </c>
      <c r="H4" s="76"/>
      <c r="J4" s="546"/>
      <c r="K4" s="547"/>
    </row>
    <row r="5" ht="30" customHeight="1" spans="2:11">
      <c r="B5" s="8" t="s">
        <v>49</v>
      </c>
      <c r="C5" s="9"/>
      <c r="D5" s="10"/>
      <c r="E5" s="72"/>
      <c r="J5" s="43">
        <f t="shared" ref="J5:K9" si="0">C33</f>
        <v>0</v>
      </c>
      <c r="K5" s="548">
        <f t="shared" si="0"/>
        <v>0</v>
      </c>
    </row>
    <row r="6" ht="30" customHeight="1" spans="2:11">
      <c r="B6" s="11" t="s">
        <v>50</v>
      </c>
      <c r="C6" s="12"/>
      <c r="D6" s="10"/>
      <c r="E6" s="72"/>
      <c r="J6" s="45">
        <f t="shared" si="0"/>
        <v>0</v>
      </c>
      <c r="K6" s="549">
        <f t="shared" si="0"/>
        <v>0</v>
      </c>
    </row>
    <row r="7" ht="30" customHeight="1" spans="2:11">
      <c r="B7" s="11" t="s">
        <v>51</v>
      </c>
      <c r="C7" s="12"/>
      <c r="D7" s="10"/>
      <c r="E7" s="72"/>
      <c r="J7" s="45">
        <f t="shared" si="0"/>
        <v>0</v>
      </c>
      <c r="K7" s="549">
        <f t="shared" si="0"/>
        <v>0</v>
      </c>
    </row>
    <row r="8" ht="30" customHeight="1" spans="2:11">
      <c r="B8" s="11" t="s">
        <v>52</v>
      </c>
      <c r="C8" s="12"/>
      <c r="D8" s="10"/>
      <c r="E8" s="72"/>
      <c r="J8" s="45">
        <f t="shared" si="0"/>
        <v>0</v>
      </c>
      <c r="K8" s="549">
        <f t="shared" si="0"/>
        <v>0</v>
      </c>
    </row>
    <row r="9" ht="30" customHeight="1" spans="2:11">
      <c r="B9" s="11" t="s">
        <v>53</v>
      </c>
      <c r="C9" s="12"/>
      <c r="D9" s="10"/>
      <c r="E9" s="72"/>
      <c r="J9" s="45">
        <f t="shared" si="0"/>
        <v>0</v>
      </c>
      <c r="K9" s="549">
        <f t="shared" si="0"/>
        <v>0</v>
      </c>
    </row>
    <row r="10" ht="30" customHeight="1" spans="2:11">
      <c r="B10" s="13" t="s">
        <v>54</v>
      </c>
      <c r="C10" s="14"/>
      <c r="D10" s="10"/>
      <c r="E10" s="72"/>
      <c r="J10" s="521"/>
      <c r="K10" s="541"/>
    </row>
    <row r="11" ht="30" customHeight="1" spans="2:11">
      <c r="B11" s="13" t="s">
        <v>55</v>
      </c>
      <c r="C11" s="14"/>
      <c r="D11" s="10"/>
      <c r="E11" s="72"/>
      <c r="J11" s="523"/>
      <c r="K11" s="123"/>
    </row>
    <row r="12" ht="30" customHeight="1" spans="2:11">
      <c r="B12" s="13" t="s">
        <v>56</v>
      </c>
      <c r="C12" s="14"/>
      <c r="D12" s="10"/>
      <c r="E12" s="72"/>
      <c r="J12" s="523"/>
      <c r="K12" s="123"/>
    </row>
    <row r="13" ht="30" customHeight="1" spans="2:11">
      <c r="B13" s="8" t="s">
        <v>57</v>
      </c>
      <c r="C13" s="9"/>
      <c r="D13" s="15"/>
      <c r="E13" s="77"/>
      <c r="J13" s="523">
        <f t="shared" ref="J13:J19" si="1">C44</f>
        <v>0</v>
      </c>
      <c r="K13" s="123"/>
    </row>
    <row r="14" ht="30" customHeight="1" spans="2:11">
      <c r="B14" s="16" t="s">
        <v>21</v>
      </c>
      <c r="C14" s="17"/>
      <c r="D14" s="17"/>
      <c r="E14" s="78"/>
      <c r="J14" s="523">
        <f t="shared" si="1"/>
        <v>0</v>
      </c>
      <c r="K14" s="123"/>
    </row>
    <row r="15" ht="30" customHeight="1" spans="2:11">
      <c r="B15" s="18">
        <f ca="1">'PROGRESS REPORT '!AB3</f>
        <v>9.03445413034456</v>
      </c>
      <c r="C15" s="19"/>
      <c r="D15" s="19"/>
      <c r="E15" s="79"/>
      <c r="J15" s="523">
        <f t="shared" si="1"/>
        <v>0</v>
      </c>
      <c r="K15" s="123"/>
    </row>
    <row r="16" spans="10:11">
      <c r="J16" s="523">
        <f t="shared" si="1"/>
        <v>0</v>
      </c>
      <c r="K16" s="123"/>
    </row>
    <row r="17" ht="15.15" spans="10:11">
      <c r="J17" s="523">
        <f t="shared" si="1"/>
        <v>0</v>
      </c>
      <c r="K17" s="123"/>
    </row>
    <row r="18" ht="21.75" customHeight="1" spans="2:14">
      <c r="B18" s="20" t="s">
        <v>58</v>
      </c>
      <c r="C18" s="21" t="s">
        <v>59</v>
      </c>
      <c r="D18" s="20" t="s">
        <v>60</v>
      </c>
      <c r="E18" s="80"/>
      <c r="F18" s="81" t="s">
        <v>44</v>
      </c>
      <c r="G18" s="21" t="s">
        <v>61</v>
      </c>
      <c r="H18" s="80" t="s">
        <v>62</v>
      </c>
      <c r="J18" s="523">
        <f t="shared" si="1"/>
        <v>0</v>
      </c>
      <c r="K18" s="123"/>
      <c r="M18" s="169"/>
      <c r="N18" s="170"/>
    </row>
    <row r="19" spans="2:14">
      <c r="B19" s="22">
        <v>45597</v>
      </c>
      <c r="C19" s="23">
        <v>0.208333333333333</v>
      </c>
      <c r="D19" s="24" t="s">
        <v>63</v>
      </c>
      <c r="E19" s="82"/>
      <c r="F19" s="83"/>
      <c r="G19" s="84" t="str">
        <f>IF(F19=100%,"Complete",IF(AND(F19&lt;100%,F19&gt;0%),"In Progress","Not Started"))</f>
        <v>Not Started</v>
      </c>
      <c r="H19" s="82"/>
      <c r="J19" s="523">
        <f t="shared" si="1"/>
        <v>0</v>
      </c>
      <c r="K19" s="123"/>
      <c r="M19" s="171"/>
      <c r="N19" s="171"/>
    </row>
    <row r="20" ht="15.15" spans="2:14">
      <c r="B20" s="22"/>
      <c r="C20" s="25">
        <v>0.25</v>
      </c>
      <c r="D20" s="26"/>
      <c r="E20" s="85"/>
      <c r="F20" s="86"/>
      <c r="G20" s="87"/>
      <c r="H20" s="85"/>
      <c r="J20" s="550"/>
      <c r="K20" s="551"/>
      <c r="M20" s="159"/>
      <c r="N20" s="159"/>
    </row>
    <row r="21" ht="15.15" spans="2:14">
      <c r="B21" s="22"/>
      <c r="C21" s="25">
        <v>0.291666666666666</v>
      </c>
      <c r="D21" s="26"/>
      <c r="E21" s="85"/>
      <c r="F21" s="86"/>
      <c r="G21" s="87"/>
      <c r="H21" s="85"/>
      <c r="J21" s="552" t="s">
        <v>64</v>
      </c>
      <c r="K21" s="531"/>
      <c r="M21" s="159"/>
      <c r="N21" s="159"/>
    </row>
    <row r="22" spans="2:14">
      <c r="B22" s="22"/>
      <c r="C22" s="25">
        <v>0.333333333333333</v>
      </c>
      <c r="D22" s="26"/>
      <c r="E22" s="85"/>
      <c r="F22" s="86"/>
      <c r="G22" s="87"/>
      <c r="H22" s="85"/>
      <c r="J22" s="513">
        <f t="shared" ref="J22:J26" si="2">C26</f>
        <v>0</v>
      </c>
      <c r="K22" s="34"/>
      <c r="M22" s="159"/>
      <c r="N22" s="159"/>
    </row>
    <row r="23" ht="15.15" spans="2:14">
      <c r="B23" s="22"/>
      <c r="C23" s="27">
        <v>0.375</v>
      </c>
      <c r="D23" s="28"/>
      <c r="E23" s="88"/>
      <c r="F23" s="89"/>
      <c r="G23" s="90"/>
      <c r="H23" s="88"/>
      <c r="J23" s="505">
        <f t="shared" si="2"/>
        <v>0</v>
      </c>
      <c r="K23" s="36"/>
      <c r="M23" s="159"/>
      <c r="N23" s="159"/>
    </row>
    <row r="24" ht="13.5" customHeight="1" spans="2:14">
      <c r="B24" s="22"/>
      <c r="C24" s="606" t="s">
        <v>215</v>
      </c>
      <c r="D24" s="607"/>
      <c r="E24" s="32"/>
      <c r="F24" s="29" t="s">
        <v>64</v>
      </c>
      <c r="G24" s="30"/>
      <c r="H24" s="531"/>
      <c r="J24" s="505">
        <f t="shared" si="2"/>
        <v>0</v>
      </c>
      <c r="K24" s="36"/>
      <c r="M24" s="159"/>
      <c r="N24" s="159"/>
    </row>
    <row r="25" ht="15" customHeight="1" spans="2:14">
      <c r="B25" s="22"/>
      <c r="C25" s="31" t="s">
        <v>65</v>
      </c>
      <c r="D25" s="32" t="s">
        <v>66</v>
      </c>
      <c r="E25" s="32" t="s">
        <v>43</v>
      </c>
      <c r="F25" s="92" t="s">
        <v>44</v>
      </c>
      <c r="G25" s="93" t="s">
        <v>61</v>
      </c>
      <c r="H25" s="92" t="s">
        <v>62</v>
      </c>
      <c r="J25" s="505">
        <f t="shared" si="2"/>
        <v>0</v>
      </c>
      <c r="K25" s="36"/>
      <c r="M25" s="159"/>
      <c r="N25" s="159"/>
    </row>
    <row r="26" ht="45" customHeight="1" spans="2:14">
      <c r="B26" s="22"/>
      <c r="C26" s="33"/>
      <c r="D26" s="34"/>
      <c r="E26" s="34"/>
      <c r="F26" s="94"/>
      <c r="G26" s="95" t="str">
        <f t="shared" ref="G26:G30" si="3">IF(F26=100%,"Complete",IF(AND(F26&lt;100%,F26&gt;0%),"In Progress","Not Started"))</f>
        <v>Not Started</v>
      </c>
      <c r="H26" s="96"/>
      <c r="J26" s="505">
        <f t="shared" si="2"/>
        <v>0</v>
      </c>
      <c r="K26" s="36"/>
      <c r="M26" s="159"/>
      <c r="N26" s="159"/>
    </row>
    <row r="27" ht="45" customHeight="1" spans="2:14">
      <c r="B27" s="22"/>
      <c r="C27" s="35"/>
      <c r="D27" s="36"/>
      <c r="E27" s="36"/>
      <c r="F27" s="97"/>
      <c r="G27" s="95" t="str">
        <f t="shared" si="3"/>
        <v>Not Started</v>
      </c>
      <c r="H27" s="98"/>
      <c r="J27" s="553"/>
      <c r="K27" s="554"/>
      <c r="M27" s="159"/>
      <c r="N27" s="159"/>
    </row>
    <row r="28" ht="4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555" t="s">
        <v>67</v>
      </c>
      <c r="K28" s="556">
        <f>B56</f>
        <v>45600</v>
      </c>
      <c r="M28" s="159"/>
      <c r="N28" s="159"/>
    </row>
    <row r="29" ht="4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546"/>
      <c r="K29" s="547"/>
      <c r="M29" s="159"/>
      <c r="N29" s="159"/>
    </row>
    <row r="30" ht="45" customHeight="1" spans="2:14">
      <c r="B30" s="22"/>
      <c r="C30" s="608"/>
      <c r="D30" s="457"/>
      <c r="E30" s="457"/>
      <c r="F30" s="572"/>
      <c r="G30" s="95" t="str">
        <f t="shared" si="3"/>
        <v>Not Started</v>
      </c>
      <c r="H30" s="535"/>
      <c r="J30" s="43">
        <f t="shared" ref="J30:K34" si="4">C70</f>
        <v>0</v>
      </c>
      <c r="K30" s="548">
        <f t="shared" si="4"/>
        <v>0</v>
      </c>
      <c r="M30" s="159"/>
      <c r="N30" s="159"/>
    </row>
    <row r="31" ht="15" customHeight="1" spans="2:14">
      <c r="B31" s="22"/>
      <c r="C31" s="609" t="s">
        <v>216</v>
      </c>
      <c r="D31" s="610"/>
      <c r="E31" s="614"/>
      <c r="F31" s="536" t="s">
        <v>217</v>
      </c>
      <c r="G31" s="40"/>
      <c r="H31" s="100"/>
      <c r="J31" s="45">
        <f t="shared" si="4"/>
        <v>0</v>
      </c>
      <c r="K31" s="549">
        <f t="shared" si="4"/>
        <v>0</v>
      </c>
      <c r="M31" s="159"/>
      <c r="N31" s="159"/>
    </row>
    <row r="32" ht="15" customHeight="1" spans="2:14">
      <c r="B32" s="22"/>
      <c r="C32" s="517" t="s">
        <v>69</v>
      </c>
      <c r="D32" s="517" t="s">
        <v>70</v>
      </c>
      <c r="E32" s="518"/>
      <c r="F32" s="102" t="s">
        <v>44</v>
      </c>
      <c r="G32" s="103" t="s">
        <v>61</v>
      </c>
      <c r="H32" s="104" t="s">
        <v>62</v>
      </c>
      <c r="J32" s="45">
        <f t="shared" si="4"/>
        <v>0</v>
      </c>
      <c r="K32" s="549">
        <f t="shared" si="4"/>
        <v>0</v>
      </c>
      <c r="M32" s="159"/>
      <c r="N32" s="159"/>
    </row>
    <row r="33" ht="15" customHeight="1" spans="2:14">
      <c r="B33" s="22"/>
      <c r="C33" s="42"/>
      <c r="D33" s="43"/>
      <c r="E33" s="105"/>
      <c r="F33" s="106"/>
      <c r="G33" s="107" t="str">
        <f t="shared" ref="G33:G56" si="5">IF(F33=100%,"Complete",IF(AND(F33&lt;100%,F33&gt;0%),"In Progress","Not Started"))</f>
        <v>Not Started</v>
      </c>
      <c r="H33" s="108"/>
      <c r="J33" s="45">
        <f t="shared" si="4"/>
        <v>0</v>
      </c>
      <c r="K33" s="549">
        <f t="shared" si="4"/>
        <v>0</v>
      </c>
      <c r="M33" s="159"/>
      <c r="N33" s="159"/>
    </row>
    <row r="34" ht="15" customHeight="1" spans="2:14">
      <c r="B34" s="22"/>
      <c r="C34" s="44"/>
      <c r="D34" s="45"/>
      <c r="E34" s="109"/>
      <c r="F34" s="110"/>
      <c r="G34" s="107" t="str">
        <f t="shared" si="5"/>
        <v>Not Started</v>
      </c>
      <c r="H34" s="111"/>
      <c r="J34" s="45">
        <f t="shared" si="4"/>
        <v>0</v>
      </c>
      <c r="K34" s="549">
        <f t="shared" si="4"/>
        <v>0</v>
      </c>
      <c r="M34" s="159"/>
      <c r="N34" s="159"/>
    </row>
    <row r="35" ht="1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521"/>
      <c r="K35" s="541"/>
      <c r="M35" s="172"/>
      <c r="N35" s="172"/>
    </row>
    <row r="36" ht="1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523"/>
      <c r="K36" s="123"/>
      <c r="M36" s="171"/>
      <c r="N36" s="171"/>
    </row>
    <row r="37" ht="15" customHeight="1" spans="2:14">
      <c r="B37" s="22"/>
      <c r="C37" s="46"/>
      <c r="D37" s="47"/>
      <c r="E37" s="112"/>
      <c r="F37" s="113"/>
      <c r="G37" s="107" t="str">
        <f t="shared" si="5"/>
        <v>Not Started</v>
      </c>
      <c r="H37" s="103"/>
      <c r="J37" s="523"/>
      <c r="K37" s="123"/>
      <c r="M37" s="171"/>
      <c r="N37" s="171"/>
    </row>
    <row r="38" ht="15" customHeight="1" spans="2:14">
      <c r="B38" s="22"/>
      <c r="C38" s="48">
        <v>0.541666666666667</v>
      </c>
      <c r="D38" s="49"/>
      <c r="E38" s="114"/>
      <c r="F38" s="115" t="s">
        <v>71</v>
      </c>
      <c r="G38" s="116"/>
      <c r="H38" s="117"/>
      <c r="J38" s="523">
        <f t="shared" ref="J38:J44" si="6">C81</f>
        <v>0</v>
      </c>
      <c r="K38" s="123"/>
      <c r="M38" s="171"/>
      <c r="N38" s="171"/>
    </row>
    <row r="39" ht="15" customHeight="1" spans="2:14">
      <c r="B39" s="22"/>
      <c r="C39" s="519">
        <v>0.583333333333333</v>
      </c>
      <c r="D39" s="611"/>
      <c r="E39" s="520"/>
      <c r="F39" s="50" t="s">
        <v>72</v>
      </c>
      <c r="G39" s="51"/>
      <c r="H39" s="118"/>
      <c r="J39" s="523">
        <f t="shared" si="6"/>
        <v>0</v>
      </c>
      <c r="K39" s="123"/>
      <c r="M39" s="171"/>
      <c r="N39" s="171"/>
    </row>
    <row r="40" ht="15" customHeight="1" spans="2:14">
      <c r="B40" s="22"/>
      <c r="C40" s="52" t="s">
        <v>69</v>
      </c>
      <c r="D40" s="53"/>
      <c r="E40" s="119"/>
      <c r="F40" s="120" t="s">
        <v>44</v>
      </c>
      <c r="G40" s="120" t="s">
        <v>61</v>
      </c>
      <c r="H40" s="118" t="s">
        <v>62</v>
      </c>
      <c r="J40" s="523">
        <f t="shared" si="6"/>
        <v>0</v>
      </c>
      <c r="K40" s="123"/>
      <c r="M40" s="171"/>
      <c r="N40" s="171"/>
    </row>
    <row r="41" spans="2:14">
      <c r="B41" s="22"/>
      <c r="C41" s="521"/>
      <c r="D41" s="541"/>
      <c r="E41" s="120" t="s">
        <v>358</v>
      </c>
      <c r="F41" s="122"/>
      <c r="G41" s="541" t="str">
        <f t="shared" si="5"/>
        <v>Not Started</v>
      </c>
      <c r="H41" s="124"/>
      <c r="J41" s="523">
        <f t="shared" si="6"/>
        <v>0</v>
      </c>
      <c r="K41" s="123"/>
      <c r="M41" s="171"/>
      <c r="N41" s="171"/>
    </row>
    <row r="42" spans="2:14">
      <c r="B42" s="22"/>
      <c r="C42" s="523"/>
      <c r="D42" s="123"/>
      <c r="E42" s="615"/>
      <c r="F42" s="126"/>
      <c r="G42" s="123" t="str">
        <f t="shared" si="5"/>
        <v>Not Started</v>
      </c>
      <c r="H42" s="127"/>
      <c r="J42" s="523">
        <f t="shared" si="6"/>
        <v>0</v>
      </c>
      <c r="K42" s="123"/>
      <c r="M42" s="173"/>
      <c r="N42" s="173"/>
    </row>
    <row r="43" ht="15.15" spans="2:14">
      <c r="B43" s="22"/>
      <c r="C43" s="525"/>
      <c r="D43" s="612"/>
      <c r="E43" s="615"/>
      <c r="F43" s="126"/>
      <c r="G43" s="123" t="str">
        <f t="shared" si="5"/>
        <v>Not Started</v>
      </c>
      <c r="H43" s="127"/>
      <c r="J43" s="523">
        <f t="shared" si="6"/>
        <v>0</v>
      </c>
      <c r="K43" s="123"/>
      <c r="M43" s="169"/>
      <c r="N43" s="170"/>
    </row>
    <row r="44" ht="15" customHeight="1" spans="2:14">
      <c r="B44" s="22"/>
      <c r="C44" s="613"/>
      <c r="D44" s="130"/>
      <c r="E44" s="616" t="s">
        <v>222</v>
      </c>
      <c r="F44" s="126"/>
      <c r="G44" s="123" t="str">
        <f t="shared" si="5"/>
        <v>Not Started</v>
      </c>
      <c r="H44" s="127"/>
      <c r="J44" s="523">
        <f t="shared" si="6"/>
        <v>0</v>
      </c>
      <c r="K44" s="123"/>
      <c r="M44" s="171"/>
      <c r="N44" s="171"/>
    </row>
    <row r="45" ht="15" customHeight="1" spans="2:14">
      <c r="B45" s="22"/>
      <c r="C45" s="570"/>
      <c r="D45" s="571"/>
      <c r="E45" s="129" t="s">
        <v>224</v>
      </c>
      <c r="F45" s="126"/>
      <c r="G45" s="123" t="str">
        <f t="shared" si="5"/>
        <v>Not Started</v>
      </c>
      <c r="H45" s="127"/>
      <c r="J45" s="550"/>
      <c r="K45" s="551"/>
      <c r="M45" s="159"/>
      <c r="N45" s="159"/>
    </row>
    <row r="46" ht="15" customHeight="1" spans="2:14">
      <c r="B46" s="22"/>
      <c r="C46" s="64"/>
      <c r="D46" s="65"/>
      <c r="E46" s="130"/>
      <c r="F46" s="126"/>
      <c r="G46" s="123" t="str">
        <f t="shared" si="5"/>
        <v>Not Started</v>
      </c>
      <c r="H46" s="127"/>
      <c r="J46" s="552" t="s">
        <v>64</v>
      </c>
      <c r="K46" s="531"/>
      <c r="M46" s="159"/>
      <c r="N46" s="159"/>
    </row>
    <row r="47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513">
        <f t="shared" ref="J47:J51" si="7">C63</f>
        <v>0</v>
      </c>
      <c r="K47" s="34"/>
      <c r="M47" s="159"/>
      <c r="N47" s="159"/>
    </row>
    <row r="48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505">
        <f t="shared" si="7"/>
        <v>0</v>
      </c>
      <c r="K48" s="36"/>
      <c r="M48" s="159"/>
      <c r="N48" s="159"/>
    </row>
    <row r="49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505">
        <f t="shared" si="7"/>
        <v>0</v>
      </c>
      <c r="K49" s="36"/>
      <c r="M49" s="159"/>
      <c r="N49" s="159"/>
    </row>
    <row r="50" ht="15" customHeight="1" spans="2:14">
      <c r="B50" s="66"/>
      <c r="C50" s="67"/>
      <c r="D50" s="68"/>
      <c r="E50" s="131"/>
      <c r="F50" s="132"/>
      <c r="G50" s="123" t="str">
        <f t="shared" si="5"/>
        <v>Not Started</v>
      </c>
      <c r="H50" s="133"/>
      <c r="J50" s="505">
        <f t="shared" si="7"/>
        <v>0</v>
      </c>
      <c r="K50" s="36"/>
      <c r="M50" s="159"/>
      <c r="N50" s="159"/>
    </row>
    <row r="51" ht="15" customHeight="1" spans="2:14">
      <c r="B51" s="69"/>
      <c r="C51" s="70"/>
      <c r="D51" s="71"/>
      <c r="E51" s="71"/>
      <c r="F51" s="134"/>
      <c r="G51" s="71"/>
      <c r="H51" s="71"/>
      <c r="J51" s="505">
        <f t="shared" si="7"/>
        <v>0</v>
      </c>
      <c r="K51" s="36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557" t="s">
        <v>76</v>
      </c>
      <c r="K52" s="558"/>
      <c r="M52" s="159"/>
      <c r="N52" s="159"/>
    </row>
    <row r="53" spans="10:14">
      <c r="J53" s="559" t="s">
        <v>77</v>
      </c>
      <c r="K53" s="560"/>
      <c r="M53" s="159"/>
      <c r="N53" s="159"/>
    </row>
    <row r="54" ht="15.15" spans="10:14">
      <c r="J54" s="561"/>
      <c r="K54" s="562"/>
      <c r="M54" s="159"/>
      <c r="N54" s="159"/>
    </row>
    <row r="55" ht="21.75" customHeight="1" spans="2:14">
      <c r="B55" s="20" t="s">
        <v>58</v>
      </c>
      <c r="C55" s="21" t="s">
        <v>59</v>
      </c>
      <c r="D55" s="20" t="s">
        <v>60</v>
      </c>
      <c r="E55" s="80"/>
      <c r="F55" s="81" t="s">
        <v>44</v>
      </c>
      <c r="G55" s="21" t="s">
        <v>61</v>
      </c>
      <c r="H55" s="80" t="s">
        <v>62</v>
      </c>
      <c r="J55" s="159"/>
      <c r="K55" s="159"/>
      <c r="M55" s="159"/>
      <c r="N55" s="159"/>
    </row>
    <row r="56" ht="15.15" spans="2:14">
      <c r="B56" s="22">
        <v>45600</v>
      </c>
      <c r="C56" s="23">
        <v>0.208333333333333</v>
      </c>
      <c r="D56" s="24" t="s">
        <v>63</v>
      </c>
      <c r="E56" s="82"/>
      <c r="F56" s="83"/>
      <c r="G56" s="84" t="str">
        <f t="shared" si="5"/>
        <v>Not Started</v>
      </c>
      <c r="H56" s="82"/>
      <c r="J56" s="159"/>
      <c r="K56" s="159"/>
      <c r="M56" s="159"/>
      <c r="N56" s="159"/>
    </row>
    <row r="57" ht="15.15" spans="2:14">
      <c r="B57" s="22"/>
      <c r="C57" s="25">
        <v>0.25</v>
      </c>
      <c r="D57" s="26"/>
      <c r="E57" s="85"/>
      <c r="F57" s="86"/>
      <c r="G57" s="87"/>
      <c r="H57" s="85"/>
      <c r="J57" s="544" t="s">
        <v>47</v>
      </c>
      <c r="K57" s="545">
        <f>K28</f>
        <v>45600</v>
      </c>
      <c r="M57" s="159"/>
      <c r="N57" s="159"/>
    </row>
    <row r="58" ht="15.15" spans="2:14">
      <c r="B58" s="22"/>
      <c r="C58" s="25">
        <v>0.291666666666666</v>
      </c>
      <c r="D58" s="26"/>
      <c r="E58" s="85"/>
      <c r="F58" s="86"/>
      <c r="G58" s="87"/>
      <c r="H58" s="85"/>
      <c r="J58" s="546"/>
      <c r="K58" s="547"/>
      <c r="M58" s="159"/>
      <c r="N58" s="159"/>
    </row>
    <row r="59" spans="2:14">
      <c r="B59" s="22"/>
      <c r="C59" s="25">
        <v>0.333333333333333</v>
      </c>
      <c r="D59" s="26"/>
      <c r="E59" s="85"/>
      <c r="F59" s="86"/>
      <c r="G59" s="87"/>
      <c r="H59" s="85"/>
      <c r="J59" s="43">
        <f t="shared" ref="J59:K80" si="8">J30</f>
        <v>0</v>
      </c>
      <c r="K59" s="548">
        <f t="shared" ref="K59:K60" si="9">K30</f>
        <v>0</v>
      </c>
      <c r="M59" s="159"/>
      <c r="N59" s="159"/>
    </row>
    <row r="60" ht="15.15" spans="2:14">
      <c r="B60" s="22"/>
      <c r="C60" s="27">
        <v>0.375</v>
      </c>
      <c r="D60" s="28"/>
      <c r="E60" s="88"/>
      <c r="F60" s="89"/>
      <c r="G60" s="90"/>
      <c r="H60" s="88"/>
      <c r="J60" s="45">
        <f t="shared" si="8"/>
        <v>0</v>
      </c>
      <c r="K60" s="549">
        <f t="shared" si="9"/>
        <v>0</v>
      </c>
      <c r="M60" s="172"/>
      <c r="N60" s="172"/>
    </row>
    <row r="61" ht="15.15" spans="2:14">
      <c r="B61" s="22"/>
      <c r="C61" s="606" t="s">
        <v>215</v>
      </c>
      <c r="D61" s="607"/>
      <c r="E61" s="32"/>
      <c r="F61" s="29" t="s">
        <v>64</v>
      </c>
      <c r="G61" s="30"/>
      <c r="H61" s="531"/>
      <c r="J61" s="45">
        <f t="shared" si="8"/>
        <v>0</v>
      </c>
      <c r="K61" s="549">
        <f t="shared" si="8"/>
        <v>0</v>
      </c>
      <c r="M61" s="171"/>
      <c r="N61" s="171"/>
    </row>
    <row r="62" ht="15.15" spans="2:14">
      <c r="B62" s="22"/>
      <c r="C62" s="31" t="s">
        <v>65</v>
      </c>
      <c r="D62" s="32" t="s">
        <v>66</v>
      </c>
      <c r="E62" s="32" t="s">
        <v>43</v>
      </c>
      <c r="F62" s="92" t="s">
        <v>44</v>
      </c>
      <c r="G62" s="93" t="s">
        <v>61</v>
      </c>
      <c r="H62" s="92" t="s">
        <v>62</v>
      </c>
      <c r="J62" s="45">
        <f t="shared" si="8"/>
        <v>0</v>
      </c>
      <c r="K62" s="549">
        <f t="shared" si="8"/>
        <v>0</v>
      </c>
      <c r="M62" s="171"/>
      <c r="N62" s="171"/>
    </row>
    <row r="63" ht="15.15" spans="2:14">
      <c r="B63" s="22"/>
      <c r="C63" s="33"/>
      <c r="D63" s="34"/>
      <c r="E63" s="34"/>
      <c r="F63" s="94"/>
      <c r="G63" s="95" t="str">
        <f t="shared" ref="G63:G67" si="10">IF(F63=100%,"Complete",IF(AND(F63&lt;100%,F63&gt;0%),"In Progress","Not Started"))</f>
        <v>Not Started</v>
      </c>
      <c r="H63" s="96"/>
      <c r="J63" s="45">
        <f t="shared" si="8"/>
        <v>0</v>
      </c>
      <c r="K63" s="549">
        <f t="shared" si="8"/>
        <v>0</v>
      </c>
      <c r="M63" s="171"/>
      <c r="N63" s="171"/>
    </row>
    <row r="64" spans="2:14">
      <c r="B64" s="22"/>
      <c r="C64" s="35"/>
      <c r="D64" s="36"/>
      <c r="E64" s="36"/>
      <c r="F64" s="97"/>
      <c r="G64" s="95" t="str">
        <f t="shared" si="10"/>
        <v>Not Started</v>
      </c>
      <c r="H64" s="98"/>
      <c r="J64" s="521"/>
      <c r="K64" s="541"/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523"/>
      <c r="K65" s="123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523"/>
      <c r="K66" s="123"/>
      <c r="M66" s="171"/>
      <c r="N66" s="171"/>
    </row>
    <row r="67" ht="15.15" spans="2:14">
      <c r="B67" s="22"/>
      <c r="C67" s="608"/>
      <c r="D67" s="457"/>
      <c r="E67" s="457"/>
      <c r="F67" s="572"/>
      <c r="G67" s="95" t="str">
        <f t="shared" si="10"/>
        <v>Not Started</v>
      </c>
      <c r="H67" s="535"/>
      <c r="J67" s="523">
        <f t="shared" si="8"/>
        <v>0</v>
      </c>
      <c r="K67" s="123"/>
      <c r="M67" s="171"/>
      <c r="N67" s="171"/>
    </row>
    <row r="68" ht="15.15" spans="2:14">
      <c r="B68" s="22"/>
      <c r="C68" s="609" t="s">
        <v>216</v>
      </c>
      <c r="D68" s="610"/>
      <c r="E68" s="614"/>
      <c r="F68" s="536" t="s">
        <v>217</v>
      </c>
      <c r="G68" s="40"/>
      <c r="H68" s="100"/>
      <c r="J68" s="523">
        <f t="shared" si="8"/>
        <v>0</v>
      </c>
      <c r="K68" s="123"/>
      <c r="M68" s="171"/>
      <c r="N68" s="171"/>
    </row>
    <row r="69" ht="15.15" spans="2:14">
      <c r="B69" s="22"/>
      <c r="C69" s="517" t="s">
        <v>69</v>
      </c>
      <c r="D69" s="517" t="s">
        <v>70</v>
      </c>
      <c r="E69" s="518"/>
      <c r="F69" s="102" t="s">
        <v>44</v>
      </c>
      <c r="G69" s="103" t="s">
        <v>61</v>
      </c>
      <c r="H69" s="104" t="s">
        <v>62</v>
      </c>
      <c r="J69" s="523">
        <f t="shared" si="8"/>
        <v>0</v>
      </c>
      <c r="K69" s="123"/>
      <c r="M69" s="173"/>
      <c r="N69" s="173"/>
    </row>
    <row r="70" spans="2:11">
      <c r="B70" s="22"/>
      <c r="C70" s="42"/>
      <c r="D70" s="43"/>
      <c r="E70" s="105"/>
      <c r="F70" s="106"/>
      <c r="G70" s="107" t="str">
        <f t="shared" ref="G70:G93" si="11">IF(F70=100%,"Complete",IF(AND(F70&lt;100%,F70&gt;0%),"In Progress","Not Started"))</f>
        <v>Not Started</v>
      </c>
      <c r="H70" s="108"/>
      <c r="J70" s="523">
        <f t="shared" si="8"/>
        <v>0</v>
      </c>
      <c r="K70" s="123"/>
    </row>
    <row r="71" spans="2:11">
      <c r="B71" s="22"/>
      <c r="C71" s="44"/>
      <c r="D71" s="45"/>
      <c r="E71" s="109"/>
      <c r="F71" s="110"/>
      <c r="G71" s="107" t="str">
        <f t="shared" si="11"/>
        <v>Not Started</v>
      </c>
      <c r="H71" s="111"/>
      <c r="J71" s="523">
        <f t="shared" si="8"/>
        <v>0</v>
      </c>
      <c r="K71" s="123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523">
        <f t="shared" si="8"/>
        <v>0</v>
      </c>
      <c r="K72" s="123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523">
        <f t="shared" si="8"/>
        <v>0</v>
      </c>
      <c r="K73" s="123"/>
    </row>
    <row r="74" ht="15.15" spans="2:11">
      <c r="B74" s="22"/>
      <c r="C74" s="46"/>
      <c r="D74" s="47"/>
      <c r="E74" s="112"/>
      <c r="F74" s="113"/>
      <c r="G74" s="107" t="str">
        <f t="shared" si="11"/>
        <v>Not Started</v>
      </c>
      <c r="H74" s="103"/>
      <c r="J74" s="550"/>
      <c r="K74" s="551"/>
    </row>
    <row r="75" ht="15.15" spans="2:11">
      <c r="B75" s="22"/>
      <c r="C75" s="48">
        <v>0.541666666666667</v>
      </c>
      <c r="D75" s="49"/>
      <c r="E75" s="114"/>
      <c r="F75" s="115" t="s">
        <v>71</v>
      </c>
      <c r="G75" s="116"/>
      <c r="H75" s="117"/>
      <c r="J75" s="552" t="s">
        <v>64</v>
      </c>
      <c r="K75" s="531"/>
    </row>
    <row r="76" ht="15.15" spans="2:11">
      <c r="B76" s="22"/>
      <c r="C76" s="519">
        <v>0.583333333333333</v>
      </c>
      <c r="D76" s="611"/>
      <c r="E76" s="520"/>
      <c r="F76" s="50" t="s">
        <v>72</v>
      </c>
      <c r="G76" s="51"/>
      <c r="H76" s="118"/>
      <c r="J76" s="505">
        <f t="shared" si="8"/>
        <v>0</v>
      </c>
      <c r="K76" s="36"/>
    </row>
    <row r="77" ht="15.15" spans="2:11">
      <c r="B77" s="22"/>
      <c r="C77" s="52" t="s">
        <v>69</v>
      </c>
      <c r="D77" s="53"/>
      <c r="E77" s="119"/>
      <c r="F77" s="120" t="s">
        <v>44</v>
      </c>
      <c r="G77" s="120" t="s">
        <v>61</v>
      </c>
      <c r="H77" s="118" t="s">
        <v>62</v>
      </c>
      <c r="J77" s="505">
        <f t="shared" si="8"/>
        <v>0</v>
      </c>
      <c r="K77" s="36"/>
    </row>
    <row r="78" spans="2:11">
      <c r="B78" s="22"/>
      <c r="C78" s="521"/>
      <c r="D78" s="541"/>
      <c r="E78" s="120" t="s">
        <v>358</v>
      </c>
      <c r="F78" s="122"/>
      <c r="G78" s="541" t="str">
        <f t="shared" si="11"/>
        <v>Not Started</v>
      </c>
      <c r="H78" s="124"/>
      <c r="J78" s="505">
        <f t="shared" si="8"/>
        <v>0</v>
      </c>
      <c r="K78" s="36"/>
    </row>
    <row r="79" spans="2:11">
      <c r="B79" s="22"/>
      <c r="C79" s="523"/>
      <c r="D79" s="123"/>
      <c r="E79" s="615"/>
      <c r="F79" s="126"/>
      <c r="G79" s="123" t="str">
        <f t="shared" si="11"/>
        <v>Not Started</v>
      </c>
      <c r="H79" s="127"/>
      <c r="J79" s="505">
        <f t="shared" si="8"/>
        <v>0</v>
      </c>
      <c r="K79" s="36"/>
    </row>
    <row r="80" ht="15.15" spans="2:11">
      <c r="B80" s="22"/>
      <c r="C80" s="525"/>
      <c r="D80" s="612"/>
      <c r="E80" s="615"/>
      <c r="F80" s="126"/>
      <c r="G80" s="123" t="str">
        <f t="shared" si="11"/>
        <v>Not Started</v>
      </c>
      <c r="H80" s="127"/>
      <c r="J80" s="505">
        <f t="shared" si="8"/>
        <v>0</v>
      </c>
      <c r="K80" s="36"/>
    </row>
    <row r="81" ht="15.15" spans="2:11">
      <c r="B81" s="22"/>
      <c r="C81" s="613"/>
      <c r="D81" s="130"/>
      <c r="E81" s="616" t="s">
        <v>222</v>
      </c>
      <c r="F81" s="126"/>
      <c r="G81" s="123" t="str">
        <f t="shared" si="11"/>
        <v>Not Started</v>
      </c>
      <c r="H81" s="127"/>
      <c r="J81" s="553"/>
      <c r="K81" s="554"/>
    </row>
    <row r="82" ht="15.15" spans="2:11">
      <c r="B82" s="22"/>
      <c r="C82" s="570"/>
      <c r="D82" s="571"/>
      <c r="E82" s="129" t="s">
        <v>224</v>
      </c>
      <c r="F82" s="126"/>
      <c r="G82" s="123" t="str">
        <f t="shared" si="11"/>
        <v>Not Started</v>
      </c>
      <c r="H82" s="127"/>
      <c r="J82" s="555" t="s">
        <v>67</v>
      </c>
      <c r="K82" s="556">
        <f>B93</f>
        <v>45601</v>
      </c>
    </row>
    <row r="83" ht="15.15" spans="2:11">
      <c r="B83" s="22"/>
      <c r="C83" s="64"/>
      <c r="D83" s="65"/>
      <c r="E83" s="130"/>
      <c r="F83" s="126"/>
      <c r="G83" s="123" t="str">
        <f t="shared" si="11"/>
        <v>Not Started</v>
      </c>
      <c r="H83" s="127"/>
      <c r="J83" s="573"/>
      <c r="K83" s="574"/>
    </row>
    <row r="84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43">
        <f t="shared" ref="J84:K88" si="12">C107</f>
        <v>0</v>
      </c>
      <c r="K84" s="548">
        <f t="shared" si="12"/>
        <v>0</v>
      </c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45">
        <f t="shared" si="12"/>
        <v>0</v>
      </c>
      <c r="K85" s="549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45">
        <f t="shared" si="12"/>
        <v>0</v>
      </c>
      <c r="K86" s="549">
        <f t="shared" si="12"/>
        <v>0</v>
      </c>
    </row>
    <row r="87" ht="15.15" spans="2:11">
      <c r="B87" s="66"/>
      <c r="C87" s="67"/>
      <c r="D87" s="68"/>
      <c r="E87" s="131"/>
      <c r="F87" s="132"/>
      <c r="G87" s="123" t="str">
        <f t="shared" si="11"/>
        <v>Not Started</v>
      </c>
      <c r="H87" s="133"/>
      <c r="J87" s="45">
        <f t="shared" si="12"/>
        <v>0</v>
      </c>
      <c r="K87" s="549">
        <f t="shared" si="12"/>
        <v>0</v>
      </c>
    </row>
    <row r="88" ht="25.75" spans="2:11">
      <c r="B88" s="69"/>
      <c r="C88" s="70"/>
      <c r="D88" s="71"/>
      <c r="E88" s="71"/>
      <c r="F88" s="134"/>
      <c r="G88" s="71"/>
      <c r="H88" s="71"/>
      <c r="J88" s="45">
        <f t="shared" si="12"/>
        <v>0</v>
      </c>
      <c r="K88" s="549">
        <f t="shared" si="12"/>
        <v>0</v>
      </c>
    </row>
    <row r="89" ht="15.75" customHeight="1" spans="2:11">
      <c r="B89" s="69"/>
      <c r="C89" s="70"/>
      <c r="D89" s="71"/>
      <c r="E89" s="71"/>
      <c r="F89" s="134"/>
      <c r="G89" s="71"/>
      <c r="H89" s="71"/>
      <c r="J89" s="521"/>
      <c r="K89" s="541"/>
    </row>
    <row r="90" spans="10:11">
      <c r="J90" s="523"/>
      <c r="K90" s="123"/>
    </row>
    <row r="91" ht="15.15" spans="10:11">
      <c r="J91" s="523"/>
      <c r="K91" s="123"/>
    </row>
    <row r="92" ht="21.75" customHeight="1" spans="2:11">
      <c r="B92" s="20" t="s">
        <v>58</v>
      </c>
      <c r="C92" s="21" t="s">
        <v>59</v>
      </c>
      <c r="D92" s="20" t="s">
        <v>60</v>
      </c>
      <c r="E92" s="80"/>
      <c r="F92" s="81" t="s">
        <v>44</v>
      </c>
      <c r="G92" s="21" t="s">
        <v>61</v>
      </c>
      <c r="H92" s="80" t="s">
        <v>62</v>
      </c>
      <c r="J92" s="523" t="str">
        <f t="shared" ref="J92:J98" si="13">C118</f>
        <v>Consume GitHub API - continue</v>
      </c>
      <c r="K92" s="123"/>
    </row>
    <row r="93" spans="2:11">
      <c r="B93" s="22">
        <v>45601</v>
      </c>
      <c r="C93" s="23">
        <v>0.208333333333333</v>
      </c>
      <c r="D93" s="24" t="s">
        <v>63</v>
      </c>
      <c r="E93" s="82"/>
      <c r="F93" s="83"/>
      <c r="G93" s="84" t="str">
        <f t="shared" si="11"/>
        <v>Not Started</v>
      </c>
      <c r="H93" s="82"/>
      <c r="J93" s="523">
        <f t="shared" si="13"/>
        <v>0</v>
      </c>
      <c r="K93" s="123"/>
    </row>
    <row r="94" spans="2:11">
      <c r="B94" s="22"/>
      <c r="C94" s="25">
        <v>0.25</v>
      </c>
      <c r="D94" s="26"/>
      <c r="E94" s="85"/>
      <c r="F94" s="86"/>
      <c r="G94" s="87"/>
      <c r="H94" s="85"/>
      <c r="J94" s="523" t="str">
        <f t="shared" si="13"/>
        <v>Data wrangling - made changes if requested</v>
      </c>
      <c r="K94" s="123"/>
    </row>
    <row r="95" spans="2:11">
      <c r="B95" s="22"/>
      <c r="C95" s="25">
        <v>0.291666666666666</v>
      </c>
      <c r="D95" s="26"/>
      <c r="E95" s="85"/>
      <c r="F95" s="86"/>
      <c r="G95" s="87"/>
      <c r="H95" s="85"/>
      <c r="J95" s="523" t="str">
        <f t="shared" si="13"/>
        <v>Bank accounts part 1 - make changes if requested</v>
      </c>
      <c r="K95" s="123"/>
    </row>
    <row r="96" spans="2:11">
      <c r="B96" s="22"/>
      <c r="C96" s="25">
        <v>0.333333333333333</v>
      </c>
      <c r="D96" s="26"/>
      <c r="E96" s="85"/>
      <c r="F96" s="86"/>
      <c r="G96" s="87"/>
      <c r="H96" s="85"/>
      <c r="J96" s="523">
        <f t="shared" si="13"/>
        <v>0</v>
      </c>
      <c r="K96" s="123"/>
    </row>
    <row r="97" ht="15.15" spans="2:11">
      <c r="B97" s="22"/>
      <c r="C97" s="27">
        <v>0.375</v>
      </c>
      <c r="D97" s="28"/>
      <c r="E97" s="88"/>
      <c r="F97" s="89"/>
      <c r="G97" s="90"/>
      <c r="H97" s="88"/>
      <c r="J97" s="523">
        <f t="shared" si="13"/>
        <v>0</v>
      </c>
      <c r="K97" s="123"/>
    </row>
    <row r="98" ht="15.15" spans="2:11">
      <c r="B98" s="22"/>
      <c r="C98" s="606" t="s">
        <v>215</v>
      </c>
      <c r="D98" s="607"/>
      <c r="E98" s="32"/>
      <c r="F98" s="29" t="s">
        <v>64</v>
      </c>
      <c r="G98" s="30"/>
      <c r="H98" s="531"/>
      <c r="J98" s="523" t="str">
        <f t="shared" si="13"/>
        <v>(C45) 2025 Learner Journey</v>
      </c>
      <c r="K98" s="123"/>
    </row>
    <row r="99" ht="15.15" spans="2:11">
      <c r="B99" s="22"/>
      <c r="C99" s="31" t="s">
        <v>65</v>
      </c>
      <c r="D99" s="32" t="s">
        <v>66</v>
      </c>
      <c r="E99" s="32" t="s">
        <v>43</v>
      </c>
      <c r="F99" s="92" t="s">
        <v>44</v>
      </c>
      <c r="G99" s="93" t="s">
        <v>61</v>
      </c>
      <c r="H99" s="92" t="s">
        <v>62</v>
      </c>
      <c r="J99" s="575"/>
      <c r="K99" s="576"/>
    </row>
    <row r="100" ht="43.95" spans="2:11">
      <c r="B100" s="22"/>
      <c r="C100" s="33" t="s">
        <v>359</v>
      </c>
      <c r="D100" s="617" t="s">
        <v>360</v>
      </c>
      <c r="E100" s="617" t="s">
        <v>361</v>
      </c>
      <c r="F100" s="94"/>
      <c r="G100" s="95" t="str">
        <f t="shared" ref="G100:G104" si="14">IF(F100=100%,"Complete",IF(AND(F100&lt;100%,F100&gt;0%),"In Progress","Not Started"))</f>
        <v>Not Started</v>
      </c>
      <c r="H100" s="96"/>
      <c r="J100" s="552" t="s">
        <v>64</v>
      </c>
      <c r="K100" s="531"/>
    </row>
    <row r="101" ht="43.2" spans="2:11">
      <c r="B101" s="22"/>
      <c r="C101" s="35" t="s">
        <v>362</v>
      </c>
      <c r="D101" s="618" t="s">
        <v>363</v>
      </c>
      <c r="E101" s="618" t="s">
        <v>320</v>
      </c>
      <c r="F101" s="97"/>
      <c r="G101" s="95" t="str">
        <f t="shared" si="14"/>
        <v>Not Started</v>
      </c>
      <c r="H101" s="98"/>
      <c r="J101" s="513" t="str">
        <f t="shared" ref="J101:J105" si="15">C100</f>
        <v>Level 1 coding challenges - palesachristabela@gmail.com - review</v>
      </c>
      <c r="K101" s="34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505" t="str">
        <f t="shared" si="15"/>
        <v>Level 2 coding challenges - bhekumuzitshabalala.main@gmail.com - review</v>
      </c>
      <c r="K102" s="36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505">
        <f t="shared" si="15"/>
        <v>0</v>
      </c>
      <c r="K103" s="36"/>
    </row>
    <row r="104" ht="15.15" spans="2:11">
      <c r="B104" s="22"/>
      <c r="C104" s="608"/>
      <c r="D104" s="457"/>
      <c r="E104" s="457"/>
      <c r="F104" s="572"/>
      <c r="G104" s="95" t="str">
        <f t="shared" si="14"/>
        <v>Not Started</v>
      </c>
      <c r="H104" s="535"/>
      <c r="J104" s="505">
        <f t="shared" si="15"/>
        <v>0</v>
      </c>
      <c r="K104" s="36"/>
    </row>
    <row r="105" ht="15.15" spans="2:11">
      <c r="B105" s="22"/>
      <c r="C105" s="609" t="s">
        <v>216</v>
      </c>
      <c r="D105" s="610"/>
      <c r="E105" s="614"/>
      <c r="F105" s="536" t="s">
        <v>217</v>
      </c>
      <c r="G105" s="40"/>
      <c r="H105" s="100"/>
      <c r="J105" s="505">
        <f t="shared" si="15"/>
        <v>0</v>
      </c>
      <c r="K105" s="36"/>
    </row>
    <row r="106" ht="15.15" spans="2:11">
      <c r="B106" s="22"/>
      <c r="C106" s="517" t="s">
        <v>69</v>
      </c>
      <c r="D106" s="517" t="s">
        <v>70</v>
      </c>
      <c r="E106" s="518"/>
      <c r="F106" s="102" t="s">
        <v>44</v>
      </c>
      <c r="G106" s="103" t="s">
        <v>61</v>
      </c>
      <c r="H106" s="104" t="s">
        <v>62</v>
      </c>
      <c r="J106" s="557" t="s">
        <v>76</v>
      </c>
      <c r="K106" s="558"/>
    </row>
    <row r="107" spans="2:11">
      <c r="B107" s="22"/>
      <c r="C107" s="42"/>
      <c r="D107" s="43"/>
      <c r="E107" s="105"/>
      <c r="F107" s="106"/>
      <c r="G107" s="107" t="str">
        <f t="shared" ref="G107:G130" si="16">IF(F107=100%,"Complete",IF(AND(F107&lt;100%,F107&gt;0%),"In Progress","Not Started"))</f>
        <v>Not Started</v>
      </c>
      <c r="H107" s="108"/>
      <c r="J107" s="559" t="s">
        <v>77</v>
      </c>
      <c r="K107" s="560"/>
    </row>
    <row r="108" ht="15.15" spans="2:11">
      <c r="B108" s="22"/>
      <c r="C108" s="44"/>
      <c r="D108" s="45"/>
      <c r="E108" s="109"/>
      <c r="F108" s="110"/>
      <c r="G108" s="107" t="str">
        <f t="shared" si="16"/>
        <v>Not Started</v>
      </c>
      <c r="H108" s="111"/>
      <c r="J108" s="561"/>
      <c r="K108" s="562"/>
    </row>
    <row r="109" spans="2:8">
      <c r="B109" s="22"/>
      <c r="C109" s="44"/>
      <c r="D109" s="45"/>
      <c r="E109" s="109"/>
      <c r="F109" s="110"/>
      <c r="G109" s="107" t="str">
        <f t="shared" si="16"/>
        <v>Not Started</v>
      </c>
      <c r="H109" s="111"/>
    </row>
    <row r="110" ht="15.15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75" customHeight="1" spans="2:11">
      <c r="B111" s="22"/>
      <c r="C111" s="46"/>
      <c r="D111" s="47"/>
      <c r="E111" s="112"/>
      <c r="F111" s="113"/>
      <c r="G111" s="107" t="str">
        <f t="shared" si="16"/>
        <v>Not Started</v>
      </c>
      <c r="H111" s="103"/>
      <c r="J111" s="544" t="s">
        <v>47</v>
      </c>
      <c r="K111" s="545">
        <f>K82</f>
        <v>45601</v>
      </c>
    </row>
    <row r="112" ht="15.75" customHeight="1" spans="2:11">
      <c r="B112" s="22"/>
      <c r="C112" s="48">
        <v>0.541666666666667</v>
      </c>
      <c r="D112" s="49"/>
      <c r="E112" s="114"/>
      <c r="F112" s="115" t="s">
        <v>71</v>
      </c>
      <c r="G112" s="116"/>
      <c r="H112" s="117"/>
      <c r="J112" s="546"/>
      <c r="K112" s="547"/>
    </row>
    <row r="113" ht="15.75" customHeight="1" spans="2:11">
      <c r="B113" s="22"/>
      <c r="C113" s="519">
        <v>0.583333333333333</v>
      </c>
      <c r="D113" s="611"/>
      <c r="E113" s="520"/>
      <c r="F113" s="50" t="s">
        <v>72</v>
      </c>
      <c r="G113" s="51"/>
      <c r="H113" s="118"/>
      <c r="J113" s="43">
        <f t="shared" ref="J113:K127" si="17">J84</f>
        <v>0</v>
      </c>
      <c r="K113" s="548">
        <f t="shared" ref="K113:K114" si="18">K84</f>
        <v>0</v>
      </c>
    </row>
    <row r="114" ht="15.75" customHeight="1" spans="2:11">
      <c r="B114" s="22"/>
      <c r="C114" s="52" t="s">
        <v>69</v>
      </c>
      <c r="D114" s="53"/>
      <c r="E114" s="119"/>
      <c r="F114" s="120" t="s">
        <v>44</v>
      </c>
      <c r="G114" s="120" t="s">
        <v>61</v>
      </c>
      <c r="H114" s="118" t="s">
        <v>62</v>
      </c>
      <c r="J114" s="45">
        <f t="shared" si="17"/>
        <v>0</v>
      </c>
      <c r="K114" s="549">
        <f t="shared" si="18"/>
        <v>0</v>
      </c>
    </row>
    <row r="115" spans="2:11">
      <c r="B115" s="22"/>
      <c r="C115" s="521"/>
      <c r="D115" s="541"/>
      <c r="E115" s="120" t="s">
        <v>358</v>
      </c>
      <c r="F115" s="122"/>
      <c r="G115" s="541" t="str">
        <f t="shared" si="16"/>
        <v>Not Started</v>
      </c>
      <c r="H115" s="124"/>
      <c r="J115" s="45">
        <f t="shared" si="17"/>
        <v>0</v>
      </c>
      <c r="K115" s="549">
        <f t="shared" si="17"/>
        <v>0</v>
      </c>
    </row>
    <row r="116" spans="2:11">
      <c r="B116" s="22"/>
      <c r="C116" s="523"/>
      <c r="D116" s="123"/>
      <c r="E116" s="615"/>
      <c r="F116" s="126"/>
      <c r="G116" s="123" t="str">
        <f t="shared" si="16"/>
        <v>Not Started</v>
      </c>
      <c r="H116" s="127"/>
      <c r="J116" s="45">
        <f t="shared" si="17"/>
        <v>0</v>
      </c>
      <c r="K116" s="549">
        <f t="shared" si="17"/>
        <v>0</v>
      </c>
    </row>
    <row r="117" ht="15.15" spans="2:11">
      <c r="B117" s="22"/>
      <c r="C117" s="525"/>
      <c r="D117" s="612"/>
      <c r="E117" s="615"/>
      <c r="F117" s="126"/>
      <c r="G117" s="123" t="str">
        <f t="shared" si="16"/>
        <v>Not Started</v>
      </c>
      <c r="H117" s="127"/>
      <c r="J117" s="45">
        <f t="shared" si="17"/>
        <v>0</v>
      </c>
      <c r="K117" s="549">
        <f t="shared" si="17"/>
        <v>0</v>
      </c>
    </row>
    <row r="118" ht="15.15" spans="2:11">
      <c r="B118" s="22"/>
      <c r="C118" s="613" t="s">
        <v>308</v>
      </c>
      <c r="D118" s="130"/>
      <c r="E118" s="616" t="s">
        <v>222</v>
      </c>
      <c r="F118" s="126">
        <v>0.32</v>
      </c>
      <c r="G118" s="123" t="str">
        <f t="shared" si="16"/>
        <v>In Progress</v>
      </c>
      <c r="H118" s="127"/>
      <c r="J118" s="521"/>
      <c r="K118" s="541"/>
    </row>
    <row r="119" ht="15" customHeight="1" spans="2:11">
      <c r="B119" s="22"/>
      <c r="C119" s="570"/>
      <c r="D119" s="571"/>
      <c r="E119" s="129" t="s">
        <v>224</v>
      </c>
      <c r="F119" s="126"/>
      <c r="G119" s="123" t="str">
        <f t="shared" si="16"/>
        <v>Not Started</v>
      </c>
      <c r="H119" s="127"/>
      <c r="J119" s="523"/>
      <c r="K119" s="123"/>
    </row>
    <row r="120" ht="15" customHeight="1" spans="2:11">
      <c r="B120" s="22"/>
      <c r="C120" s="64" t="s">
        <v>326</v>
      </c>
      <c r="D120" s="65"/>
      <c r="E120" s="130"/>
      <c r="F120" s="126">
        <v>0.96</v>
      </c>
      <c r="G120" s="123" t="str">
        <f t="shared" si="16"/>
        <v>In Progress</v>
      </c>
      <c r="H120" s="127"/>
      <c r="J120" s="523"/>
      <c r="K120" s="123"/>
    </row>
    <row r="121" ht="15" customHeight="1" spans="2:11">
      <c r="B121" s="22"/>
      <c r="C121" s="64" t="s">
        <v>364</v>
      </c>
      <c r="D121" s="65"/>
      <c r="E121" s="130"/>
      <c r="F121" s="126">
        <v>0.97</v>
      </c>
      <c r="G121" s="123" t="str">
        <f t="shared" si="16"/>
        <v>In Progress</v>
      </c>
      <c r="H121" s="127"/>
      <c r="J121" s="523" t="str">
        <f t="shared" si="17"/>
        <v>Consume GitHub API - continue</v>
      </c>
      <c r="K121" s="123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523">
        <f t="shared" si="17"/>
        <v>0</v>
      </c>
      <c r="K122" s="123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523" t="str">
        <f t="shared" si="17"/>
        <v>Data wrangling - made changes if requested</v>
      </c>
      <c r="K123" s="123"/>
    </row>
    <row r="124" ht="15.75" customHeight="1" spans="2:11">
      <c r="B124" s="66"/>
      <c r="C124" s="64" t="s">
        <v>365</v>
      </c>
      <c r="D124" s="65"/>
      <c r="E124" s="131"/>
      <c r="F124" s="132">
        <v>1</v>
      </c>
      <c r="G124" s="123" t="str">
        <f t="shared" si="16"/>
        <v>Complete</v>
      </c>
      <c r="H124" s="133"/>
      <c r="J124" s="523" t="str">
        <f t="shared" si="17"/>
        <v>Bank accounts part 1 - make changes if requested</v>
      </c>
      <c r="K124" s="123"/>
    </row>
    <row r="125" ht="25" spans="2:11">
      <c r="B125" s="69"/>
      <c r="C125" s="70"/>
      <c r="D125" s="71"/>
      <c r="E125" s="71"/>
      <c r="F125" s="134"/>
      <c r="G125" s="71"/>
      <c r="H125" s="71"/>
      <c r="J125" s="523">
        <f t="shared" si="17"/>
        <v>0</v>
      </c>
      <c r="K125" s="123"/>
    </row>
    <row r="126" ht="15.75" customHeight="1" spans="2:11">
      <c r="B126" s="69"/>
      <c r="C126" s="70"/>
      <c r="D126" s="71"/>
      <c r="E126" s="71"/>
      <c r="F126" s="134"/>
      <c r="G126" s="71"/>
      <c r="H126" s="71"/>
      <c r="J126" s="523">
        <f t="shared" si="17"/>
        <v>0</v>
      </c>
      <c r="K126" s="123"/>
    </row>
    <row r="127" spans="10:11">
      <c r="J127" s="523" t="str">
        <f t="shared" si="17"/>
        <v>(C45) 2025 Learner Journey</v>
      </c>
      <c r="K127" s="123"/>
    </row>
    <row r="128" ht="15.15" spans="10:11">
      <c r="J128" s="550"/>
      <c r="K128" s="551"/>
    </row>
    <row r="129" ht="21.75" customHeight="1" spans="2:11">
      <c r="B129" s="20" t="s">
        <v>58</v>
      </c>
      <c r="C129" s="21" t="s">
        <v>59</v>
      </c>
      <c r="D129" s="20" t="s">
        <v>60</v>
      </c>
      <c r="E129" s="80"/>
      <c r="F129" s="81" t="s">
        <v>44</v>
      </c>
      <c r="G129" s="21" t="s">
        <v>61</v>
      </c>
      <c r="H129" s="80" t="s">
        <v>62</v>
      </c>
      <c r="J129" s="552" t="s">
        <v>64</v>
      </c>
      <c r="K129" s="531"/>
    </row>
    <row r="130" spans="2:11">
      <c r="B130" s="22">
        <v>45602</v>
      </c>
      <c r="C130" s="23">
        <v>0.208333333333333</v>
      </c>
      <c r="D130" s="24" t="s">
        <v>63</v>
      </c>
      <c r="E130" s="82"/>
      <c r="F130" s="83">
        <v>1</v>
      </c>
      <c r="G130" s="84" t="str">
        <f t="shared" si="16"/>
        <v>Complete</v>
      </c>
      <c r="H130" s="82"/>
      <c r="J130" s="505" t="str">
        <f t="shared" ref="J130:J134" si="19">J101</f>
        <v>Level 1 coding challenges - palesachristabela@gmail.com - review</v>
      </c>
      <c r="K130" s="36"/>
    </row>
    <row r="131" spans="2:11">
      <c r="B131" s="22"/>
      <c r="C131" s="25">
        <v>0.25</v>
      </c>
      <c r="D131" s="26"/>
      <c r="E131" s="85"/>
      <c r="F131" s="86"/>
      <c r="G131" s="87"/>
      <c r="H131" s="85"/>
      <c r="J131" s="505" t="str">
        <f t="shared" si="19"/>
        <v>Level 2 coding challenges - bhekumuzitshabalala.main@gmail.com - review</v>
      </c>
      <c r="K131" s="36"/>
    </row>
    <row r="132" spans="2:11">
      <c r="B132" s="22"/>
      <c r="C132" s="25">
        <v>0.291666666666666</v>
      </c>
      <c r="D132" s="26"/>
      <c r="E132" s="85"/>
      <c r="F132" s="86"/>
      <c r="G132" s="87"/>
      <c r="H132" s="85"/>
      <c r="J132" s="505">
        <f t="shared" si="19"/>
        <v>0</v>
      </c>
      <c r="K132" s="36"/>
    </row>
    <row r="133" spans="2:11">
      <c r="B133" s="22"/>
      <c r="C133" s="25">
        <v>0.333333333333333</v>
      </c>
      <c r="D133" s="26"/>
      <c r="E133" s="85"/>
      <c r="F133" s="86"/>
      <c r="G133" s="87"/>
      <c r="H133" s="85"/>
      <c r="J133" s="505">
        <f t="shared" si="19"/>
        <v>0</v>
      </c>
      <c r="K133" s="36"/>
    </row>
    <row r="134" ht="15.75" customHeight="1" spans="2:11">
      <c r="B134" s="22"/>
      <c r="C134" s="27">
        <v>0.375</v>
      </c>
      <c r="D134" s="28"/>
      <c r="E134" s="88"/>
      <c r="F134" s="89"/>
      <c r="G134" s="90"/>
      <c r="H134" s="88"/>
      <c r="J134" s="505">
        <f t="shared" si="19"/>
        <v>0</v>
      </c>
      <c r="K134" s="36"/>
    </row>
    <row r="135" ht="15.75" customHeight="1" spans="2:11">
      <c r="B135" s="22"/>
      <c r="C135" s="606" t="s">
        <v>215</v>
      </c>
      <c r="D135" s="607"/>
      <c r="E135" s="32"/>
      <c r="F135" s="29" t="s">
        <v>64</v>
      </c>
      <c r="G135" s="30"/>
      <c r="H135" s="531"/>
      <c r="J135" s="553"/>
      <c r="K135" s="554"/>
    </row>
    <row r="136" ht="15.75" customHeight="1" spans="2:11">
      <c r="B136" s="22"/>
      <c r="C136" s="31" t="s">
        <v>65</v>
      </c>
      <c r="D136" s="32" t="s">
        <v>66</v>
      </c>
      <c r="E136" s="32" t="s">
        <v>43</v>
      </c>
      <c r="F136" s="92" t="s">
        <v>44</v>
      </c>
      <c r="G136" s="93" t="s">
        <v>61</v>
      </c>
      <c r="H136" s="92" t="s">
        <v>62</v>
      </c>
      <c r="J136" s="555" t="s">
        <v>67</v>
      </c>
      <c r="K136" s="556">
        <f>B130</f>
        <v>45602</v>
      </c>
    </row>
    <row r="137" ht="43.95" spans="2:11">
      <c r="B137" s="22"/>
      <c r="C137" s="35" t="s">
        <v>366</v>
      </c>
      <c r="D137" s="617" t="s">
        <v>350</v>
      </c>
      <c r="E137" s="617" t="s">
        <v>330</v>
      </c>
      <c r="F137" s="94">
        <v>1</v>
      </c>
      <c r="G137" s="95" t="str">
        <f t="shared" ref="G137:G141" si="20">IF(F137=100%,"Complete",IF(AND(F137&lt;100%,F137&gt;0%),"In Progress","Not Started"))</f>
        <v>Complete</v>
      </c>
      <c r="H137" s="96"/>
      <c r="J137" s="573"/>
      <c r="K137" s="574"/>
    </row>
    <row r="138" ht="43.2" spans="2:11">
      <c r="B138" s="22"/>
      <c r="C138" s="35" t="s">
        <v>362</v>
      </c>
      <c r="D138" s="618" t="s">
        <v>363</v>
      </c>
      <c r="E138" s="618" t="s">
        <v>320</v>
      </c>
      <c r="F138" s="97">
        <v>1</v>
      </c>
      <c r="G138" s="95" t="str">
        <f t="shared" si="20"/>
        <v>Complete</v>
      </c>
      <c r="H138" s="98"/>
      <c r="J138" s="43" t="str">
        <f t="shared" ref="J138:K142" si="21">C144</f>
        <v>BFS algorithm</v>
      </c>
      <c r="K138" s="548" t="str">
        <f t="shared" si="21"/>
        <v>https://www.geeksforgeeks.org/python-programming-language-tutorial/</v>
      </c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45">
        <f t="shared" si="21"/>
        <v>0</v>
      </c>
      <c r="K139" s="54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45">
        <f t="shared" si="21"/>
        <v>0</v>
      </c>
      <c r="K140" s="549">
        <f t="shared" si="21"/>
        <v>0</v>
      </c>
    </row>
    <row r="141" ht="15.75" customHeight="1" spans="2:11">
      <c r="B141" s="22"/>
      <c r="C141" s="608"/>
      <c r="D141" s="457"/>
      <c r="E141" s="457"/>
      <c r="F141" s="572"/>
      <c r="G141" s="95" t="str">
        <f t="shared" si="20"/>
        <v>Not Started</v>
      </c>
      <c r="H141" s="535"/>
      <c r="J141" s="45">
        <f t="shared" si="21"/>
        <v>0</v>
      </c>
      <c r="K141" s="549">
        <f t="shared" si="21"/>
        <v>0</v>
      </c>
    </row>
    <row r="142" ht="15.75" customHeight="1" spans="2:11">
      <c r="B142" s="22"/>
      <c r="C142" s="609" t="s">
        <v>216</v>
      </c>
      <c r="D142" s="610"/>
      <c r="E142" s="614"/>
      <c r="F142" s="536" t="s">
        <v>217</v>
      </c>
      <c r="G142" s="40"/>
      <c r="H142" s="100"/>
      <c r="J142" s="45">
        <f t="shared" si="21"/>
        <v>0</v>
      </c>
      <c r="K142" s="549">
        <f t="shared" si="21"/>
        <v>0</v>
      </c>
    </row>
    <row r="143" ht="15.75" customHeight="1" spans="2:11">
      <c r="B143" s="22"/>
      <c r="C143" s="517" t="s">
        <v>69</v>
      </c>
      <c r="D143" s="517" t="s">
        <v>70</v>
      </c>
      <c r="E143" s="518"/>
      <c r="F143" s="102" t="s">
        <v>44</v>
      </c>
      <c r="G143" s="103" t="s">
        <v>61</v>
      </c>
      <c r="H143" s="104" t="s">
        <v>62</v>
      </c>
      <c r="J143" s="521"/>
      <c r="K143" s="541"/>
    </row>
    <row r="144" spans="2:11">
      <c r="B144" s="22"/>
      <c r="C144" s="42" t="s">
        <v>367</v>
      </c>
      <c r="D144" s="619" t="s">
        <v>368</v>
      </c>
      <c r="E144" s="105"/>
      <c r="F144" s="106">
        <v>1</v>
      </c>
      <c r="G144" s="107" t="str">
        <f t="shared" ref="G144:G167" si="22">IF(F144=100%,"Complete",IF(AND(F144&lt;100%,F144&gt;0%),"In Progress","Not Started"))</f>
        <v>Complete</v>
      </c>
      <c r="H144" s="108"/>
      <c r="J144" s="523"/>
      <c r="K144" s="123"/>
    </row>
    <row r="145" spans="2:11">
      <c r="B145" s="22"/>
      <c r="C145" s="44"/>
      <c r="D145" s="45"/>
      <c r="E145" s="109"/>
      <c r="F145" s="110"/>
      <c r="G145" s="107" t="str">
        <f t="shared" si="22"/>
        <v>Not Started</v>
      </c>
      <c r="H145" s="111"/>
      <c r="J145" s="523"/>
      <c r="K145" s="123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523" t="str">
        <f t="shared" ref="J146:J152" si="23">C155</f>
        <v>Consume GitHub API - continue</v>
      </c>
      <c r="K146" s="123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523">
        <f t="shared" si="23"/>
        <v>0</v>
      </c>
      <c r="K147" s="123"/>
    </row>
    <row r="148" ht="15.75" customHeight="1" spans="2:11">
      <c r="B148" s="22"/>
      <c r="C148" s="46"/>
      <c r="D148" s="47"/>
      <c r="E148" s="112"/>
      <c r="F148" s="113"/>
      <c r="G148" s="107" t="str">
        <f t="shared" si="22"/>
        <v>Not Started</v>
      </c>
      <c r="H148" s="103"/>
      <c r="J148" s="523" t="str">
        <f t="shared" si="23"/>
        <v>Data wrangling - no changes requested</v>
      </c>
      <c r="K148" s="123"/>
    </row>
    <row r="149" ht="15.75" customHeight="1" spans="2:11">
      <c r="B149" s="22"/>
      <c r="C149" s="48">
        <v>0.541666666666667</v>
      </c>
      <c r="D149" s="49"/>
      <c r="E149" s="114"/>
      <c r="F149" s="115" t="s">
        <v>71</v>
      </c>
      <c r="G149" s="116"/>
      <c r="H149" s="117"/>
      <c r="J149" s="523" t="str">
        <f t="shared" si="23"/>
        <v>Bank accounts part 1 - no changes requested</v>
      </c>
      <c r="K149" s="123"/>
    </row>
    <row r="150" ht="15.75" customHeight="1" spans="2:11">
      <c r="B150" s="22"/>
      <c r="C150" s="519">
        <v>0.583333333333333</v>
      </c>
      <c r="D150" s="611"/>
      <c r="E150" s="520"/>
      <c r="F150" s="50" t="s">
        <v>72</v>
      </c>
      <c r="G150" s="51"/>
      <c r="H150" s="118"/>
      <c r="J150" s="523">
        <f t="shared" si="23"/>
        <v>0</v>
      </c>
      <c r="K150" s="123"/>
    </row>
    <row r="151" ht="15.75" customHeight="1" spans="2:11">
      <c r="B151" s="22"/>
      <c r="C151" s="52" t="s">
        <v>69</v>
      </c>
      <c r="D151" s="53"/>
      <c r="E151" s="119"/>
      <c r="F151" s="120" t="s">
        <v>44</v>
      </c>
      <c r="G151" s="120" t="s">
        <v>61</v>
      </c>
      <c r="H151" s="118" t="s">
        <v>62</v>
      </c>
      <c r="J151" s="523">
        <f t="shared" si="23"/>
        <v>0</v>
      </c>
      <c r="K151" s="123"/>
    </row>
    <row r="152" spans="2:11">
      <c r="B152" s="22"/>
      <c r="C152" s="521" t="s">
        <v>46</v>
      </c>
      <c r="D152" s="541"/>
      <c r="E152" s="120" t="s">
        <v>358</v>
      </c>
      <c r="F152" s="540">
        <v>0.32</v>
      </c>
      <c r="G152" s="120" t="str">
        <f t="shared" si="22"/>
        <v>In Progress</v>
      </c>
      <c r="H152" s="124"/>
      <c r="J152" s="523">
        <f t="shared" si="23"/>
        <v>0</v>
      </c>
      <c r="K152" s="123"/>
    </row>
    <row r="153" ht="15.15" spans="2:11">
      <c r="B153" s="22"/>
      <c r="C153" s="620" t="s">
        <v>369</v>
      </c>
      <c r="D153" s="123"/>
      <c r="E153" s="615"/>
      <c r="F153" s="542"/>
      <c r="G153" s="623"/>
      <c r="H153" s="127"/>
      <c r="J153" s="575"/>
      <c r="K153" s="576"/>
    </row>
    <row r="154" ht="15.15" spans="2:11">
      <c r="B154" s="22"/>
      <c r="C154" s="525"/>
      <c r="D154" s="612"/>
      <c r="E154" s="615"/>
      <c r="F154" s="126"/>
      <c r="G154" s="123" t="str">
        <f t="shared" si="22"/>
        <v>Not Started</v>
      </c>
      <c r="H154" s="127"/>
      <c r="J154" s="552" t="s">
        <v>64</v>
      </c>
      <c r="K154" s="531"/>
    </row>
    <row r="155" ht="15.15" spans="2:11">
      <c r="B155" s="22"/>
      <c r="C155" s="613" t="s">
        <v>308</v>
      </c>
      <c r="D155" s="130"/>
      <c r="E155" s="616" t="s">
        <v>222</v>
      </c>
      <c r="F155" s="126">
        <v>0.32</v>
      </c>
      <c r="G155" s="123" t="str">
        <f t="shared" si="22"/>
        <v>In Progress</v>
      </c>
      <c r="H155" s="127"/>
      <c r="J155" s="513" t="str">
        <f t="shared" ref="J155:J159" si="24">C137</f>
        <v>Password strength checker - oswell.ndhlovu@umuzi.org - review</v>
      </c>
      <c r="K155" s="34"/>
    </row>
    <row r="156" spans="2:11">
      <c r="B156" s="22"/>
      <c r="C156" s="570"/>
      <c r="D156" s="571"/>
      <c r="E156" s="129" t="s">
        <v>224</v>
      </c>
      <c r="F156" s="126"/>
      <c r="G156" s="123" t="str">
        <f t="shared" si="22"/>
        <v>Not Started</v>
      </c>
      <c r="H156" s="127"/>
      <c r="J156" s="505" t="str">
        <f t="shared" si="24"/>
        <v>Level 2 coding challenges - bhekumuzitshabalala.main@gmail.com - review</v>
      </c>
      <c r="K156" s="36"/>
    </row>
    <row r="157" spans="2:11">
      <c r="B157" s="22"/>
      <c r="C157" s="64" t="s">
        <v>370</v>
      </c>
      <c r="D157" s="65"/>
      <c r="E157" s="130"/>
      <c r="F157" s="126">
        <v>0.96</v>
      </c>
      <c r="G157" s="123" t="str">
        <f t="shared" si="22"/>
        <v>In Progress</v>
      </c>
      <c r="H157" s="127"/>
      <c r="J157" s="505">
        <f t="shared" si="24"/>
        <v>0</v>
      </c>
      <c r="K157" s="36"/>
    </row>
    <row r="158" spans="2:11">
      <c r="B158" s="22"/>
      <c r="C158" s="64" t="s">
        <v>343</v>
      </c>
      <c r="D158" s="65"/>
      <c r="E158" s="130"/>
      <c r="F158" s="126">
        <v>0.97</v>
      </c>
      <c r="G158" s="123" t="str">
        <f t="shared" si="22"/>
        <v>In Progress</v>
      </c>
      <c r="H158" s="127"/>
      <c r="J158" s="505">
        <f t="shared" si="24"/>
        <v>0</v>
      </c>
      <c r="K158" s="36"/>
    </row>
    <row r="159" ht="15.75" customHeight="1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505">
        <f t="shared" si="24"/>
        <v>0</v>
      </c>
      <c r="K159" s="36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557" t="s">
        <v>76</v>
      </c>
      <c r="K160" s="558"/>
    </row>
    <row r="161" ht="15.75" customHeight="1" spans="2:11">
      <c r="B161" s="66"/>
      <c r="C161" s="67"/>
      <c r="D161" s="68"/>
      <c r="E161" s="131"/>
      <c r="F161" s="132"/>
      <c r="G161" s="123" t="str">
        <f t="shared" si="22"/>
        <v>Not Started</v>
      </c>
      <c r="H161" s="133"/>
      <c r="J161" s="559" t="s">
        <v>77</v>
      </c>
      <c r="K161" s="560"/>
    </row>
    <row r="162" ht="25.75" spans="2:11">
      <c r="B162" s="69"/>
      <c r="C162" s="70"/>
      <c r="D162" s="71"/>
      <c r="E162" s="71"/>
      <c r="F162" s="134"/>
      <c r="G162" s="71"/>
      <c r="H162" s="71"/>
      <c r="J162" s="561"/>
      <c r="K162" s="562"/>
    </row>
    <row r="163" ht="15.75" customHeight="1" spans="2:8">
      <c r="B163" s="69"/>
      <c r="C163" s="70"/>
      <c r="D163" s="71"/>
      <c r="E163" s="71"/>
      <c r="F163" s="134"/>
      <c r="G163" s="71"/>
      <c r="H163" s="71"/>
    </row>
    <row r="164" ht="15.15"/>
    <row r="165" ht="15.15" spans="10:11">
      <c r="J165" s="544" t="s">
        <v>47</v>
      </c>
      <c r="K165" s="545">
        <f>K136</f>
        <v>45602</v>
      </c>
    </row>
    <row r="166" ht="21.75" customHeight="1" spans="2:11">
      <c r="B166" s="20" t="s">
        <v>58</v>
      </c>
      <c r="C166" s="21" t="s">
        <v>59</v>
      </c>
      <c r="D166" s="20" t="s">
        <v>60</v>
      </c>
      <c r="E166" s="80"/>
      <c r="F166" s="81" t="s">
        <v>44</v>
      </c>
      <c r="G166" s="21" t="s">
        <v>61</v>
      </c>
      <c r="H166" s="80" t="s">
        <v>62</v>
      </c>
      <c r="J166" s="546"/>
      <c r="K166" s="547"/>
    </row>
    <row r="167" ht="28.8" spans="2:11">
      <c r="B167" s="22">
        <v>45603</v>
      </c>
      <c r="C167" s="23">
        <v>0.208333333333333</v>
      </c>
      <c r="D167" s="24" t="s">
        <v>63</v>
      </c>
      <c r="E167" s="82"/>
      <c r="F167" s="83">
        <v>1</v>
      </c>
      <c r="G167" s="84" t="str">
        <f t="shared" si="22"/>
        <v>Complete</v>
      </c>
      <c r="H167" s="82"/>
      <c r="J167" s="43" t="str">
        <f t="shared" ref="J167:K188" si="25">J138</f>
        <v>BFS algorithm</v>
      </c>
      <c r="K167" s="548" t="str">
        <f t="shared" ref="K167:K168" si="26">K138</f>
        <v>https://www.geeksforgeeks.org/python-programming-language-tutorial/</v>
      </c>
    </row>
    <row r="168" spans="2:11">
      <c r="B168" s="22"/>
      <c r="C168" s="25">
        <v>0.25</v>
      </c>
      <c r="D168" s="26"/>
      <c r="E168" s="85"/>
      <c r="F168" s="86"/>
      <c r="G168" s="87"/>
      <c r="H168" s="85"/>
      <c r="J168" s="45">
        <f t="shared" si="25"/>
        <v>0</v>
      </c>
      <c r="K168" s="549">
        <f t="shared" si="26"/>
        <v>0</v>
      </c>
    </row>
    <row r="169" spans="2:11">
      <c r="B169" s="22"/>
      <c r="C169" s="25">
        <v>0.291666666666666</v>
      </c>
      <c r="D169" s="26"/>
      <c r="E169" s="85"/>
      <c r="F169" s="86"/>
      <c r="G169" s="87"/>
      <c r="H169" s="85"/>
      <c r="J169" s="45">
        <f t="shared" si="25"/>
        <v>0</v>
      </c>
      <c r="K169" s="549">
        <f t="shared" si="25"/>
        <v>0</v>
      </c>
    </row>
    <row r="170" spans="2:11">
      <c r="B170" s="22"/>
      <c r="C170" s="25">
        <v>0.333333333333333</v>
      </c>
      <c r="D170" s="26"/>
      <c r="E170" s="85"/>
      <c r="F170" s="86"/>
      <c r="G170" s="87"/>
      <c r="H170" s="85"/>
      <c r="J170" s="45">
        <f t="shared" si="25"/>
        <v>0</v>
      </c>
      <c r="K170" s="549">
        <f t="shared" si="25"/>
        <v>0</v>
      </c>
    </row>
    <row r="171" ht="15.75" customHeight="1" spans="2:11">
      <c r="B171" s="22"/>
      <c r="C171" s="27">
        <v>0.375</v>
      </c>
      <c r="D171" s="28"/>
      <c r="E171" s="88"/>
      <c r="F171" s="89"/>
      <c r="G171" s="90"/>
      <c r="H171" s="88"/>
      <c r="J171" s="45">
        <f t="shared" si="25"/>
        <v>0</v>
      </c>
      <c r="K171" s="549">
        <f t="shared" si="25"/>
        <v>0</v>
      </c>
    </row>
    <row r="172" ht="15.75" customHeight="1" spans="2:11">
      <c r="B172" s="22"/>
      <c r="C172" s="606" t="s">
        <v>215</v>
      </c>
      <c r="D172" s="607"/>
      <c r="E172" s="32"/>
      <c r="F172" s="29" t="s">
        <v>64</v>
      </c>
      <c r="G172" s="30"/>
      <c r="H172" s="531"/>
      <c r="J172" s="521"/>
      <c r="K172" s="541"/>
    </row>
    <row r="173" ht="15.75" customHeight="1" spans="2:11">
      <c r="B173" s="22"/>
      <c r="C173" s="31" t="s">
        <v>65</v>
      </c>
      <c r="D173" s="32" t="s">
        <v>66</v>
      </c>
      <c r="E173" s="32" t="s">
        <v>43</v>
      </c>
      <c r="F173" s="92" t="s">
        <v>44</v>
      </c>
      <c r="G173" s="93" t="s">
        <v>61</v>
      </c>
      <c r="H173" s="92" t="s">
        <v>62</v>
      </c>
      <c r="J173" s="523"/>
      <c r="K173" s="123"/>
    </row>
    <row r="174" spans="2:11">
      <c r="B174" s="22"/>
      <c r="C174" s="33"/>
      <c r="D174" s="34"/>
      <c r="E174" s="34"/>
      <c r="F174" s="94"/>
      <c r="G174" s="95" t="str">
        <f t="shared" ref="G174:G178" si="27">IF(F174=100%,"Complete",IF(AND(F174&lt;100%,F174&gt;0%),"In Progress","Not Started"))</f>
        <v>Not Started</v>
      </c>
      <c r="H174" s="96"/>
      <c r="J174" s="523"/>
      <c r="K174" s="123"/>
    </row>
    <row r="175" spans="2:11">
      <c r="B175" s="22"/>
      <c r="C175" s="35"/>
      <c r="D175" s="36"/>
      <c r="E175" s="36"/>
      <c r="F175" s="97"/>
      <c r="G175" s="95" t="str">
        <f t="shared" si="27"/>
        <v>Not Started</v>
      </c>
      <c r="H175" s="98"/>
      <c r="J175" s="523" t="str">
        <f t="shared" si="25"/>
        <v>Consume GitHub API - continue</v>
      </c>
      <c r="K175" s="123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523">
        <f t="shared" si="25"/>
        <v>0</v>
      </c>
      <c r="K176" s="123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523" t="str">
        <f t="shared" si="25"/>
        <v>Data wrangling - no changes requested</v>
      </c>
      <c r="K177" s="123"/>
    </row>
    <row r="178" ht="15.75" customHeight="1" spans="2:11">
      <c r="B178" s="22"/>
      <c r="C178" s="608"/>
      <c r="D178" s="457"/>
      <c r="E178" s="457"/>
      <c r="F178" s="572"/>
      <c r="G178" s="95" t="str">
        <f t="shared" si="27"/>
        <v>Not Started</v>
      </c>
      <c r="H178" s="535"/>
      <c r="J178" s="523" t="str">
        <f t="shared" si="25"/>
        <v>Bank accounts part 1 - no changes requested</v>
      </c>
      <c r="K178" s="123"/>
    </row>
    <row r="179" ht="15.75" customHeight="1" spans="2:11">
      <c r="B179" s="22"/>
      <c r="C179" s="609" t="s">
        <v>216</v>
      </c>
      <c r="D179" s="610"/>
      <c r="E179" s="614"/>
      <c r="F179" s="536" t="s">
        <v>217</v>
      </c>
      <c r="G179" s="40"/>
      <c r="H179" s="100"/>
      <c r="J179" s="523">
        <f t="shared" si="25"/>
        <v>0</v>
      </c>
      <c r="K179" s="123"/>
    </row>
    <row r="180" ht="15.75" customHeight="1" spans="2:11">
      <c r="B180" s="22"/>
      <c r="C180" s="517" t="s">
        <v>69</v>
      </c>
      <c r="D180" s="517" t="s">
        <v>70</v>
      </c>
      <c r="E180" s="518"/>
      <c r="F180" s="102" t="s">
        <v>44</v>
      </c>
      <c r="G180" s="103" t="s">
        <v>61</v>
      </c>
      <c r="H180" s="104" t="s">
        <v>62</v>
      </c>
      <c r="J180" s="523">
        <f t="shared" si="25"/>
        <v>0</v>
      </c>
      <c r="K180" s="123"/>
    </row>
    <row r="181" spans="2:11">
      <c r="B181" s="22"/>
      <c r="C181" s="42" t="s">
        <v>367</v>
      </c>
      <c r="D181" s="619" t="s">
        <v>368</v>
      </c>
      <c r="E181" s="105"/>
      <c r="F181" s="106"/>
      <c r="G181" s="107" t="str">
        <f t="shared" ref="G181:G204" si="28">IF(F181=100%,"Complete",IF(AND(F181&lt;100%,F181&gt;0%),"In Progress","Not Started"))</f>
        <v>Not Started</v>
      </c>
      <c r="H181" s="108"/>
      <c r="J181" s="523">
        <f t="shared" si="25"/>
        <v>0</v>
      </c>
      <c r="K181" s="123"/>
    </row>
    <row r="182" ht="15.15" spans="2:11">
      <c r="B182" s="22"/>
      <c r="C182" s="44"/>
      <c r="D182" s="45"/>
      <c r="E182" s="109"/>
      <c r="F182" s="110"/>
      <c r="G182" s="107" t="str">
        <f t="shared" si="28"/>
        <v>Not Started</v>
      </c>
      <c r="H182" s="111"/>
      <c r="J182" s="550"/>
      <c r="K182" s="551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552" t="s">
        <v>64</v>
      </c>
      <c r="K183" s="531"/>
    </row>
    <row r="184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505" t="str">
        <f t="shared" si="25"/>
        <v>Password strength checker - oswell.ndhlovu@umuzi.org - review</v>
      </c>
      <c r="K184" s="36"/>
    </row>
    <row r="185" ht="15.75" customHeight="1" spans="2:11">
      <c r="B185" s="22"/>
      <c r="C185" s="46"/>
      <c r="D185" s="47"/>
      <c r="E185" s="112"/>
      <c r="F185" s="113"/>
      <c r="G185" s="107" t="str">
        <f t="shared" si="28"/>
        <v>Not Started</v>
      </c>
      <c r="H185" s="103"/>
      <c r="J185" s="505" t="str">
        <f t="shared" si="25"/>
        <v>Level 2 coding challenges - bhekumuzitshabalala.main@gmail.com - review</v>
      </c>
      <c r="K185" s="36"/>
    </row>
    <row r="186" ht="15.75" customHeight="1" spans="2:11">
      <c r="B186" s="22"/>
      <c r="C186" s="48">
        <v>0.541666666666667</v>
      </c>
      <c r="D186" s="49"/>
      <c r="E186" s="114"/>
      <c r="F186" s="115" t="s">
        <v>71</v>
      </c>
      <c r="G186" s="116"/>
      <c r="H186" s="117"/>
      <c r="J186" s="505">
        <f t="shared" si="25"/>
        <v>0</v>
      </c>
      <c r="K186" s="36"/>
    </row>
    <row r="187" ht="15.75" customHeight="1" spans="2:11">
      <c r="B187" s="22"/>
      <c r="C187" s="519">
        <v>0.583333333333333</v>
      </c>
      <c r="D187" s="611"/>
      <c r="E187" s="520"/>
      <c r="F187" s="50" t="s">
        <v>72</v>
      </c>
      <c r="G187" s="51"/>
      <c r="H187" s="118"/>
      <c r="J187" s="505">
        <f t="shared" si="25"/>
        <v>0</v>
      </c>
      <c r="K187" s="36"/>
    </row>
    <row r="188" ht="15.75" customHeight="1" spans="2:11">
      <c r="B188" s="22"/>
      <c r="C188" s="52" t="s">
        <v>69</v>
      </c>
      <c r="D188" s="53"/>
      <c r="E188" s="119"/>
      <c r="F188" s="120" t="s">
        <v>44</v>
      </c>
      <c r="G188" s="120" t="s">
        <v>61</v>
      </c>
      <c r="H188" s="118" t="s">
        <v>62</v>
      </c>
      <c r="J188" s="505">
        <f t="shared" si="25"/>
        <v>0</v>
      </c>
      <c r="K188" s="36"/>
    </row>
    <row r="189" ht="15.75" customHeight="1" spans="2:11">
      <c r="B189" s="22"/>
      <c r="C189" s="521" t="s">
        <v>46</v>
      </c>
      <c r="D189" s="541"/>
      <c r="E189" s="120" t="s">
        <v>358</v>
      </c>
      <c r="F189" s="122"/>
      <c r="G189" s="541" t="str">
        <f t="shared" si="28"/>
        <v>Not Started</v>
      </c>
      <c r="H189" s="124"/>
      <c r="J189" s="553"/>
      <c r="K189" s="554"/>
    </row>
    <row r="190" ht="15.75" customHeight="1" spans="2:11">
      <c r="B190" s="22"/>
      <c r="C190" s="620" t="s">
        <v>369</v>
      </c>
      <c r="D190" s="123"/>
      <c r="E190" s="615"/>
      <c r="F190" s="126">
        <v>0.32</v>
      </c>
      <c r="G190" s="123" t="str">
        <f t="shared" si="28"/>
        <v>In Progress</v>
      </c>
      <c r="H190" s="127"/>
      <c r="J190" s="555" t="s">
        <v>67</v>
      </c>
      <c r="K190" s="556">
        <f>B167</f>
        <v>45603</v>
      </c>
    </row>
    <row r="191" ht="15.15" spans="2:11">
      <c r="B191" s="22"/>
      <c r="C191" s="621"/>
      <c r="D191" s="622"/>
      <c r="E191" s="615"/>
      <c r="F191" s="126"/>
      <c r="G191" s="123" t="str">
        <f t="shared" si="28"/>
        <v>Not Started</v>
      </c>
      <c r="H191" s="127"/>
      <c r="J191" s="573"/>
      <c r="K191" s="574"/>
    </row>
    <row r="192" ht="29.55" spans="2:11">
      <c r="B192" s="22"/>
      <c r="C192" s="50" t="s">
        <v>308</v>
      </c>
      <c r="D192" s="118"/>
      <c r="E192" s="118" t="s">
        <v>222</v>
      </c>
      <c r="F192" s="126"/>
      <c r="G192" s="123" t="str">
        <f t="shared" si="28"/>
        <v>Not Started</v>
      </c>
      <c r="H192" s="127"/>
      <c r="J192" s="43" t="str">
        <f t="shared" ref="J192:K196" si="29">C181</f>
        <v>BFS algorithm</v>
      </c>
      <c r="K192" s="548" t="str">
        <f t="shared" si="29"/>
        <v>https://www.geeksforgeeks.org/python-programming-language-tutorial/</v>
      </c>
    </row>
    <row r="193" ht="15" customHeight="1" spans="2:11">
      <c r="B193" s="22"/>
      <c r="C193" s="62" t="s">
        <v>326</v>
      </c>
      <c r="D193" s="63"/>
      <c r="E193" s="129" t="s">
        <v>224</v>
      </c>
      <c r="F193" s="126">
        <v>1</v>
      </c>
      <c r="G193" s="123" t="str">
        <f t="shared" si="28"/>
        <v>Complete</v>
      </c>
      <c r="H193" s="127"/>
      <c r="J193" s="45">
        <f t="shared" si="29"/>
        <v>0</v>
      </c>
      <c r="K193" s="549">
        <f t="shared" si="29"/>
        <v>0</v>
      </c>
    </row>
    <row r="194" ht="15" customHeight="1" spans="2:11">
      <c r="B194" s="22"/>
      <c r="C194" s="64" t="s">
        <v>343</v>
      </c>
      <c r="D194" s="65"/>
      <c r="E194" s="130"/>
      <c r="F194" s="126"/>
      <c r="G194" s="123" t="str">
        <f t="shared" si="28"/>
        <v>Not Started</v>
      </c>
      <c r="H194" s="127"/>
      <c r="J194" s="45">
        <f t="shared" si="29"/>
        <v>0</v>
      </c>
      <c r="K194" s="549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45">
        <f t="shared" si="29"/>
        <v>0</v>
      </c>
      <c r="K195" s="549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45">
        <f t="shared" si="29"/>
        <v>0</v>
      </c>
      <c r="K196" s="549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521"/>
      <c r="K197" s="541"/>
    </row>
    <row r="198" ht="15.75" customHeight="1" spans="2:11">
      <c r="B198" s="66"/>
      <c r="C198" s="67"/>
      <c r="D198" s="68"/>
      <c r="E198" s="131"/>
      <c r="F198" s="132"/>
      <c r="G198" s="123" t="str">
        <f t="shared" si="28"/>
        <v>Not Started</v>
      </c>
      <c r="H198" s="133"/>
      <c r="J198" s="523"/>
      <c r="K198" s="123"/>
    </row>
    <row r="199" ht="25" spans="2:11">
      <c r="B199" s="69"/>
      <c r="C199" s="70"/>
      <c r="D199" s="71"/>
      <c r="E199" s="71"/>
      <c r="F199" s="134"/>
      <c r="G199" s="71"/>
      <c r="H199" s="71"/>
      <c r="J199" s="523"/>
      <c r="K199" s="123"/>
    </row>
    <row r="200" ht="15.75" customHeight="1" spans="2:11">
      <c r="B200" s="69"/>
      <c r="C200" s="70"/>
      <c r="D200" s="71"/>
      <c r="E200" s="71"/>
      <c r="F200" s="134"/>
      <c r="G200" s="71"/>
      <c r="H200" s="71"/>
      <c r="J200" s="523" t="str">
        <f t="shared" ref="J200:J206" si="30">C192</f>
        <v>Consume GitHub API - continue</v>
      </c>
      <c r="K200" s="123"/>
    </row>
    <row r="201" spans="10:11">
      <c r="J201" s="523" t="str">
        <f t="shared" si="30"/>
        <v>Data wrangling - made changes if requested</v>
      </c>
      <c r="K201" s="123"/>
    </row>
    <row r="202" ht="15.15" spans="10:11">
      <c r="J202" s="523" t="str">
        <f t="shared" si="30"/>
        <v>Bank accounts part 1 - no changes requested</v>
      </c>
      <c r="K202" s="123"/>
    </row>
    <row r="203" ht="21.75" customHeight="1" spans="2:11">
      <c r="B203" s="20" t="s">
        <v>58</v>
      </c>
      <c r="C203" s="21" t="s">
        <v>59</v>
      </c>
      <c r="D203" s="20" t="s">
        <v>60</v>
      </c>
      <c r="E203" s="80"/>
      <c r="F203" s="81" t="s">
        <v>44</v>
      </c>
      <c r="G203" s="21" t="s">
        <v>61</v>
      </c>
      <c r="H203" s="80" t="s">
        <v>62</v>
      </c>
      <c r="J203" s="523">
        <f t="shared" si="30"/>
        <v>0</v>
      </c>
      <c r="K203" s="123"/>
    </row>
    <row r="204" ht="23.25" customHeight="1" spans="2:11">
      <c r="B204" s="22">
        <v>45604</v>
      </c>
      <c r="C204" s="23">
        <v>0.208333333333333</v>
      </c>
      <c r="D204" s="24" t="s">
        <v>63</v>
      </c>
      <c r="E204" s="82"/>
      <c r="F204" s="83">
        <v>1</v>
      </c>
      <c r="G204" s="84" t="str">
        <f t="shared" si="28"/>
        <v>Complete</v>
      </c>
      <c r="H204" s="82"/>
      <c r="J204" s="523">
        <f t="shared" si="30"/>
        <v>0</v>
      </c>
      <c r="K204" s="123"/>
    </row>
    <row r="205" spans="2:11">
      <c r="B205" s="22"/>
      <c r="C205" s="25">
        <v>0.25</v>
      </c>
      <c r="D205" s="26"/>
      <c r="E205" s="85"/>
      <c r="F205" s="86"/>
      <c r="G205" s="87"/>
      <c r="H205" s="85"/>
      <c r="J205" s="523">
        <f t="shared" si="30"/>
        <v>0</v>
      </c>
      <c r="K205" s="123"/>
    </row>
    <row r="206" spans="2:11">
      <c r="B206" s="22"/>
      <c r="C206" s="25">
        <v>0.291666666666666</v>
      </c>
      <c r="D206" s="26"/>
      <c r="E206" s="85"/>
      <c r="F206" s="86"/>
      <c r="G206" s="87"/>
      <c r="H206" s="85"/>
      <c r="J206" s="523">
        <f t="shared" si="30"/>
        <v>0</v>
      </c>
      <c r="K206" s="123"/>
    </row>
    <row r="207" ht="15.15" spans="2:11">
      <c r="B207" s="22"/>
      <c r="C207" s="25">
        <v>0.333333333333333</v>
      </c>
      <c r="D207" s="26"/>
      <c r="E207" s="85"/>
      <c r="F207" s="86"/>
      <c r="G207" s="87"/>
      <c r="H207" s="85"/>
      <c r="J207" s="575"/>
      <c r="K207" s="576"/>
    </row>
    <row r="208" ht="15.75" customHeight="1" spans="2:11">
      <c r="B208" s="22"/>
      <c r="C208" s="27">
        <v>0.375</v>
      </c>
      <c r="D208" s="28"/>
      <c r="E208" s="88"/>
      <c r="F208" s="89"/>
      <c r="G208" s="90"/>
      <c r="H208" s="88"/>
      <c r="J208" s="552" t="s">
        <v>64</v>
      </c>
      <c r="K208" s="531"/>
    </row>
    <row r="209" ht="15.75" customHeight="1" spans="2:11">
      <c r="B209" s="22"/>
      <c r="C209" s="606" t="s">
        <v>215</v>
      </c>
      <c r="D209" s="607"/>
      <c r="E209" s="32"/>
      <c r="F209" s="29" t="s">
        <v>64</v>
      </c>
      <c r="G209" s="30"/>
      <c r="H209" s="531"/>
      <c r="J209" s="513">
        <f t="shared" ref="J209:J213" si="31">C174</f>
        <v>0</v>
      </c>
      <c r="K209" s="34"/>
    </row>
    <row r="210" ht="15.75" customHeight="1" spans="2:11">
      <c r="B210" s="22"/>
      <c r="C210" s="31" t="s">
        <v>65</v>
      </c>
      <c r="D210" s="32" t="s">
        <v>66</v>
      </c>
      <c r="E210" s="32" t="s">
        <v>43</v>
      </c>
      <c r="F210" s="92" t="s">
        <v>44</v>
      </c>
      <c r="G210" s="93" t="s">
        <v>61</v>
      </c>
      <c r="H210" s="92" t="s">
        <v>62</v>
      </c>
      <c r="J210" s="505">
        <f t="shared" si="31"/>
        <v>0</v>
      </c>
      <c r="K210" s="36"/>
    </row>
    <row r="211" ht="43.2" spans="2:11">
      <c r="B211" s="22"/>
      <c r="C211" s="33" t="s">
        <v>318</v>
      </c>
      <c r="D211" s="617" t="s">
        <v>319</v>
      </c>
      <c r="E211" s="617" t="s">
        <v>320</v>
      </c>
      <c r="F211" s="94">
        <v>1</v>
      </c>
      <c r="G211" s="95" t="str">
        <f t="shared" ref="G211:G215" si="32">IF(F211=100%,"Complete",IF(AND(F211&lt;100%,F211&gt;0%),"In Progress","Not Started"))</f>
        <v>Complete</v>
      </c>
      <c r="H211" s="96"/>
      <c r="J211" s="505">
        <f t="shared" si="31"/>
        <v>0</v>
      </c>
      <c r="K211" s="36"/>
    </row>
    <row r="212" spans="2:11">
      <c r="B212" s="22"/>
      <c r="C212" s="35"/>
      <c r="D212" s="36"/>
      <c r="E212" s="36"/>
      <c r="F212" s="97"/>
      <c r="G212" s="95" t="str">
        <f t="shared" si="32"/>
        <v>Not Started</v>
      </c>
      <c r="H212" s="98"/>
      <c r="J212" s="505">
        <f t="shared" si="31"/>
        <v>0</v>
      </c>
      <c r="K212" s="3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505">
        <f t="shared" si="31"/>
        <v>0</v>
      </c>
      <c r="K213" s="3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557" t="s">
        <v>76</v>
      </c>
      <c r="K214" s="558"/>
    </row>
    <row r="215" ht="15.75" customHeight="1" spans="2:11">
      <c r="B215" s="22"/>
      <c r="C215" s="608"/>
      <c r="D215" s="457"/>
      <c r="E215" s="457"/>
      <c r="F215" s="572"/>
      <c r="G215" s="95" t="str">
        <f t="shared" si="32"/>
        <v>Not Started</v>
      </c>
      <c r="H215" s="535"/>
      <c r="J215" s="559" t="s">
        <v>77</v>
      </c>
      <c r="K215" s="560"/>
    </row>
    <row r="216" ht="15.75" customHeight="1" spans="2:11">
      <c r="B216" s="22"/>
      <c r="C216" s="609" t="s">
        <v>216</v>
      </c>
      <c r="D216" s="610"/>
      <c r="E216" s="614"/>
      <c r="F216" s="536" t="s">
        <v>217</v>
      </c>
      <c r="G216" s="40"/>
      <c r="H216" s="100"/>
      <c r="J216" s="561"/>
      <c r="K216" s="562"/>
    </row>
    <row r="217" ht="15.75" customHeight="1" spans="2:8">
      <c r="B217" s="22"/>
      <c r="C217" s="517" t="s">
        <v>69</v>
      </c>
      <c r="D217" s="517" t="s">
        <v>70</v>
      </c>
      <c r="E217" s="518"/>
      <c r="F217" s="102" t="s">
        <v>44</v>
      </c>
      <c r="G217" s="103" t="s">
        <v>61</v>
      </c>
      <c r="H217" s="104" t="s">
        <v>62</v>
      </c>
    </row>
    <row r="218" ht="15.15" spans="2:8">
      <c r="B218" s="22"/>
      <c r="C218" s="42" t="s">
        <v>371</v>
      </c>
      <c r="D218" s="619" t="s">
        <v>322</v>
      </c>
      <c r="E218" s="648"/>
      <c r="F218" s="106"/>
      <c r="G218" s="107" t="str">
        <f t="shared" ref="G218:G235" si="33">IF(F218=100%,"Complete",IF(AND(F218&lt;100%,F218&gt;0%),"In Progress","Not Started"))</f>
        <v>Not Started</v>
      </c>
      <c r="H218" s="108"/>
    </row>
    <row r="219" ht="15.15" spans="2:11">
      <c r="B219" s="22"/>
      <c r="C219" s="44"/>
      <c r="D219" s="45"/>
      <c r="E219" s="109"/>
      <c r="F219" s="110"/>
      <c r="G219" s="107" t="str">
        <f t="shared" si="33"/>
        <v>Not Started</v>
      </c>
      <c r="H219" s="111"/>
      <c r="J219" s="544" t="s">
        <v>47</v>
      </c>
      <c r="K219" s="545">
        <f>K190</f>
        <v>45603</v>
      </c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546"/>
      <c r="K220" s="547"/>
    </row>
    <row r="221" ht="28.8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43" t="str">
        <f t="shared" ref="J221:K242" si="34">J192</f>
        <v>BFS algorithm</v>
      </c>
      <c r="K221" s="548" t="str">
        <f t="shared" ref="K221:K222" si="35">K192</f>
        <v>https://www.geeksforgeeks.org/python-programming-language-tutorial/</v>
      </c>
    </row>
    <row r="222" ht="15.75" customHeight="1" spans="2:11">
      <c r="B222" s="22"/>
      <c r="C222" s="46"/>
      <c r="D222" s="47"/>
      <c r="E222" s="112"/>
      <c r="F222" s="113"/>
      <c r="G222" s="107" t="str">
        <f t="shared" si="33"/>
        <v>Not Started</v>
      </c>
      <c r="H222" s="103"/>
      <c r="J222" s="45">
        <f t="shared" si="34"/>
        <v>0</v>
      </c>
      <c r="K222" s="549">
        <f t="shared" si="35"/>
        <v>0</v>
      </c>
    </row>
    <row r="223" ht="15.75" customHeight="1" spans="2:11">
      <c r="B223" s="22"/>
      <c r="C223" s="48">
        <v>0.541666666666667</v>
      </c>
      <c r="D223" s="49"/>
      <c r="E223" s="114"/>
      <c r="F223" s="115" t="s">
        <v>71</v>
      </c>
      <c r="G223" s="116"/>
      <c r="H223" s="117"/>
      <c r="J223" s="45">
        <f t="shared" si="34"/>
        <v>0</v>
      </c>
      <c r="K223" s="549">
        <f t="shared" si="34"/>
        <v>0</v>
      </c>
    </row>
    <row r="224" ht="15.75" customHeight="1" spans="2:11">
      <c r="B224" s="22"/>
      <c r="C224" s="519">
        <v>0.583333333333333</v>
      </c>
      <c r="D224" s="611"/>
      <c r="E224" s="520"/>
      <c r="F224" s="50" t="s">
        <v>72</v>
      </c>
      <c r="G224" s="51"/>
      <c r="H224" s="118"/>
      <c r="J224" s="45">
        <f t="shared" si="34"/>
        <v>0</v>
      </c>
      <c r="K224" s="549">
        <f t="shared" si="34"/>
        <v>0</v>
      </c>
    </row>
    <row r="225" ht="15.75" customHeight="1" spans="2:11">
      <c r="B225" s="22"/>
      <c r="C225" s="52" t="s">
        <v>69</v>
      </c>
      <c r="D225" s="53"/>
      <c r="E225" s="119"/>
      <c r="F225" s="120" t="s">
        <v>44</v>
      </c>
      <c r="G225" s="120" t="s">
        <v>61</v>
      </c>
      <c r="H225" s="118" t="s">
        <v>62</v>
      </c>
      <c r="J225" s="45">
        <f t="shared" si="34"/>
        <v>0</v>
      </c>
      <c r="K225" s="549">
        <f t="shared" si="34"/>
        <v>0</v>
      </c>
    </row>
    <row r="226" spans="2:11">
      <c r="B226" s="22"/>
      <c r="C226" s="521" t="s">
        <v>323</v>
      </c>
      <c r="D226" s="541"/>
      <c r="E226" s="120" t="s">
        <v>324</v>
      </c>
      <c r="F226" s="122"/>
      <c r="G226" s="541" t="str">
        <f t="shared" si="33"/>
        <v>Not Started</v>
      </c>
      <c r="H226" s="124"/>
      <c r="J226" s="521">
        <f t="shared" si="34"/>
        <v>0</v>
      </c>
      <c r="K226" s="541"/>
    </row>
    <row r="227" spans="2:11">
      <c r="B227" s="22"/>
      <c r="C227" s="523" t="s">
        <v>325</v>
      </c>
      <c r="D227" s="123"/>
      <c r="E227" s="615"/>
      <c r="F227" s="126"/>
      <c r="G227" s="123" t="str">
        <f t="shared" si="33"/>
        <v>Not Started</v>
      </c>
      <c r="H227" s="127"/>
      <c r="J227" s="523">
        <f t="shared" si="34"/>
        <v>0</v>
      </c>
      <c r="K227" s="123"/>
    </row>
    <row r="228" ht="15.15" spans="2:11">
      <c r="B228" s="22"/>
      <c r="C228" s="621"/>
      <c r="D228" s="622"/>
      <c r="E228" s="615"/>
      <c r="F228" s="126"/>
      <c r="G228" s="123" t="str">
        <f t="shared" si="33"/>
        <v>Not Started</v>
      </c>
      <c r="H228" s="127"/>
      <c r="J228" s="523">
        <f t="shared" si="34"/>
        <v>0</v>
      </c>
      <c r="K228" s="123"/>
    </row>
    <row r="229" ht="15.15" spans="2:11">
      <c r="B229" s="22"/>
      <c r="C229" s="50" t="s">
        <v>308</v>
      </c>
      <c r="D229" s="118"/>
      <c r="E229" s="616" t="s">
        <v>222</v>
      </c>
      <c r="F229" s="126"/>
      <c r="G229" s="123" t="str">
        <f t="shared" si="33"/>
        <v>Not Started</v>
      </c>
      <c r="H229" s="127"/>
      <c r="J229" s="523" t="str">
        <f t="shared" si="34"/>
        <v>Consume GitHub API - continue</v>
      </c>
      <c r="K229" s="123"/>
    </row>
    <row r="230" ht="15.75" customHeight="1" spans="2:11">
      <c r="B230" s="22"/>
      <c r="C230" s="62" t="s">
        <v>326</v>
      </c>
      <c r="D230" s="63"/>
      <c r="E230" s="129" t="s">
        <v>224</v>
      </c>
      <c r="F230" s="126">
        <v>1</v>
      </c>
      <c r="G230" s="123" t="str">
        <f t="shared" si="33"/>
        <v>Complete</v>
      </c>
      <c r="H230" s="127"/>
      <c r="J230" s="523" t="str">
        <f t="shared" si="34"/>
        <v>Data wrangling - made changes if requested</v>
      </c>
      <c r="K230" s="123"/>
    </row>
    <row r="231" spans="2:11">
      <c r="B231" s="22"/>
      <c r="C231" s="64" t="s">
        <v>327</v>
      </c>
      <c r="D231" s="65"/>
      <c r="E231" s="130"/>
      <c r="F231" s="126">
        <v>1</v>
      </c>
      <c r="G231" s="123" t="str">
        <f t="shared" si="33"/>
        <v>Complete</v>
      </c>
      <c r="H231" s="127"/>
      <c r="J231" s="523" t="str">
        <f t="shared" si="34"/>
        <v>Bank accounts part 1 - no changes requested</v>
      </c>
      <c r="K231" s="123"/>
    </row>
    <row r="232" ht="15.75" customHeight="1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523">
        <f t="shared" si="34"/>
        <v>0</v>
      </c>
      <c r="K232" s="123"/>
    </row>
    <row r="233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523">
        <f t="shared" si="34"/>
        <v>0</v>
      </c>
      <c r="K233" s="123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523">
        <f t="shared" si="34"/>
        <v>0</v>
      </c>
      <c r="K234" s="123"/>
    </row>
    <row r="235" ht="15.15" spans="2:11">
      <c r="B235" s="66"/>
      <c r="C235" s="67"/>
      <c r="D235" s="68"/>
      <c r="E235" s="131"/>
      <c r="F235" s="132"/>
      <c r="G235" s="123" t="str">
        <f t="shared" si="33"/>
        <v>Not Started</v>
      </c>
      <c r="H235" s="133"/>
      <c r="J235" s="523">
        <f t="shared" si="34"/>
        <v>0</v>
      </c>
      <c r="K235" s="123"/>
    </row>
    <row r="236" ht="25.75" spans="2:11">
      <c r="B236" s="69"/>
      <c r="C236" s="70"/>
      <c r="D236" s="71"/>
      <c r="E236" s="71"/>
      <c r="F236" s="134"/>
      <c r="G236" s="71"/>
      <c r="H236" s="71"/>
      <c r="J236" s="550"/>
      <c r="K236" s="551"/>
    </row>
    <row r="237" ht="25.75" spans="2:11">
      <c r="B237" s="69"/>
      <c r="C237" s="70"/>
      <c r="D237" s="71"/>
      <c r="E237" s="71"/>
      <c r="F237" s="134"/>
      <c r="G237" s="71"/>
      <c r="H237" s="71"/>
      <c r="J237" s="552" t="s">
        <v>64</v>
      </c>
      <c r="K237" s="531"/>
    </row>
    <row r="238" ht="15.15" spans="2:11">
      <c r="B238" s="624" t="s">
        <v>78</v>
      </c>
      <c r="C238" s="625">
        <f ca="1">TODAY()</f>
        <v>45827</v>
      </c>
      <c r="D238" s="626"/>
      <c r="J238" s="505">
        <f t="shared" si="34"/>
        <v>0</v>
      </c>
      <c r="K238" s="36"/>
    </row>
    <row r="239" ht="15.15" spans="2:11">
      <c r="B239" s="627"/>
      <c r="C239" s="628"/>
      <c r="D239" s="629"/>
      <c r="J239" s="505">
        <f t="shared" si="34"/>
        <v>0</v>
      </c>
      <c r="K239" s="36"/>
    </row>
    <row r="240" ht="15.15" spans="2:11">
      <c r="B240" s="630" t="s">
        <v>79</v>
      </c>
      <c r="C240" s="631"/>
      <c r="D240" s="632"/>
      <c r="E240" s="197"/>
      <c r="F240" s="197"/>
      <c r="G240" s="197"/>
      <c r="H240" s="197"/>
      <c r="J240" s="505">
        <f t="shared" si="34"/>
        <v>0</v>
      </c>
      <c r="K240" s="36"/>
    </row>
    <row r="241" spans="2:11">
      <c r="B241" s="633"/>
      <c r="C241" s="634"/>
      <c r="D241" s="635"/>
      <c r="E241" s="197"/>
      <c r="F241" s="197"/>
      <c r="G241" s="197"/>
      <c r="H241" s="210"/>
      <c r="J241" s="505">
        <f t="shared" si="34"/>
        <v>0</v>
      </c>
      <c r="K241" s="36"/>
    </row>
    <row r="242" ht="15.15" spans="2:11">
      <c r="B242" s="200" t="s">
        <v>80</v>
      </c>
      <c r="C242" s="636"/>
      <c r="D242" s="201"/>
      <c r="E242" s="197"/>
      <c r="F242" s="197" t="s">
        <v>372</v>
      </c>
      <c r="G242" s="197">
        <v>789761335</v>
      </c>
      <c r="H242" s="210"/>
      <c r="J242" s="505">
        <f t="shared" si="34"/>
        <v>0</v>
      </c>
      <c r="K242" s="36"/>
    </row>
    <row r="243" ht="15.15" spans="2:11">
      <c r="B243" s="200"/>
      <c r="C243" s="636"/>
      <c r="D243" s="201"/>
      <c r="E243" s="197"/>
      <c r="F243" s="197"/>
      <c r="G243" s="197"/>
      <c r="H243" s="210"/>
      <c r="J243" s="553"/>
      <c r="K243" s="554"/>
    </row>
    <row r="244" ht="15.15" spans="2:11">
      <c r="B244" s="637"/>
      <c r="C244" s="638"/>
      <c r="D244" s="639"/>
      <c r="E244" s="197"/>
      <c r="F244" s="197"/>
      <c r="G244" s="197"/>
      <c r="H244" s="210"/>
      <c r="J244" s="555" t="s">
        <v>67</v>
      </c>
      <c r="K244" s="556">
        <f>B204</f>
        <v>45604</v>
      </c>
    </row>
    <row r="245" ht="15.15" spans="2:11">
      <c r="B245" s="227"/>
      <c r="C245" s="640"/>
      <c r="D245" s="228"/>
      <c r="E245" s="197"/>
      <c r="F245" s="197"/>
      <c r="G245" s="197"/>
      <c r="H245" s="210"/>
      <c r="J245" s="573"/>
      <c r="K245" s="574"/>
    </row>
    <row r="246" ht="144.75" spans="2:11">
      <c r="B246" s="641" t="s">
        <v>81</v>
      </c>
      <c r="C246" s="642"/>
      <c r="D246" s="643"/>
      <c r="E246" s="197"/>
      <c r="F246" s="197"/>
      <c r="G246" s="197"/>
      <c r="H246" s="210"/>
      <c r="J246" s="43" t="str">
        <f t="shared" ref="J246:K250" si="36">C218</f>
        <v>Coderbyte assessment -</v>
      </c>
      <c r="K246" s="548" t="str">
        <f t="shared" ref="K246:K247" si="37">D218</f>
        <v>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</v>
      </c>
    </row>
    <row r="247" spans="2:11">
      <c r="B247" s="43">
        <f t="shared" ref="B247:B248" si="38">C70</f>
        <v>0</v>
      </c>
      <c r="C247" s="644">
        <f t="shared" ref="C247:C248" si="39">D70</f>
        <v>0</v>
      </c>
      <c r="D247" s="105"/>
      <c r="E247" s="197"/>
      <c r="F247" s="197"/>
      <c r="G247" s="197"/>
      <c r="H247" s="210"/>
      <c r="J247" s="45">
        <f t="shared" si="36"/>
        <v>0</v>
      </c>
      <c r="K247" s="549">
        <f t="shared" si="37"/>
        <v>0</v>
      </c>
    </row>
    <row r="248" spans="2:11">
      <c r="B248" s="45">
        <f t="shared" si="38"/>
        <v>0</v>
      </c>
      <c r="C248" s="645">
        <f t="shared" si="39"/>
        <v>0</v>
      </c>
      <c r="D248" s="109"/>
      <c r="E248" s="197"/>
      <c r="F248" s="197"/>
      <c r="G248" s="197"/>
      <c r="H248" s="210"/>
      <c r="J248" s="45">
        <f t="shared" si="36"/>
        <v>0</v>
      </c>
      <c r="K248" s="549">
        <f t="shared" si="36"/>
        <v>0</v>
      </c>
    </row>
    <row r="249" spans="2:11">
      <c r="B249" s="45">
        <f t="shared" ref="B249:B250" si="40">C107</f>
        <v>0</v>
      </c>
      <c r="C249" s="645">
        <f t="shared" ref="C249:C250" si="41">D107</f>
        <v>0</v>
      </c>
      <c r="D249" s="109"/>
      <c r="E249" s="197"/>
      <c r="F249" s="197"/>
      <c r="G249" s="197"/>
      <c r="H249" s="210"/>
      <c r="J249" s="45">
        <f t="shared" si="36"/>
        <v>0</v>
      </c>
      <c r="K249" s="549">
        <f t="shared" si="36"/>
        <v>0</v>
      </c>
    </row>
    <row r="250" ht="15.15" spans="2:11">
      <c r="B250" s="45">
        <f t="shared" si="40"/>
        <v>0</v>
      </c>
      <c r="C250" s="645">
        <f t="shared" si="41"/>
        <v>0</v>
      </c>
      <c r="D250" s="109"/>
      <c r="E250" s="197"/>
      <c r="F250" s="197"/>
      <c r="G250" s="197"/>
      <c r="H250" s="210"/>
      <c r="J250" s="45">
        <f t="shared" si="36"/>
        <v>0</v>
      </c>
      <c r="K250" s="549">
        <f t="shared" si="36"/>
        <v>0</v>
      </c>
    </row>
    <row r="251" ht="45" customHeight="1" spans="2:11">
      <c r="B251" s="45" t="str">
        <f t="shared" ref="B251:B252" si="42">C144</f>
        <v>BFS algorithm</v>
      </c>
      <c r="C251" s="645" t="str">
        <f t="shared" ref="C251:C252" si="43">D144</f>
        <v>https://www.geeksforgeeks.org/python-programming-language-tutorial/</v>
      </c>
      <c r="D251" s="109"/>
      <c r="J251" s="521"/>
      <c r="K251" s="541"/>
    </row>
    <row r="252" spans="2:11">
      <c r="B252" s="45">
        <f t="shared" si="42"/>
        <v>0</v>
      </c>
      <c r="C252" s="645">
        <f t="shared" si="43"/>
        <v>0</v>
      </c>
      <c r="D252" s="109"/>
      <c r="J252" s="523"/>
      <c r="K252" s="123"/>
    </row>
    <row r="253" spans="2:11">
      <c r="B253" s="45" t="str">
        <f t="shared" ref="B253:B254" si="44">C181</f>
        <v>BFS algorithm</v>
      </c>
      <c r="C253" s="645" t="str">
        <f t="shared" ref="C253:C254" si="45">D181</f>
        <v>https://www.geeksforgeeks.org/python-programming-language-tutorial/</v>
      </c>
      <c r="D253" s="109"/>
      <c r="J253" s="523">
        <f t="shared" ref="J253:J260" si="46">C228</f>
        <v>0</v>
      </c>
      <c r="K253" s="123"/>
    </row>
    <row r="254" spans="2:11">
      <c r="B254" s="45">
        <f t="shared" si="44"/>
        <v>0</v>
      </c>
      <c r="C254" s="645">
        <f t="shared" si="45"/>
        <v>0</v>
      </c>
      <c r="D254" s="109"/>
      <c r="J254" s="523" t="str">
        <f t="shared" si="46"/>
        <v>Consume GitHub API - continue</v>
      </c>
      <c r="K254" s="123"/>
    </row>
    <row r="255" ht="300" customHeight="1" spans="2:11">
      <c r="B255" s="45" t="str">
        <f t="shared" ref="B255:B256" si="47">C218</f>
        <v>Coderbyte assessment -</v>
      </c>
      <c r="C255" s="645" t="str">
        <f t="shared" ref="C255:C256" si="48">D218</f>
        <v>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</v>
      </c>
      <c r="D255" s="109"/>
      <c r="J255" s="523" t="str">
        <f t="shared" si="46"/>
        <v>Data wrangling - made changes if requested</v>
      </c>
      <c r="K255" s="123"/>
    </row>
    <row r="256" ht="15.15" spans="2:11">
      <c r="B256" s="211">
        <f t="shared" si="47"/>
        <v>0</v>
      </c>
      <c r="C256" s="646">
        <f t="shared" si="48"/>
        <v>0</v>
      </c>
      <c r="D256" s="647"/>
      <c r="J256" s="523" t="str">
        <f t="shared" si="46"/>
        <v>Data Wrangling Discussion - cancelled</v>
      </c>
      <c r="K256" s="123"/>
    </row>
    <row r="257" ht="15.15" spans="2:11">
      <c r="B257" s="624" t="s">
        <v>82</v>
      </c>
      <c r="C257" s="649"/>
      <c r="D257" s="650"/>
      <c r="J257" s="523">
        <f t="shared" si="46"/>
        <v>0</v>
      </c>
      <c r="K257" s="123"/>
    </row>
    <row r="258" spans="2:11">
      <c r="B258" s="219"/>
      <c r="C258" s="651"/>
      <c r="D258" s="220"/>
      <c r="J258" s="523">
        <f t="shared" si="46"/>
        <v>0</v>
      </c>
      <c r="K258" s="123"/>
    </row>
    <row r="259" spans="2:11">
      <c r="B259" s="215" t="s">
        <v>83</v>
      </c>
      <c r="C259" s="652"/>
      <c r="D259" s="216"/>
      <c r="J259" s="523">
        <f t="shared" si="46"/>
        <v>0</v>
      </c>
      <c r="K259" s="123"/>
    </row>
    <row r="260" ht="15.15" spans="2:11">
      <c r="B260" s="227"/>
      <c r="C260" s="640"/>
      <c r="D260" s="228"/>
      <c r="J260" s="523">
        <f t="shared" si="46"/>
        <v>0</v>
      </c>
      <c r="K260" s="123"/>
    </row>
    <row r="261" ht="15.15" spans="2:11">
      <c r="B261" s="624" t="s">
        <v>84</v>
      </c>
      <c r="C261" s="649"/>
      <c r="D261" s="650"/>
      <c r="J261" s="575"/>
      <c r="K261" s="576"/>
    </row>
    <row r="262" ht="15.15" spans="2:11">
      <c r="B262" s="219"/>
      <c r="C262" s="651"/>
      <c r="D262" s="220"/>
      <c r="J262" s="552" t="s">
        <v>64</v>
      </c>
      <c r="K262" s="531"/>
    </row>
    <row r="263" spans="2:11">
      <c r="B263" s="653"/>
      <c r="C263" s="654"/>
      <c r="D263" s="655"/>
      <c r="J263" s="513" t="str">
        <f t="shared" ref="J263:J267" si="49">C211</f>
        <v>Level 2 Coding Challenges - bhekumuzitshabalala.main@gmail.com - review</v>
      </c>
      <c r="K263" s="34"/>
    </row>
    <row r="264" spans="2:11">
      <c r="B264" s="653"/>
      <c r="C264" s="654"/>
      <c r="D264" s="655"/>
      <c r="J264" s="505">
        <f t="shared" si="49"/>
        <v>0</v>
      </c>
      <c r="K264" s="36"/>
    </row>
    <row r="265" spans="2:11">
      <c r="B265" s="653" t="str">
        <f t="shared" ref="B265:B271" si="50">C229</f>
        <v>Consume GitHub API - continue</v>
      </c>
      <c r="C265" s="654"/>
      <c r="D265" s="655"/>
      <c r="J265" s="505">
        <f t="shared" si="49"/>
        <v>0</v>
      </c>
      <c r="K265" s="36"/>
    </row>
    <row r="266" ht="15" customHeight="1" spans="2:11">
      <c r="B266" s="653" t="str">
        <f t="shared" si="50"/>
        <v>Data wrangling - made changes if requested</v>
      </c>
      <c r="C266" s="654"/>
      <c r="D266" s="655"/>
      <c r="J266" s="505">
        <f t="shared" si="49"/>
        <v>0</v>
      </c>
      <c r="K266" s="36"/>
    </row>
    <row r="267" spans="2:11">
      <c r="B267" s="653" t="str">
        <f t="shared" si="50"/>
        <v>Data Wrangling Discussion - cancelled</v>
      </c>
      <c r="C267" s="654"/>
      <c r="D267" s="655"/>
      <c r="J267" s="505">
        <f t="shared" si="49"/>
        <v>0</v>
      </c>
      <c r="K267" s="36"/>
    </row>
    <row r="268" spans="2:11">
      <c r="B268" s="653">
        <f t="shared" si="50"/>
        <v>0</v>
      </c>
      <c r="C268" s="654"/>
      <c r="D268" s="655"/>
      <c r="J268" s="557" t="s">
        <v>76</v>
      </c>
      <c r="K268" s="558"/>
    </row>
    <row r="269" spans="2:11">
      <c r="B269" s="653">
        <f t="shared" si="50"/>
        <v>0</v>
      </c>
      <c r="C269" s="654"/>
      <c r="D269" s="655"/>
      <c r="J269" s="559" t="s">
        <v>77</v>
      </c>
      <c r="K269" s="560"/>
    </row>
    <row r="270" ht="15.15" spans="2:11">
      <c r="B270" s="653">
        <f t="shared" si="50"/>
        <v>0</v>
      </c>
      <c r="C270" s="654"/>
      <c r="D270" s="655"/>
      <c r="J270" s="561"/>
      <c r="K270" s="562"/>
    </row>
    <row r="271" ht="15.15" spans="2:4">
      <c r="B271" s="656">
        <f t="shared" si="50"/>
        <v>0</v>
      </c>
      <c r="C271" s="657"/>
      <c r="D271" s="658"/>
    </row>
    <row r="272" ht="15.15" spans="2:4">
      <c r="B272" s="659" t="s">
        <v>85</v>
      </c>
      <c r="C272" s="660"/>
      <c r="D272" s="661"/>
    </row>
    <row r="273" spans="2:4">
      <c r="B273" s="662">
        <v>1</v>
      </c>
      <c r="C273" s="663"/>
      <c r="D273" s="664"/>
    </row>
    <row r="274" spans="2:4">
      <c r="B274" s="226"/>
      <c r="C274" s="665"/>
      <c r="D274" s="666"/>
    </row>
    <row r="275" ht="15.15" spans="2:4">
      <c r="B275" s="227"/>
      <c r="C275" s="640"/>
      <c r="D275" s="228"/>
    </row>
  </sheetData>
  <mergeCells count="468">
    <mergeCell ref="B2:C2"/>
    <mergeCell ref="B3:C3"/>
    <mergeCell ref="G3:H3"/>
    <mergeCell ref="B4:C4"/>
    <mergeCell ref="G4:H4"/>
    <mergeCell ref="J4:K4"/>
    <mergeCell ref="B5:C5"/>
    <mergeCell ref="B6:C6"/>
    <mergeCell ref="B7:C7"/>
    <mergeCell ref="B8:C8"/>
    <mergeCell ref="B9:C9"/>
    <mergeCell ref="B10:C10"/>
    <mergeCell ref="J10:K10"/>
    <mergeCell ref="B11:C11"/>
    <mergeCell ref="J11:K11"/>
    <mergeCell ref="B12:C12"/>
    <mergeCell ref="J12:K12"/>
    <mergeCell ref="B13:C13"/>
    <mergeCell ref="J13:K13"/>
    <mergeCell ref="B14:E14"/>
    <mergeCell ref="J14:K14"/>
    <mergeCell ref="B15:E15"/>
    <mergeCell ref="J15:K15"/>
    <mergeCell ref="J16:K16"/>
    <mergeCell ref="J17:K17"/>
    <mergeCell ref="D18:E18"/>
    <mergeCell ref="J18:K18"/>
    <mergeCell ref="J19:K19"/>
    <mergeCell ref="J20:K20"/>
    <mergeCell ref="J21:K21"/>
    <mergeCell ref="J22:K22"/>
    <mergeCell ref="J23:K23"/>
    <mergeCell ref="C24:E24"/>
    <mergeCell ref="F24:H24"/>
    <mergeCell ref="J24:K24"/>
    <mergeCell ref="J25:K25"/>
    <mergeCell ref="J26:K26"/>
    <mergeCell ref="J27:K27"/>
    <mergeCell ref="J29:K29"/>
    <mergeCell ref="C31:E31"/>
    <mergeCell ref="F31:H31"/>
    <mergeCell ref="D32:E32"/>
    <mergeCell ref="D33:E33"/>
    <mergeCell ref="D34:E34"/>
    <mergeCell ref="D35:E35"/>
    <mergeCell ref="J35:K35"/>
    <mergeCell ref="D36:E36"/>
    <mergeCell ref="J36:K36"/>
    <mergeCell ref="D37:E37"/>
    <mergeCell ref="J37:K37"/>
    <mergeCell ref="C38:E38"/>
    <mergeCell ref="F38:H38"/>
    <mergeCell ref="J38:K38"/>
    <mergeCell ref="C39:E39"/>
    <mergeCell ref="F39:H39"/>
    <mergeCell ref="J39:K39"/>
    <mergeCell ref="C40:E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J51:K51"/>
    <mergeCell ref="J52:K52"/>
    <mergeCell ref="J53:K53"/>
    <mergeCell ref="J54:K54"/>
    <mergeCell ref="D55:E55"/>
    <mergeCell ref="J55:K55"/>
    <mergeCell ref="J56:K56"/>
    <mergeCell ref="J58:K58"/>
    <mergeCell ref="C61:E61"/>
    <mergeCell ref="F61:H61"/>
    <mergeCell ref="J64:K64"/>
    <mergeCell ref="J65:K65"/>
    <mergeCell ref="J66:K66"/>
    <mergeCell ref="J67:K67"/>
    <mergeCell ref="C68:E68"/>
    <mergeCell ref="F68:H68"/>
    <mergeCell ref="J68:K68"/>
    <mergeCell ref="D69:E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C75:E75"/>
    <mergeCell ref="F75:H75"/>
    <mergeCell ref="J75:K75"/>
    <mergeCell ref="C76:E76"/>
    <mergeCell ref="F76:H76"/>
    <mergeCell ref="J76:K76"/>
    <mergeCell ref="C77:E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C83:D83"/>
    <mergeCell ref="J83:K83"/>
    <mergeCell ref="C84:D84"/>
    <mergeCell ref="C85:D85"/>
    <mergeCell ref="C86:D86"/>
    <mergeCell ref="C87:D87"/>
    <mergeCell ref="J89:K89"/>
    <mergeCell ref="J90:K90"/>
    <mergeCell ref="J91:K91"/>
    <mergeCell ref="D92:E92"/>
    <mergeCell ref="J92:K92"/>
    <mergeCell ref="J93:K93"/>
    <mergeCell ref="J94:K94"/>
    <mergeCell ref="J95:K95"/>
    <mergeCell ref="J96:K96"/>
    <mergeCell ref="J97:K97"/>
    <mergeCell ref="C98:E98"/>
    <mergeCell ref="F98:H98"/>
    <mergeCell ref="J98:K98"/>
    <mergeCell ref="J99:K99"/>
    <mergeCell ref="J100:K100"/>
    <mergeCell ref="J101:K101"/>
    <mergeCell ref="J102:K102"/>
    <mergeCell ref="J103:K103"/>
    <mergeCell ref="J104:K104"/>
    <mergeCell ref="C105:E105"/>
    <mergeCell ref="F105:H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D110:E110"/>
    <mergeCell ref="D111:E111"/>
    <mergeCell ref="C112:E112"/>
    <mergeCell ref="F112:H112"/>
    <mergeCell ref="J112:K112"/>
    <mergeCell ref="C113:E113"/>
    <mergeCell ref="F113:H113"/>
    <mergeCell ref="C114:E114"/>
    <mergeCell ref="C115:D115"/>
    <mergeCell ref="C116:D116"/>
    <mergeCell ref="C117:D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J125:K125"/>
    <mergeCell ref="J126:K126"/>
    <mergeCell ref="J127:K127"/>
    <mergeCell ref="J128:K128"/>
    <mergeCell ref="D129:E129"/>
    <mergeCell ref="J129:K129"/>
    <mergeCell ref="J130:K130"/>
    <mergeCell ref="J131:K131"/>
    <mergeCell ref="J132:K132"/>
    <mergeCell ref="J133:K133"/>
    <mergeCell ref="J134:K134"/>
    <mergeCell ref="C135:E135"/>
    <mergeCell ref="F135:H135"/>
    <mergeCell ref="J135:K135"/>
    <mergeCell ref="J137:K137"/>
    <mergeCell ref="C142:E142"/>
    <mergeCell ref="F142:H142"/>
    <mergeCell ref="D143:E143"/>
    <mergeCell ref="J143:K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C149:E149"/>
    <mergeCell ref="F149:H149"/>
    <mergeCell ref="J149:K149"/>
    <mergeCell ref="C150:E150"/>
    <mergeCell ref="F150:H150"/>
    <mergeCell ref="J150:K150"/>
    <mergeCell ref="C151:E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J162:K162"/>
    <mergeCell ref="D166:E166"/>
    <mergeCell ref="J166:K166"/>
    <mergeCell ref="C172:E172"/>
    <mergeCell ref="F172:H172"/>
    <mergeCell ref="J172:K172"/>
    <mergeCell ref="J173:K173"/>
    <mergeCell ref="J174:K174"/>
    <mergeCell ref="J175:K175"/>
    <mergeCell ref="J176:K176"/>
    <mergeCell ref="J177:K177"/>
    <mergeCell ref="J178:K178"/>
    <mergeCell ref="C179:E179"/>
    <mergeCell ref="F179:H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C186:E186"/>
    <mergeCell ref="F186:H186"/>
    <mergeCell ref="J186:K186"/>
    <mergeCell ref="C187:E187"/>
    <mergeCell ref="F187:H187"/>
    <mergeCell ref="J187:K187"/>
    <mergeCell ref="C188:E188"/>
    <mergeCell ref="J188:K188"/>
    <mergeCell ref="C189:D189"/>
    <mergeCell ref="J189:K189"/>
    <mergeCell ref="C190:D190"/>
    <mergeCell ref="C191:D191"/>
    <mergeCell ref="J191:K191"/>
    <mergeCell ref="C192:D192"/>
    <mergeCell ref="C193:D193"/>
    <mergeCell ref="C194:D194"/>
    <mergeCell ref="C195:D195"/>
    <mergeCell ref="C196:D196"/>
    <mergeCell ref="C197:D197"/>
    <mergeCell ref="J197:K197"/>
    <mergeCell ref="C198:D198"/>
    <mergeCell ref="J198:K198"/>
    <mergeCell ref="J199:K199"/>
    <mergeCell ref="J200:K200"/>
    <mergeCell ref="J201:K201"/>
    <mergeCell ref="J202:K202"/>
    <mergeCell ref="D203:E203"/>
    <mergeCell ref="J203:K203"/>
    <mergeCell ref="J204:K204"/>
    <mergeCell ref="J205:K205"/>
    <mergeCell ref="J206:K206"/>
    <mergeCell ref="J207:K207"/>
    <mergeCell ref="J208:K208"/>
    <mergeCell ref="C209:E209"/>
    <mergeCell ref="F209:H209"/>
    <mergeCell ref="J209:K209"/>
    <mergeCell ref="J210:K210"/>
    <mergeCell ref="J211:K211"/>
    <mergeCell ref="J212:K212"/>
    <mergeCell ref="J213:K213"/>
    <mergeCell ref="J214:K214"/>
    <mergeCell ref="J215:K215"/>
    <mergeCell ref="C216:E216"/>
    <mergeCell ref="F216:H216"/>
    <mergeCell ref="J216:K216"/>
    <mergeCell ref="D217:E217"/>
    <mergeCell ref="D218:E218"/>
    <mergeCell ref="D219:E219"/>
    <mergeCell ref="D220:E220"/>
    <mergeCell ref="J220:K220"/>
    <mergeCell ref="D221:E221"/>
    <mergeCell ref="D222:E222"/>
    <mergeCell ref="C223:E223"/>
    <mergeCell ref="F223:H223"/>
    <mergeCell ref="C224:E224"/>
    <mergeCell ref="F224:H224"/>
    <mergeCell ref="C225:E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J236:K236"/>
    <mergeCell ref="J237:K237"/>
    <mergeCell ref="C238:D238"/>
    <mergeCell ref="J238:K238"/>
    <mergeCell ref="B239:D239"/>
    <mergeCell ref="J239:K239"/>
    <mergeCell ref="B240:D240"/>
    <mergeCell ref="J240:K240"/>
    <mergeCell ref="B241:D241"/>
    <mergeCell ref="J241:K241"/>
    <mergeCell ref="B242:D242"/>
    <mergeCell ref="J242:K242"/>
    <mergeCell ref="B243:D243"/>
    <mergeCell ref="J243:K243"/>
    <mergeCell ref="B244:D244"/>
    <mergeCell ref="B245:D245"/>
    <mergeCell ref="J245:K245"/>
    <mergeCell ref="B246:D246"/>
    <mergeCell ref="C247:D247"/>
    <mergeCell ref="C248:D248"/>
    <mergeCell ref="C249:D249"/>
    <mergeCell ref="C250:D250"/>
    <mergeCell ref="C251:D251"/>
    <mergeCell ref="J251:K251"/>
    <mergeCell ref="C252:D252"/>
    <mergeCell ref="J252:K252"/>
    <mergeCell ref="C253:D253"/>
    <mergeCell ref="J253:K253"/>
    <mergeCell ref="C254:D254"/>
    <mergeCell ref="J254:K254"/>
    <mergeCell ref="C255:D255"/>
    <mergeCell ref="J255:K255"/>
    <mergeCell ref="C256:D256"/>
    <mergeCell ref="J256:K256"/>
    <mergeCell ref="B257:D257"/>
    <mergeCell ref="J257:K257"/>
    <mergeCell ref="B258:D258"/>
    <mergeCell ref="J258:K258"/>
    <mergeCell ref="B259:D259"/>
    <mergeCell ref="J259:K259"/>
    <mergeCell ref="B260:D260"/>
    <mergeCell ref="J260:K260"/>
    <mergeCell ref="B261:D261"/>
    <mergeCell ref="J261:K261"/>
    <mergeCell ref="B262:D262"/>
    <mergeCell ref="J262:K262"/>
    <mergeCell ref="B263:D263"/>
    <mergeCell ref="J263:K263"/>
    <mergeCell ref="B264:D264"/>
    <mergeCell ref="J264:K264"/>
    <mergeCell ref="B265:D265"/>
    <mergeCell ref="J265:K265"/>
    <mergeCell ref="B266:D266"/>
    <mergeCell ref="J266:K266"/>
    <mergeCell ref="B267:D267"/>
    <mergeCell ref="J267:K267"/>
    <mergeCell ref="B268:D268"/>
    <mergeCell ref="J268:K268"/>
    <mergeCell ref="B269:D269"/>
    <mergeCell ref="J269:K269"/>
    <mergeCell ref="B270:D270"/>
    <mergeCell ref="J270:K270"/>
    <mergeCell ref="B271:D271"/>
    <mergeCell ref="B272:D272"/>
    <mergeCell ref="B273:D273"/>
    <mergeCell ref="B274:D274"/>
    <mergeCell ref="B275:D275"/>
    <mergeCell ref="B19:B50"/>
    <mergeCell ref="B56:B87"/>
    <mergeCell ref="B93:B124"/>
    <mergeCell ref="B130:B161"/>
    <mergeCell ref="B167:B198"/>
    <mergeCell ref="B204:B235"/>
    <mergeCell ref="E41:E43"/>
    <mergeCell ref="E45:E50"/>
    <mergeCell ref="E78:E80"/>
    <mergeCell ref="E82:E87"/>
    <mergeCell ref="E115:E117"/>
    <mergeCell ref="E119:E124"/>
    <mergeCell ref="E152:E154"/>
    <mergeCell ref="E156:E161"/>
    <mergeCell ref="E189:E191"/>
    <mergeCell ref="E193:E198"/>
    <mergeCell ref="E226:E228"/>
    <mergeCell ref="E230:E235"/>
    <mergeCell ref="F19:F23"/>
    <mergeCell ref="F56:F60"/>
    <mergeCell ref="F93:F97"/>
    <mergeCell ref="F130:F134"/>
    <mergeCell ref="F152:F153"/>
    <mergeCell ref="F167:F171"/>
    <mergeCell ref="F204:F208"/>
    <mergeCell ref="G19:G23"/>
    <mergeCell ref="G56:G60"/>
    <mergeCell ref="G93:G97"/>
    <mergeCell ref="G130:G134"/>
    <mergeCell ref="G152:G153"/>
    <mergeCell ref="G167:G171"/>
    <mergeCell ref="G204:G208"/>
    <mergeCell ref="H19:H22"/>
    <mergeCell ref="H26:H30"/>
    <mergeCell ref="H33:H37"/>
    <mergeCell ref="H56:H59"/>
    <mergeCell ref="H63:H67"/>
    <mergeCell ref="H70:H74"/>
    <mergeCell ref="H93:H96"/>
    <mergeCell ref="H100:H104"/>
    <mergeCell ref="H107:H111"/>
    <mergeCell ref="H130:H133"/>
    <mergeCell ref="H137:H141"/>
    <mergeCell ref="H144:H148"/>
    <mergeCell ref="H167:H170"/>
    <mergeCell ref="H174:H178"/>
    <mergeCell ref="H181:H185"/>
    <mergeCell ref="H204:H207"/>
    <mergeCell ref="H211:H215"/>
    <mergeCell ref="H218:H222"/>
    <mergeCell ref="D19:E23"/>
    <mergeCell ref="D56:E60"/>
    <mergeCell ref="D93:E97"/>
    <mergeCell ref="D130:E134"/>
    <mergeCell ref="D167:E171"/>
    <mergeCell ref="D204:E208"/>
  </mergeCells>
  <conditionalFormatting sqref="F19">
    <cfRule type="dataBar" priority="13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{4d72119a-25e1-448f-a3f0-b5d3e95cf0c1}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{e9d1c498-27c4-4273-b136-d840c42c4372}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{1829bf36-9659-465f-b537-09baa923e776}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{4c658e13-86e4-4226-87dc-d30fdacb862d}</x14:id>
        </ext>
      </extLst>
    </cfRule>
    <cfRule type="dataBar" priority="13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{1202bc2d-c5b1-4005-a28f-fe3c9c0ec949}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{4fda8349-fef9-4542-8796-5618d7d2c887}</x14:id>
        </ext>
      </extLst>
    </cfRule>
    <cfRule type="dataBar" priority="1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{15cbab47-c7ba-445f-b165-528daa721bdc}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{9f5442fe-a705-4bf1-8c12-f1023ff8f9fe}</x14:id>
        </ext>
      </extLst>
    </cfRule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{d361f364-c48a-4ae3-9944-93711058cc91}</x14:id>
        </ext>
      </extLst>
    </cfRule>
  </conditionalFormatting>
  <conditionalFormatting sqref="F56">
    <cfRule type="dataBar" priority="9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{928c9192-846e-4849-848b-d715939b51af}</x14:id>
        </ext>
      </extLst>
    </cfRule>
    <cfRule type="dataBar" priority="10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{f85fdebf-a3fd-4b95-b193-6474365b9380}</x14:id>
        </ext>
      </extLst>
    </cfRule>
    <cfRule type="dataBar" priority="9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{8aa4736f-27d7-4ccc-8d68-19a780366b9e}</x14:id>
        </ext>
      </extLst>
    </cfRule>
    <cfRule type="dataBar" priority="9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{3cfa2d37-d8a8-48af-9dba-5e766dd4d6c4}</x14:id>
        </ext>
      </extLst>
    </cfRule>
    <cfRule type="dataBar" priority="9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{e52f49e6-aa3c-4fbe-bc9b-db604a872497}</x14:id>
        </ext>
      </extLst>
    </cfRule>
    <cfRule type="dataBar" priority="9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{12044964-479e-4dbb-ac1e-0a9be64f6682}</x14:id>
        </ext>
      </extLst>
    </cfRule>
    <cfRule type="dataBar" priority="8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{8f2be697-7aab-4f80-8c42-fdbea7d53972}</x14:id>
        </ext>
      </extLst>
    </cfRule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{a7f02644-76b2-4221-b9d7-d001245adc0e}</x14:id>
        </ext>
      </extLst>
    </cfRule>
    <cfRule type="dataBar" priority="10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{1a2ce890-06b0-4e93-8864-6b01b3d58059}</x14:id>
        </ext>
      </extLst>
    </cfRule>
  </conditionalFormatting>
  <conditionalFormatting sqref="F93">
    <cfRule type="dataBar" priority="8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{b16ca6a1-0a4c-44f2-ba07-b7dfd3a62307}</x14:id>
        </ext>
      </extLst>
    </cfRule>
    <cfRule type="dataBar" priority="6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{26778734-b149-4748-b80f-36e0449aeebf}</x14:id>
        </ext>
      </extLst>
    </cfRule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{bf1bf1c1-c7c0-4158-8ba6-cc7680c83899}</x14:id>
        </ext>
      </extLst>
    </cfRule>
    <cfRule type="dataBar" priority="7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{75e07b54-68ec-49db-9d5c-8d88e1ba743f}</x14:id>
        </ext>
      </extLst>
    </cfRule>
    <cfRule type="dataBar" priority="7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{22b746ee-e884-459f-bb49-1b599e836dc8}</x14:id>
        </ext>
      </extLst>
    </cfRule>
    <cfRule type="dataBar" priority="7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{88f4d3ad-160f-4bb5-8e6f-df4a000daaa4}</x14:id>
        </ext>
      </extLst>
    </cfRule>
    <cfRule type="dataBar" priority="7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{edcaa133-a554-4eac-a3e5-ff974817dcea}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{defa96d3-39de-4394-976a-c95b1ee332fe}</x14:id>
        </ext>
      </extLst>
    </cfRule>
    <cfRule type="dataBar" priority="8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{6f32b064-b67a-487e-9c52-9e3514c8f1af}</x14:id>
        </ext>
      </extLst>
    </cfRule>
  </conditionalFormatting>
  <conditionalFormatting sqref="F130">
    <cfRule type="dataBar" priority="4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{f8a4d38e-f915-4ba5-b10b-8ef16a7c262d}</x14:id>
        </ext>
      </extLst>
    </cfRule>
    <cfRule type="dataBar" priority="6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{7425107d-ba18-4e49-89ad-4e8ddd8be9ce}</x14:id>
        </ext>
      </extLst>
    </cfRule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{78a063ed-2a15-4624-94fa-d3509907b0eb}</x14:id>
        </ext>
      </extLst>
    </cfRule>
    <cfRule type="dataBar" priority="5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{cad8f141-f25e-445a-964e-68e50f389e37}</x14:id>
        </ext>
      </extLst>
    </cfRule>
    <cfRule type="dataBar" priority="5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{4364ba40-0783-4035-9a97-c4eab2ef9b63}</x14:id>
        </ext>
      </extLst>
    </cfRule>
    <cfRule type="dataBar" priority="5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{22aee94f-85e5-4cf1-9888-5f6c4508311a}</x14:id>
        </ext>
      </extLst>
    </cfRule>
    <cfRule type="dataBar" priority="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{89ab3b96-0198-4712-901e-6e45d4d33ba5}</x14:id>
        </ext>
      </extLst>
    </cfRule>
    <cfRule type="dataBar" priority="6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{b397537d-2ed0-4005-8871-f5791ad46c9f}</x14:id>
        </ext>
      </extLst>
    </cfRule>
    <cfRule type="dataBar" priority="5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{30c47681-08df-4e9b-aca9-03a513ee672c}</x14:id>
        </ext>
      </extLst>
    </cfRule>
  </conditionalFormatting>
  <conditionalFormatting sqref="F167">
    <cfRule type="dataBar" priority="4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{3c923203-8a62-4ae5-8c47-69de1f978bea}</x14:id>
        </ext>
      </extLst>
    </cfRule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{164d738f-5777-4384-9e30-dfeebd585428}</x14:id>
        </ext>
      </extLst>
    </cfRule>
    <cfRule type="dataBar" priority="3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{01e4ff4b-c130-4410-8a65-b758ad6c2917}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{159f0a86-8cd4-4ea1-a94a-2a04309f5b73}</x14:id>
        </ext>
      </extLst>
    </cfRule>
    <cfRule type="dataBar" priority="3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{cc9cf705-4546-4ebb-9903-970417738280}</x14:id>
        </ext>
      </extLst>
    </cfRule>
    <cfRule type="dataBar" priority="3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{a2c9e9ee-1d57-47df-814f-8cef0a3c7e86}</x14:id>
        </ext>
      </extLst>
    </cfRule>
    <cfRule type="dataBar" priority="3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{ef477f64-1fd1-4f2e-80b1-a8cb01c4ef5c}</x14:id>
        </ext>
      </extLst>
    </cfRule>
    <cfRule type="dataBar" priority="2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{c819851d-bb3f-4557-a8b7-5b4c12928abf}</x14:id>
        </ext>
      </extLst>
    </cfRule>
    <cfRule type="dataBar" priority="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{76687640-a170-4d07-9eae-dbbd5466ab63}</x14:id>
        </ext>
      </extLst>
    </cfRule>
  </conditionalFormatting>
  <conditionalFormatting sqref="F204">
    <cfRule type="dataBar" priority="1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{a617f162-8717-4a5d-9aa2-62b1a497ab52}</x14:id>
        </ext>
      </extLst>
    </cfRule>
    <cfRule type="dataBar" priority="1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{1f59c1fd-b283-4dc6-8fa6-903ea333a744}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{f9fee936-7313-448b-97e4-3773faf0dff3}</x14:id>
        </ext>
      </extLst>
    </cfRule>
    <cfRule type="dataBar" priority="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{b7a5c360-7b5c-458b-a4bd-ceb82b531cfd}</x14:id>
        </ext>
      </extLst>
    </cfRule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{c46935c3-86a1-4def-a06e-0446c8d706b1}</x14:id>
        </ext>
      </extLst>
    </cfRule>
    <cfRule type="dataBar" priority="1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{f2bde413-c8bc-494e-b46a-537643675e8b}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{273c55f7-1cc1-402d-a0d9-0a2c697f8d44}</x14:id>
        </ext>
      </extLst>
    </cfRule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{7c2e6a5b-5405-46d4-bacf-8532fe995b8e}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{0776cb69-868d-408a-b88c-45ffdaa2557f}</x14:id>
        </ext>
      </extLst>
    </cfRule>
  </conditionalFormatting>
  <conditionalFormatting sqref="F26:F30"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{3934e919-ec50-4e18-85fd-b7979c9cadad}</x14:id>
        </ext>
      </extLst>
    </cfRule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{2a5d325f-61e1-4afe-bb37-0566b65e29c9}</x14:id>
        </ext>
      </extLst>
    </cfRule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{85a977ea-4d99-4d84-bed4-4d16ebfb24f2}</x14:id>
        </ext>
      </extLst>
    </cfRule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{b7bf75b4-c78e-4f80-a9fa-e972872e05ce}</x14:id>
        </ext>
      </extLst>
    </cfRule>
  </conditionalFormatting>
  <conditionalFormatting sqref="F33:F37"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{0e3cd1de-ed8e-4ba4-b8ab-6b9f41ad55ce}</x14:id>
        </ext>
      </extLst>
    </cfRule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{d8b4de98-f0ef-44e9-b6de-5adbd88d5867}</x14:id>
        </ext>
      </extLst>
    </cfRule>
  </conditionalFormatting>
  <conditionalFormatting sqref="F41:F50">
    <cfRule type="dataBar" priority="12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{0b38517e-817e-4fdf-b260-c6dd1a9de051}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{bf324c1d-9867-4cec-9940-46b333830556}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{0bd07798-e955-4709-8a37-31aa059aca22}</x14:id>
        </ext>
      </extLst>
    </cfRule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{0064df7d-9d33-492f-997e-866b6eee21ac}</x14:id>
        </ext>
      </extLst>
    </cfRule>
  </conditionalFormatting>
  <conditionalFormatting sqref="F63:F67">
    <cfRule type="dataBar" priority="8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{a3b62e00-1a8b-41af-9633-02ef739dad96}</x14:id>
        </ext>
      </extLst>
    </cfRule>
    <cfRule type="dataBar" priority="95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{f97afd65-72f5-4caa-b610-7045cb0705d3}</x14:id>
        </ext>
      </extLst>
    </cfRule>
    <cfRule type="dataBar" priority="85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{63cf3fa2-bbeb-4280-ae95-acbfe04afbb3}</x14:id>
        </ext>
      </extLst>
    </cfRule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{8b97f792-06ee-4ab7-8ef6-6e7e1fd2cd6c}</x14:id>
        </ext>
      </extLst>
    </cfRule>
  </conditionalFormatting>
  <conditionalFormatting sqref="F70:F74">
    <cfRule type="dataBar" priority="86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{95314d43-530c-4734-9713-76250325c093}</x14:id>
        </ext>
      </extLst>
    </cfRule>
    <cfRule type="dataBar" priority="9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{f82371fa-3243-4e5d-a74f-2f73858f83dc}</x14:id>
        </ext>
      </extLst>
    </cfRule>
  </conditionalFormatting>
  <conditionalFormatting sqref="F78:F87"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{e1614f30-9d30-4e6b-bf58-57a72b213587}</x14:id>
        </ext>
      </extLst>
    </cfRule>
    <cfRule type="dataBar" priority="8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{a41f62eb-3440-4bd3-aa6c-0318a76d4a4a}</x14:id>
        </ext>
      </extLst>
    </cfRule>
    <cfRule type="dataBar" priority="9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{cbd4b6fa-1f71-4b0d-aabe-0ea376ad8a17}</x14:id>
        </ext>
      </extLst>
    </cfRule>
    <cfRule type="dataBar" priority="89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{d6e1c78c-7cd6-44db-97a9-6096540af286}</x14:id>
        </ext>
      </extLst>
    </cfRule>
  </conditionalFormatting>
  <conditionalFormatting sqref="F88:F89">
    <cfRule type="dataBar" priority="13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{b236f321-dc97-44df-aff0-91a759e6880c}</x14:id>
        </ext>
      </extLst>
    </cfRule>
  </conditionalFormatting>
  <conditionalFormatting sqref="F100:F104">
    <cfRule type="dataBar" priority="6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{8c2b9e01-9547-45ec-b6de-7d7cf643bef1}</x14:id>
        </ext>
      </extLst>
    </cfRule>
    <cfRule type="dataBar" priority="65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{071d4c74-bdee-400a-b46c-2d1928926e3a}</x14:id>
        </ext>
      </extLst>
    </cfRule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{f88d321a-a7ee-4e98-b884-ffad5af9d5e3}</x14:id>
        </ext>
      </extLst>
    </cfRule>
    <cfRule type="dataBar" priority="75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{42e0c6db-c2b5-4550-bee7-4e9ed8db2e97}</x14:id>
        </ext>
      </extLst>
    </cfRule>
  </conditionalFormatting>
  <conditionalFormatting sqref="F107:F111">
    <cfRule type="dataBar" priority="7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{147db7b6-8bb5-46d0-a1b5-b18b5bd9a6ba}</x14:id>
        </ext>
      </extLst>
    </cfRule>
    <cfRule type="dataBar" priority="66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{b42e92bc-6a2a-4506-81cd-8c763b6ad6c7}</x14:id>
        </ext>
      </extLst>
    </cfRule>
  </conditionalFormatting>
  <conditionalFormatting sqref="F115:F124">
    <cfRule type="dataBar" priority="69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{17f69d05-d102-48d1-b7ef-35d367680243}</x14:id>
        </ext>
      </extLst>
    </cfRule>
    <cfRule type="dataBar" priority="6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{eed38cf5-58ff-4b04-b496-e639edbfeaae}</x14:id>
        </ext>
      </extLst>
    </cfRule>
    <cfRule type="dataBar" priority="7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{69d8db9e-c7be-4182-8639-984e8d1cee0b}</x14:id>
        </ext>
      </extLst>
    </cfRule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{bb8c5a59-4387-4f6c-99a6-a5c15a6cf973}</x14:id>
        </ext>
      </extLst>
    </cfRule>
  </conditionalFormatting>
  <conditionalFormatting sqref="F125:F126">
    <cfRule type="dataBar" priority="10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{cb5668d3-b153-4b55-9d03-a2d75fd754e3}</x14:id>
        </ext>
      </extLst>
    </cfRule>
  </conditionalFormatting>
  <conditionalFormatting sqref="F137:F141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{44f8a6ae-d193-46e5-8212-502d830d1cce}</x14:id>
        </ext>
      </extLst>
    </cfRule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{90905a6b-8c58-4f6d-be68-ff81e6777ea7}</x14:id>
        </ext>
      </extLst>
    </cfRule>
    <cfRule type="dataBar" priority="45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{73c738ec-409a-4f35-bfcf-8a3b6cad9e3d}</x14:id>
        </ext>
      </extLst>
    </cfRule>
    <cfRule type="dataBar" priority="55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{52b82dfd-0602-43c5-a996-7093425c4333}</x14:id>
        </ext>
      </extLst>
    </cfRule>
  </conditionalFormatting>
  <conditionalFormatting sqref="F144:F148">
    <cfRule type="dataBar" priority="46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{b49a4e87-8563-488c-8a40-eafe3af182b4}</x14:id>
        </ext>
      </extLst>
    </cfRule>
    <cfRule type="dataBar" priority="5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{b69911d2-4245-48d5-9ef3-dd22345c29bf}</x14:id>
        </ext>
      </extLst>
    </cfRule>
  </conditionalFormatting>
  <conditionalFormatting sqref="F162:F163">
    <cfRule type="dataBar" priority="1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{2dee899a-be1f-40c7-a350-d97470f68474}</x14:id>
        </ext>
      </extLst>
    </cfRule>
  </conditionalFormatting>
  <conditionalFormatting sqref="F174:F178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{811892be-c607-4607-8df8-1066fabbd848}</x14:id>
        </ext>
      </extLst>
    </cfRule>
    <cfRule type="dataBar" priority="25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{4565d397-b1ee-4d35-b949-8319d44872f8}</x14:id>
        </ext>
      </extLst>
    </cfRule>
    <cfRule type="dataBar" priority="35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{3b43f053-adbe-4148-bc38-a29a5372a3e7}</x14:id>
        </ext>
      </extLst>
    </cfRule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{8d2adad6-05fa-4f4d-9a7d-e2f097aee0f5}</x14:id>
        </ext>
      </extLst>
    </cfRule>
  </conditionalFormatting>
  <conditionalFormatting sqref="F181:F185">
    <cfRule type="dataBar" priority="3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{5e938004-9109-4ad3-8d36-ccd8fa221958}</x14:id>
        </ext>
      </extLst>
    </cfRule>
    <cfRule type="dataBar" priority="26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{1f2ad9cd-6a1a-4f66-ab2d-a8d157019cfe}</x14:id>
        </ext>
      </extLst>
    </cfRule>
  </conditionalFormatting>
  <conditionalFormatting sqref="F189:F198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{541ae479-55b7-44c4-8ba1-3a0588d27ee7}</x14:id>
        </ext>
      </extLst>
    </cfRule>
    <cfRule type="dataBar" priority="29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{1173f9dd-315e-427c-b77e-585d2325f165}</x14:id>
        </ext>
      </extLst>
    </cfRule>
    <cfRule type="dataBar" priority="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{febfe464-9df1-4c23-9e14-1a98509d7fd1}</x14:id>
        </ext>
      </extLst>
    </cfRule>
    <cfRule type="dataBar" priority="2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{7436bc54-e11c-463b-8a6a-2122dcba74cb}</x14:id>
        </ext>
      </extLst>
    </cfRule>
  </conditionalFormatting>
  <conditionalFormatting sqref="F199:F200">
    <cfRule type="dataBar" priority="12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{af6d978a-46eb-4ec1-9c42-970bdacaaea6}</x14:id>
        </ext>
      </extLst>
    </cfRule>
  </conditionalFormatting>
  <conditionalFormatting sqref="F211:F215">
    <cfRule type="dataBar" priority="5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{db49ccaf-2a44-4277-887d-3d05e7df3003}</x14:id>
        </ext>
      </extLst>
    </cfRule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{1f1c4a2f-14da-49c4-8b78-c6f559788005}</x14:id>
        </ext>
      </extLst>
    </cfRule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{fdf80176-2ce2-45ea-8497-8a5d1629550b}</x14:id>
        </ext>
      </extLst>
    </cfRule>
    <cfRule type="dataBar" priority="15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{13be0819-5a9a-479b-8104-a0c70800176a}</x14:id>
        </ext>
      </extLst>
    </cfRule>
  </conditionalFormatting>
  <conditionalFormatting sqref="F218:F222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{e9ab7cb0-a07b-4d4b-8097-e0a145f62409}</x14:id>
        </ext>
      </extLst>
    </cfRule>
    <cfRule type="dataBar" priority="6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{443da9ed-2ca9-455d-84f4-b97f46397671}</x14:id>
        </ext>
      </extLst>
    </cfRule>
  </conditionalFormatting>
  <conditionalFormatting sqref="F226:F235">
    <cfRule type="dataBar" priority="9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{73f03949-3269-4c29-8620-ee433e0ef457}</x14:id>
        </ext>
      </extLst>
    </cfRule>
    <cfRule type="dataBar" priority="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{54bf04e1-eda6-4d34-9546-2ecfa3ab6fd0}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{86aa83e1-ebe9-4d1d-9d3a-ba0bd0b44b49}</x14:id>
        </ext>
      </extLst>
    </cfRule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{edbdf041-0a14-4038-8aba-b722c1ace096}</x14:id>
        </ext>
      </extLst>
    </cfRule>
  </conditionalFormatting>
  <conditionalFormatting sqref="F236:F237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{fb13408d-e6bf-4029-8926-65a92315d151}</x14:id>
        </ext>
      </extLst>
    </cfRule>
  </conditionalFormatting>
  <conditionalFormatting sqref="H241:H250">
    <cfRule type="dataBar" priority="1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{34e11183-0fc3-4779-87f5-afad2975cc47}</x14:id>
        </ext>
      </extLst>
    </cfRule>
  </conditionalFormatting>
  <conditionalFormatting sqref="D3:E13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{3bffe405-6248-4a86-86d5-51f1e4c79406}</x14:id>
        </ext>
      </extLst>
    </cfRule>
  </conditionalFormatting>
  <conditionalFormatting sqref="F33:F37;F51:F52;F26:F30;F19">
    <cfRule type="dataBar" priority="13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{0829938a-6008-41e5-9624-633da900985c}</x14:id>
        </ext>
      </extLst>
    </cfRule>
  </conditionalFormatting>
  <conditionalFormatting sqref="F70:F74;F63:F67;F56"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{ba8c7c5d-6925-4f29-b8e5-2e08a8adc2e4}</x14:id>
        </ext>
      </extLst>
    </cfRule>
  </conditionalFormatting>
  <conditionalFormatting sqref="F107:F111;F100:F104;F93"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{1c7211f1-27c0-47c0-ba61-7ffee930b1e4}</x14:id>
        </ext>
      </extLst>
    </cfRule>
  </conditionalFormatting>
  <conditionalFormatting sqref="F144:F148;F137:F141;F130"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{b037bf74-201d-4cdd-b4af-5f6275335a65}</x14:id>
        </ext>
      </extLst>
    </cfRule>
  </conditionalFormatting>
  <conditionalFormatting sqref="F154:F161;F152">
    <cfRule type="dataBar" priority="49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{0d0b903d-6772-45d2-9e33-94c7a7085594}</x14:id>
        </ext>
      </extLst>
    </cfRule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{20d59864-ccd0-451d-8e59-5bbe26f85f0b}</x14:id>
        </ext>
      </extLst>
    </cfRule>
    <cfRule type="dataBar" priority="5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{813d894a-aff0-47f2-8537-9c5fe7966309}</x14:id>
        </ext>
      </extLst>
    </cfRule>
    <cfRule type="dataBar" priority="4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{457d75fe-5c22-4444-9aeb-2a893627c817}</x14:id>
        </ext>
      </extLst>
    </cfRule>
  </conditionalFormatting>
  <conditionalFormatting sqref="F181:F185;F174:F178;F167">
    <cfRule type="dataBar" priority="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{f093ea38-b1d1-4656-bce7-151caf1b9cdf}</x14:id>
        </ext>
      </extLst>
    </cfRule>
  </conditionalFormatting>
  <conditionalFormatting sqref="F218:F222;F211:F215;F204">
    <cfRule type="dataBar" priority="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{1e913d38-7897-4f07-917a-1387766c013d}</x14:id>
        </ext>
      </extLst>
    </cfRule>
  </conditionalFormatting>
  <hyperlinks>
    <hyperlink ref="D100" r:id="rId2" display="https://github.com/Umuzi-org/Palesa-Tjale-219-level-1-programming-katas-python"/>
    <hyperlink ref="E100" r:id="rId3" display="http://syllabus.africacode.net/projects/katas/level-1/"/>
    <hyperlink ref="D101" r:id="rId4" display="https://github.com/Umuzi-org/Bhekumuzi-Tshabalala-219-level-1-programming-katas-python/pulls"/>
    <hyperlink ref="E101" r:id="rId5" display="http://syllabus.africacode.net/projects/katas/level-2/"/>
    <hyperlink ref="D137" r:id="rId6" display="https://github.com/Umuzi-org/Oswell-Ndhlovu-269-password-checker-python"/>
    <hyperlink ref="E137" r:id="rId7" display="http://syllabus.africacode.net/projects/tdd/password-checker/part1/"/>
    <hyperlink ref="D138" r:id="rId4" display="https://github.com/Umuzi-org/Bhekumuzi-Tshabalala-219-level-1-programming-katas-python/pulls"/>
    <hyperlink ref="E138" r:id="rId5" display="http://syllabus.africacode.net/projects/katas/level-2/"/>
    <hyperlink ref="D144" r:id="rId8" display="https://www.geeksforgeeks.org/python-programming-language-tutorial/"/>
    <hyperlink ref="C153" r:id="rId9" display="http://syllabus.africacode.net/projects/oop/bank-accounts/part-2/"/>
    <hyperlink ref="D181" r:id="rId8" display="https://www.geeksforgeeks.org/python-programming-language-tutorial/"/>
    <hyperlink ref="C190" r:id="rId9" display="http://syllabus.africacode.net/projects/oop/bank-accounts/part-2/"/>
    <hyperlink ref="D211" r:id="rId10" display="https://github.com/Umuzi-org/Bhekumuzi-Tshabalala-219-level-1-programming-katas-python"/>
    <hyperlink ref="E211" r:id="rId5" display="http://syllabus.africacode.net/projects/katas/level-2/"/>
    <hyperlink ref="D218:E218" r:id="rId11" display="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2119a-25e1-448f-a3f0-b5d3e95cf0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9d1c498-27c4-4273-b136-d840c42c43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829bf36-9659-465f-b537-09baa923e77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c658e13-86e4-4226-87dc-d30fdacb86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02bc2d-c5b1-4005-a28f-fe3c9c0ec9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fda8349-fef9-4542-8796-5618d7d2c8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5cbab47-c7ba-445f-b165-528daa721b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5442fe-a705-4bf1-8c12-f1023ff8f9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61f364-c48a-4ae3-9944-93711058cc9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</xm:sqref>
        </x14:conditionalFormatting>
        <x14:conditionalFormatting xmlns:xm="http://schemas.microsoft.com/office/excel/2006/main">
          <x14:cfRule type="dataBar" id="{928c9192-846e-4849-848b-d715939b51a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85fdebf-a3fd-4b95-b193-6474365b93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aa4736f-27d7-4ccc-8d68-19a780366b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cfa2d37-d8a8-48af-9dba-5e766dd4d6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2f49e6-aa3c-4fbe-bc9b-db604a87249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044964-479e-4dbb-ac1e-0a9be64f668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f2be697-7aab-4f80-8c42-fdbea7d539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7f02644-76b2-4221-b9d7-d001245adc0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a2ce890-06b0-4e93-8864-6b01b3d580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F56</xm:sqref>
        </x14:conditionalFormatting>
        <x14:conditionalFormatting xmlns:xm="http://schemas.microsoft.com/office/excel/2006/main">
          <x14:cfRule type="dataBar" id="{b16ca6a1-0a4c-44f2-ba07-b7dfd3a6230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6778734-b149-4748-b80f-36e0449aeeb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1bf1c1-c7c0-4158-8ba6-cc7680c838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e07b54-68ec-49db-9d5c-8d88e1ba743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2b746ee-e884-459f-bb49-1b599e836d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8f4d3ad-160f-4bb5-8e6f-df4a000daaa4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dcaa133-a554-4eac-a3e5-ff974817dc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fa96d3-39de-4394-976a-c95b1ee332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f32b064-b67a-487e-9c52-9e3514c8f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F93</xm:sqref>
        </x14:conditionalFormatting>
        <x14:conditionalFormatting xmlns:xm="http://schemas.microsoft.com/office/excel/2006/main">
          <x14:cfRule type="dataBar" id="{f8a4d38e-f915-4ba5-b10b-8ef16a7c26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425107d-ba18-4e49-89ad-4e8ddd8be9c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8a063ed-2a15-4624-94fa-d3509907b0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ad8f141-f25e-445a-964e-68e50f389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64ba40-0783-4035-9a97-c4eab2ef9b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2aee94f-85e5-4cf1-9888-5f6c4508311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89ab3b96-0198-4712-901e-6e45d4d33ba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97537d-2ed0-4005-8871-f5791ad46c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c47681-08df-4e9b-aca9-03a513ee672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F130</xm:sqref>
        </x14:conditionalFormatting>
        <x14:conditionalFormatting xmlns:xm="http://schemas.microsoft.com/office/excel/2006/main">
          <x14:cfRule type="dataBar" id="{3c923203-8a62-4ae5-8c47-69de1f978b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64d738f-5777-4384-9e30-dfeebd5854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1e4ff4b-c130-4410-8a65-b758ad6c291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59f0a86-8cd4-4ea1-a94a-2a04309f5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c9cf705-4546-4ebb-9903-97041773828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2c9e9ee-1d57-47df-814f-8cef0a3c7e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477f64-1fd1-4f2e-80b1-a8cb01c4ef5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819851d-bb3f-4557-a8b7-5b4c12928ab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6687640-a170-4d07-9eae-dbbd5466ab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F167</xm:sqref>
        </x14:conditionalFormatting>
        <x14:conditionalFormatting xmlns:xm="http://schemas.microsoft.com/office/excel/2006/main">
          <x14:cfRule type="dataBar" id="{a617f162-8717-4a5d-9aa2-62b1a497ab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59c1fd-b283-4dc6-8fa6-903ea333a744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9fee936-7313-448b-97e4-3773faf0df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7a5c360-7b5c-458b-a4bd-ceb82b531c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6935c3-86a1-4def-a06e-0446c8d706b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2bde413-c8bc-494e-b46a-537643675e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3c55f7-1cc1-402d-a0d9-0a2c697f8d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c2e6a5b-5405-46d4-bacf-8532fe995b8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776cb69-868d-408a-b88c-45ffdaa255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F204</xm:sqref>
        </x14:conditionalFormatting>
        <x14:conditionalFormatting xmlns:xm="http://schemas.microsoft.com/office/excel/2006/main">
          <x14:cfRule type="dataBar" id="{3934e919-ec50-4e18-85fd-b7979c9cad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5d325f-61e1-4afe-bb37-0566b65e29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85a977ea-4d99-4d84-bed4-4d16ebfb24f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7bf75b4-c78e-4f80-a9fa-e972872e05c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F26:F30</xm:sqref>
        </x14:conditionalFormatting>
        <x14:conditionalFormatting xmlns:xm="http://schemas.microsoft.com/office/excel/2006/main">
          <x14:cfRule type="dataBar" id="{0e3cd1de-ed8e-4ba4-b8ab-6b9f41ad55c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8b4de98-f0ef-44e9-b6de-5adbd88d58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F33:F37</xm:sqref>
        </x14:conditionalFormatting>
        <x14:conditionalFormatting xmlns:xm="http://schemas.microsoft.com/office/excel/2006/main">
          <x14:cfRule type="dataBar" id="{0b38517e-817e-4fdf-b260-c6dd1a9de05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bf324c1d-9867-4cec-9940-46b33383055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bd07798-e955-4709-8a37-31aa059ac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64df7d-9d33-492f-997e-866b6eee21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F41:F50</xm:sqref>
        </x14:conditionalFormatting>
        <x14:conditionalFormatting xmlns:xm="http://schemas.microsoft.com/office/excel/2006/main">
          <x14:cfRule type="dataBar" id="{a3b62e00-1a8b-41af-9633-02ef739dad9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7afd65-72f5-4caa-b610-7045cb0705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cf3fa2-bbeb-4280-ae95-acbfe04afb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b97f792-06ee-4ab7-8ef6-6e7e1fd2cd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F63:F67</xm:sqref>
        </x14:conditionalFormatting>
        <x14:conditionalFormatting xmlns:xm="http://schemas.microsoft.com/office/excel/2006/main">
          <x14:cfRule type="dataBar" id="{95314d43-530c-4734-9713-76250325c0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2371fa-3243-4e5d-a74f-2f73858f83d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F70:F74</xm:sqref>
        </x14:conditionalFormatting>
        <x14:conditionalFormatting xmlns:xm="http://schemas.microsoft.com/office/excel/2006/main">
          <x14:cfRule type="dataBar" id="{e1614f30-9d30-4e6b-bf58-57a72b213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41f62eb-3440-4bd3-aa6c-0318a76d4a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d4b6fa-1f71-4b0d-aabe-0ea376ad8a1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6e1c78c-7cd6-44db-97a9-6096540af2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F78:F87</xm:sqref>
        </x14:conditionalFormatting>
        <x14:conditionalFormatting xmlns:xm="http://schemas.microsoft.com/office/excel/2006/main">
          <x14:cfRule type="dataBar" id="{b236f321-dc97-44df-aff0-91a759e6880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F88:F89</xm:sqref>
        </x14:conditionalFormatting>
        <x14:conditionalFormatting xmlns:xm="http://schemas.microsoft.com/office/excel/2006/main">
          <x14:cfRule type="dataBar" id="{8c2b9e01-9547-45ec-b6de-7d7cf643bef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71d4c74-bdee-400a-b46c-2d1928926e3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8d321a-a7ee-4e98-b884-ffad5af9d5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42e0c6db-c2b5-4550-bee7-4e9ed8db2e9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F100:F104</xm:sqref>
        </x14:conditionalFormatting>
        <x14:conditionalFormatting xmlns:xm="http://schemas.microsoft.com/office/excel/2006/main">
          <x14:cfRule type="dataBar" id="{147db7b6-8bb5-46d0-a1b5-b18b5bd9a6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2e92bc-6a2a-4506-81cd-8c763b6ad6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F107:F111</xm:sqref>
        </x14:conditionalFormatting>
        <x14:conditionalFormatting xmlns:xm="http://schemas.microsoft.com/office/excel/2006/main">
          <x14:cfRule type="dataBar" id="{17f69d05-d102-48d1-b7ef-35d36768024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ed38cf5-58ff-4b04-b496-e639edbfea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9d8db9e-c7be-4182-8639-984e8d1cee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bb8c5a59-4387-4f6c-99a6-a5c15a6cf9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F115:F124</xm:sqref>
        </x14:conditionalFormatting>
        <x14:conditionalFormatting xmlns:xm="http://schemas.microsoft.com/office/excel/2006/main">
          <x14:cfRule type="dataBar" id="{cb5668d3-b153-4b55-9d03-a2d75fd754e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F125:F126</xm:sqref>
        </x14:conditionalFormatting>
        <x14:conditionalFormatting xmlns:xm="http://schemas.microsoft.com/office/excel/2006/main">
          <x14:cfRule type="dataBar" id="{44f8a6ae-d193-46e5-8212-502d830d1c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90905a6b-8c58-4f6d-be68-ff81e6777e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c738ec-409a-4f35-bfcf-8a3b6cad9e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2b82dfd-0602-43c5-a996-7093425c433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F137:F141</xm:sqref>
        </x14:conditionalFormatting>
        <x14:conditionalFormatting xmlns:xm="http://schemas.microsoft.com/office/excel/2006/main">
          <x14:cfRule type="dataBar" id="{b49a4e87-8563-488c-8a40-eafe3af182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69911d2-4245-48d5-9ef3-dd22345c29b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F144:F148</xm:sqref>
        </x14:conditionalFormatting>
        <x14:conditionalFormatting xmlns:xm="http://schemas.microsoft.com/office/excel/2006/main">
          <x14:cfRule type="dataBar" id="{2dee899a-be1f-40c7-a350-d97470f684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F162:F163</xm:sqref>
        </x14:conditionalFormatting>
        <x14:conditionalFormatting xmlns:xm="http://schemas.microsoft.com/office/excel/2006/main">
          <x14:cfRule type="dataBar" id="{811892be-c607-4607-8df8-1066fabbd8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4565d397-b1ee-4d35-b949-8319d44872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b43f053-adbe-4148-bc38-a29a5372a3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2adad6-05fa-4f4d-9a7d-e2f097aee0f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F174:F178</xm:sqref>
        </x14:conditionalFormatting>
        <x14:conditionalFormatting xmlns:xm="http://schemas.microsoft.com/office/excel/2006/main">
          <x14:cfRule type="dataBar" id="{5e938004-9109-4ad3-8d36-ccd8fa2219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2ad9cd-6a1a-4f66-ab2d-a8d157019c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F181:F185</xm:sqref>
        </x14:conditionalFormatting>
        <x14:conditionalFormatting xmlns:xm="http://schemas.microsoft.com/office/excel/2006/main">
          <x14:cfRule type="dataBar" id="{541ae479-55b7-44c4-8ba1-3a0588d27ee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1173f9dd-315e-427c-b77e-585d2325f1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ebfe464-9df1-4c23-9e14-1a98509d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436bc54-e11c-463b-8a6a-2122dcba74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F189:F198</xm:sqref>
        </x14:conditionalFormatting>
        <x14:conditionalFormatting xmlns:xm="http://schemas.microsoft.com/office/excel/2006/main">
          <x14:cfRule type="dataBar" id="{af6d978a-46eb-4ec1-9c42-970bdacaaea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F199:F200</xm:sqref>
        </x14:conditionalFormatting>
        <x14:conditionalFormatting xmlns:xm="http://schemas.microsoft.com/office/excel/2006/main">
          <x14:cfRule type="dataBar" id="{db49ccaf-2a44-4277-887d-3d05e7df300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1c4a2f-14da-49c4-8b78-c6f55978800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df80176-2ce2-45ea-8497-8a5d1629550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13be0819-5a9a-479b-8104-a0c70800176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F211:F215</xm:sqref>
        </x14:conditionalFormatting>
        <x14:conditionalFormatting xmlns:xm="http://schemas.microsoft.com/office/excel/2006/main">
          <x14:cfRule type="dataBar" id="{e9ab7cb0-a07b-4d4b-8097-e0a145f6240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3da9ed-2ca9-455d-84f4-b97f463976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F218:F222</xm:sqref>
        </x14:conditionalFormatting>
        <x14:conditionalFormatting xmlns:xm="http://schemas.microsoft.com/office/excel/2006/main">
          <x14:cfRule type="dataBar" id="{73f03949-3269-4c29-8620-ee433e0ef45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4bf04e1-eda6-4d34-9546-2ecfa3ab6f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6aa83e1-ebe9-4d1d-9d3a-ba0bd0b44b4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dbdf041-0a14-4038-8aba-b722c1ace09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F226:F235</xm:sqref>
        </x14:conditionalFormatting>
        <x14:conditionalFormatting xmlns:xm="http://schemas.microsoft.com/office/excel/2006/main">
          <x14:cfRule type="dataBar" id="{fb13408d-e6bf-4029-8926-65a92315d15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F236:F237</xm:sqref>
        </x14:conditionalFormatting>
        <x14:conditionalFormatting xmlns:xm="http://schemas.microsoft.com/office/excel/2006/main">
          <x14:cfRule type="dataBar" id="{34e11183-0fc3-4779-87f5-afad2975cc4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H241:H250</xm:sqref>
        </x14:conditionalFormatting>
        <x14:conditionalFormatting xmlns:xm="http://schemas.microsoft.com/office/excel/2006/main">
          <x14:cfRule type="dataBar" id="{3bffe405-6248-4a86-86d5-51f1e4c7940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D3:E13</xm:sqref>
        </x14:conditionalFormatting>
        <x14:conditionalFormatting xmlns:xm="http://schemas.microsoft.com/office/excel/2006/main">
          <x14:cfRule type="dataBar" id="{0829938a-6008-41e5-9624-633da900985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F33:F37;F51:F52;F26:F30;F19</xm:sqref>
        </x14:conditionalFormatting>
        <x14:conditionalFormatting xmlns:xm="http://schemas.microsoft.com/office/excel/2006/main">
          <x14:cfRule type="dataBar" id="{ba8c7c5d-6925-4f29-b8e5-2e08a8adc2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F70:F74;F63:F67;F56</xm:sqref>
        </x14:conditionalFormatting>
        <x14:conditionalFormatting xmlns:xm="http://schemas.microsoft.com/office/excel/2006/main">
          <x14:cfRule type="dataBar" id="{1c7211f1-27c0-47c0-ba61-7ffee930b1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F107:F111;F100:F104;F93</xm:sqref>
        </x14:conditionalFormatting>
        <x14:conditionalFormatting xmlns:xm="http://schemas.microsoft.com/office/excel/2006/main">
          <x14:cfRule type="dataBar" id="{b037bf74-201d-4cdd-b4af-5f6275335a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F144:F148;F137:F141;F130</xm:sqref>
        </x14:conditionalFormatting>
        <x14:conditionalFormatting xmlns:xm="http://schemas.microsoft.com/office/excel/2006/main">
          <x14:cfRule type="dataBar" id="{0d0b903d-6772-45d2-9e33-94c7a708559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0d59864-ccd0-451d-8e59-5bbe26f85f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13d894a-aff0-47f2-8537-9c5fe79663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57d75fe-5c22-4444-9aeb-2a893627c8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F154:F161;F152</xm:sqref>
        </x14:conditionalFormatting>
        <x14:conditionalFormatting xmlns:xm="http://schemas.microsoft.com/office/excel/2006/main">
          <x14:cfRule type="dataBar" id="{f093ea38-b1d1-4656-bce7-151caf1b9c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F181:F185;F174:F178;F167</xm:sqref>
        </x14:conditionalFormatting>
        <x14:conditionalFormatting xmlns:xm="http://schemas.microsoft.com/office/excel/2006/main">
          <x14:cfRule type="dataBar" id="{1e913d38-7897-4f07-917a-1387766c013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F218:F222;F211:F215;F204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50" zoomScaleNormal="50" topLeftCell="A186" workbookViewId="0">
      <selection activeCell="D3" sqref="D3:D14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0</v>
      </c>
    </row>
    <row r="5" ht="30" customHeight="1" spans="2:11">
      <c r="B5" s="8" t="s">
        <v>48</v>
      </c>
      <c r="C5" s="9"/>
      <c r="D5" s="10"/>
      <c r="E5" s="72">
        <v>1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ref="K9:K10" si="1">D37</f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1"/>
        <v>0</v>
      </c>
    </row>
    <row r="11" ht="30" customHeight="1" spans="2:11">
      <c r="B11" s="13" t="s">
        <v>54</v>
      </c>
      <c r="C11" s="14"/>
      <c r="D11" s="10"/>
      <c r="E11" s="72">
        <v>0.99</v>
      </c>
      <c r="J11" s="137">
        <f t="shared" ref="J11:J20" si="2">C42</f>
        <v>0</v>
      </c>
      <c r="K11" s="138"/>
    </row>
    <row r="12" ht="30" customHeight="1" spans="2:11">
      <c r="B12" s="13" t="s">
        <v>55</v>
      </c>
      <c r="C12" s="14"/>
      <c r="D12" s="10"/>
      <c r="E12" s="72">
        <v>0.99</v>
      </c>
      <c r="J12" s="140">
        <f t="shared" si="2"/>
        <v>0</v>
      </c>
      <c r="K12" s="144"/>
    </row>
    <row r="13" ht="30" customHeight="1" spans="2:11">
      <c r="B13" s="13" t="s">
        <v>56</v>
      </c>
      <c r="C13" s="14"/>
      <c r="D13" s="10"/>
      <c r="E13" s="72">
        <v>0.1</v>
      </c>
      <c r="J13" s="140">
        <f t="shared" si="2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>
        <f t="shared" si="2"/>
        <v>0</v>
      </c>
      <c r="K14" s="144"/>
    </row>
    <row r="15" ht="30" customHeight="1" spans="2:11">
      <c r="B15" s="16" t="s">
        <v>21</v>
      </c>
      <c r="C15" s="17"/>
      <c r="D15" s="17"/>
      <c r="E15" s="78"/>
      <c r="J15" s="140">
        <f t="shared" si="2"/>
        <v>0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>
        <f t="shared" si="2"/>
        <v>0</v>
      </c>
      <c r="K16" s="144"/>
    </row>
    <row r="17" spans="10:11">
      <c r="J17" s="140">
        <f t="shared" si="2"/>
        <v>0</v>
      </c>
      <c r="K17" s="144"/>
    </row>
    <row r="18" ht="15.15" spans="10:11">
      <c r="J18" s="140">
        <f t="shared" si="2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2"/>
        <v>0</v>
      </c>
      <c r="K19" s="144"/>
      <c r="M19" s="169"/>
      <c r="N19" s="170"/>
    </row>
    <row r="20" ht="15.95" customHeight="1" spans="2:14">
      <c r="B20" s="22"/>
      <c r="C20" s="23">
        <v>0.208333333333333</v>
      </c>
      <c r="D20" s="24" t="s">
        <v>63</v>
      </c>
      <c r="E20" s="82"/>
      <c r="F20" s="83"/>
      <c r="G20" s="84" t="str">
        <f>IF(F20=100%,"Complete",IF(AND(F20&lt;100%,F20&gt;0%),"In Progress","Not Started"))</f>
        <v>Not Started</v>
      </c>
      <c r="H20" s="82"/>
      <c r="J20" s="140">
        <f t="shared" si="2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3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3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3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3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4">IF(F27=100%,"Complete",IF(AND(F27&lt;100%,F27&gt;0%),"In Progress","Not Started"))</f>
        <v>Not Started</v>
      </c>
      <c r="H27" s="96"/>
      <c r="J27" s="150">
        <f t="shared" si="3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4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4"/>
        <v>Not Started</v>
      </c>
      <c r="H29" s="98"/>
      <c r="J29" s="153" t="s">
        <v>67</v>
      </c>
      <c r="K29" s="154">
        <f>B57</f>
        <v>0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4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4"/>
        <v>Not Started</v>
      </c>
      <c r="H31" s="98"/>
      <c r="J31" s="137">
        <f t="shared" ref="J31:K35" si="5">C71</f>
        <v>0</v>
      </c>
      <c r="K31" s="139">
        <f t="shared" si="5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5"/>
        <v>0</v>
      </c>
      <c r="K32" s="141">
        <f t="shared" si="5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5"/>
        <v>0</v>
      </c>
      <c r="K33" s="141">
        <f t="shared" si="5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6">IF(F34=100%,"Complete",IF(AND(F34&lt;100%,F34&gt;0%),"In Progress","Not Started"))</f>
        <v>Not Started</v>
      </c>
      <c r="H34" s="108"/>
      <c r="J34" s="140">
        <f t="shared" si="5"/>
        <v>0</v>
      </c>
      <c r="K34" s="141">
        <f t="shared" si="5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6"/>
        <v>Not Started</v>
      </c>
      <c r="H35" s="111"/>
      <c r="J35" s="142">
        <f t="shared" si="5"/>
        <v>0</v>
      </c>
      <c r="K35" s="143">
        <f t="shared" si="5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6"/>
        <v>Not Started</v>
      </c>
      <c r="H36" s="111"/>
      <c r="J36" s="149">
        <f t="shared" ref="J36:J45" si="7">C79</f>
        <v>0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6"/>
        <v>Not Started</v>
      </c>
      <c r="H37" s="111"/>
      <c r="J37" s="150">
        <f t="shared" si="7"/>
        <v>0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6"/>
        <v>Not Started</v>
      </c>
      <c r="H38" s="103"/>
      <c r="J38" s="150">
        <f t="shared" si="7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>
        <f t="shared" si="7"/>
        <v>0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>
        <f t="shared" si="7"/>
        <v>0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7"/>
        <v>0</v>
      </c>
      <c r="K41" s="141"/>
      <c r="M41" s="171"/>
      <c r="N41" s="171"/>
    </row>
    <row r="42" ht="15.95" customHeight="1" spans="2:14">
      <c r="B42" s="22"/>
      <c r="C42" s="54"/>
      <c r="D42" s="55"/>
      <c r="E42" s="121" t="s">
        <v>73</v>
      </c>
      <c r="F42" s="122"/>
      <c r="G42" s="123" t="str">
        <f t="shared" si="6"/>
        <v>Not Started</v>
      </c>
      <c r="H42" s="124"/>
      <c r="J42" s="150">
        <f t="shared" si="7"/>
        <v>0</v>
      </c>
      <c r="K42" s="141"/>
      <c r="M42" s="171"/>
      <c r="N42" s="171"/>
    </row>
    <row r="43" ht="15.95" customHeight="1" spans="2:14">
      <c r="B43" s="22"/>
      <c r="C43" s="56"/>
      <c r="D43" s="57"/>
      <c r="E43" s="125"/>
      <c r="F43" s="126"/>
      <c r="G43" s="123" t="str">
        <f t="shared" si="6"/>
        <v>Not Started</v>
      </c>
      <c r="H43" s="127"/>
      <c r="J43" s="150">
        <f t="shared" si="7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6"/>
        <v>Not Started</v>
      </c>
      <c r="H44" s="127"/>
      <c r="J44" s="150">
        <f t="shared" si="7"/>
        <v>0</v>
      </c>
      <c r="K44" s="141"/>
      <c r="M44" s="169"/>
      <c r="N44" s="170"/>
    </row>
    <row r="45" ht="15.95" customHeight="1" spans="2:14">
      <c r="B45" s="22"/>
      <c r="C45" s="60"/>
      <c r="D45" s="61"/>
      <c r="E45" s="128" t="s">
        <v>74</v>
      </c>
      <c r="F45" s="126"/>
      <c r="G45" s="123" t="str">
        <f t="shared" si="6"/>
        <v>Not Started</v>
      </c>
      <c r="H45" s="127"/>
      <c r="J45" s="150">
        <f t="shared" si="7"/>
        <v>0</v>
      </c>
      <c r="K45" s="141"/>
      <c r="M45" s="171"/>
      <c r="N45" s="171"/>
    </row>
    <row r="46" ht="15.95" customHeight="1" spans="2:14">
      <c r="B46" s="22"/>
      <c r="C46" s="62"/>
      <c r="D46" s="63"/>
      <c r="E46" s="129" t="s">
        <v>75</v>
      </c>
      <c r="F46" s="126"/>
      <c r="G46" s="123" t="str">
        <f t="shared" si="6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/>
      <c r="D47" s="65"/>
      <c r="E47" s="130"/>
      <c r="F47" s="126"/>
      <c r="G47" s="123" t="str">
        <f t="shared" si="6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6"/>
        <v>Not Started</v>
      </c>
      <c r="H48" s="127"/>
      <c r="J48" s="149">
        <f t="shared" ref="J48:J52" si="8">C64</f>
        <v>0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6"/>
        <v>Not Started</v>
      </c>
      <c r="H49" s="127"/>
      <c r="J49" s="150">
        <f t="shared" si="8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6"/>
        <v>Not Started</v>
      </c>
      <c r="H50" s="127"/>
      <c r="J50" s="150">
        <f t="shared" si="8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6"/>
        <v>Not Started</v>
      </c>
      <c r="H51" s="133"/>
      <c r="J51" s="150">
        <f t="shared" si="8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8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/>
      <c r="C57" s="23">
        <v>0.208333333333333</v>
      </c>
      <c r="D57" s="24" t="s">
        <v>63</v>
      </c>
      <c r="E57" s="82"/>
      <c r="F57" s="83"/>
      <c r="G57" s="84" t="str">
        <f t="shared" si="6"/>
        <v>Not Started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0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81" si="9">J31</f>
        <v>0</v>
      </c>
      <c r="K60" s="164">
        <f t="shared" ref="K60:K61" si="10">K31</f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9"/>
        <v>0</v>
      </c>
      <c r="K61" s="166">
        <f t="shared" si="10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9"/>
        <v>0</v>
      </c>
      <c r="K62" s="166">
        <f t="shared" si="9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9"/>
        <v>0</v>
      </c>
      <c r="K63" s="166">
        <f t="shared" si="9"/>
        <v>0</v>
      </c>
      <c r="M63" s="171"/>
      <c r="N63" s="171"/>
    </row>
    <row r="64" ht="15.15" spans="2:14">
      <c r="B64" s="22"/>
      <c r="C64" s="33"/>
      <c r="D64" s="34"/>
      <c r="E64" s="34"/>
      <c r="F64" s="94"/>
      <c r="G64" s="95" t="str">
        <f t="shared" ref="G64:G68" si="11">IF(F64=100%,"Complete",IF(AND(F64&lt;100%,F64&gt;0%),"In Progress","Not Started"))</f>
        <v>Not Started</v>
      </c>
      <c r="H64" s="96"/>
      <c r="J64" s="167">
        <f t="shared" si="9"/>
        <v>0</v>
      </c>
      <c r="K64" s="168">
        <f t="shared" si="9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1"/>
        <v>Not Started</v>
      </c>
      <c r="H65" s="98"/>
      <c r="J65" s="174">
        <f t="shared" si="9"/>
        <v>0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1"/>
        <v>Not Started</v>
      </c>
      <c r="H66" s="98"/>
      <c r="J66" s="175">
        <f t="shared" si="9"/>
        <v>0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1"/>
        <v>Not Started</v>
      </c>
      <c r="H67" s="98"/>
      <c r="J67" s="175">
        <f t="shared" si="9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1"/>
        <v>Not Started</v>
      </c>
      <c r="H68" s="98"/>
      <c r="J68" s="175">
        <f t="shared" si="9"/>
        <v>0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>
        <f t="shared" si="9"/>
        <v>0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9"/>
        <v>0</v>
      </c>
      <c r="K70" s="166"/>
      <c r="M70" s="173"/>
      <c r="N70" s="173"/>
    </row>
    <row r="71" spans="2:11">
      <c r="B71" s="22"/>
      <c r="C71" s="42"/>
      <c r="D71" s="43"/>
      <c r="E71" s="105"/>
      <c r="F71" s="106"/>
      <c r="G71" s="107" t="str">
        <f t="shared" ref="G71:G94" si="12">IF(F71=100%,"Complete",IF(AND(F71&lt;100%,F71&gt;0%),"In Progress","Not Started"))</f>
        <v>Not Started</v>
      </c>
      <c r="H71" s="108"/>
      <c r="J71" s="175">
        <f t="shared" si="9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2"/>
        <v>Not Started</v>
      </c>
      <c r="H72" s="111"/>
      <c r="J72" s="175">
        <f t="shared" si="9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2"/>
        <v>Not Started</v>
      </c>
      <c r="H73" s="111"/>
      <c r="J73" s="175">
        <f t="shared" si="9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2"/>
        <v>Not Started</v>
      </c>
      <c r="H74" s="111"/>
      <c r="J74" s="175">
        <f t="shared" si="9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2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>
        <f t="shared" si="9"/>
        <v>0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9"/>
        <v>0</v>
      </c>
      <c r="K78" s="166"/>
    </row>
    <row r="79" ht="15" customHeight="1" spans="2:11">
      <c r="B79" s="22"/>
      <c r="C79" s="54"/>
      <c r="D79" s="55"/>
      <c r="E79" s="121" t="s">
        <v>73</v>
      </c>
      <c r="F79" s="122"/>
      <c r="G79" s="123" t="str">
        <f t="shared" si="12"/>
        <v>Not Started</v>
      </c>
      <c r="H79" s="124"/>
      <c r="J79" s="175">
        <f t="shared" si="9"/>
        <v>0</v>
      </c>
      <c r="K79" s="166"/>
    </row>
    <row r="80" spans="2:11">
      <c r="B80" s="22"/>
      <c r="C80" s="56"/>
      <c r="D80" s="57"/>
      <c r="E80" s="125"/>
      <c r="F80" s="126"/>
      <c r="G80" s="123" t="str">
        <f t="shared" si="12"/>
        <v>Not Started</v>
      </c>
      <c r="H80" s="127"/>
      <c r="J80" s="175">
        <f t="shared" si="9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2"/>
        <v>Not Started</v>
      </c>
      <c r="H81" s="127"/>
      <c r="J81" s="175">
        <f t="shared" si="9"/>
        <v>0</v>
      </c>
      <c r="K81" s="166"/>
    </row>
    <row r="82" ht="15.15" spans="2:11">
      <c r="B82" s="22"/>
      <c r="C82" s="60"/>
      <c r="D82" s="61"/>
      <c r="E82" s="128" t="s">
        <v>74</v>
      </c>
      <c r="F82" s="126"/>
      <c r="G82" s="123" t="str">
        <f t="shared" si="12"/>
        <v>Not Started</v>
      </c>
      <c r="H82" s="127"/>
      <c r="J82" s="180"/>
      <c r="K82" s="181"/>
    </row>
    <row r="83" ht="15" customHeight="1" spans="2:11">
      <c r="B83" s="22"/>
      <c r="C83" s="62"/>
      <c r="D83" s="63"/>
      <c r="E83" s="129" t="s">
        <v>75</v>
      </c>
      <c r="F83" s="126"/>
      <c r="G83" s="123" t="str">
        <f t="shared" si="12"/>
        <v>Not Started</v>
      </c>
      <c r="H83" s="127"/>
      <c r="J83" s="182" t="s">
        <v>67</v>
      </c>
      <c r="K83" s="183">
        <f>B94</f>
        <v>0</v>
      </c>
    </row>
    <row r="84" ht="15.15" spans="2:11">
      <c r="B84" s="22"/>
      <c r="C84" s="64"/>
      <c r="D84" s="65"/>
      <c r="E84" s="130"/>
      <c r="F84" s="126"/>
      <c r="G84" s="123" t="str">
        <f t="shared" si="12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2"/>
        <v>Not Started</v>
      </c>
      <c r="H85" s="127"/>
      <c r="J85" s="162">
        <f t="shared" ref="J85:K89" si="13">C108</f>
        <v>0</v>
      </c>
      <c r="K85" s="164">
        <f t="shared" si="13"/>
        <v>0</v>
      </c>
    </row>
    <row r="86" spans="2:11">
      <c r="B86" s="22"/>
      <c r="C86" s="64"/>
      <c r="D86" s="65"/>
      <c r="E86" s="130"/>
      <c r="F86" s="126"/>
      <c r="G86" s="123" t="str">
        <f t="shared" si="12"/>
        <v>Not Started</v>
      </c>
      <c r="H86" s="127"/>
      <c r="J86" s="165">
        <f t="shared" si="13"/>
        <v>0</v>
      </c>
      <c r="K86" s="166">
        <f t="shared" si="13"/>
        <v>0</v>
      </c>
    </row>
    <row r="87" spans="2:11">
      <c r="B87" s="22"/>
      <c r="C87" s="64"/>
      <c r="D87" s="65"/>
      <c r="E87" s="130"/>
      <c r="F87" s="126"/>
      <c r="G87" s="123" t="str">
        <f t="shared" si="12"/>
        <v>Not Started</v>
      </c>
      <c r="H87" s="127"/>
      <c r="J87" s="165">
        <f t="shared" si="13"/>
        <v>0</v>
      </c>
      <c r="K87" s="166">
        <f t="shared" si="13"/>
        <v>0</v>
      </c>
    </row>
    <row r="88" ht="15.15" spans="2:11">
      <c r="B88" s="66"/>
      <c r="C88" s="67"/>
      <c r="D88" s="68"/>
      <c r="E88" s="131"/>
      <c r="F88" s="132"/>
      <c r="G88" s="123" t="str">
        <f t="shared" si="12"/>
        <v>Not Started</v>
      </c>
      <c r="H88" s="133"/>
      <c r="J88" s="165">
        <f t="shared" si="13"/>
        <v>0</v>
      </c>
      <c r="K88" s="166">
        <f t="shared" si="13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3"/>
        <v>0</v>
      </c>
      <c r="K89" s="168">
        <f t="shared" si="13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>
        <f t="shared" ref="J90:J99" si="14">C116</f>
        <v>0</v>
      </c>
      <c r="K90" s="164"/>
    </row>
    <row r="91" spans="10:11">
      <c r="J91" s="175">
        <f t="shared" si="14"/>
        <v>0</v>
      </c>
      <c r="K91" s="166"/>
    </row>
    <row r="92" ht="15.15" spans="10:11">
      <c r="J92" s="175">
        <f t="shared" si="14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>
        <f t="shared" si="14"/>
        <v>0</v>
      </c>
      <c r="K93" s="166"/>
    </row>
    <row r="94" spans="2:11">
      <c r="B94" s="22"/>
      <c r="C94" s="23">
        <v>0.208333333333333</v>
      </c>
      <c r="D94" s="24" t="s">
        <v>63</v>
      </c>
      <c r="E94" s="82"/>
      <c r="F94" s="83"/>
      <c r="G94" s="84" t="str">
        <f t="shared" si="12"/>
        <v>Not Started</v>
      </c>
      <c r="H94" s="82"/>
      <c r="J94" s="175">
        <f t="shared" si="14"/>
        <v>0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4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4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4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4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4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15.15" spans="2:11">
      <c r="B101" s="22"/>
      <c r="C101" s="33"/>
      <c r="D101" s="34"/>
      <c r="E101" s="34"/>
      <c r="F101" s="94"/>
      <c r="G101" s="95" t="str">
        <f t="shared" ref="G101:G105" si="15">IF(F101=100%,"Complete",IF(AND(F101&lt;100%,F101&gt;0%),"In Progress","Not Started"))</f>
        <v>Not Started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5"/>
        <v>Not Started</v>
      </c>
      <c r="H102" s="98"/>
      <c r="J102" s="174">
        <f t="shared" ref="J102:J106" si="16">C101</f>
        <v>0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5"/>
        <v>Not Started</v>
      </c>
      <c r="H103" s="98"/>
      <c r="J103" s="175">
        <f t="shared" si="16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5"/>
        <v>Not Started</v>
      </c>
      <c r="H104" s="98"/>
      <c r="J104" s="175">
        <f t="shared" si="16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5"/>
        <v>Not Started</v>
      </c>
      <c r="H105" s="98"/>
      <c r="J105" s="175">
        <f t="shared" si="16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6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7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7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7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7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7"/>
        <v>Not Started</v>
      </c>
      <c r="H112" s="103"/>
      <c r="J112" s="135" t="s">
        <v>47</v>
      </c>
      <c r="K112" s="136">
        <f>K83</f>
        <v>0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8">J85</f>
        <v>0</v>
      </c>
      <c r="K114" s="139">
        <f t="shared" ref="K114:K115" si="19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8"/>
        <v>0</v>
      </c>
      <c r="K115" s="141">
        <f t="shared" si="19"/>
        <v>0</v>
      </c>
    </row>
    <row r="116" ht="15" customHeight="1" spans="2:11">
      <c r="B116" s="22"/>
      <c r="C116" s="54"/>
      <c r="D116" s="55"/>
      <c r="E116" s="121" t="s">
        <v>73</v>
      </c>
      <c r="F116" s="122"/>
      <c r="G116" s="123" t="str">
        <f t="shared" si="17"/>
        <v>Not Started</v>
      </c>
      <c r="H116" s="124"/>
      <c r="J116" s="140">
        <f t="shared" si="18"/>
        <v>0</v>
      </c>
      <c r="K116" s="141">
        <f t="shared" si="18"/>
        <v>0</v>
      </c>
    </row>
    <row r="117" spans="2:11">
      <c r="B117" s="22"/>
      <c r="C117" s="56"/>
      <c r="D117" s="57"/>
      <c r="E117" s="125"/>
      <c r="F117" s="126"/>
      <c r="G117" s="123" t="str">
        <f t="shared" si="17"/>
        <v>Not Started</v>
      </c>
      <c r="H117" s="127"/>
      <c r="J117" s="140">
        <f t="shared" si="18"/>
        <v>0</v>
      </c>
      <c r="K117" s="141">
        <f t="shared" si="18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7"/>
        <v>Not Started</v>
      </c>
      <c r="H118" s="127"/>
      <c r="J118" s="142">
        <f t="shared" si="18"/>
        <v>0</v>
      </c>
      <c r="K118" s="143">
        <f t="shared" si="18"/>
        <v>0</v>
      </c>
    </row>
    <row r="119" ht="15.15" spans="2:11">
      <c r="B119" s="22"/>
      <c r="C119" s="60"/>
      <c r="D119" s="61"/>
      <c r="E119" s="128" t="s">
        <v>74</v>
      </c>
      <c r="F119" s="126"/>
      <c r="G119" s="123" t="str">
        <f t="shared" si="17"/>
        <v>Not Started</v>
      </c>
      <c r="H119" s="127"/>
      <c r="J119" s="149">
        <f t="shared" si="18"/>
        <v>0</v>
      </c>
      <c r="K119" s="139"/>
    </row>
    <row r="120" ht="15" customHeight="1" spans="2:11">
      <c r="B120" s="22"/>
      <c r="C120" s="62"/>
      <c r="D120" s="63"/>
      <c r="E120" s="129" t="s">
        <v>75</v>
      </c>
      <c r="F120" s="126"/>
      <c r="G120" s="123" t="str">
        <f t="shared" si="17"/>
        <v>Not Started</v>
      </c>
      <c r="H120" s="127"/>
      <c r="J120" s="150">
        <f t="shared" si="18"/>
        <v>0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7"/>
        <v>Not Started</v>
      </c>
      <c r="H121" s="127"/>
      <c r="J121" s="150">
        <f t="shared" si="18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7"/>
        <v>Not Started</v>
      </c>
      <c r="H122" s="127"/>
      <c r="J122" s="150">
        <f t="shared" si="18"/>
        <v>0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7"/>
        <v>Not Started</v>
      </c>
      <c r="H123" s="127"/>
      <c r="J123" s="150">
        <f t="shared" si="18"/>
        <v>0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7"/>
        <v>Not Started</v>
      </c>
      <c r="H124" s="127"/>
      <c r="J124" s="150">
        <f t="shared" si="18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7"/>
        <v>Not Started</v>
      </c>
      <c r="H125" s="133"/>
      <c r="J125" s="150">
        <f t="shared" si="18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8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8"/>
        <v>0</v>
      </c>
      <c r="K127" s="141"/>
    </row>
    <row r="128" spans="10:11">
      <c r="J128" s="150">
        <f t="shared" si="18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/>
      <c r="C131" s="23">
        <v>0.208333333333333</v>
      </c>
      <c r="D131" s="24" t="s">
        <v>63</v>
      </c>
      <c r="E131" s="82"/>
      <c r="F131" s="83"/>
      <c r="G131" s="84" t="str">
        <f t="shared" si="17"/>
        <v>Not Started</v>
      </c>
      <c r="H131" s="82"/>
      <c r="J131" s="150">
        <f t="shared" ref="J131:J135" si="20">J102</f>
        <v>0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20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20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20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20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0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1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1"/>
        <v>Not Started</v>
      </c>
      <c r="H139" s="98"/>
      <c r="J139" s="137">
        <f t="shared" ref="J139:K143" si="22">C145</f>
        <v>0</v>
      </c>
      <c r="K139" s="139">
        <f t="shared" si="22"/>
        <v>0</v>
      </c>
    </row>
    <row r="140" spans="2:11">
      <c r="B140" s="22"/>
      <c r="C140" s="35"/>
      <c r="D140" s="36"/>
      <c r="E140" s="36"/>
      <c r="F140" s="97"/>
      <c r="G140" s="95" t="str">
        <f t="shared" si="21"/>
        <v>Not Started</v>
      </c>
      <c r="H140" s="98"/>
      <c r="J140" s="140">
        <f t="shared" si="22"/>
        <v>0</v>
      </c>
      <c r="K140" s="141">
        <f t="shared" si="22"/>
        <v>0</v>
      </c>
    </row>
    <row r="141" spans="2:11">
      <c r="B141" s="22"/>
      <c r="C141" s="35"/>
      <c r="D141" s="36"/>
      <c r="E141" s="36"/>
      <c r="F141" s="97"/>
      <c r="G141" s="95" t="str">
        <f t="shared" si="21"/>
        <v>Not Started</v>
      </c>
      <c r="H141" s="98"/>
      <c r="J141" s="140">
        <f t="shared" si="22"/>
        <v>0</v>
      </c>
      <c r="K141" s="141">
        <f t="shared" si="22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1"/>
        <v>Not Started</v>
      </c>
      <c r="H142" s="98"/>
      <c r="J142" s="140">
        <f t="shared" si="22"/>
        <v>0</v>
      </c>
      <c r="K142" s="141">
        <f t="shared" si="22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2"/>
        <v>0</v>
      </c>
      <c r="K143" s="143">
        <f t="shared" si="22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>
        <f t="shared" ref="J144:J153" si="23">C153</f>
        <v>0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4">IF(F145=100%,"Complete",IF(AND(F145&lt;100%,F145&gt;0%),"In Progress","Not Started"))</f>
        <v>Not Started</v>
      </c>
      <c r="H145" s="108"/>
      <c r="J145" s="150">
        <f t="shared" si="23"/>
        <v>0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4"/>
        <v>Not Started</v>
      </c>
      <c r="H146" s="111"/>
      <c r="J146" s="150">
        <f t="shared" si="23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4"/>
        <v>Not Started</v>
      </c>
      <c r="H147" s="111"/>
      <c r="J147" s="150">
        <f t="shared" si="23"/>
        <v>0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4"/>
        <v>Not Started</v>
      </c>
      <c r="H148" s="111"/>
      <c r="J148" s="150">
        <f t="shared" si="23"/>
        <v>0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4"/>
        <v>Not Started</v>
      </c>
      <c r="H149" s="103"/>
      <c r="J149" s="150">
        <f t="shared" si="23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3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3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3"/>
        <v>0</v>
      </c>
      <c r="K152" s="141"/>
    </row>
    <row r="153" ht="15" customHeight="1" spans="2:11">
      <c r="B153" s="22"/>
      <c r="C153" s="54"/>
      <c r="D153" s="55"/>
      <c r="E153" s="121" t="s">
        <v>73</v>
      </c>
      <c r="F153" s="122"/>
      <c r="G153" s="123" t="str">
        <f t="shared" si="24"/>
        <v>Not Started</v>
      </c>
      <c r="H153" s="124"/>
      <c r="J153" s="150">
        <f t="shared" si="23"/>
        <v>0</v>
      </c>
      <c r="K153" s="141"/>
    </row>
    <row r="154" ht="15.75" customHeight="1" spans="2:11">
      <c r="B154" s="22"/>
      <c r="C154" s="56"/>
      <c r="D154" s="57"/>
      <c r="E154" s="125"/>
      <c r="F154" s="126"/>
      <c r="G154" s="123" t="str">
        <f t="shared" si="24"/>
        <v>Not Started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4"/>
        <v>Not Started</v>
      </c>
      <c r="H155" s="127"/>
      <c r="J155" s="155" t="s">
        <v>64</v>
      </c>
      <c r="K155" s="156"/>
    </row>
    <row r="156" ht="15.15" spans="2:11">
      <c r="B156" s="22"/>
      <c r="C156" s="60"/>
      <c r="D156" s="61"/>
      <c r="E156" s="128" t="s">
        <v>74</v>
      </c>
      <c r="F156" s="126"/>
      <c r="G156" s="123" t="str">
        <f t="shared" si="24"/>
        <v>Not Started</v>
      </c>
      <c r="H156" s="127"/>
      <c r="J156" s="149">
        <f t="shared" ref="J156:J160" si="25">C138</f>
        <v>0</v>
      </c>
      <c r="K156" s="139"/>
    </row>
    <row r="157" ht="15" customHeight="1" spans="2:11">
      <c r="B157" s="22"/>
      <c r="C157" s="62"/>
      <c r="D157" s="63"/>
      <c r="E157" s="129" t="s">
        <v>75</v>
      </c>
      <c r="F157" s="126"/>
      <c r="G157" s="123" t="str">
        <f t="shared" si="24"/>
        <v>Not Started</v>
      </c>
      <c r="H157" s="127"/>
      <c r="J157" s="150">
        <f t="shared" si="25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4"/>
        <v>Not Started</v>
      </c>
      <c r="H158" s="127"/>
      <c r="J158" s="150">
        <f t="shared" si="25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4"/>
        <v>Not Started</v>
      </c>
      <c r="H159" s="127"/>
      <c r="J159" s="150">
        <f t="shared" si="25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4"/>
        <v>Not Started</v>
      </c>
      <c r="H160" s="127"/>
      <c r="J160" s="150">
        <f t="shared" si="25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4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4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0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/>
      <c r="C168" s="23">
        <v>0.208333333333333</v>
      </c>
      <c r="D168" s="24" t="s">
        <v>63</v>
      </c>
      <c r="E168" s="82"/>
      <c r="F168" s="83"/>
      <c r="G168" s="84" t="str">
        <f t="shared" si="24"/>
        <v>Not Started</v>
      </c>
      <c r="H168" s="82"/>
      <c r="J168" s="162">
        <f t="shared" ref="J168:K189" si="26">J139</f>
        <v>0</v>
      </c>
      <c r="K168" s="164">
        <f t="shared" ref="K168:K169" si="27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6"/>
        <v>0</v>
      </c>
      <c r="K169" s="166">
        <f t="shared" si="27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6"/>
        <v>0</v>
      </c>
      <c r="K170" s="166">
        <f t="shared" si="26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6"/>
        <v>0</v>
      </c>
      <c r="K171" s="166">
        <f t="shared" si="26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6"/>
        <v>0</v>
      </c>
      <c r="K172" s="168">
        <f t="shared" si="26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>
        <f t="shared" si="26"/>
        <v>0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>
        <f t="shared" si="26"/>
        <v>0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8">IF(F175=100%,"Complete",IF(AND(F175&lt;100%,F175&gt;0%),"In Progress","Not Started"))</f>
        <v>Not Started</v>
      </c>
      <c r="H175" s="96"/>
      <c r="J175" s="175">
        <f t="shared" si="26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8"/>
        <v>Not Started</v>
      </c>
      <c r="H176" s="98"/>
      <c r="J176" s="175">
        <f t="shared" si="26"/>
        <v>0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8"/>
        <v>Not Started</v>
      </c>
      <c r="H177" s="98"/>
      <c r="J177" s="175">
        <f t="shared" si="26"/>
        <v>0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8"/>
        <v>Not Started</v>
      </c>
      <c r="H178" s="98"/>
      <c r="J178" s="175">
        <f t="shared" si="26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8"/>
        <v>Not Started</v>
      </c>
      <c r="H179" s="98"/>
      <c r="J179" s="175">
        <f t="shared" si="26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6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6"/>
        <v>0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9">IF(F182=100%,"Complete",IF(AND(F182&lt;100%,F182&gt;0%),"In Progress","Not Started"))</f>
        <v>Not Started</v>
      </c>
      <c r="H182" s="108"/>
      <c r="J182" s="175">
        <f t="shared" si="26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9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9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9"/>
        <v>Not Started</v>
      </c>
      <c r="H185" s="111"/>
      <c r="J185" s="175">
        <f t="shared" si="26"/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9"/>
        <v>Not Started</v>
      </c>
      <c r="H186" s="103"/>
      <c r="J186" s="175">
        <f t="shared" si="26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6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6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6"/>
        <v>0</v>
      </c>
      <c r="K189" s="166"/>
    </row>
    <row r="190" ht="15.75" customHeight="1" spans="2:11">
      <c r="B190" s="22"/>
      <c r="C190" s="54"/>
      <c r="D190" s="55"/>
      <c r="E190" s="121" t="s">
        <v>73</v>
      </c>
      <c r="F190" s="122"/>
      <c r="G190" s="123" t="str">
        <f t="shared" si="29"/>
        <v>Not Started</v>
      </c>
      <c r="H190" s="124"/>
      <c r="J190" s="180"/>
      <c r="K190" s="181"/>
    </row>
    <row r="191" ht="15.75" customHeight="1" spans="2:11">
      <c r="B191" s="22"/>
      <c r="C191" s="56"/>
      <c r="D191" s="57"/>
      <c r="E191" s="125"/>
      <c r="F191" s="126"/>
      <c r="G191" s="123" t="str">
        <f t="shared" si="29"/>
        <v>Not Started</v>
      </c>
      <c r="H191" s="127"/>
      <c r="J191" s="182" t="s">
        <v>67</v>
      </c>
      <c r="K191" s="183">
        <f>B168</f>
        <v>0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9"/>
        <v>Not Started</v>
      </c>
      <c r="H192" s="127"/>
      <c r="J192" s="178"/>
      <c r="K192" s="179"/>
    </row>
    <row r="193" ht="15.15" spans="2:11">
      <c r="B193" s="22"/>
      <c r="C193" s="60"/>
      <c r="D193" s="61"/>
      <c r="E193" s="128" t="s">
        <v>74</v>
      </c>
      <c r="F193" s="126"/>
      <c r="G193" s="123" t="str">
        <f t="shared" si="29"/>
        <v>Not Started</v>
      </c>
      <c r="H193" s="127"/>
      <c r="J193" s="162">
        <f t="shared" ref="J193:K197" si="30">C182</f>
        <v>0</v>
      </c>
      <c r="K193" s="164">
        <f t="shared" si="30"/>
        <v>0</v>
      </c>
    </row>
    <row r="194" ht="15" customHeight="1" spans="2:11">
      <c r="B194" s="22"/>
      <c r="C194" s="62"/>
      <c r="D194" s="63"/>
      <c r="E194" s="129" t="s">
        <v>75</v>
      </c>
      <c r="F194" s="126"/>
      <c r="G194" s="123" t="str">
        <f t="shared" si="29"/>
        <v>Not Started</v>
      </c>
      <c r="H194" s="127"/>
      <c r="J194" s="165">
        <f t="shared" si="30"/>
        <v>0</v>
      </c>
      <c r="K194" s="166">
        <f t="shared" si="30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9"/>
        <v>Not Started</v>
      </c>
      <c r="H195" s="127"/>
      <c r="J195" s="165">
        <f t="shared" si="30"/>
        <v>0</v>
      </c>
      <c r="K195" s="166">
        <f t="shared" si="30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9"/>
        <v>Not Started</v>
      </c>
      <c r="H196" s="127"/>
      <c r="J196" s="165">
        <f t="shared" si="30"/>
        <v>0</v>
      </c>
      <c r="K196" s="166">
        <f t="shared" si="30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9"/>
        <v>Not Started</v>
      </c>
      <c r="H197" s="127"/>
      <c r="J197" s="167">
        <f t="shared" si="30"/>
        <v>0</v>
      </c>
      <c r="K197" s="168">
        <f t="shared" si="30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9"/>
        <v>Not Started</v>
      </c>
      <c r="H198" s="127"/>
      <c r="J198" s="174">
        <f t="shared" ref="J198:J207" si="31">C190</f>
        <v>0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9"/>
        <v>Not Started</v>
      </c>
      <c r="H199" s="133"/>
      <c r="J199" s="175">
        <f t="shared" si="31"/>
        <v>0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1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>
        <f t="shared" si="31"/>
        <v>0</v>
      </c>
      <c r="K201" s="166"/>
    </row>
    <row r="202" spans="10:11">
      <c r="J202" s="175">
        <f t="shared" si="31"/>
        <v>0</v>
      </c>
      <c r="K202" s="166"/>
    </row>
    <row r="203" ht="15.15" spans="10:11">
      <c r="J203" s="175">
        <f t="shared" si="31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1"/>
        <v>0</v>
      </c>
      <c r="K204" s="166"/>
    </row>
    <row r="205" ht="23.25" customHeight="1" spans="2:11">
      <c r="B205" s="22"/>
      <c r="C205" s="23">
        <v>0.208333333333333</v>
      </c>
      <c r="D205" s="24" t="s">
        <v>63</v>
      </c>
      <c r="E205" s="82"/>
      <c r="F205" s="83"/>
      <c r="G205" s="84" t="str">
        <f t="shared" si="29"/>
        <v>Not Started</v>
      </c>
      <c r="H205" s="82"/>
      <c r="J205" s="175">
        <f t="shared" si="31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1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1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2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2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3">IF(F212=100%,"Complete",IF(AND(F212&lt;100%,F212&gt;0%),"In Progress","Not Started"))</f>
        <v>Not Started</v>
      </c>
      <c r="H212" s="96"/>
      <c r="J212" s="175">
        <f t="shared" si="32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3"/>
        <v>Not Started</v>
      </c>
      <c r="H213" s="98"/>
      <c r="J213" s="175">
        <f t="shared" si="32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3"/>
        <v>Not Started</v>
      </c>
      <c r="H214" s="98"/>
      <c r="J214" s="175">
        <f t="shared" si="32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3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3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4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4"/>
        <v>Not Started</v>
      </c>
      <c r="H220" s="111"/>
      <c r="J220" s="135" t="s">
        <v>47</v>
      </c>
      <c r="K220" s="136">
        <f>K191</f>
        <v>0</v>
      </c>
    </row>
    <row r="221" ht="15.15" spans="2:11">
      <c r="B221" s="22"/>
      <c r="C221" s="44"/>
      <c r="D221" s="45"/>
      <c r="E221" s="109"/>
      <c r="F221" s="110"/>
      <c r="G221" s="107" t="str">
        <f t="shared" si="34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4"/>
        <v>Not Started</v>
      </c>
      <c r="H222" s="111"/>
      <c r="J222" s="137">
        <f t="shared" ref="J222:K243" si="35">J193</f>
        <v>0</v>
      </c>
      <c r="K222" s="139">
        <f t="shared" ref="K222:K223" si="36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4"/>
        <v>Not Started</v>
      </c>
      <c r="H223" s="103"/>
      <c r="J223" s="140">
        <f t="shared" si="35"/>
        <v>0</v>
      </c>
      <c r="K223" s="141">
        <f t="shared" si="36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5"/>
        <v>0</v>
      </c>
      <c r="K224" s="141">
        <f t="shared" si="35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5"/>
        <v>0</v>
      </c>
      <c r="K225" s="141">
        <f t="shared" si="35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5"/>
        <v>0</v>
      </c>
      <c r="K226" s="141">
        <f t="shared" si="35"/>
        <v>0</v>
      </c>
    </row>
    <row r="227" ht="15" customHeight="1" spans="2:11">
      <c r="B227" s="22"/>
      <c r="C227" s="54"/>
      <c r="D227" s="55"/>
      <c r="E227" s="121" t="s">
        <v>73</v>
      </c>
      <c r="F227" s="122"/>
      <c r="G227" s="123" t="str">
        <f t="shared" si="34"/>
        <v>Not Started</v>
      </c>
      <c r="H227" s="124"/>
      <c r="J227" s="149">
        <f t="shared" si="35"/>
        <v>0</v>
      </c>
      <c r="K227" s="139"/>
    </row>
    <row r="228" spans="2:11">
      <c r="B228" s="22"/>
      <c r="C228" s="56"/>
      <c r="D228" s="57"/>
      <c r="E228" s="125"/>
      <c r="F228" s="126"/>
      <c r="G228" s="123" t="str">
        <f t="shared" si="34"/>
        <v>Not Started</v>
      </c>
      <c r="H228" s="127"/>
      <c r="J228" s="150">
        <f t="shared" si="35"/>
        <v>0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4"/>
        <v>Not Started</v>
      </c>
      <c r="H229" s="127"/>
      <c r="J229" s="150">
        <f t="shared" si="35"/>
        <v>0</v>
      </c>
      <c r="K229" s="141"/>
    </row>
    <row r="230" ht="15.15" spans="2:11">
      <c r="B230" s="22"/>
      <c r="C230" s="60"/>
      <c r="D230" s="61"/>
      <c r="E230" s="128" t="s">
        <v>74</v>
      </c>
      <c r="F230" s="126"/>
      <c r="G230" s="123" t="str">
        <f t="shared" si="34"/>
        <v>Not Started</v>
      </c>
      <c r="H230" s="127"/>
      <c r="J230" s="150">
        <f t="shared" si="35"/>
        <v>0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4"/>
        <v>Not Started</v>
      </c>
      <c r="H231" s="127"/>
      <c r="J231" s="150">
        <f t="shared" si="35"/>
        <v>0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4"/>
        <v>Not Started</v>
      </c>
      <c r="H232" s="127"/>
      <c r="J232" s="150">
        <f t="shared" si="35"/>
        <v>0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4"/>
        <v>Not Started</v>
      </c>
      <c r="H233" s="127"/>
      <c r="J233" s="150">
        <f t="shared" si="35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4"/>
        <v>Not Started</v>
      </c>
      <c r="H234" s="127"/>
      <c r="J234" s="150">
        <f t="shared" si="35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4"/>
        <v>Not Started</v>
      </c>
      <c r="H235" s="127"/>
      <c r="J235" s="150">
        <f t="shared" si="35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4"/>
        <v>Not Started</v>
      </c>
      <c r="H236" s="133"/>
      <c r="J236" s="150">
        <f t="shared" si="35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si="35"/>
        <v>0</v>
      </c>
      <c r="K239" s="141"/>
    </row>
    <row r="240" spans="2:11">
      <c r="B240" s="193"/>
      <c r="C240" s="194"/>
      <c r="J240" s="150">
        <f t="shared" si="35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5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5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5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0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7">C219</f>
        <v>0</v>
      </c>
      <c r="K247" s="139">
        <f t="shared" ref="K247:K248" si="38">D219</f>
        <v>0</v>
      </c>
    </row>
    <row r="248" spans="2:11">
      <c r="B248" s="43">
        <f t="shared" ref="B248:B249" si="39">C71</f>
        <v>0</v>
      </c>
      <c r="C248" s="208">
        <f t="shared" ref="C248:C249" si="40">D71</f>
        <v>0</v>
      </c>
      <c r="D248" s="197"/>
      <c r="E248" s="197"/>
      <c r="F248" s="197"/>
      <c r="G248" s="197"/>
      <c r="H248" s="210"/>
      <c r="J248" s="140">
        <f t="shared" si="37"/>
        <v>0</v>
      </c>
      <c r="K248" s="141">
        <f t="shared" si="38"/>
        <v>0</v>
      </c>
    </row>
    <row r="249" spans="2:11">
      <c r="B249" s="45">
        <f t="shared" si="39"/>
        <v>0</v>
      </c>
      <c r="C249" s="209">
        <f t="shared" si="40"/>
        <v>0</v>
      </c>
      <c r="D249" s="197"/>
      <c r="E249" s="197"/>
      <c r="F249" s="197"/>
      <c r="G249" s="197"/>
      <c r="H249" s="210"/>
      <c r="J249" s="140">
        <f t="shared" si="37"/>
        <v>0</v>
      </c>
      <c r="K249" s="141">
        <f t="shared" si="37"/>
        <v>0</v>
      </c>
    </row>
    <row r="250" spans="2:11">
      <c r="B250" s="45">
        <f t="shared" ref="B250:B251" si="41">C108</f>
        <v>0</v>
      </c>
      <c r="C250" s="209">
        <f t="shared" ref="C250:C251" si="42">D108</f>
        <v>0</v>
      </c>
      <c r="D250" s="197"/>
      <c r="E250" s="197"/>
      <c r="F250" s="197"/>
      <c r="G250" s="197"/>
      <c r="H250" s="210"/>
      <c r="J250" s="140">
        <f t="shared" si="37"/>
        <v>0</v>
      </c>
      <c r="K250" s="141">
        <f t="shared" si="37"/>
        <v>0</v>
      </c>
    </row>
    <row r="251" ht="15.15" spans="2:11">
      <c r="B251" s="45">
        <f t="shared" si="41"/>
        <v>0</v>
      </c>
      <c r="C251" s="209">
        <f t="shared" si="42"/>
        <v>0</v>
      </c>
      <c r="D251" s="197"/>
      <c r="E251" s="197"/>
      <c r="F251" s="197"/>
      <c r="G251" s="197"/>
      <c r="H251" s="210"/>
      <c r="J251" s="142">
        <f t="shared" si="37"/>
        <v>0</v>
      </c>
      <c r="K251" s="143">
        <f t="shared" si="37"/>
        <v>0</v>
      </c>
    </row>
    <row r="252" spans="2:11">
      <c r="B252" s="45">
        <f t="shared" ref="B252:B253" si="43">C145</f>
        <v>0</v>
      </c>
      <c r="C252" s="209">
        <f t="shared" ref="C252:C253" si="44">D145</f>
        <v>0</v>
      </c>
      <c r="J252" s="149">
        <f t="shared" ref="J252:J261" si="45">C227</f>
        <v>0</v>
      </c>
      <c r="K252" s="139"/>
    </row>
    <row r="253" spans="2:11">
      <c r="B253" s="45">
        <f t="shared" si="43"/>
        <v>0</v>
      </c>
      <c r="C253" s="209">
        <f t="shared" si="44"/>
        <v>0</v>
      </c>
      <c r="J253" s="150">
        <f t="shared" si="45"/>
        <v>0</v>
      </c>
      <c r="K253" s="141"/>
    </row>
    <row r="254" spans="2:11">
      <c r="B254" s="45">
        <f t="shared" ref="B254:B255" si="46">C182</f>
        <v>0</v>
      </c>
      <c r="C254" s="209">
        <f t="shared" ref="C254:C255" si="47">D182</f>
        <v>0</v>
      </c>
      <c r="J254" s="150">
        <f t="shared" si="45"/>
        <v>0</v>
      </c>
      <c r="K254" s="141"/>
    </row>
    <row r="255" spans="2:11">
      <c r="B255" s="45">
        <f t="shared" si="46"/>
        <v>0</v>
      </c>
      <c r="C255" s="209">
        <f t="shared" si="47"/>
        <v>0</v>
      </c>
      <c r="J255" s="150">
        <f t="shared" si="45"/>
        <v>0</v>
      </c>
      <c r="K255" s="141"/>
    </row>
    <row r="256" spans="2:11">
      <c r="B256" s="45">
        <f t="shared" ref="B256:B257" si="48">C219</f>
        <v>0</v>
      </c>
      <c r="C256" s="209">
        <f t="shared" ref="C256:C257" si="49">D219</f>
        <v>0</v>
      </c>
      <c r="J256" s="150">
        <f t="shared" si="45"/>
        <v>0</v>
      </c>
      <c r="K256" s="141"/>
    </row>
    <row r="257" ht="15.15" spans="2:11">
      <c r="B257" s="211">
        <f t="shared" si="48"/>
        <v>0</v>
      </c>
      <c r="C257" s="212">
        <f t="shared" si="49"/>
        <v>0</v>
      </c>
      <c r="J257" s="150">
        <f t="shared" si="45"/>
        <v>0</v>
      </c>
      <c r="K257" s="141"/>
    </row>
    <row r="258" ht="15.15" spans="2:11">
      <c r="B258" s="213" t="s">
        <v>82</v>
      </c>
      <c r="C258" s="214"/>
      <c r="J258" s="150">
        <f t="shared" si="45"/>
        <v>0</v>
      </c>
      <c r="K258" s="141"/>
    </row>
    <row r="259" spans="2:11">
      <c r="B259" s="215"/>
      <c r="C259" s="216"/>
      <c r="J259" s="150">
        <f t="shared" si="45"/>
        <v>0</v>
      </c>
      <c r="K259" s="141"/>
    </row>
    <row r="260" spans="2:11">
      <c r="B260" s="215" t="s">
        <v>83</v>
      </c>
      <c r="C260" s="216"/>
      <c r="J260" s="150">
        <f t="shared" si="45"/>
        <v>0</v>
      </c>
      <c r="K260" s="141"/>
    </row>
    <row r="261" ht="15.15" spans="2:11">
      <c r="B261" s="204"/>
      <c r="C261" s="205"/>
      <c r="J261" s="150">
        <f t="shared" si="45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50">C212</f>
        <v>0</v>
      </c>
      <c r="K264" s="139"/>
    </row>
    <row r="265" spans="2:11">
      <c r="B265" s="221"/>
      <c r="C265" s="222"/>
      <c r="J265" s="150">
        <f t="shared" si="50"/>
        <v>0</v>
      </c>
      <c r="K265" s="141"/>
    </row>
    <row r="266" spans="2:11">
      <c r="B266" s="221">
        <f t="shared" ref="B266:B272" si="51">C230</f>
        <v>0</v>
      </c>
      <c r="C266" s="222"/>
      <c r="J266" s="150">
        <f t="shared" si="50"/>
        <v>0</v>
      </c>
      <c r="K266" s="141"/>
    </row>
    <row r="267" spans="2:11">
      <c r="B267" s="221">
        <f t="shared" si="51"/>
        <v>0</v>
      </c>
      <c r="C267" s="222"/>
      <c r="J267" s="150">
        <f t="shared" si="50"/>
        <v>0</v>
      </c>
      <c r="K267" s="141"/>
    </row>
    <row r="268" spans="2:11">
      <c r="B268" s="221">
        <f t="shared" si="51"/>
        <v>0</v>
      </c>
      <c r="C268" s="222"/>
      <c r="J268" s="150">
        <f t="shared" si="50"/>
        <v>0</v>
      </c>
      <c r="K268" s="141"/>
    </row>
    <row r="269" spans="2:11">
      <c r="B269" s="221">
        <f t="shared" si="51"/>
        <v>0</v>
      </c>
      <c r="C269" s="222"/>
      <c r="J269" s="140" t="s">
        <v>76</v>
      </c>
      <c r="K269" s="144"/>
    </row>
    <row r="270" spans="2:11">
      <c r="B270" s="221">
        <f t="shared" si="51"/>
        <v>0</v>
      </c>
      <c r="C270" s="222"/>
      <c r="J270" s="157" t="s">
        <v>77</v>
      </c>
      <c r="K270" s="158"/>
    </row>
    <row r="271" ht="15.15" spans="2:11">
      <c r="B271" s="221">
        <f t="shared" si="51"/>
        <v>0</v>
      </c>
      <c r="C271" s="222"/>
      <c r="J271" s="145"/>
      <c r="K271" s="146"/>
    </row>
    <row r="272" spans="2:3">
      <c r="B272" s="221">
        <f t="shared" si="51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168:E172"/>
    <mergeCell ref="D205:E209"/>
    <mergeCell ref="D94:E98"/>
    <mergeCell ref="D131:E135"/>
    <mergeCell ref="D57:E61"/>
    <mergeCell ref="D20:E24"/>
  </mergeCells>
  <conditionalFormatting sqref="F20">
    <cfRule type="dataBar" priority="4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{5a89dcff-8fe3-4cbb-b20c-b4233aaa41b1}</x14:id>
        </ext>
      </extLst>
    </cfRule>
    <cfRule type="dataBar" priority="57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{f65bf861-6fe0-41d5-a855-44465f82f78a}</x14:id>
        </ext>
      </extLst>
    </cfRule>
    <cfRule type="dataBar" priority="41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{f0510c81-f7ef-4670-941e-30fb8feea236}</x14:id>
        </ext>
      </extLst>
    </cfRule>
    <cfRule type="dataBar" priority="41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{68c3c878-b758-4b5a-b800-ab55f69e5e1a}</x14:id>
        </ext>
      </extLst>
    </cfRule>
    <cfRule type="dataBar" priority="42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{8ff303fc-d001-4307-98a7-c7a16557b564}</x14:id>
        </ext>
      </extLst>
    </cfRule>
    <cfRule type="dataBar" priority="57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{6593fa54-3eaa-4248-9763-c565c2d7ed34}</x14:id>
        </ext>
      </extLst>
    </cfRule>
    <cfRule type="dataBar" priority="57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{ccbdadd3-88f0-4a8a-b7f1-7845727fa495}</x14:id>
        </ext>
      </extLst>
    </cfRule>
    <cfRule type="dataBar" priority="42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{c7b2c918-486f-40fd-8f88-5b324046abcd}</x14:id>
        </ext>
      </extLst>
    </cfRule>
    <cfRule type="dataBar" priority="42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{aa1e5fa5-863c-41de-a185-9b6fe1e6f1ce}</x14:id>
        </ext>
      </extLst>
    </cfRule>
  </conditionalFormatting>
  <conditionalFormatting sqref="F57">
    <cfRule type="dataBar" priority="13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{45dba89e-909f-4cdb-ac4a-00e9b5e856b9}</x14:id>
        </ext>
      </extLst>
    </cfRule>
    <cfRule type="dataBar" priority="13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{1f3c2338-01cf-4bfd-897a-ca176e4df915}</x14:id>
        </ext>
      </extLst>
    </cfRule>
    <cfRule type="dataBar" priority="14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{9f4d0678-23ec-4ffc-b95c-66c76536152d}</x14:id>
        </ext>
      </extLst>
    </cfRule>
    <cfRule type="dataBar" priority="14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{47fe6532-5edd-4f50-a7a3-686050c94c5b}</x14:id>
        </ext>
      </extLst>
    </cfRule>
    <cfRule type="dataBar" priority="146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{400b76ef-449c-4d26-ab6c-e5e99deaf04a}</x14:id>
        </ext>
      </extLst>
    </cfRule>
    <cfRule type="dataBar" priority="1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{5e489056-e894-4e64-a8cd-fad3d11623a1}</x14:id>
        </ext>
      </extLst>
    </cfRule>
    <cfRule type="dataBar" priority="15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{5277316f-004d-425c-b5cf-f46e5f9b1280}</x14:id>
        </ext>
      </extLst>
    </cfRule>
    <cfRule type="dataBar" priority="1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{7da33df8-92f0-48db-91f7-7249d13ab379}</x14:id>
        </ext>
      </extLst>
    </cfRule>
    <cfRule type="dataBar" priority="15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{eb65ab4b-7b5f-46ac-bcb5-87202435cfb6}</x14:id>
        </ext>
      </extLst>
    </cfRule>
  </conditionalFormatting>
  <conditionalFormatting sqref="F94">
    <cfRule type="dataBar" priority="11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{b506fb97-905a-484b-a933-c1c4dc57606c}</x14:id>
        </ext>
      </extLst>
    </cfRule>
    <cfRule type="dataBar" priority="11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{dd53bea2-5213-4da7-839b-14c80dbad19e}</x14:id>
        </ext>
      </extLst>
    </cfRule>
    <cfRule type="dataBar" priority="12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{81e265e6-5b8d-44ec-bfca-b2ca72ed991c}</x14:id>
        </ext>
      </extLst>
    </cfRule>
    <cfRule type="dataBar" priority="12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{10d91341-dddb-4bbe-9836-c8438b40613c}</x14:id>
        </ext>
      </extLst>
    </cfRule>
    <cfRule type="dataBar" priority="126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{22b91915-3877-463e-8e9d-fd2ac60a1459}</x14:id>
        </ext>
      </extLst>
    </cfRule>
    <cfRule type="dataBar" priority="1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{fa6d34e6-46a3-4aa0-9c06-59b24f7857c9}</x14:id>
        </ext>
      </extLst>
    </cfRule>
    <cfRule type="dataBar" priority="13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{d74430e8-1f60-42fd-9cd8-7c4456bb49b2}</x14:id>
        </ext>
      </extLst>
    </cfRule>
    <cfRule type="dataBar" priority="1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{b987516d-bdb9-41f2-9775-b88e89ae4243}</x14:id>
        </ext>
      </extLst>
    </cfRule>
    <cfRule type="dataBar" priority="13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{a56ed8f2-7172-45ac-846a-9ee1fccefa05}</x14:id>
        </ext>
      </extLst>
    </cfRule>
  </conditionalFormatting>
  <conditionalFormatting sqref="F131">
    <cfRule type="dataBar" priority="1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{7e50e0ea-3715-49c5-8d6c-0f949910c7ce}</x14:id>
        </ext>
      </extLst>
    </cfRule>
    <cfRule type="dataBar" priority="1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{773be8a4-9792-4564-bdc0-1a1dac4aa289}</x14:id>
        </ext>
      </extLst>
    </cfRule>
    <cfRule type="dataBar" priority="9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{f5ac4618-3a6c-4b91-bcf7-53fbf9f59d15}</x14:id>
        </ext>
      </extLst>
    </cfRule>
    <cfRule type="dataBar" priority="9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{adcb30b5-53f4-45ac-ad2f-6db85b0fc80b}</x14:id>
        </ext>
      </extLst>
    </cfRule>
    <cfRule type="dataBar" priority="10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{47e0824c-3c5e-4bd7-82d4-82c92a31651f}</x14:id>
        </ext>
      </extLst>
    </cfRule>
    <cfRule type="dataBar" priority="10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{28f75582-ded8-42f7-9828-135e3f4b9cc6}</x14:id>
        </ext>
      </extLst>
    </cfRule>
    <cfRule type="dataBar" priority="106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{e61f69c2-b483-4db5-b34a-15b442f675ae}</x14:id>
        </ext>
      </extLst>
    </cfRule>
    <cfRule type="dataBar" priority="10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{8cf4a109-caae-40de-860a-ae6a1ddee9d9}</x14:id>
        </ext>
      </extLst>
    </cfRule>
    <cfRule type="dataBar" priority="1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{e2f3bd9d-ace5-4aa1-9e30-94b949b5abab}</x14:id>
        </ext>
      </extLst>
    </cfRule>
  </conditionalFormatting>
  <conditionalFormatting sqref="F168">
    <cfRule type="dataBar" priority="8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{4a4e8f7f-1ea0-4fb0-bfd2-46240daa058e}</x14:id>
        </ext>
      </extLst>
    </cfRule>
    <cfRule type="dataBar" priority="8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{b84ebf1f-75fa-41e8-a5ec-5791cb2da03d}</x14:id>
        </ext>
      </extLst>
    </cfRule>
    <cfRule type="dataBar" priority="7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{91d06f33-3ddf-46c3-b7b6-7feacd626cd7}</x14:id>
        </ext>
      </extLst>
    </cfRule>
    <cfRule type="dataBar" priority="9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{7090dad4-26c7-4eb2-bb26-197c7ad93d68}</x14:id>
        </ext>
      </extLst>
    </cfRule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{23464985-6157-4e7a-a275-6e0e3bfef280}</x14:id>
        </ext>
      </extLst>
    </cfRule>
    <cfRule type="dataBar" priority="7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{f6aa4451-44e6-4230-8483-cdcb5f32f567}</x14:id>
        </ext>
      </extLst>
    </cfRule>
    <cfRule type="dataBar" priority="9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{76544e83-b050-4462-816c-8e2d048684c4}</x14:id>
        </ext>
      </extLst>
    </cfRule>
    <cfRule type="dataBar" priority="8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{9c5069e4-cbde-47a3-b97f-19f3ec90a16f}</x14:id>
        </ext>
      </extLst>
    </cfRule>
    <cfRule type="dataBar" priority="86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{6780d2b5-a90a-4e16-b8f3-2c83808a92cd}</x14:id>
        </ext>
      </extLst>
    </cfRule>
  </conditionalFormatting>
  <conditionalFormatting sqref="F205">
    <cfRule type="dataBar" priority="5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{091ee3aa-5d83-4a2e-9ece-efaef66887aa}</x14:id>
        </ext>
      </extLst>
    </cfRule>
    <cfRule type="dataBar" priority="5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{7494478f-5880-45a6-b242-fa9fe5fff008}</x14:id>
        </ext>
      </extLst>
    </cfRule>
    <cfRule type="dataBar" priority="6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{f5971d2f-eca6-4235-8f58-68ad3a453e2a}</x14:id>
        </ext>
      </extLst>
    </cfRule>
    <cfRule type="dataBar" priority="6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{8d00fe60-25dc-4aeb-81b4-220622910635}</x14:id>
        </ext>
      </extLst>
    </cfRule>
    <cfRule type="dataBar" priority="7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{8d06d7a6-a7ed-4325-ab04-17b8db98abe4}</x14:id>
        </ext>
      </extLst>
    </cfRule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{d759a372-4be8-4d5c-b8ff-8a79ed44cce9}</x14:id>
        </ext>
      </extLst>
    </cfRule>
    <cfRule type="dataBar" priority="7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{f51fd24c-efde-44a2-8441-04696101fd20}</x14:id>
        </ext>
      </extLst>
    </cfRule>
    <cfRule type="dataBar" priority="6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{0fe9d2b3-92e3-40df-8e64-aa00cd446553}</x14:id>
        </ext>
      </extLst>
    </cfRule>
    <cfRule type="dataBar" priority="66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{2b4ce37d-8303-4b58-bb99-7753a7aee008}</x14:id>
        </ext>
      </extLst>
    </cfRule>
  </conditionalFormatting>
  <conditionalFormatting sqref="F27:F31">
    <cfRule type="dataBar" priority="419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{e45a4626-78c8-4bc0-9c29-dc96188f031b}</x14:id>
        </ext>
      </extLst>
    </cfRule>
    <cfRule type="dataBar" priority="41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{cfa24e2c-b84b-4431-8464-766481bf4530}</x14:id>
        </ext>
      </extLst>
    </cfRule>
    <cfRule type="dataBar" priority="4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{d157357d-23eb-4135-8a5e-e928823b827f}</x14:id>
        </ext>
      </extLst>
    </cfRule>
    <cfRule type="dataBar" priority="429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{fa49ad54-dac5-4568-be12-9b107a813e28}</x14:id>
        </ext>
      </extLst>
    </cfRule>
  </conditionalFormatting>
  <conditionalFormatting sqref="F34:F38">
    <cfRule type="dataBar" priority="42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{587fe17d-05d8-4f39-a233-dd6a4d36cfde}</x14:id>
        </ext>
      </extLst>
    </cfRule>
    <cfRule type="dataBar" priority="420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{14e81dc2-667d-40e0-83ff-aef8c2075f6d}</x14:id>
        </ext>
      </extLst>
    </cfRule>
  </conditionalFormatting>
  <conditionalFormatting sqref="F42:F51">
    <cfRule type="dataBar" priority="42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{3a18edab-35aa-4f8e-bcfb-799f752ae12d}</x14:id>
        </ext>
      </extLst>
    </cfRule>
    <cfRule type="dataBar" priority="422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{6ee0d6ca-2857-48ea-a1ba-4c10a3df361a}</x14:id>
        </ext>
      </extLst>
    </cfRule>
    <cfRule type="dataBar" priority="423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{94aec70d-f380-49ab-ab2c-6619030492f1}</x14:id>
        </ext>
      </extLst>
    </cfRule>
    <cfRule type="dataBar" priority="52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{92054a65-2a06-462e-b495-10d66b095e22}</x14:id>
        </ext>
      </extLst>
    </cfRule>
  </conditionalFormatting>
  <conditionalFormatting sqref="F64:F68">
    <cfRule type="dataBar" priority="138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{63a86eb6-7435-46c9-a5b9-e921fc035107}</x14:id>
        </ext>
      </extLst>
    </cfRule>
    <cfRule type="dataBar" priority="13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{5faac7fb-3972-4ebd-a78f-0de448de7e6c}</x14:id>
        </ext>
      </extLst>
    </cfRule>
    <cfRule type="dataBar" priority="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{55393c2f-f583-48fa-a19b-6347204de918}</x14:id>
        </ext>
      </extLst>
    </cfRule>
    <cfRule type="dataBar" priority="148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{4b6761ea-ea7a-4c5a-abcd-f495f93a6f4f}</x14:id>
        </ext>
      </extLst>
    </cfRule>
  </conditionalFormatting>
  <conditionalFormatting sqref="F71:F75">
    <cfRule type="dataBar" priority="139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{d6901190-3fc9-46b1-8e9d-a6b140bd94e8}</x14:id>
        </ext>
      </extLst>
    </cfRule>
    <cfRule type="dataBar" priority="14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{3673e009-cf0a-418e-ae8f-e4e519556c5f}</x14:id>
        </ext>
      </extLst>
    </cfRule>
  </conditionalFormatting>
  <conditionalFormatting sqref="F79:F88">
    <cfRule type="dataBar" priority="1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{ba490288-60e3-4522-8d19-043fbba00a50}</x14:id>
        </ext>
      </extLst>
    </cfRule>
    <cfRule type="dataBar" priority="14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{9312885c-64b8-4831-aa31-c7025f063636}</x14:id>
        </ext>
      </extLst>
    </cfRule>
    <cfRule type="dataBar" priority="14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{99f0445a-c61c-4f0a-ba1e-770e0198ad21}</x14:id>
        </ext>
      </extLst>
    </cfRule>
    <cfRule type="dataBar" priority="142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{56f851bd-aac6-4dfa-a40f-7e4dff3dee10}</x14:id>
        </ext>
      </extLst>
    </cfRule>
  </conditionalFormatting>
  <conditionalFormatting sqref="F89:F90">
    <cfRule type="dataBar" priority="5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{cc213ae1-407c-4269-a326-5ad43aed59ee}</x14:id>
        </ext>
      </extLst>
    </cfRule>
  </conditionalFormatting>
  <conditionalFormatting sqref="F101:F105">
    <cfRule type="dataBar" priority="118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{6c19abf7-868a-4978-ab66-1c4b660ccf30}</x14:id>
        </ext>
      </extLst>
    </cfRule>
    <cfRule type="dataBar" priority="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{20f75d4f-6b62-4a2c-bcee-416d4f44b313}</x14:id>
        </ext>
      </extLst>
    </cfRule>
    <cfRule type="dataBar" priority="128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{da642906-0bf5-4dac-bb2c-bac375ac272c}</x14:id>
        </ext>
      </extLst>
    </cfRule>
    <cfRule type="dataBar" priority="11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{7c00c938-93c2-43b4-a951-dde442c31c51}</x14:id>
        </ext>
      </extLst>
    </cfRule>
  </conditionalFormatting>
  <conditionalFormatting sqref="F108:F112">
    <cfRule type="dataBar" priority="119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{fdd7d304-3bab-498f-a9c9-8c8512591ae7}</x14:id>
        </ext>
      </extLst>
    </cfRule>
    <cfRule type="dataBar" priority="1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{9830bbed-4c68-40ed-b011-0817a7d6c444}</x14:id>
        </ext>
      </extLst>
    </cfRule>
  </conditionalFormatting>
  <conditionalFormatting sqref="F116:F125">
    <cfRule type="dataBar" priority="12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{eedb61b8-e0e7-4adb-94d0-1fda4d1fb45f}</x14:id>
        </ext>
      </extLst>
    </cfRule>
    <cfRule type="dataBar" priority="12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{84a1b6a8-9333-4de2-8fab-0748700225b3}</x14:id>
        </ext>
      </extLst>
    </cfRule>
    <cfRule type="dataBar" priority="122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{87b5e1ff-a6eb-4a74-bebb-2ef96b4837ea}</x14:id>
        </ext>
      </extLst>
    </cfRule>
    <cfRule type="dataBar" priority="13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{96cf90b4-70d4-4dfa-811a-f340ce8361b2}</x14:id>
        </ext>
      </extLst>
    </cfRule>
  </conditionalFormatting>
  <conditionalFormatting sqref="F126:F127">
    <cfRule type="dataBar" priority="29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{dbc29ceb-0ce4-449e-b807-00b1c7d9133e}</x14:id>
        </ext>
      </extLst>
    </cfRule>
  </conditionalFormatting>
  <conditionalFormatting sqref="F138:F142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{5f6dd1b8-1cd8-4d73-868e-365f84defba2}</x14:id>
        </ext>
      </extLst>
    </cfRule>
    <cfRule type="dataBar" priority="9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{f73d27f4-bd01-4024-aed2-6eabe6e3ef82}</x14:id>
        </ext>
      </extLst>
    </cfRule>
    <cfRule type="dataBar" priority="98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{0cfb4df4-0d98-4fed-bf27-400b51c29d91}</x14:id>
        </ext>
      </extLst>
    </cfRule>
    <cfRule type="dataBar" priority="108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{f73b3909-a4d8-43ab-aaa5-6f64e2007449}</x14:id>
        </ext>
      </extLst>
    </cfRule>
  </conditionalFormatting>
  <conditionalFormatting sqref="F145:F149">
    <cfRule type="dataBar" priority="10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{5d8df699-e05c-4ddc-9be1-7856c158dd31}</x14:id>
        </ext>
      </extLst>
    </cfRule>
    <cfRule type="dataBar" priority="99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{96fa16ca-39c9-41bb-926d-3c2a0ab50bd3}</x14:id>
        </ext>
      </extLst>
    </cfRule>
  </conditionalFormatting>
  <conditionalFormatting sqref="F153:F162">
    <cfRule type="dataBar" priority="102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{c60df9a0-71de-4f55-8120-7149684c3791}</x14:id>
        </ext>
      </extLst>
    </cfRule>
    <cfRule type="dataBar" priority="10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{6c4471ae-1bb9-45cd-892c-3b6ef69b753a}</x14:id>
        </ext>
      </extLst>
    </cfRule>
    <cfRule type="dataBar" priority="11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{e132241d-52aa-4f87-a361-adf303c68a56}</x14:id>
        </ext>
      </extLst>
    </cfRule>
    <cfRule type="dataBar" priority="10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{99917a41-68ce-424b-b64b-c0b88eb62d1f}</x14:id>
        </ext>
      </extLst>
    </cfRule>
  </conditionalFormatting>
  <conditionalFormatting sqref="F163:F164">
    <cfRule type="dataBar" priority="5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{ce8da973-fab9-4c5e-8094-5d609e1f2622}</x14:id>
        </ext>
      </extLst>
    </cfRule>
  </conditionalFormatting>
  <conditionalFormatting sqref="F175:F179">
    <cfRule type="dataBar" priority="7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{6eb91d6b-238b-4d79-a0d6-246de631b3ae}</x14:id>
        </ext>
      </extLst>
    </cfRule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{f8557d80-ea9a-4299-b4b4-8eaf95c659a5}</x14:id>
        </ext>
      </extLst>
    </cfRule>
    <cfRule type="dataBar" priority="88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{590f1f0a-3715-4c01-a523-b50cd431530e}</x14:id>
        </ext>
      </extLst>
    </cfRule>
    <cfRule type="dataBar" priority="78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{e8f42464-24c0-416c-ae6c-4d26ff05be84}</x14:id>
        </ext>
      </extLst>
    </cfRule>
  </conditionalFormatting>
  <conditionalFormatting sqref="F182:F186">
    <cfRule type="dataBar" priority="8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{d2098dd8-0dce-4a91-a26d-8378be2a073f}</x14:id>
        </ext>
      </extLst>
    </cfRule>
    <cfRule type="dataBar" priority="79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{b4a7ffd7-5966-4989-a1b3-d1465d174535}</x14:id>
        </ext>
      </extLst>
    </cfRule>
  </conditionalFormatting>
  <conditionalFormatting sqref="F190:F199">
    <cfRule type="dataBar" priority="82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{b6b75eb0-ecac-4cec-9d10-737041cf0a38}</x14:id>
        </ext>
      </extLst>
    </cfRule>
    <cfRule type="dataBar" priority="8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{ca271208-36a6-406c-b423-b8056def8d2d}</x14:id>
        </ext>
      </extLst>
    </cfRule>
    <cfRule type="dataBar" priority="9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{a0a869cb-ccfb-48b4-9835-32c5f62a611b}</x14:id>
        </ext>
      </extLst>
    </cfRule>
    <cfRule type="dataBar" priority="8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{51f6c574-c5e0-4693-8c34-3b0ed98542cb}</x14:id>
        </ext>
      </extLst>
    </cfRule>
  </conditionalFormatting>
  <conditionalFormatting sqref="F200:F201">
    <cfRule type="dataBar" priority="5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{f3f05f59-86d0-42d4-a569-00747b522b4b}</x14:id>
        </ext>
      </extLst>
    </cfRule>
  </conditionalFormatting>
  <conditionalFormatting sqref="F212:F216">
    <cfRule type="dataBar" priority="68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{749942a9-0c15-462f-8c7f-b28210c49ea6}</x14:id>
        </ext>
      </extLst>
    </cfRule>
    <cfRule type="dataBar" priority="58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{643db26e-5fd5-4e22-a8ba-57abfabfff76}</x14:id>
        </ext>
      </extLst>
    </cfRule>
    <cfRule type="dataBar" priority="5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{062be989-d7c6-4982-b4bb-58801675ce29}</x14:id>
        </ext>
      </extLst>
    </cfRule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{5485e1fb-94bb-4533-a7c1-e3c29ab5f78f}</x14:id>
        </ext>
      </extLst>
    </cfRule>
  </conditionalFormatting>
  <conditionalFormatting sqref="F219:F223">
    <cfRule type="dataBar" priority="6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{e317c3cd-06ce-4946-ab66-665b0e0cc94a}</x14:id>
        </ext>
      </extLst>
    </cfRule>
    <cfRule type="dataBar" priority="59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{bc1fae16-ccc2-4299-a3b0-225afed5d848}</x14:id>
        </ext>
      </extLst>
    </cfRule>
  </conditionalFormatting>
  <conditionalFormatting sqref="F227:F236">
    <cfRule type="dataBar" priority="7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{fc644884-41aa-4e10-b5f9-5da5f1e5190e}</x14:id>
        </ext>
      </extLst>
    </cfRule>
    <cfRule type="dataBar" priority="62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{034d9ddb-e80f-4740-a490-d5f25ea842ea}</x14:id>
        </ext>
      </extLst>
    </cfRule>
    <cfRule type="dataBar" priority="6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{9f71267c-af8d-4f39-a11d-5cdbfa743efa}</x14:id>
        </ext>
      </extLst>
    </cfRule>
    <cfRule type="dataBar" priority="6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{c04b6f53-5af3-4fa3-bebe-097d156383dc}</x14:id>
        </ext>
      </extLst>
    </cfRule>
  </conditionalFormatting>
  <conditionalFormatting sqref="F237:F238">
    <cfRule type="dataBar" priority="52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{583f2dec-25fc-4ff1-9460-56ed5a50bf3c}</x14:id>
        </ext>
      </extLst>
    </cfRule>
  </conditionalFormatting>
  <conditionalFormatting sqref="G27:G31">
    <cfRule type="containsText" dxfId="3" priority="41" operator="between" text="Complete">
      <formula>NOT(ISERROR(SEARCH("Complete",G27)))</formula>
    </cfRule>
    <cfRule type="containsText" dxfId="4" priority="42" operator="between" text="In Progress">
      <formula>NOT(ISERROR(SEARCH("In Progress",G27)))</formula>
    </cfRule>
  </conditionalFormatting>
  <conditionalFormatting sqref="G34:G38">
    <cfRule type="containsText" dxfId="3" priority="29" operator="between" text="Complete">
      <formula>NOT(ISERROR(SEARCH("Complete",G34)))</formula>
    </cfRule>
    <cfRule type="containsText" dxfId="4" priority="30" operator="between" text="In Progress">
      <formula>NOT(ISERROR(SEARCH("In Progress",G34)))</formula>
    </cfRule>
  </conditionalFormatting>
  <conditionalFormatting sqref="G42:G51"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  <cfRule type="containsText" dxfId="4" priority="1" operator="between" text="In Progress">
      <formula>NOT(ISERROR(SEARCH("In Progress",G42)))</formula>
    </cfRule>
  </conditionalFormatting>
  <conditionalFormatting sqref="G64:G68">
    <cfRule type="containsText" dxfId="3" priority="39" operator="between" text="Complete">
      <formula>NOT(ISERROR(SEARCH("Complete",G64)))</formula>
    </cfRule>
    <cfRule type="containsText" dxfId="4" priority="40" operator="between" text="In Progress">
      <formula>NOT(ISERROR(SEARCH("In Progress",G64)))</formula>
    </cfRule>
  </conditionalFormatting>
  <conditionalFormatting sqref="G71:G75">
    <cfRule type="containsText" dxfId="3" priority="27" operator="between" text="Complete">
      <formula>NOT(ISERROR(SEARCH("Complete",G71)))</formula>
    </cfRule>
    <cfRule type="containsText" dxfId="4" priority="28" operator="between" text="In Progress">
      <formula>NOT(ISERROR(SEARCH("In Progress",G71)))</formula>
    </cfRule>
  </conditionalFormatting>
  <conditionalFormatting sqref="G79:G88">
    <cfRule type="containsText" dxfId="4" priority="4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5" priority="6" operator="between" text="In Progress">
      <formula>NOT(ISERROR(SEARCH("In Progress",G79)))</formula>
    </cfRule>
  </conditionalFormatting>
  <conditionalFormatting sqref="G101:G105">
    <cfRule type="containsText" dxfId="3" priority="37" operator="between" text="Complete">
      <formula>NOT(ISERROR(SEARCH("Complete",G101)))</formula>
    </cfRule>
    <cfRule type="containsText" dxfId="4" priority="38" operator="between" text="In Progress">
      <formula>NOT(ISERROR(SEARCH("In Progress",G101)))</formula>
    </cfRule>
  </conditionalFormatting>
  <conditionalFormatting sqref="G108:G112">
    <cfRule type="containsText" dxfId="4" priority="26" operator="between" text="In Progress">
      <formula>NOT(ISERROR(SEARCH("In Progress",G108)))</formula>
    </cfRule>
    <cfRule type="containsText" dxfId="3" priority="25" operator="between" text="Complete">
      <formula>NOT(ISERROR(SEARCH("Complete",G108)))</formula>
    </cfRule>
  </conditionalFormatting>
  <conditionalFormatting sqref="G116:G125">
    <cfRule type="containsText" dxfId="3" priority="8" operator="between" text="Complete">
      <formula>NOT(ISERROR(SEARCH("Complete",G116)))</formula>
    </cfRule>
    <cfRule type="containsText" dxfId="4" priority="7" operator="between" text="In Progress">
      <formula>NOT(ISERROR(SEARCH("In Progress",G116)))</formula>
    </cfRule>
    <cfRule type="containsText" dxfId="5" priority="9" operator="between" text="In Progress">
      <formula>NOT(ISERROR(SEARCH("In Progress",G116)))</formula>
    </cfRule>
  </conditionalFormatting>
  <conditionalFormatting sqref="G138:G142">
    <cfRule type="containsText" dxfId="4" priority="36" operator="between" text="In Progress">
      <formula>NOT(ISERROR(SEARCH("In Progress",G138)))</formula>
    </cfRule>
    <cfRule type="containsText" dxfId="3" priority="35" operator="between" text="Complete">
      <formula>NOT(ISERROR(SEARCH("Complete",G138)))</formula>
    </cfRule>
  </conditionalFormatting>
  <conditionalFormatting sqref="G145:G149">
    <cfRule type="containsText" dxfId="4" priority="24" operator="between" text="In Progress">
      <formula>NOT(ISERROR(SEARCH("In Progress",G145)))</formula>
    </cfRule>
    <cfRule type="containsText" dxfId="3" priority="23" operator="between" text="Complete">
      <formula>NOT(ISERROR(SEARCH("Complete",G145)))</formula>
    </cfRule>
  </conditionalFormatting>
  <conditionalFormatting sqref="G153:G162">
    <cfRule type="containsText" dxfId="5" priority="12" operator="between" text="In Progress">
      <formula>NOT(ISERROR(SEARCH("In Progress",G153)))</formula>
    </cfRule>
    <cfRule type="containsText" dxfId="4" priority="10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</conditionalFormatting>
  <conditionalFormatting sqref="G175:G179">
    <cfRule type="containsText" dxfId="4" priority="34" operator="between" text="In Progress">
      <formula>NOT(ISERROR(SEARCH("In Progress",G175)))</formula>
    </cfRule>
    <cfRule type="containsText" dxfId="3" priority="33" operator="between" text="Complete">
      <formula>NOT(ISERROR(SEARCH("Complete",G175)))</formula>
    </cfRule>
  </conditionalFormatting>
  <conditionalFormatting sqref="G182:G186">
    <cfRule type="containsText" dxfId="4" priority="22" operator="between" text="In Progress">
      <formula>NOT(ISERROR(SEARCH("In Progress",G182)))</formula>
    </cfRule>
    <cfRule type="containsText" dxfId="3" priority="21" operator="between" text="Complete">
      <formula>NOT(ISERROR(SEARCH("Complete",G182)))</formula>
    </cfRule>
  </conditionalFormatting>
  <conditionalFormatting sqref="G190:G199">
    <cfRule type="containsText" dxfId="3" priority="14" operator="between" text="Complete">
      <formula>NOT(ISERROR(SEARCH("Complete",G190)))</formula>
    </cfRule>
    <cfRule type="containsText" dxfId="5" priority="15" operator="between" text="In Progress">
      <formula>NOT(ISERROR(SEARCH("In Progress",G190)))</formula>
    </cfRule>
    <cfRule type="containsText" dxfId="4" priority="13" operator="between" text="In Progress">
      <formula>NOT(ISERROR(SEARCH("In Progress",G190)))</formula>
    </cfRule>
  </conditionalFormatting>
  <conditionalFormatting sqref="G212:G216">
    <cfRule type="containsText" dxfId="4" priority="32" operator="between" text="In Progress">
      <formula>NOT(ISERROR(SEARCH("In Progress",G212)))</formula>
    </cfRule>
    <cfRule type="containsText" dxfId="3" priority="31" operator="between" text="Complete">
      <formula>NOT(ISERROR(SEARCH("Complete",G212)))</formula>
    </cfRule>
  </conditionalFormatting>
  <conditionalFormatting sqref="G219:G223">
    <cfRule type="containsText" dxfId="3" priority="19" operator="between" text="Complete">
      <formula>NOT(ISERROR(SEARCH("Complete",G219)))</formula>
    </cfRule>
    <cfRule type="containsText" dxfId="4" priority="20" operator="between" text="In Progress">
      <formula>NOT(ISERROR(SEARCH("In Progress",G219)))</formula>
    </cfRule>
  </conditionalFormatting>
  <conditionalFormatting sqref="G227:G236">
    <cfRule type="containsText" dxfId="4" priority="16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5" priority="18" operator="between" text="In Progress">
      <formula>NOT(ISERROR(SEARCH("In Progress",G227)))</formula>
    </cfRule>
  </conditionalFormatting>
  <conditionalFormatting sqref="H242:H251">
    <cfRule type="dataBar" priority="5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{6c5a935e-98a3-439e-8933-98ccb18863c3}</x14:id>
        </ext>
      </extLst>
    </cfRule>
  </conditionalFormatting>
  <conditionalFormatting sqref="D5:E14;D4;E3:E4">
    <cfRule type="dataBar" priority="5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{53462262-9364-424c-bc5e-cfceda48eb27}</x14:id>
        </ext>
      </extLst>
    </cfRule>
  </conditionalFormatting>
  <conditionalFormatting sqref="F34:F38;F52:F53;F27:F31;F20">
    <cfRule type="dataBar" priority="57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{c269cf99-12b3-4705-8fc3-86359cce194e}</x14:id>
        </ext>
      </extLst>
    </cfRule>
  </conditionalFormatting>
  <conditionalFormatting sqref="F71:F75;F64:F68;F57">
    <cfRule type="dataBar" priority="15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{82f6c9e9-824f-41bd-bbd7-5d4fbdd60109}</x14:id>
        </ext>
      </extLst>
    </cfRule>
  </conditionalFormatting>
  <conditionalFormatting sqref="F108:F112;F101:F105;F94">
    <cfRule type="dataBar" priority="13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{3481b65a-d172-4d51-b369-361de498c59c}</x14:id>
        </ext>
      </extLst>
    </cfRule>
  </conditionalFormatting>
  <conditionalFormatting sqref="F145:F149;F138:F142;F131">
    <cfRule type="dataBar" priority="11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{734216b1-09f8-43bd-89bf-6ab29dda6d3a}</x14:id>
        </ext>
      </extLst>
    </cfRule>
  </conditionalFormatting>
  <conditionalFormatting sqref="F182:F186;F175:F179;F168">
    <cfRule type="dataBar" priority="9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{7b85af39-05f2-4813-8aaf-ced5808d5e53}</x14:id>
        </ext>
      </extLst>
    </cfRule>
  </conditionalFormatting>
  <conditionalFormatting sqref="F219:F223;F212:F216;F205">
    <cfRule type="dataBar" priority="7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{f7b6b210-003e-445f-8078-c6005e395cd4}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9dcff-8fe3-4cbb-b20c-b4233aaa41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5bf861-6fe0-41d5-a855-44465f82f7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0510c81-f7ef-4670-941e-30fb8feea2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8c3c878-b758-4b5a-b800-ab55f69e5e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ff303fc-d001-4307-98a7-c7a16557b56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93fa54-3eaa-4248-9763-c565c2d7ed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cbdadd3-88f0-4a8a-b7f1-7845727fa4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7b2c918-486f-40fd-8f88-5b324046abc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1e5fa5-863c-41de-a185-9b6fe1e6f1ce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45dba89e-909f-4cdb-ac4a-00e9b5e856b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3c2338-01cf-4bfd-897a-ca176e4df9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4d0678-23ec-4ffc-b95c-66c7653615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7fe6532-5edd-4f50-a7a3-686050c94c5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00b76ef-449c-4d26-ab6c-e5e99deaf0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e489056-e894-4e64-a8cd-fad3d11623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277316f-004d-425c-b5cf-f46e5f9b128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da33df8-92f0-48db-91f7-7249d13ab3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b65ab4b-7b5f-46ac-bcb5-87202435cf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b506fb97-905a-484b-a933-c1c4dc57606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53bea2-5213-4da7-839b-14c80dbad19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1e265e6-5b8d-44ec-bfca-b2ca72ed99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d91341-dddb-4bbe-9836-c8438b40613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22b91915-3877-463e-8e9d-fd2ac60a145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a6d34e6-46a3-4aa0-9c06-59b24f7857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74430e8-1f60-42fd-9cd8-7c4456bb49b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987516d-bdb9-41f2-9775-b88e89ae4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56ed8f2-7172-45ac-846a-9ee1fccefa0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7e50e0ea-3715-49c5-8d6c-0f949910c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3be8a4-9792-4564-bdc0-1a1dac4aa28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5ac4618-3a6c-4b91-bcf7-53fbf9f59d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dcb30b5-53f4-45ac-ad2f-6db85b0fc80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7e0824c-3c5e-4bd7-82d4-82c92a3165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8f75582-ded8-42f7-9828-135e3f4b9cc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61f69c2-b483-4db5-b34a-15b442f675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cf4a109-caae-40de-860a-ae6a1dde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f3bd9d-ace5-4aa1-9e30-94b949b5aba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4a4e8f7f-1ea0-4fb0-bfd2-46240daa05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4ebf1f-75fa-41e8-a5ec-5791cb2da03d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91d06f33-3ddf-46c3-b7b6-7feacd626cd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090dad4-26c7-4eb2-bb26-197c7ad93d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3464985-6157-4e7a-a275-6e0e3bfef2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aa4451-44e6-4230-8483-cdcb5f32f5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6544e83-b050-4462-816c-8e2d048684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c5069e4-cbde-47a3-b97f-19f3ec90a1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780d2b5-a90a-4e16-b8f3-2c83808a92c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091ee3aa-5d83-4a2e-9ece-efaef66887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494478f-5880-45a6-b242-fa9fe5fff0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971d2f-eca6-4235-8f58-68ad3a453e2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00fe60-25dc-4aeb-81b4-220622910635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8d06d7a6-a7ed-4325-ab04-17b8db98ab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759a372-4be8-4d5c-b8ff-8a79ed44cc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1fd24c-efde-44a2-8441-04696101fd2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fe9d2b3-92e3-40df-8e64-aa00cd446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b4ce37d-8303-4b58-bb99-7753a7aee0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e45a4626-78c8-4bc0-9c29-dc96188f03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fa24e2c-b84b-4431-8464-766481bf453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157357d-23eb-4135-8a5e-e928823b82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fa49ad54-dac5-4568-be12-9b107a813e2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587fe17d-05d8-4f39-a233-dd6a4d36cf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4e81dc2-667d-40e0-83ff-aef8c2075f6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3a18edab-35aa-4f8e-bcfb-799f752ae1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e0d6ca-2857-48ea-a1ba-4c10a3df36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4aec70d-f380-49ab-ab2c-6619030492f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2054a65-2a06-462e-b495-10d66b095e2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63a86eb6-7435-46c9-a5b9-e921fc03510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faac7fb-3972-4ebd-a78f-0de448de7e6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5393c2f-f583-48fa-a19b-6347204de9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4b6761ea-ea7a-4c5a-abcd-f495f93a6f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d6901190-3fc9-46b1-8e9d-a6b140bd94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673e009-cf0a-418e-ae8f-e4e519556c5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ba490288-60e3-4522-8d19-043fbba00a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9312885c-64b8-4831-aa31-c7025f0636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9f0445a-c61c-4f0a-ba1e-770e0198ad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6f851bd-aac6-4dfa-a40f-7e4dff3dee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cc213ae1-407c-4269-a326-5ad43aed59e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6c19abf7-868a-4978-ab66-1c4b660ccf3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0f75d4f-6b62-4a2c-bcee-416d4f44b3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da642906-0bf5-4dac-bb2c-bac375ac272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00c938-93c2-43b4-a951-dde442c31c5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fdd7d304-3bab-498f-a9c9-8c8512591a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830bbed-4c68-40ed-b011-0817a7d6c44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eedb61b8-e0e7-4adb-94d0-1fda4d1fb45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4a1b6a8-9333-4de2-8fab-074870022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b5e1ff-a6eb-4a74-bebb-2ef96b4837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cf90b4-70d4-4dfa-811a-f340ce8361b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dbc29ceb-0ce4-449e-b807-00b1c7d9133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5f6dd1b8-1cd8-4d73-868e-365f84defba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f73d27f4-bd01-4024-aed2-6eabe6e3ef8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cfb4df4-0d98-4fed-bf27-400b51c29d9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73b3909-a4d8-43ab-aaa5-6f64e200744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5d8df699-e05c-4ddc-9be1-7856c158dd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fa16ca-39c9-41bb-926d-3c2a0ab50b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c60df9a0-71de-4f55-8120-7149684c379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c4471ae-1bb9-45cd-892c-3b6ef69b753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132241d-52aa-4f87-a361-adf303c68a5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99917a41-68ce-424b-b64b-c0b88eb62d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ce8da973-fab9-4c5e-8094-5d609e1f262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6eb91d6b-238b-4d79-a0d6-246de631b3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557d80-ea9a-4299-b4b4-8eaf95c659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590f1f0a-3715-4c01-a523-b50cd431530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f42464-24c0-416c-ae6c-4d26ff05be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d2098dd8-0dce-4a91-a26d-8378be2a07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a7ffd7-5966-4989-a1b3-d1465d17453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b6b75eb0-ecac-4cec-9d10-737041cf0a3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a271208-36a6-406c-b423-b8056def8d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0a869cb-ccfb-48b4-9835-32c5f62a61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51f6c574-c5e0-4693-8c34-3b0ed98542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f3f05f59-86d0-42d4-a569-00747b522b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749942a9-0c15-462f-8c7f-b28210c49ea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3db26e-5fd5-4e22-a8ba-57abfabfff7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62be989-d7c6-4982-b4bb-58801675ce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485e1fb-94bb-4533-a7c1-e3c29ab5f7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e317c3cd-06ce-4946-ab66-665b0e0cc9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c1fae16-ccc2-4299-a3b0-225afed5d84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fc644884-41aa-4e10-b5f9-5da5f1e519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034d9ddb-e80f-4740-a490-d5f25ea842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71267c-af8d-4f39-a11d-5cdbfa743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4b6f53-5af3-4fa3-bebe-097d156383d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583f2dec-25fc-4ff1-9460-56ed5a50bf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6c5a935e-98a3-439e-8933-98ccb18863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53462262-9364-424c-bc5e-cfceda48eb2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c269cf99-12b3-4705-8fc3-86359cce194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82f6c9e9-824f-41bd-bbd7-5d4fbdd601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3481b65a-d172-4d51-b369-361de498c59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734216b1-09f8-43bd-89bf-6ab29dda6d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7b85af39-05f2-4813-8aaf-ced5808d5e5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f7b6b210-003e-445f-8078-c6005e395cd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74"/>
  <sheetViews>
    <sheetView zoomScale="80" zoomScaleNormal="80" workbookViewId="0">
      <selection activeCell="C117" sqref="C117:D117"/>
    </sheetView>
  </sheetViews>
  <sheetFormatPr defaultColWidth="9.144" defaultRowHeight="14.4"/>
  <cols>
    <col min="1" max="1" width="9.144" style="1"/>
    <col min="2" max="2" width="45.568" style="1" customWidth="1"/>
    <col min="3" max="8" width="30.712" style="1" customWidth="1"/>
    <col min="9" max="10" width="50.712" style="1" customWidth="1"/>
    <col min="11" max="14" width="30.568" style="1" customWidth="1"/>
    <col min="15" max="16384" width="9.144" style="1"/>
  </cols>
  <sheetData>
    <row r="1" ht="15.15"/>
    <row r="2" ht="15" customHeight="1" spans="2:10">
      <c r="B2" s="16" t="s">
        <v>42</v>
      </c>
      <c r="C2" s="78"/>
      <c r="D2" s="229" t="s">
        <v>44</v>
      </c>
      <c r="F2" s="73" t="s">
        <v>20</v>
      </c>
      <c r="G2" s="74"/>
      <c r="I2" s="544" t="s">
        <v>47</v>
      </c>
      <c r="J2" s="545">
        <f>B18</f>
        <v>45597</v>
      </c>
    </row>
    <row r="3" ht="15.15" spans="2:10">
      <c r="B3" s="454"/>
      <c r="C3" s="455"/>
      <c r="D3" s="232"/>
      <c r="F3" s="75">
        <f>'PROGRESS REPORT '!AA3</f>
        <v>2</v>
      </c>
      <c r="G3" s="76"/>
      <c r="I3" s="546"/>
      <c r="J3" s="547"/>
    </row>
    <row r="4" spans="2:10">
      <c r="B4" s="13"/>
      <c r="C4" s="14"/>
      <c r="D4" s="233"/>
      <c r="I4" s="43" t="str">
        <f t="shared" ref="I4:J8" si="0">C32</f>
        <v>Coderbyte assessment</v>
      </c>
      <c r="J4" s="548">
        <f t="shared" si="0"/>
        <v>0</v>
      </c>
    </row>
    <row r="5" spans="2:10">
      <c r="B5" s="13"/>
      <c r="C5" s="14"/>
      <c r="D5" s="72"/>
      <c r="I5" s="45">
        <f t="shared" si="0"/>
        <v>0</v>
      </c>
      <c r="J5" s="549">
        <f t="shared" si="0"/>
        <v>0</v>
      </c>
    </row>
    <row r="6" spans="2:10">
      <c r="B6" s="8"/>
      <c r="C6" s="9"/>
      <c r="D6" s="72"/>
      <c r="I6" s="45">
        <f t="shared" si="0"/>
        <v>0</v>
      </c>
      <c r="J6" s="549">
        <f t="shared" si="0"/>
        <v>0</v>
      </c>
    </row>
    <row r="7" spans="2:10">
      <c r="B7" s="13"/>
      <c r="C7" s="14"/>
      <c r="D7" s="72"/>
      <c r="I7" s="45">
        <f t="shared" si="0"/>
        <v>0</v>
      </c>
      <c r="J7" s="549">
        <f t="shared" si="0"/>
        <v>0</v>
      </c>
    </row>
    <row r="8" ht="15.15" spans="2:10">
      <c r="B8" s="13"/>
      <c r="C8" s="14"/>
      <c r="D8" s="72"/>
      <c r="I8" s="45">
        <f t="shared" si="0"/>
        <v>0</v>
      </c>
      <c r="J8" s="549">
        <f t="shared" si="0"/>
        <v>0</v>
      </c>
    </row>
    <row r="9" spans="2:10">
      <c r="B9" s="13"/>
      <c r="C9" s="14"/>
      <c r="D9" s="72"/>
      <c r="I9" s="521" t="str">
        <f t="shared" ref="I9:I18" si="1">C40</f>
        <v>Data wrangling - made changes</v>
      </c>
      <c r="J9" s="541"/>
    </row>
    <row r="10" spans="2:10">
      <c r="B10" s="13"/>
      <c r="C10" s="14"/>
      <c r="D10" s="72"/>
      <c r="I10" s="523" t="str">
        <f t="shared" si="1"/>
        <v>String calculator - moved to complete</v>
      </c>
      <c r="J10" s="123"/>
    </row>
    <row r="11" spans="2:10">
      <c r="B11" s="13"/>
      <c r="C11" s="14"/>
      <c r="D11" s="72"/>
      <c r="I11" s="523" t="str">
        <f t="shared" si="1"/>
        <v>Consume GitHub API - continue</v>
      </c>
      <c r="J11" s="123"/>
    </row>
    <row r="12" ht="15.15" spans="2:10">
      <c r="B12" s="8"/>
      <c r="C12" s="9"/>
      <c r="D12" s="77"/>
      <c r="I12" s="523">
        <f t="shared" si="1"/>
        <v>0</v>
      </c>
      <c r="J12" s="123"/>
    </row>
    <row r="13" ht="14.25" customHeight="1" spans="2:10">
      <c r="B13" s="2" t="s">
        <v>21</v>
      </c>
      <c r="C13" s="442"/>
      <c r="D13" s="3"/>
      <c r="I13" s="523" t="str">
        <f>IF(C44="","",C44)</f>
        <v/>
      </c>
      <c r="J13" s="123"/>
    </row>
    <row r="14" ht="15.15" spans="2:10">
      <c r="B14" s="18">
        <f ca="1">'PROGRESS REPORT '!AB3</f>
        <v>9.03445413034456</v>
      </c>
      <c r="C14" s="79"/>
      <c r="D14" s="443"/>
      <c r="I14" s="523">
        <f t="shared" si="1"/>
        <v>0</v>
      </c>
      <c r="J14" s="123"/>
    </row>
    <row r="15" spans="9:10">
      <c r="I15" s="523">
        <f t="shared" si="1"/>
        <v>0</v>
      </c>
      <c r="J15" s="123"/>
    </row>
    <row r="16" ht="15.15" spans="9:10">
      <c r="I16" s="523">
        <f t="shared" si="1"/>
        <v>0</v>
      </c>
      <c r="J16" s="123"/>
    </row>
    <row r="17" ht="21.75" customHeight="1" spans="2:13">
      <c r="B17" s="20" t="s">
        <v>58</v>
      </c>
      <c r="C17" s="21" t="s">
        <v>59</v>
      </c>
      <c r="D17" s="20" t="s">
        <v>60</v>
      </c>
      <c r="E17" s="20" t="s">
        <v>44</v>
      </c>
      <c r="F17" s="21" t="s">
        <v>61</v>
      </c>
      <c r="G17" s="80" t="s">
        <v>62</v>
      </c>
      <c r="I17" s="523">
        <f t="shared" si="1"/>
        <v>0</v>
      </c>
      <c r="J17" s="123"/>
      <c r="L17" s="169"/>
      <c r="M17" s="170"/>
    </row>
    <row r="18" spans="2:13">
      <c r="B18" s="22">
        <v>45597</v>
      </c>
      <c r="C18" s="506">
        <v>0.208333333333333</v>
      </c>
      <c r="D18" s="507" t="s">
        <v>63</v>
      </c>
      <c r="E18" s="83"/>
      <c r="F18" s="528" t="str">
        <f t="shared" ref="F18:F22" si="2">IF(E18=100%,"Complete",IF(AND(E18&lt;100%,E18&gt;0%),"In Progress","Not Started"))</f>
        <v>Not Started</v>
      </c>
      <c r="G18" s="82"/>
      <c r="I18" s="523">
        <f t="shared" si="1"/>
        <v>0</v>
      </c>
      <c r="J18" s="123"/>
      <c r="L18" s="171"/>
      <c r="M18" s="171"/>
    </row>
    <row r="19" ht="15.15" spans="2:13">
      <c r="B19" s="22"/>
      <c r="C19" s="508">
        <v>0.215277777777778</v>
      </c>
      <c r="D19" s="509" t="s">
        <v>373</v>
      </c>
      <c r="E19" s="86"/>
      <c r="F19" s="529" t="str">
        <f t="shared" si="2"/>
        <v>Not Started</v>
      </c>
      <c r="G19" s="85"/>
      <c r="I19" s="550"/>
      <c r="J19" s="551"/>
      <c r="L19" s="159"/>
      <c r="M19" s="159"/>
    </row>
    <row r="20" ht="15.15" spans="2:13">
      <c r="B20" s="22"/>
      <c r="C20" s="508">
        <v>0.243055555555556</v>
      </c>
      <c r="D20" s="509" t="s">
        <v>374</v>
      </c>
      <c r="E20" s="86"/>
      <c r="F20" s="529" t="str">
        <f t="shared" si="2"/>
        <v>Not Started</v>
      </c>
      <c r="G20" s="85"/>
      <c r="I20" s="552" t="s">
        <v>64</v>
      </c>
      <c r="J20" s="531"/>
      <c r="L20" s="159"/>
      <c r="M20" s="159"/>
    </row>
    <row r="21" spans="2:13">
      <c r="B21" s="22"/>
      <c r="C21" s="508">
        <v>0.277777777777778</v>
      </c>
      <c r="D21" s="509" t="s">
        <v>375</v>
      </c>
      <c r="E21" s="86"/>
      <c r="F21" s="529" t="str">
        <f t="shared" si="2"/>
        <v>Not Started</v>
      </c>
      <c r="G21" s="85"/>
      <c r="I21" s="513">
        <f t="shared" ref="I21:I25" si="3">C25</f>
        <v>0</v>
      </c>
      <c r="J21" s="34"/>
      <c r="L21" s="159"/>
      <c r="M21" s="159"/>
    </row>
    <row r="22" ht="15.15" spans="2:13">
      <c r="B22" s="22"/>
      <c r="C22" s="510">
        <v>0.326388888888889</v>
      </c>
      <c r="D22" s="511" t="s">
        <v>376</v>
      </c>
      <c r="E22" s="89"/>
      <c r="F22" s="530" t="str">
        <f t="shared" si="2"/>
        <v>Not Started</v>
      </c>
      <c r="G22" s="88"/>
      <c r="I22" s="505">
        <f t="shared" si="3"/>
        <v>0</v>
      </c>
      <c r="J22" s="36"/>
      <c r="L22" s="159"/>
      <c r="M22" s="159"/>
    </row>
    <row r="23" ht="13.5" customHeight="1" spans="2:13">
      <c r="B23" s="22"/>
      <c r="C23" s="512">
        <v>0.354166666666667</v>
      </c>
      <c r="D23" s="32"/>
      <c r="E23" s="29" t="s">
        <v>64</v>
      </c>
      <c r="F23" s="30"/>
      <c r="G23" s="531"/>
      <c r="I23" s="505">
        <f t="shared" si="3"/>
        <v>0</v>
      </c>
      <c r="J23" s="36"/>
      <c r="L23" s="159"/>
      <c r="M23" s="159"/>
    </row>
    <row r="24" ht="15" customHeight="1" spans="2:13">
      <c r="B24" s="22"/>
      <c r="C24" s="512" t="s">
        <v>69</v>
      </c>
      <c r="D24" s="32"/>
      <c r="E24" s="96" t="s">
        <v>44</v>
      </c>
      <c r="F24" s="93" t="s">
        <v>61</v>
      </c>
      <c r="G24" s="92" t="s">
        <v>62</v>
      </c>
      <c r="I24" s="505">
        <f t="shared" si="3"/>
        <v>0</v>
      </c>
      <c r="J24" s="36"/>
      <c r="L24" s="159"/>
      <c r="M24" s="159"/>
    </row>
    <row r="25" ht="15" customHeight="1" spans="2:13">
      <c r="B25" s="22"/>
      <c r="C25" s="513"/>
      <c r="D25" s="514"/>
      <c r="E25" s="532"/>
      <c r="F25" s="95" t="str">
        <f t="shared" ref="F25:F29" si="4">IF(E25=100%,"Complete",IF(AND(E25&lt;100%,E25&gt;0%),"In Progress","Not Started"))</f>
        <v>Not Started</v>
      </c>
      <c r="G25" s="96"/>
      <c r="I25" s="505">
        <f t="shared" si="3"/>
        <v>0</v>
      </c>
      <c r="J25" s="36"/>
      <c r="L25" s="159"/>
      <c r="M25" s="159"/>
    </row>
    <row r="26" ht="15" customHeight="1" spans="2:13">
      <c r="B26" s="22"/>
      <c r="C26" s="505"/>
      <c r="D26" s="515"/>
      <c r="E26" s="533"/>
      <c r="F26" s="95" t="str">
        <f t="shared" si="4"/>
        <v>Not Started</v>
      </c>
      <c r="G26" s="98"/>
      <c r="I26" s="553"/>
      <c r="J26" s="554"/>
      <c r="L26" s="159"/>
      <c r="M26" s="159"/>
    </row>
    <row r="27" ht="15" customHeight="1" spans="2:13">
      <c r="B27" s="22"/>
      <c r="C27" s="505"/>
      <c r="D27" s="515"/>
      <c r="E27" s="533"/>
      <c r="F27" s="95" t="str">
        <f t="shared" si="4"/>
        <v>Not Started</v>
      </c>
      <c r="G27" s="98"/>
      <c r="I27" s="555" t="s">
        <v>67</v>
      </c>
      <c r="J27" s="556">
        <f>B55</f>
        <v>45600</v>
      </c>
      <c r="L27" s="159"/>
      <c r="M27" s="159"/>
    </row>
    <row r="28" ht="15" customHeight="1" spans="2:13">
      <c r="B28" s="22"/>
      <c r="C28" s="505"/>
      <c r="D28" s="515"/>
      <c r="E28" s="533"/>
      <c r="F28" s="95" t="str">
        <f t="shared" si="4"/>
        <v>Not Started</v>
      </c>
      <c r="G28" s="98"/>
      <c r="I28" s="546"/>
      <c r="J28" s="547"/>
      <c r="L28" s="159"/>
      <c r="M28" s="159"/>
    </row>
    <row r="29" ht="15" customHeight="1" spans="2:13">
      <c r="B29" s="22"/>
      <c r="C29" s="456"/>
      <c r="D29" s="516"/>
      <c r="E29" s="534"/>
      <c r="F29" s="95" t="str">
        <f t="shared" si="4"/>
        <v>Not Started</v>
      </c>
      <c r="G29" s="535"/>
      <c r="I29" s="43" t="str">
        <f t="shared" ref="I29:J33" si="5">C69</f>
        <v>Rat in a maze</v>
      </c>
      <c r="J29" s="548" t="str">
        <f t="shared" ref="J29:J30" si="6">D69</f>
        <v>- https://www.naukri.com/code360/problems/rat-in-a-maze_1215030</v>
      </c>
      <c r="L29" s="159"/>
      <c r="M29" s="159"/>
    </row>
    <row r="30" ht="15" customHeight="1" spans="2:13">
      <c r="B30" s="22"/>
      <c r="C30" s="517">
        <v>0.395833333333333</v>
      </c>
      <c r="D30" s="518"/>
      <c r="E30" s="536" t="s">
        <v>217</v>
      </c>
      <c r="F30" s="40"/>
      <c r="G30" s="100"/>
      <c r="I30" s="45">
        <f t="shared" si="5"/>
        <v>0</v>
      </c>
      <c r="J30" s="549">
        <f t="shared" si="6"/>
        <v>0</v>
      </c>
      <c r="L30" s="159"/>
      <c r="M30" s="159"/>
    </row>
    <row r="31" ht="15" customHeight="1" spans="2:13">
      <c r="B31" s="22"/>
      <c r="C31" s="517" t="s">
        <v>69</v>
      </c>
      <c r="D31" s="518"/>
      <c r="E31" s="102" t="s">
        <v>44</v>
      </c>
      <c r="F31" s="103" t="s">
        <v>61</v>
      </c>
      <c r="G31" s="104" t="s">
        <v>62</v>
      </c>
      <c r="I31" s="45">
        <f t="shared" si="5"/>
        <v>0</v>
      </c>
      <c r="J31" s="549">
        <f t="shared" si="5"/>
        <v>0</v>
      </c>
      <c r="L31" s="159"/>
      <c r="M31" s="159"/>
    </row>
    <row r="32" ht="15" customHeight="1" spans="2:13">
      <c r="B32" s="22"/>
      <c r="C32" s="43" t="s">
        <v>377</v>
      </c>
      <c r="D32" s="208"/>
      <c r="E32" s="537">
        <v>1</v>
      </c>
      <c r="F32" s="107" t="str">
        <f t="shared" ref="F32:F59" si="7">IF(E32=100%,"Complete",IF(AND(E32&lt;100%,E32&gt;0%),"In Progress","Not Started"))</f>
        <v>Complete</v>
      </c>
      <c r="G32" s="108"/>
      <c r="I32" s="45">
        <f t="shared" si="5"/>
        <v>0</v>
      </c>
      <c r="J32" s="549">
        <f t="shared" si="5"/>
        <v>0</v>
      </c>
      <c r="L32" s="159"/>
      <c r="M32" s="159"/>
    </row>
    <row r="33" ht="15" customHeight="1" spans="2:13">
      <c r="B33" s="22"/>
      <c r="C33" s="45"/>
      <c r="D33" s="209"/>
      <c r="E33" s="538"/>
      <c r="F33" s="107" t="str">
        <f t="shared" si="7"/>
        <v>Not Started</v>
      </c>
      <c r="G33" s="111"/>
      <c r="I33" s="45">
        <f t="shared" si="5"/>
        <v>0</v>
      </c>
      <c r="J33" s="549">
        <f t="shared" si="5"/>
        <v>0</v>
      </c>
      <c r="L33" s="159"/>
      <c r="M33" s="159"/>
    </row>
    <row r="34" ht="15" customHeight="1" spans="2:13">
      <c r="B34" s="22"/>
      <c r="C34" s="45"/>
      <c r="D34" s="209"/>
      <c r="E34" s="538"/>
      <c r="F34" s="107" t="str">
        <f t="shared" si="7"/>
        <v>Not Started</v>
      </c>
      <c r="G34" s="111"/>
      <c r="I34" s="521" t="str">
        <f t="shared" ref="I34:I43" si="8">C77</f>
        <v>Data wrangling - made changes if requested</v>
      </c>
      <c r="J34" s="541"/>
      <c r="L34" s="172"/>
      <c r="M34" s="172"/>
    </row>
    <row r="35" ht="15" customHeight="1" spans="2:13">
      <c r="B35" s="22"/>
      <c r="C35" s="45"/>
      <c r="D35" s="209"/>
      <c r="E35" s="538"/>
      <c r="F35" s="107" t="str">
        <f t="shared" si="7"/>
        <v>Not Started</v>
      </c>
      <c r="G35" s="111"/>
      <c r="I35" s="523" t="str">
        <f t="shared" si="8"/>
        <v>Consume GitHub API - continue</v>
      </c>
      <c r="J35" s="123"/>
      <c r="L35" s="171"/>
      <c r="M35" s="171"/>
    </row>
    <row r="36" ht="15" customHeight="1" spans="2:13">
      <c r="B36" s="22"/>
      <c r="C36" s="211"/>
      <c r="D36" s="212"/>
      <c r="E36" s="539"/>
      <c r="F36" s="107" t="str">
        <f t="shared" si="7"/>
        <v>Not Started</v>
      </c>
      <c r="G36" s="103"/>
      <c r="I36" s="523" t="str">
        <f t="shared" si="8"/>
        <v>Data wrangling session</v>
      </c>
      <c r="J36" s="123"/>
      <c r="L36" s="171"/>
      <c r="M36" s="171"/>
    </row>
    <row r="37" ht="15" customHeight="1" spans="2:13">
      <c r="B37" s="22"/>
      <c r="C37" s="48">
        <v>0.541666666666667</v>
      </c>
      <c r="D37" s="114"/>
      <c r="E37" s="115" t="s">
        <v>71</v>
      </c>
      <c r="F37" s="116"/>
      <c r="G37" s="117"/>
      <c r="I37" s="523" t="str">
        <f t="shared" si="8"/>
        <v>Bank accounts part 1 - make changes</v>
      </c>
      <c r="J37" s="123"/>
      <c r="L37" s="171"/>
      <c r="M37" s="171"/>
    </row>
    <row r="38" ht="15" customHeight="1" spans="2:13">
      <c r="B38" s="22"/>
      <c r="C38" s="519">
        <v>0.583333333333333</v>
      </c>
      <c r="D38" s="520"/>
      <c r="E38" s="50" t="s">
        <v>378</v>
      </c>
      <c r="F38" s="51"/>
      <c r="G38" s="118"/>
      <c r="I38" s="523">
        <f t="shared" si="8"/>
        <v>0</v>
      </c>
      <c r="J38" s="123"/>
      <c r="L38" s="171"/>
      <c r="M38" s="171"/>
    </row>
    <row r="39" ht="15" customHeight="1" spans="2:13">
      <c r="B39" s="22"/>
      <c r="C39" s="519" t="s">
        <v>69</v>
      </c>
      <c r="D39" s="520"/>
      <c r="E39" s="120" t="s">
        <v>44</v>
      </c>
      <c r="F39" s="120" t="s">
        <v>61</v>
      </c>
      <c r="G39" s="118" t="s">
        <v>62</v>
      </c>
      <c r="I39" s="523">
        <f t="shared" si="8"/>
        <v>0</v>
      </c>
      <c r="J39" s="123"/>
      <c r="L39" s="171"/>
      <c r="M39" s="171"/>
    </row>
    <row r="40" ht="15" customHeight="1" spans="2:13">
      <c r="B40" s="22"/>
      <c r="C40" s="521" t="s">
        <v>379</v>
      </c>
      <c r="D40" s="522"/>
      <c r="E40" s="540">
        <v>0.98</v>
      </c>
      <c r="F40" s="541" t="str">
        <f t="shared" si="7"/>
        <v>In Progress</v>
      </c>
      <c r="G40" s="129"/>
      <c r="I40" s="523">
        <f t="shared" si="8"/>
        <v>0</v>
      </c>
      <c r="J40" s="123"/>
      <c r="L40" s="171"/>
      <c r="M40" s="171"/>
    </row>
    <row r="41" ht="15" customHeight="1" spans="2:13">
      <c r="B41" s="22"/>
      <c r="C41" s="523" t="s">
        <v>380</v>
      </c>
      <c r="D41" s="524"/>
      <c r="E41" s="542">
        <v>1</v>
      </c>
      <c r="F41" s="123" t="str">
        <f t="shared" si="7"/>
        <v>Complete</v>
      </c>
      <c r="G41" s="130"/>
      <c r="I41" s="523">
        <f t="shared" si="8"/>
        <v>0</v>
      </c>
      <c r="J41" s="123"/>
      <c r="L41" s="173"/>
      <c r="M41" s="173"/>
    </row>
    <row r="42" ht="15" customHeight="1" spans="2:13">
      <c r="B42" s="22"/>
      <c r="C42" s="523" t="s">
        <v>308</v>
      </c>
      <c r="D42" s="524"/>
      <c r="E42" s="542">
        <v>0.01</v>
      </c>
      <c r="F42" s="123" t="str">
        <f t="shared" si="7"/>
        <v>In Progress</v>
      </c>
      <c r="G42" s="130"/>
      <c r="I42" s="523">
        <f t="shared" si="8"/>
        <v>0</v>
      </c>
      <c r="J42" s="123"/>
      <c r="L42" s="169"/>
      <c r="M42" s="170"/>
    </row>
    <row r="43" ht="15" customHeight="1" spans="2:13">
      <c r="B43" s="22"/>
      <c r="C43" s="523"/>
      <c r="D43" s="524"/>
      <c r="E43" s="542"/>
      <c r="F43" s="123" t="str">
        <f t="shared" si="7"/>
        <v>Not Started</v>
      </c>
      <c r="G43" s="130"/>
      <c r="I43" s="523">
        <f t="shared" si="8"/>
        <v>0</v>
      </c>
      <c r="J43" s="123"/>
      <c r="L43" s="171"/>
      <c r="M43" s="171"/>
    </row>
    <row r="44" ht="15" customHeight="1" spans="2:13">
      <c r="B44" s="22"/>
      <c r="C44" s="523"/>
      <c r="D44" s="524"/>
      <c r="E44" s="542"/>
      <c r="F44" s="123" t="str">
        <f t="shared" si="7"/>
        <v>Not Started</v>
      </c>
      <c r="G44" s="130"/>
      <c r="I44" s="550"/>
      <c r="J44" s="551"/>
      <c r="L44" s="159"/>
      <c r="M44" s="159"/>
    </row>
    <row r="45" ht="15" customHeight="1" spans="2:13">
      <c r="B45" s="22"/>
      <c r="C45" s="523"/>
      <c r="D45" s="524"/>
      <c r="E45" s="542"/>
      <c r="F45" s="123" t="str">
        <f t="shared" si="7"/>
        <v>Not Started</v>
      </c>
      <c r="G45" s="130"/>
      <c r="I45" s="552" t="s">
        <v>64</v>
      </c>
      <c r="J45" s="531"/>
      <c r="L45" s="159"/>
      <c r="M45" s="159"/>
    </row>
    <row r="46" ht="15" customHeight="1" spans="2:13">
      <c r="B46" s="22"/>
      <c r="C46" s="523"/>
      <c r="D46" s="524"/>
      <c r="E46" s="542"/>
      <c r="F46" s="123" t="str">
        <f t="shared" si="7"/>
        <v>Not Started</v>
      </c>
      <c r="G46" s="130"/>
      <c r="I46" s="513" t="str">
        <f t="shared" ref="I46:I50" si="9">C62</f>
        <v>Level 1 coding challenges - palesachristabela@gmail.com - review</v>
      </c>
      <c r="J46" s="34"/>
      <c r="L46" s="159"/>
      <c r="M46" s="159"/>
    </row>
    <row r="47" ht="15" customHeight="1" spans="2:13">
      <c r="B47" s="22"/>
      <c r="C47" s="523"/>
      <c r="D47" s="524"/>
      <c r="E47" s="542"/>
      <c r="F47" s="123" t="str">
        <f t="shared" si="7"/>
        <v>Not Started</v>
      </c>
      <c r="G47" s="130"/>
      <c r="I47" s="505">
        <f t="shared" si="9"/>
        <v>0</v>
      </c>
      <c r="J47" s="36"/>
      <c r="L47" s="159"/>
      <c r="M47" s="159"/>
    </row>
    <row r="48" ht="15" customHeight="1" spans="2:13">
      <c r="B48" s="22"/>
      <c r="C48" s="523"/>
      <c r="D48" s="524"/>
      <c r="E48" s="542"/>
      <c r="F48" s="123" t="str">
        <f t="shared" si="7"/>
        <v>Not Started</v>
      </c>
      <c r="G48" s="130"/>
      <c r="I48" s="505">
        <f t="shared" si="9"/>
        <v>0</v>
      </c>
      <c r="J48" s="36"/>
      <c r="L48" s="159"/>
      <c r="M48" s="159"/>
    </row>
    <row r="49" ht="15" customHeight="1" spans="2:13">
      <c r="B49" s="66"/>
      <c r="C49" s="525"/>
      <c r="D49" s="526"/>
      <c r="E49" s="543"/>
      <c r="F49" s="123" t="str">
        <f t="shared" si="7"/>
        <v>Not Started</v>
      </c>
      <c r="G49" s="131"/>
      <c r="I49" s="505">
        <f t="shared" si="9"/>
        <v>0</v>
      </c>
      <c r="J49" s="36"/>
      <c r="L49" s="159"/>
      <c r="M49" s="159"/>
    </row>
    <row r="50" ht="15" customHeight="1" spans="2:13">
      <c r="B50" s="69"/>
      <c r="C50" s="70"/>
      <c r="D50" s="71"/>
      <c r="E50" s="134"/>
      <c r="F50" s="71"/>
      <c r="G50" s="71"/>
      <c r="I50" s="505">
        <f t="shared" si="9"/>
        <v>0</v>
      </c>
      <c r="J50" s="36"/>
      <c r="L50" s="159"/>
      <c r="M50" s="159"/>
    </row>
    <row r="51" ht="15" customHeight="1" spans="2:13">
      <c r="B51" s="69"/>
      <c r="C51" s="70"/>
      <c r="D51" s="71"/>
      <c r="E51" s="134"/>
      <c r="F51" s="71"/>
      <c r="G51" s="71"/>
      <c r="I51" s="557" t="s">
        <v>76</v>
      </c>
      <c r="J51" s="558"/>
      <c r="L51" s="159"/>
      <c r="M51" s="159"/>
    </row>
    <row r="52" spans="9:13">
      <c r="I52" s="559" t="s">
        <v>77</v>
      </c>
      <c r="J52" s="560"/>
      <c r="L52" s="159"/>
      <c r="M52" s="159"/>
    </row>
    <row r="53" ht="15.15" spans="9:13">
      <c r="I53" s="561"/>
      <c r="J53" s="562"/>
      <c r="L53" s="159"/>
      <c r="M53" s="159"/>
    </row>
    <row r="54" ht="21.75" customHeight="1" spans="2:13">
      <c r="B54" s="20" t="s">
        <v>58</v>
      </c>
      <c r="C54" s="21" t="s">
        <v>59</v>
      </c>
      <c r="D54" s="20" t="s">
        <v>60</v>
      </c>
      <c r="E54" s="20" t="s">
        <v>44</v>
      </c>
      <c r="F54" s="21" t="s">
        <v>61</v>
      </c>
      <c r="G54" s="80" t="s">
        <v>62</v>
      </c>
      <c r="I54" s="159"/>
      <c r="J54" s="159"/>
      <c r="L54" s="159"/>
      <c r="M54" s="159"/>
    </row>
    <row r="55" ht="15.15" spans="2:13">
      <c r="B55" s="527">
        <v>45600</v>
      </c>
      <c r="C55" s="506">
        <v>0.208333333333333</v>
      </c>
      <c r="D55" s="507" t="s">
        <v>63</v>
      </c>
      <c r="E55" s="83">
        <v>1</v>
      </c>
      <c r="F55" s="528" t="str">
        <f t="shared" si="7"/>
        <v>Complete</v>
      </c>
      <c r="G55" s="82"/>
      <c r="I55" s="159"/>
      <c r="J55" s="159"/>
      <c r="L55" s="159"/>
      <c r="M55" s="159"/>
    </row>
    <row r="56" ht="15.15" spans="2:13">
      <c r="B56" s="527"/>
      <c r="C56" s="508">
        <v>0.215277777777778</v>
      </c>
      <c r="D56" s="509" t="s">
        <v>373</v>
      </c>
      <c r="E56" s="86">
        <v>1</v>
      </c>
      <c r="F56" s="529" t="str">
        <f t="shared" si="7"/>
        <v>Complete</v>
      </c>
      <c r="G56" s="85"/>
      <c r="I56" s="544" t="s">
        <v>47</v>
      </c>
      <c r="J56" s="545">
        <f>J27</f>
        <v>45600</v>
      </c>
      <c r="L56" s="159"/>
      <c r="M56" s="159"/>
    </row>
    <row r="57" ht="15.15" spans="2:13">
      <c r="B57" s="527"/>
      <c r="C57" s="508">
        <v>0.243055555555556</v>
      </c>
      <c r="D57" s="509" t="s">
        <v>374</v>
      </c>
      <c r="E57" s="86">
        <v>1</v>
      </c>
      <c r="F57" s="529" t="str">
        <f t="shared" si="7"/>
        <v>Complete</v>
      </c>
      <c r="G57" s="85"/>
      <c r="I57" s="546"/>
      <c r="J57" s="547"/>
      <c r="L57" s="159"/>
      <c r="M57" s="159"/>
    </row>
    <row r="58" ht="28.8" spans="2:13">
      <c r="B58" s="527"/>
      <c r="C58" s="508">
        <v>0.277777777777778</v>
      </c>
      <c r="D58" s="509" t="s">
        <v>375</v>
      </c>
      <c r="E58" s="86"/>
      <c r="F58" s="529" t="str">
        <f t="shared" si="7"/>
        <v>Not Started</v>
      </c>
      <c r="G58" s="85"/>
      <c r="I58" s="43" t="str">
        <f t="shared" ref="I58:J79" si="10">I29</f>
        <v>Rat in a maze</v>
      </c>
      <c r="J58" s="548" t="str">
        <f t="shared" ref="J58:J59" si="11">J29</f>
        <v>- https://www.naukri.com/code360/problems/rat-in-a-maze_1215030</v>
      </c>
      <c r="L58" s="159"/>
      <c r="M58" s="159"/>
    </row>
    <row r="59" ht="15.15" spans="2:13">
      <c r="B59" s="527"/>
      <c r="C59" s="510">
        <v>0.326388888888889</v>
      </c>
      <c r="D59" s="511" t="s">
        <v>376</v>
      </c>
      <c r="E59" s="89">
        <v>1</v>
      </c>
      <c r="F59" s="530" t="str">
        <f t="shared" si="7"/>
        <v>Complete</v>
      </c>
      <c r="G59" s="88"/>
      <c r="I59" s="45">
        <f t="shared" si="10"/>
        <v>0</v>
      </c>
      <c r="J59" s="549">
        <f t="shared" si="11"/>
        <v>0</v>
      </c>
      <c r="L59" s="172"/>
      <c r="M59" s="172"/>
    </row>
    <row r="60" ht="15.15" spans="2:13">
      <c r="B60" s="527"/>
      <c r="C60" s="512">
        <v>0.354166666666667</v>
      </c>
      <c r="D60" s="32"/>
      <c r="E60" s="29" t="s">
        <v>64</v>
      </c>
      <c r="F60" s="30"/>
      <c r="G60" s="531"/>
      <c r="I60" s="45">
        <f t="shared" si="10"/>
        <v>0</v>
      </c>
      <c r="J60" s="549">
        <f t="shared" si="10"/>
        <v>0</v>
      </c>
      <c r="L60" s="171"/>
      <c r="M60" s="171"/>
    </row>
    <row r="61" ht="15.15" spans="2:13">
      <c r="B61" s="527"/>
      <c r="C61" s="512" t="s">
        <v>69</v>
      </c>
      <c r="D61" s="32"/>
      <c r="E61" s="96" t="s">
        <v>44</v>
      </c>
      <c r="F61" s="93" t="s">
        <v>61</v>
      </c>
      <c r="G61" s="92" t="s">
        <v>62</v>
      </c>
      <c r="I61" s="45">
        <f t="shared" si="10"/>
        <v>0</v>
      </c>
      <c r="J61" s="549">
        <f t="shared" si="10"/>
        <v>0</v>
      </c>
      <c r="L61" s="171"/>
      <c r="M61" s="171"/>
    </row>
    <row r="62" ht="15.15" spans="2:13">
      <c r="B62" s="527"/>
      <c r="C62" s="513" t="s">
        <v>359</v>
      </c>
      <c r="D62" s="514"/>
      <c r="E62" s="532">
        <v>1</v>
      </c>
      <c r="F62" s="95" t="str">
        <f t="shared" ref="F62:F66" si="12">IF(E62=100%,"Complete",IF(AND(E62&lt;100%,E62&gt;0%),"In Progress","Not Started"))</f>
        <v>Complete</v>
      </c>
      <c r="G62" s="96"/>
      <c r="I62" s="45">
        <f t="shared" si="10"/>
        <v>0</v>
      </c>
      <c r="J62" s="549">
        <f t="shared" si="10"/>
        <v>0</v>
      </c>
      <c r="L62" s="171"/>
      <c r="M62" s="171"/>
    </row>
    <row r="63" spans="2:13">
      <c r="B63" s="527"/>
      <c r="C63" s="505"/>
      <c r="D63" s="515"/>
      <c r="E63" s="533"/>
      <c r="F63" s="95" t="str">
        <f t="shared" si="12"/>
        <v>Not Started</v>
      </c>
      <c r="G63" s="98"/>
      <c r="I63" s="521" t="str">
        <f t="shared" si="10"/>
        <v>Data wrangling - made changes if requested</v>
      </c>
      <c r="J63" s="541"/>
      <c r="L63" s="171"/>
      <c r="M63" s="171"/>
    </row>
    <row r="64" spans="2:13">
      <c r="B64" s="527"/>
      <c r="C64" s="505"/>
      <c r="D64" s="515"/>
      <c r="E64" s="533"/>
      <c r="F64" s="95" t="str">
        <f t="shared" si="12"/>
        <v>Not Started</v>
      </c>
      <c r="G64" s="98"/>
      <c r="I64" s="523" t="str">
        <f t="shared" si="10"/>
        <v>Consume GitHub API - continue</v>
      </c>
      <c r="J64" s="123"/>
      <c r="L64" s="171"/>
      <c r="M64" s="171"/>
    </row>
    <row r="65" spans="2:13">
      <c r="B65" s="527"/>
      <c r="C65" s="505"/>
      <c r="D65" s="515"/>
      <c r="E65" s="533"/>
      <c r="F65" s="95" t="str">
        <f t="shared" si="12"/>
        <v>Not Started</v>
      </c>
      <c r="G65" s="98"/>
      <c r="I65" s="523" t="str">
        <f t="shared" si="10"/>
        <v>Data wrangling session</v>
      </c>
      <c r="J65" s="123"/>
      <c r="L65" s="171"/>
      <c r="M65" s="171"/>
    </row>
    <row r="66" ht="15.15" spans="2:13">
      <c r="B66" s="527"/>
      <c r="C66" s="456"/>
      <c r="D66" s="516"/>
      <c r="E66" s="534"/>
      <c r="F66" s="95" t="str">
        <f t="shared" si="12"/>
        <v>Not Started</v>
      </c>
      <c r="G66" s="535"/>
      <c r="I66" s="523" t="str">
        <f t="shared" si="10"/>
        <v>Bank accounts part 1 - make changes</v>
      </c>
      <c r="J66" s="123"/>
      <c r="L66" s="171"/>
      <c r="M66" s="171"/>
    </row>
    <row r="67" ht="15.15" spans="2:13">
      <c r="B67" s="527"/>
      <c r="C67" s="517">
        <v>0.395833333333333</v>
      </c>
      <c r="D67" s="518"/>
      <c r="E67" s="536" t="s">
        <v>217</v>
      </c>
      <c r="F67" s="40"/>
      <c r="G67" s="100"/>
      <c r="I67" s="523">
        <f t="shared" si="10"/>
        <v>0</v>
      </c>
      <c r="J67" s="123"/>
      <c r="L67" s="171"/>
      <c r="M67" s="171"/>
    </row>
    <row r="68" ht="15.15" spans="2:13">
      <c r="B68" s="527"/>
      <c r="C68" s="517" t="s">
        <v>69</v>
      </c>
      <c r="D68" s="518"/>
      <c r="E68" s="102" t="s">
        <v>44</v>
      </c>
      <c r="F68" s="103" t="s">
        <v>61</v>
      </c>
      <c r="G68" s="104" t="s">
        <v>62</v>
      </c>
      <c r="I68" s="523">
        <f t="shared" si="10"/>
        <v>0</v>
      </c>
      <c r="J68" s="123"/>
      <c r="L68" s="173"/>
      <c r="M68" s="173"/>
    </row>
    <row r="69" ht="43.2" spans="2:10">
      <c r="B69" s="527"/>
      <c r="C69" s="43" t="s">
        <v>381</v>
      </c>
      <c r="D69" s="208" t="s">
        <v>382</v>
      </c>
      <c r="E69" s="537"/>
      <c r="F69" s="107" t="str">
        <f t="shared" ref="F69:F96" si="13">IF(E69=100%,"Complete",IF(AND(E69&lt;100%,E69&gt;0%),"In Progress","Not Started"))</f>
        <v>Not Started</v>
      </c>
      <c r="G69" s="108"/>
      <c r="I69" s="523">
        <f t="shared" si="10"/>
        <v>0</v>
      </c>
      <c r="J69" s="123"/>
    </row>
    <row r="70" spans="2:10">
      <c r="B70" s="527"/>
      <c r="C70" s="45"/>
      <c r="D70" s="209"/>
      <c r="E70" s="538"/>
      <c r="F70" s="107" t="str">
        <f t="shared" si="13"/>
        <v>Not Started</v>
      </c>
      <c r="G70" s="111"/>
      <c r="I70" s="523">
        <f t="shared" si="10"/>
        <v>0</v>
      </c>
      <c r="J70" s="123"/>
    </row>
    <row r="71" spans="2:10">
      <c r="B71" s="527"/>
      <c r="C71" s="45"/>
      <c r="D71" s="209"/>
      <c r="E71" s="538"/>
      <c r="F71" s="107" t="str">
        <f t="shared" si="13"/>
        <v>Not Started</v>
      </c>
      <c r="G71" s="111"/>
      <c r="I71" s="523">
        <f t="shared" si="10"/>
        <v>0</v>
      </c>
      <c r="J71" s="123"/>
    </row>
    <row r="72" spans="2:10">
      <c r="B72" s="527"/>
      <c r="C72" s="45"/>
      <c r="D72" s="209"/>
      <c r="E72" s="538"/>
      <c r="F72" s="107" t="str">
        <f t="shared" si="13"/>
        <v>Not Started</v>
      </c>
      <c r="G72" s="111"/>
      <c r="I72" s="523">
        <f t="shared" si="10"/>
        <v>0</v>
      </c>
      <c r="J72" s="123"/>
    </row>
    <row r="73" ht="15.15" spans="2:10">
      <c r="B73" s="527"/>
      <c r="C73" s="211"/>
      <c r="D73" s="212"/>
      <c r="E73" s="539"/>
      <c r="F73" s="107" t="str">
        <f t="shared" si="13"/>
        <v>Not Started</v>
      </c>
      <c r="G73" s="103"/>
      <c r="I73" s="550"/>
      <c r="J73" s="551"/>
    </row>
    <row r="74" ht="15.15" spans="2:10">
      <c r="B74" s="527"/>
      <c r="C74" s="48">
        <v>0.541666666666667</v>
      </c>
      <c r="D74" s="114"/>
      <c r="E74" s="115" t="s">
        <v>71</v>
      </c>
      <c r="F74" s="116"/>
      <c r="G74" s="117"/>
      <c r="I74" s="552" t="s">
        <v>64</v>
      </c>
      <c r="J74" s="531"/>
    </row>
    <row r="75" ht="15.15" spans="2:10">
      <c r="B75" s="527"/>
      <c r="C75" s="519">
        <v>0.583333333333333</v>
      </c>
      <c r="D75" s="520"/>
      <c r="E75" s="50" t="s">
        <v>378</v>
      </c>
      <c r="F75" s="51"/>
      <c r="G75" s="118"/>
      <c r="I75" s="505" t="str">
        <f t="shared" si="10"/>
        <v>Level 1 coding challenges - palesachristabela@gmail.com - review</v>
      </c>
      <c r="J75" s="36"/>
    </row>
    <row r="76" ht="15.15" spans="2:10">
      <c r="B76" s="527"/>
      <c r="C76" s="519" t="s">
        <v>69</v>
      </c>
      <c r="D76" s="520"/>
      <c r="E76" s="120" t="s">
        <v>44</v>
      </c>
      <c r="F76" s="120" t="s">
        <v>61</v>
      </c>
      <c r="G76" s="118" t="s">
        <v>62</v>
      </c>
      <c r="I76" s="505">
        <f t="shared" si="10"/>
        <v>0</v>
      </c>
      <c r="J76" s="36"/>
    </row>
    <row r="77" spans="2:10">
      <c r="B77" s="527"/>
      <c r="C77" s="521" t="s">
        <v>326</v>
      </c>
      <c r="D77" s="522"/>
      <c r="E77" s="540">
        <v>0.98</v>
      </c>
      <c r="F77" s="541" t="str">
        <f t="shared" si="13"/>
        <v>In Progress</v>
      </c>
      <c r="G77" s="129"/>
      <c r="I77" s="505">
        <f t="shared" si="10"/>
        <v>0</v>
      </c>
      <c r="J77" s="36"/>
    </row>
    <row r="78" spans="2:10">
      <c r="B78" s="527"/>
      <c r="C78" s="523" t="s">
        <v>308</v>
      </c>
      <c r="D78" s="524"/>
      <c r="E78" s="542">
        <v>0.01</v>
      </c>
      <c r="F78" s="123" t="str">
        <f t="shared" si="13"/>
        <v>In Progress</v>
      </c>
      <c r="G78" s="130"/>
      <c r="I78" s="505">
        <f t="shared" si="10"/>
        <v>0</v>
      </c>
      <c r="J78" s="36"/>
    </row>
    <row r="79" ht="15.15" spans="2:10">
      <c r="B79" s="527"/>
      <c r="C79" s="523" t="s">
        <v>383</v>
      </c>
      <c r="D79" s="524"/>
      <c r="E79" s="542">
        <v>1</v>
      </c>
      <c r="F79" s="123" t="str">
        <f t="shared" si="13"/>
        <v>Complete</v>
      </c>
      <c r="G79" s="130"/>
      <c r="I79" s="505">
        <f t="shared" si="10"/>
        <v>0</v>
      </c>
      <c r="J79" s="36"/>
    </row>
    <row r="80" ht="15.15" spans="2:10">
      <c r="B80" s="527"/>
      <c r="C80" s="523" t="s">
        <v>384</v>
      </c>
      <c r="D80" s="524"/>
      <c r="E80" s="542">
        <v>0.98</v>
      </c>
      <c r="F80" s="123" t="str">
        <f t="shared" si="13"/>
        <v>In Progress</v>
      </c>
      <c r="G80" s="130"/>
      <c r="I80" s="553"/>
      <c r="J80" s="554"/>
    </row>
    <row r="81" ht="15.15" spans="2:10">
      <c r="B81" s="527"/>
      <c r="C81" s="523"/>
      <c r="D81" s="524"/>
      <c r="E81" s="542"/>
      <c r="F81" s="123" t="str">
        <f t="shared" si="13"/>
        <v>Not Started</v>
      </c>
      <c r="G81" s="130"/>
      <c r="I81" s="555" t="s">
        <v>67</v>
      </c>
      <c r="J81" s="556">
        <f>B92</f>
        <v>45601</v>
      </c>
    </row>
    <row r="82" ht="15.15" spans="2:10">
      <c r="B82" s="527"/>
      <c r="C82" s="523"/>
      <c r="D82" s="524"/>
      <c r="E82" s="542"/>
      <c r="F82" s="123" t="str">
        <f t="shared" si="13"/>
        <v>Not Started</v>
      </c>
      <c r="G82" s="130"/>
      <c r="I82" s="573"/>
      <c r="J82" s="574"/>
    </row>
    <row r="83" spans="2:10">
      <c r="B83" s="527"/>
      <c r="C83" s="523"/>
      <c r="D83" s="524"/>
      <c r="E83" s="542"/>
      <c r="F83" s="123" t="str">
        <f t="shared" si="13"/>
        <v>Not Started</v>
      </c>
      <c r="G83" s="130"/>
      <c r="I83" s="43">
        <f t="shared" ref="I83:J87" si="14">C106</f>
        <v>0</v>
      </c>
      <c r="J83" s="548">
        <f t="shared" ref="J83:J84" si="15">D106</f>
        <v>0</v>
      </c>
    </row>
    <row r="84" spans="2:10">
      <c r="B84" s="527"/>
      <c r="C84" s="523"/>
      <c r="D84" s="524"/>
      <c r="E84" s="542"/>
      <c r="F84" s="123" t="str">
        <f t="shared" si="13"/>
        <v>Not Started</v>
      </c>
      <c r="G84" s="130"/>
      <c r="I84" s="45">
        <f t="shared" si="14"/>
        <v>0</v>
      </c>
      <c r="J84" s="549">
        <f t="shared" si="15"/>
        <v>0</v>
      </c>
    </row>
    <row r="85" spans="2:10">
      <c r="B85" s="527"/>
      <c r="C85" s="523"/>
      <c r="D85" s="524"/>
      <c r="E85" s="542"/>
      <c r="F85" s="123" t="str">
        <f t="shared" si="13"/>
        <v>Not Started</v>
      </c>
      <c r="G85" s="130"/>
      <c r="I85" s="45">
        <f t="shared" si="14"/>
        <v>0</v>
      </c>
      <c r="J85" s="549">
        <f t="shared" si="14"/>
        <v>0</v>
      </c>
    </row>
    <row r="86" ht="15.15" spans="2:10">
      <c r="B86" s="563"/>
      <c r="C86" s="525"/>
      <c r="D86" s="526"/>
      <c r="E86" s="543"/>
      <c r="F86" s="123" t="str">
        <f t="shared" si="13"/>
        <v>Not Started</v>
      </c>
      <c r="G86" s="131"/>
      <c r="I86" s="45">
        <f t="shared" si="14"/>
        <v>0</v>
      </c>
      <c r="J86" s="549">
        <f t="shared" si="14"/>
        <v>0</v>
      </c>
    </row>
    <row r="87" ht="25.75" spans="2:10">
      <c r="B87" s="69"/>
      <c r="C87" s="70"/>
      <c r="D87" s="71"/>
      <c r="E87" s="134"/>
      <c r="F87" s="71"/>
      <c r="G87" s="71"/>
      <c r="I87" s="45">
        <f t="shared" si="14"/>
        <v>0</v>
      </c>
      <c r="J87" s="549">
        <f t="shared" si="14"/>
        <v>0</v>
      </c>
    </row>
    <row r="88" ht="15.75" customHeight="1" spans="2:10">
      <c r="B88" s="69"/>
      <c r="C88" s="70"/>
      <c r="D88" s="71"/>
      <c r="E88" s="134"/>
      <c r="F88" s="71"/>
      <c r="G88" s="71"/>
      <c r="I88" s="521" t="str">
        <f t="shared" ref="I88:I97" si="16">C114</f>
        <v>Consume GitHub API - continue</v>
      </c>
      <c r="J88" s="541"/>
    </row>
    <row r="89" spans="9:10">
      <c r="I89" s="523" t="str">
        <f t="shared" si="16"/>
        <v>Data wrangling - made changes if requested</v>
      </c>
      <c r="J89" s="123"/>
    </row>
    <row r="90" ht="15.15" spans="9:10">
      <c r="I90" s="523" t="str">
        <f t="shared" si="16"/>
        <v>Bank accounts part 1 - make changes if requested</v>
      </c>
      <c r="J90" s="123"/>
    </row>
    <row r="91" ht="21.75" customHeight="1" spans="2:10">
      <c r="B91" s="20" t="s">
        <v>58</v>
      </c>
      <c r="C91" s="21" t="s">
        <v>59</v>
      </c>
      <c r="D91" s="20" t="s">
        <v>60</v>
      </c>
      <c r="E91" s="20" t="s">
        <v>44</v>
      </c>
      <c r="F91" s="21" t="s">
        <v>61</v>
      </c>
      <c r="G91" s="80" t="s">
        <v>62</v>
      </c>
      <c r="I91" s="523" t="str">
        <f t="shared" si="16"/>
        <v>(C45) 2025 Learner Journey</v>
      </c>
      <c r="J91" s="123"/>
    </row>
    <row r="92" spans="2:10">
      <c r="B92" s="527">
        <v>45601</v>
      </c>
      <c r="C92" s="506">
        <v>0.208333333333333</v>
      </c>
      <c r="D92" s="507" t="s">
        <v>63</v>
      </c>
      <c r="E92" s="83">
        <v>1</v>
      </c>
      <c r="F92" s="528" t="str">
        <f t="shared" si="13"/>
        <v>Complete</v>
      </c>
      <c r="G92" s="82"/>
      <c r="I92" s="523">
        <f t="shared" si="16"/>
        <v>0</v>
      </c>
      <c r="J92" s="123"/>
    </row>
    <row r="93" spans="2:10">
      <c r="B93" s="527"/>
      <c r="C93" s="508">
        <v>0.215277777777778</v>
      </c>
      <c r="D93" s="509" t="s">
        <v>373</v>
      </c>
      <c r="E93" s="86">
        <v>1</v>
      </c>
      <c r="F93" s="529" t="str">
        <f t="shared" si="13"/>
        <v>Complete</v>
      </c>
      <c r="G93" s="85"/>
      <c r="I93" s="523">
        <f t="shared" si="16"/>
        <v>0</v>
      </c>
      <c r="J93" s="123"/>
    </row>
    <row r="94" spans="2:10">
      <c r="B94" s="527"/>
      <c r="C94" s="508">
        <v>0.243055555555556</v>
      </c>
      <c r="D94" s="509" t="s">
        <v>374</v>
      </c>
      <c r="E94" s="86">
        <v>1</v>
      </c>
      <c r="F94" s="529" t="str">
        <f t="shared" si="13"/>
        <v>Complete</v>
      </c>
      <c r="G94" s="85"/>
      <c r="I94" s="523">
        <f t="shared" si="16"/>
        <v>0</v>
      </c>
      <c r="J94" s="123"/>
    </row>
    <row r="95" spans="2:10">
      <c r="B95" s="527"/>
      <c r="C95" s="508">
        <v>0.277777777777778</v>
      </c>
      <c r="D95" s="509" t="s">
        <v>375</v>
      </c>
      <c r="E95" s="86">
        <v>1</v>
      </c>
      <c r="F95" s="529" t="str">
        <f t="shared" si="13"/>
        <v>Complete</v>
      </c>
      <c r="G95" s="85"/>
      <c r="I95" s="523">
        <f t="shared" si="16"/>
        <v>0</v>
      </c>
      <c r="J95" s="123"/>
    </row>
    <row r="96" ht="15.15" spans="2:10">
      <c r="B96" s="527"/>
      <c r="C96" s="510">
        <v>0.326388888888889</v>
      </c>
      <c r="D96" s="511" t="s">
        <v>376</v>
      </c>
      <c r="E96" s="89">
        <v>1</v>
      </c>
      <c r="F96" s="530" t="str">
        <f t="shared" si="13"/>
        <v>Complete</v>
      </c>
      <c r="G96" s="88"/>
      <c r="I96" s="523">
        <f t="shared" si="16"/>
        <v>0</v>
      </c>
      <c r="J96" s="123"/>
    </row>
    <row r="97" ht="15.15" spans="2:10">
      <c r="B97" s="527"/>
      <c r="C97" s="512">
        <v>0.354166666666667</v>
      </c>
      <c r="D97" s="32"/>
      <c r="E97" s="29" t="s">
        <v>64</v>
      </c>
      <c r="F97" s="30"/>
      <c r="G97" s="531"/>
      <c r="I97" s="523">
        <f t="shared" si="16"/>
        <v>0</v>
      </c>
      <c r="J97" s="123"/>
    </row>
    <row r="98" ht="15.15" spans="2:10">
      <c r="B98" s="527"/>
      <c r="C98" s="564" t="s">
        <v>69</v>
      </c>
      <c r="D98" s="565"/>
      <c r="E98" s="96" t="s">
        <v>44</v>
      </c>
      <c r="F98" s="93" t="s">
        <v>61</v>
      </c>
      <c r="G98" s="92" t="s">
        <v>62</v>
      </c>
      <c r="I98" s="575"/>
      <c r="J98" s="576"/>
    </row>
    <row r="99" ht="15.15" spans="2:10">
      <c r="B99" s="527"/>
      <c r="C99" s="566" t="s">
        <v>359</v>
      </c>
      <c r="D99" s="34"/>
      <c r="E99" s="94">
        <v>1</v>
      </c>
      <c r="F99" s="95" t="str">
        <f>IF(E99=100%,"Complete",IF(AND(E99&lt;100%,E99&gt;0%),"In Progress","Not Started"))</f>
        <v>Complete</v>
      </c>
      <c r="G99" s="96"/>
      <c r="I99" s="552" t="s">
        <v>64</v>
      </c>
      <c r="J99" s="531"/>
    </row>
    <row r="100" ht="50.25" customHeight="1" spans="2:10">
      <c r="B100" s="527"/>
      <c r="C100" s="567" t="s">
        <v>362</v>
      </c>
      <c r="D100" s="568" t="s">
        <v>363</v>
      </c>
      <c r="E100" s="97">
        <v>1</v>
      </c>
      <c r="F100" s="95" t="str">
        <f t="shared" ref="F100:F103" si="17">IF(E100=100%,"Complete",IF(AND(E100&lt;100%,E100&gt;0%),"In Progress","Not Started"))</f>
        <v>Complete</v>
      </c>
      <c r="G100" s="98"/>
      <c r="I100" s="513" t="str">
        <f>C99</f>
        <v>Level 1 coding challenges - palesachristabela@gmail.com - review</v>
      </c>
      <c r="J100" s="34"/>
    </row>
    <row r="101" spans="2:10">
      <c r="B101" s="527"/>
      <c r="C101" s="569"/>
      <c r="D101" s="36"/>
      <c r="E101" s="97"/>
      <c r="F101" s="95" t="str">
        <f t="shared" si="17"/>
        <v>Not Started</v>
      </c>
      <c r="G101" s="98"/>
      <c r="I101" s="505" t="str">
        <f t="shared" ref="I101:I104" si="18">C100</f>
        <v>Level 2 coding challenges - bhekumuzitshabalala.main@gmail.com - review</v>
      </c>
      <c r="J101" s="36"/>
    </row>
    <row r="102" spans="2:10">
      <c r="B102" s="527"/>
      <c r="C102" s="505"/>
      <c r="D102" s="36"/>
      <c r="E102" s="97"/>
      <c r="F102" s="95" t="str">
        <f t="shared" si="17"/>
        <v>Not Started</v>
      </c>
      <c r="G102" s="98"/>
      <c r="I102" s="505">
        <f t="shared" si="18"/>
        <v>0</v>
      </c>
      <c r="J102" s="36"/>
    </row>
    <row r="103" ht="15.15" spans="2:10">
      <c r="B103" s="527"/>
      <c r="C103" s="456"/>
      <c r="D103" s="457"/>
      <c r="E103" s="572"/>
      <c r="F103" s="95" t="str">
        <f t="shared" si="17"/>
        <v>Not Started</v>
      </c>
      <c r="G103" s="535"/>
      <c r="I103" s="505">
        <f t="shared" si="18"/>
        <v>0</v>
      </c>
      <c r="J103" s="36"/>
    </row>
    <row r="104" ht="15.15" spans="2:10">
      <c r="B104" s="527"/>
      <c r="C104" s="41">
        <v>0.395833333333333</v>
      </c>
      <c r="D104" s="101"/>
      <c r="E104" s="536" t="s">
        <v>217</v>
      </c>
      <c r="F104" s="40"/>
      <c r="G104" s="100"/>
      <c r="I104" s="505">
        <f t="shared" si="18"/>
        <v>0</v>
      </c>
      <c r="J104" s="36"/>
    </row>
    <row r="105" ht="15.15" spans="2:10">
      <c r="B105" s="527"/>
      <c r="C105" s="517" t="s">
        <v>69</v>
      </c>
      <c r="D105" s="518"/>
      <c r="E105" s="102" t="s">
        <v>44</v>
      </c>
      <c r="F105" s="103" t="s">
        <v>61</v>
      </c>
      <c r="G105" s="104" t="s">
        <v>62</v>
      </c>
      <c r="I105" s="557" t="s">
        <v>76</v>
      </c>
      <c r="J105" s="558"/>
    </row>
    <row r="106" spans="2:10">
      <c r="B106" s="527"/>
      <c r="C106" s="43"/>
      <c r="D106" s="208"/>
      <c r="E106" s="537"/>
      <c r="F106" s="107" t="str">
        <f t="shared" ref="F106:F133" si="19">IF(E106=100%,"Complete",IF(AND(E106&lt;100%,E106&gt;0%),"In Progress","Not Started"))</f>
        <v>Not Started</v>
      </c>
      <c r="G106" s="108"/>
      <c r="I106" s="559" t="s">
        <v>77</v>
      </c>
      <c r="J106" s="560"/>
    </row>
    <row r="107" ht="15.15" spans="2:10">
      <c r="B107" s="527"/>
      <c r="C107" s="45"/>
      <c r="D107" s="209"/>
      <c r="E107" s="538"/>
      <c r="F107" s="107" t="str">
        <f t="shared" si="19"/>
        <v>Not Started</v>
      </c>
      <c r="G107" s="111"/>
      <c r="I107" s="561"/>
      <c r="J107" s="562"/>
    </row>
    <row r="108" spans="2:7">
      <c r="B108" s="527"/>
      <c r="C108" s="45"/>
      <c r="D108" s="209"/>
      <c r="E108" s="538"/>
      <c r="F108" s="107" t="str">
        <f t="shared" si="19"/>
        <v>Not Started</v>
      </c>
      <c r="G108" s="111"/>
    </row>
    <row r="109" ht="15.15" spans="2:7">
      <c r="B109" s="527"/>
      <c r="C109" s="45"/>
      <c r="D109" s="209"/>
      <c r="E109" s="538"/>
      <c r="F109" s="107" t="str">
        <f t="shared" si="19"/>
        <v>Not Started</v>
      </c>
      <c r="G109" s="111"/>
    </row>
    <row r="110" ht="15.75" customHeight="1" spans="2:10">
      <c r="B110" s="527"/>
      <c r="C110" s="211"/>
      <c r="D110" s="212"/>
      <c r="E110" s="539"/>
      <c r="F110" s="107" t="str">
        <f t="shared" si="19"/>
        <v>Not Started</v>
      </c>
      <c r="G110" s="103"/>
      <c r="I110" s="544" t="s">
        <v>47</v>
      </c>
      <c r="J110" s="545">
        <f>J81</f>
        <v>45601</v>
      </c>
    </row>
    <row r="111" ht="15.75" customHeight="1" spans="2:10">
      <c r="B111" s="527"/>
      <c r="C111" s="48">
        <v>0.541666666666667</v>
      </c>
      <c r="D111" s="114"/>
      <c r="E111" s="115" t="s">
        <v>71</v>
      </c>
      <c r="F111" s="116"/>
      <c r="G111" s="117"/>
      <c r="I111" s="546"/>
      <c r="J111" s="547"/>
    </row>
    <row r="112" ht="15.75" customHeight="1" spans="2:10">
      <c r="B112" s="527"/>
      <c r="C112" s="519">
        <v>0.583333333333333</v>
      </c>
      <c r="D112" s="520"/>
      <c r="E112" s="50" t="s">
        <v>378</v>
      </c>
      <c r="F112" s="51"/>
      <c r="G112" s="118"/>
      <c r="I112" s="43">
        <f t="shared" ref="I112:J126" si="20">I83</f>
        <v>0</v>
      </c>
      <c r="J112" s="548">
        <f t="shared" ref="J112:J113" si="21">J83</f>
        <v>0</v>
      </c>
    </row>
    <row r="113" ht="15.75" customHeight="1" spans="2:10">
      <c r="B113" s="527"/>
      <c r="C113" s="52" t="s">
        <v>69</v>
      </c>
      <c r="D113" s="119"/>
      <c r="E113" s="120" t="s">
        <v>44</v>
      </c>
      <c r="F113" s="120" t="s">
        <v>61</v>
      </c>
      <c r="G113" s="129" t="s">
        <v>62</v>
      </c>
      <c r="I113" s="45">
        <f t="shared" si="20"/>
        <v>0</v>
      </c>
      <c r="J113" s="549">
        <f t="shared" si="21"/>
        <v>0</v>
      </c>
    </row>
    <row r="114" spans="2:10">
      <c r="B114" s="527"/>
      <c r="C114" s="570" t="s">
        <v>308</v>
      </c>
      <c r="D114" s="571"/>
      <c r="E114" s="122">
        <v>0.32</v>
      </c>
      <c r="F114" s="522" t="str">
        <f t="shared" si="19"/>
        <v>In Progress</v>
      </c>
      <c r="G114" s="124"/>
      <c r="I114" s="45">
        <f t="shared" si="20"/>
        <v>0</v>
      </c>
      <c r="J114" s="549">
        <f t="shared" si="20"/>
        <v>0</v>
      </c>
    </row>
    <row r="115" spans="2:10">
      <c r="B115" s="527"/>
      <c r="C115" s="64" t="s">
        <v>326</v>
      </c>
      <c r="D115" s="65"/>
      <c r="E115" s="126">
        <v>0.96</v>
      </c>
      <c r="F115" s="524" t="str">
        <f t="shared" si="19"/>
        <v>In Progress</v>
      </c>
      <c r="G115" s="127" t="s">
        <v>385</v>
      </c>
      <c r="I115" s="45">
        <f t="shared" si="20"/>
        <v>0</v>
      </c>
      <c r="J115" s="549">
        <f t="shared" si="20"/>
        <v>0</v>
      </c>
    </row>
    <row r="116" ht="15.15" spans="2:10">
      <c r="B116" s="527"/>
      <c r="C116" s="64" t="s">
        <v>364</v>
      </c>
      <c r="D116" s="65"/>
      <c r="E116" s="126">
        <v>0.97</v>
      </c>
      <c r="F116" s="524" t="str">
        <f t="shared" si="19"/>
        <v>In Progress</v>
      </c>
      <c r="G116" s="127" t="s">
        <v>385</v>
      </c>
      <c r="I116" s="45">
        <f t="shared" si="20"/>
        <v>0</v>
      </c>
      <c r="J116" s="549">
        <f t="shared" si="20"/>
        <v>0</v>
      </c>
    </row>
    <row r="117" spans="2:10">
      <c r="B117" s="527"/>
      <c r="C117" s="64" t="s">
        <v>365</v>
      </c>
      <c r="D117" s="65"/>
      <c r="E117" s="126">
        <v>1</v>
      </c>
      <c r="F117" s="524" t="str">
        <f t="shared" si="19"/>
        <v>Complete</v>
      </c>
      <c r="G117" s="127"/>
      <c r="I117" s="521" t="str">
        <f t="shared" si="20"/>
        <v>Consume GitHub API - continue</v>
      </c>
      <c r="J117" s="541"/>
    </row>
    <row r="118" ht="15" customHeight="1" spans="2:10">
      <c r="B118" s="527"/>
      <c r="C118" s="64"/>
      <c r="D118" s="65"/>
      <c r="E118" s="126"/>
      <c r="F118" s="524" t="str">
        <f t="shared" si="19"/>
        <v>Not Started</v>
      </c>
      <c r="G118" s="127"/>
      <c r="I118" s="523" t="str">
        <f t="shared" si="20"/>
        <v>Data wrangling - made changes if requested</v>
      </c>
      <c r="J118" s="123"/>
    </row>
    <row r="119" ht="15" customHeight="1" spans="2:10">
      <c r="B119" s="527"/>
      <c r="C119" s="64"/>
      <c r="D119" s="65"/>
      <c r="E119" s="126"/>
      <c r="F119" s="524" t="str">
        <f t="shared" si="19"/>
        <v>Not Started</v>
      </c>
      <c r="G119" s="127"/>
      <c r="I119" s="523" t="str">
        <f t="shared" si="20"/>
        <v>Bank accounts part 1 - make changes if requested</v>
      </c>
      <c r="J119" s="123"/>
    </row>
    <row r="120" ht="15" customHeight="1" spans="2:10">
      <c r="B120" s="527"/>
      <c r="C120" s="64"/>
      <c r="D120" s="65"/>
      <c r="E120" s="126"/>
      <c r="F120" s="524" t="str">
        <f t="shared" si="19"/>
        <v>Not Started</v>
      </c>
      <c r="G120" s="127"/>
      <c r="I120" s="523" t="str">
        <f t="shared" si="20"/>
        <v>(C45) 2025 Learner Journey</v>
      </c>
      <c r="J120" s="123"/>
    </row>
    <row r="121" ht="15" customHeight="1" spans="2:10">
      <c r="B121" s="527"/>
      <c r="C121" s="64"/>
      <c r="D121" s="65"/>
      <c r="E121" s="126"/>
      <c r="F121" s="524" t="str">
        <f t="shared" si="19"/>
        <v>Not Started</v>
      </c>
      <c r="G121" s="127"/>
      <c r="I121" s="523">
        <f t="shared" si="20"/>
        <v>0</v>
      </c>
      <c r="J121" s="123"/>
    </row>
    <row r="122" ht="15" customHeight="1" spans="2:10">
      <c r="B122" s="527"/>
      <c r="C122" s="64"/>
      <c r="D122" s="65"/>
      <c r="E122" s="126"/>
      <c r="F122" s="524" t="str">
        <f t="shared" si="19"/>
        <v>Not Started</v>
      </c>
      <c r="G122" s="127"/>
      <c r="I122" s="523">
        <f t="shared" si="20"/>
        <v>0</v>
      </c>
      <c r="J122" s="123"/>
    </row>
    <row r="123" ht="15.75" customHeight="1" spans="2:10">
      <c r="B123" s="563"/>
      <c r="C123" s="67"/>
      <c r="D123" s="68"/>
      <c r="E123" s="132"/>
      <c r="F123" s="524" t="str">
        <f t="shared" si="19"/>
        <v>Not Started</v>
      </c>
      <c r="G123" s="133"/>
      <c r="I123" s="523">
        <f t="shared" si="20"/>
        <v>0</v>
      </c>
      <c r="J123" s="123"/>
    </row>
    <row r="124" ht="25" spans="2:10">
      <c r="B124" s="69"/>
      <c r="C124" s="70"/>
      <c r="D124" s="71"/>
      <c r="E124" s="134"/>
      <c r="F124" s="71"/>
      <c r="G124" s="71"/>
      <c r="I124" s="523">
        <f t="shared" si="20"/>
        <v>0</v>
      </c>
      <c r="J124" s="123"/>
    </row>
    <row r="125" ht="15.75" customHeight="1" spans="2:10">
      <c r="B125" s="69"/>
      <c r="C125" s="70"/>
      <c r="D125" s="71"/>
      <c r="E125" s="134"/>
      <c r="F125" s="71"/>
      <c r="G125" s="71"/>
      <c r="I125" s="523">
        <f t="shared" si="20"/>
        <v>0</v>
      </c>
      <c r="J125" s="123"/>
    </row>
    <row r="126" spans="9:10">
      <c r="I126" s="523">
        <f t="shared" si="20"/>
        <v>0</v>
      </c>
      <c r="J126" s="123"/>
    </row>
    <row r="127" ht="15.15" spans="9:10">
      <c r="I127" s="550"/>
      <c r="J127" s="551"/>
    </row>
    <row r="128" ht="21.75" customHeight="1" spans="2:10">
      <c r="B128" s="20" t="s">
        <v>58</v>
      </c>
      <c r="C128" s="21" t="s">
        <v>59</v>
      </c>
      <c r="D128" s="20" t="s">
        <v>60</v>
      </c>
      <c r="E128" s="20" t="s">
        <v>44</v>
      </c>
      <c r="F128" s="21" t="s">
        <v>61</v>
      </c>
      <c r="G128" s="80" t="s">
        <v>62</v>
      </c>
      <c r="I128" s="552" t="s">
        <v>64</v>
      </c>
      <c r="J128" s="531"/>
    </row>
    <row r="129" spans="2:10">
      <c r="B129" s="527">
        <v>45602</v>
      </c>
      <c r="C129" s="506">
        <v>0.208333333333333</v>
      </c>
      <c r="D129" s="507" t="s">
        <v>63</v>
      </c>
      <c r="E129" s="83"/>
      <c r="F129" s="528" t="str">
        <f t="shared" si="19"/>
        <v>Not Started</v>
      </c>
      <c r="G129" s="82"/>
      <c r="I129" s="505" t="str">
        <f t="shared" ref="I129:I133" si="22">I100</f>
        <v>Level 1 coding challenges - palesachristabela@gmail.com - review</v>
      </c>
      <c r="J129" s="36"/>
    </row>
    <row r="130" spans="2:10">
      <c r="B130" s="527"/>
      <c r="C130" s="508">
        <v>0.215277777777778</v>
      </c>
      <c r="D130" s="509" t="s">
        <v>373</v>
      </c>
      <c r="E130" s="86"/>
      <c r="F130" s="529" t="str">
        <f t="shared" si="19"/>
        <v>Not Started</v>
      </c>
      <c r="G130" s="85"/>
      <c r="I130" s="505" t="str">
        <f t="shared" si="22"/>
        <v>Level 2 coding challenges - bhekumuzitshabalala.main@gmail.com - review</v>
      </c>
      <c r="J130" s="36"/>
    </row>
    <row r="131" spans="2:10">
      <c r="B131" s="527"/>
      <c r="C131" s="508">
        <v>0.243055555555556</v>
      </c>
      <c r="D131" s="509" t="s">
        <v>374</v>
      </c>
      <c r="E131" s="86"/>
      <c r="F131" s="529" t="str">
        <f t="shared" si="19"/>
        <v>Not Started</v>
      </c>
      <c r="G131" s="85"/>
      <c r="I131" s="505">
        <f t="shared" si="22"/>
        <v>0</v>
      </c>
      <c r="J131" s="36"/>
    </row>
    <row r="132" spans="2:10">
      <c r="B132" s="527"/>
      <c r="C132" s="508">
        <v>0.277777777777778</v>
      </c>
      <c r="D132" s="509" t="s">
        <v>375</v>
      </c>
      <c r="E132" s="86"/>
      <c r="F132" s="529" t="str">
        <f t="shared" si="19"/>
        <v>Not Started</v>
      </c>
      <c r="G132" s="85"/>
      <c r="I132" s="505">
        <f t="shared" si="22"/>
        <v>0</v>
      </c>
      <c r="J132" s="36"/>
    </row>
    <row r="133" ht="15.75" customHeight="1" spans="2:10">
      <c r="B133" s="527"/>
      <c r="C133" s="510">
        <v>0.326388888888889</v>
      </c>
      <c r="D133" s="511" t="s">
        <v>376</v>
      </c>
      <c r="E133" s="89"/>
      <c r="F133" s="530" t="str">
        <f t="shared" si="19"/>
        <v>Not Started</v>
      </c>
      <c r="G133" s="88"/>
      <c r="I133" s="505">
        <f t="shared" si="22"/>
        <v>0</v>
      </c>
      <c r="J133" s="36"/>
    </row>
    <row r="134" ht="15.75" customHeight="1" spans="2:10">
      <c r="B134" s="527"/>
      <c r="C134" s="512">
        <v>0.354166666666667</v>
      </c>
      <c r="D134" s="32"/>
      <c r="E134" s="29" t="s">
        <v>64</v>
      </c>
      <c r="F134" s="30"/>
      <c r="G134" s="531"/>
      <c r="I134" s="553"/>
      <c r="J134" s="554"/>
    </row>
    <row r="135" ht="15.75" customHeight="1" spans="2:10">
      <c r="B135" s="527"/>
      <c r="C135" s="512" t="s">
        <v>69</v>
      </c>
      <c r="D135" s="32"/>
      <c r="E135" s="96" t="s">
        <v>44</v>
      </c>
      <c r="F135" s="93" t="s">
        <v>61</v>
      </c>
      <c r="G135" s="92" t="s">
        <v>62</v>
      </c>
      <c r="I135" s="555" t="s">
        <v>67</v>
      </c>
      <c r="J135" s="556">
        <f>B129</f>
        <v>45602</v>
      </c>
    </row>
    <row r="136" ht="15.15" spans="2:10">
      <c r="B136" s="527"/>
      <c r="C136" s="513"/>
      <c r="D136" s="514"/>
      <c r="E136" s="532"/>
      <c r="F136" s="95" t="str">
        <f t="shared" ref="F136:F140" si="23">IF(E136=100%,"Complete",IF(AND(E136&lt;100%,E136&gt;0%),"In Progress","Not Started"))</f>
        <v>Not Started</v>
      </c>
      <c r="G136" s="96"/>
      <c r="I136" s="573"/>
      <c r="J136" s="574"/>
    </row>
    <row r="137" spans="2:10">
      <c r="B137" s="527"/>
      <c r="C137" s="505"/>
      <c r="D137" s="515"/>
      <c r="E137" s="533"/>
      <c r="F137" s="95" t="str">
        <f t="shared" si="23"/>
        <v>Not Started</v>
      </c>
      <c r="G137" s="98"/>
      <c r="I137" s="43">
        <f t="shared" ref="I137:J141" si="24">C143</f>
        <v>0</v>
      </c>
      <c r="J137" s="548">
        <f t="shared" ref="J137:J138" si="25">D143</f>
        <v>0</v>
      </c>
    </row>
    <row r="138" spans="2:10">
      <c r="B138" s="527"/>
      <c r="C138" s="505"/>
      <c r="D138" s="515"/>
      <c r="E138" s="533"/>
      <c r="F138" s="95" t="str">
        <f t="shared" si="23"/>
        <v>Not Started</v>
      </c>
      <c r="G138" s="98"/>
      <c r="I138" s="45">
        <f t="shared" si="24"/>
        <v>0</v>
      </c>
      <c r="J138" s="549">
        <f t="shared" si="25"/>
        <v>0</v>
      </c>
    </row>
    <row r="139" spans="2:10">
      <c r="B139" s="527"/>
      <c r="C139" s="505"/>
      <c r="D139" s="515"/>
      <c r="E139" s="533"/>
      <c r="F139" s="95" t="str">
        <f t="shared" si="23"/>
        <v>Not Started</v>
      </c>
      <c r="G139" s="98"/>
      <c r="I139" s="45">
        <f t="shared" si="24"/>
        <v>0</v>
      </c>
      <c r="J139" s="549">
        <f t="shared" si="24"/>
        <v>0</v>
      </c>
    </row>
    <row r="140" ht="15.75" customHeight="1" spans="2:10">
      <c r="B140" s="527"/>
      <c r="C140" s="456"/>
      <c r="D140" s="516"/>
      <c r="E140" s="534"/>
      <c r="F140" s="95" t="str">
        <f t="shared" si="23"/>
        <v>Not Started</v>
      </c>
      <c r="G140" s="535"/>
      <c r="I140" s="45">
        <f t="shared" si="24"/>
        <v>0</v>
      </c>
      <c r="J140" s="549">
        <f t="shared" si="24"/>
        <v>0</v>
      </c>
    </row>
    <row r="141" ht="15.75" customHeight="1" spans="2:10">
      <c r="B141" s="527"/>
      <c r="C141" s="517">
        <v>0.395833333333333</v>
      </c>
      <c r="D141" s="518"/>
      <c r="E141" s="536" t="s">
        <v>217</v>
      </c>
      <c r="F141" s="40"/>
      <c r="G141" s="100"/>
      <c r="I141" s="45">
        <f t="shared" si="24"/>
        <v>0</v>
      </c>
      <c r="J141" s="549">
        <f t="shared" si="24"/>
        <v>0</v>
      </c>
    </row>
    <row r="142" ht="15.75" customHeight="1" spans="2:10">
      <c r="B142" s="527"/>
      <c r="C142" s="517" t="s">
        <v>69</v>
      </c>
      <c r="D142" s="518"/>
      <c r="E142" s="102" t="s">
        <v>44</v>
      </c>
      <c r="F142" s="103" t="s">
        <v>61</v>
      </c>
      <c r="G142" s="104" t="s">
        <v>62</v>
      </c>
      <c r="I142" s="521" t="str">
        <f t="shared" ref="I142:I151" si="26">C151</f>
        <v>Consume GitHub API - continue</v>
      </c>
      <c r="J142" s="541"/>
    </row>
    <row r="143" spans="2:10">
      <c r="B143" s="527"/>
      <c r="C143" s="43"/>
      <c r="D143" s="208"/>
      <c r="E143" s="537"/>
      <c r="F143" s="107" t="str">
        <f t="shared" ref="F143:F170" si="27">IF(E143=100%,"Complete",IF(AND(E143&lt;100%,E143&gt;0%),"In Progress","Not Started"))</f>
        <v>Not Started</v>
      </c>
      <c r="G143" s="108"/>
      <c r="I143" s="523" t="str">
        <f t="shared" si="26"/>
        <v>Data wrangling - made changes if requested</v>
      </c>
      <c r="J143" s="123"/>
    </row>
    <row r="144" spans="2:10">
      <c r="B144" s="527"/>
      <c r="C144" s="45"/>
      <c r="D144" s="209"/>
      <c r="E144" s="538"/>
      <c r="F144" s="107" t="str">
        <f t="shared" si="27"/>
        <v>Not Started</v>
      </c>
      <c r="G144" s="111"/>
      <c r="I144" s="523" t="str">
        <f t="shared" si="26"/>
        <v>Bank accounts part 1 - make changes if requested</v>
      </c>
      <c r="J144" s="123"/>
    </row>
    <row r="145" spans="2:10">
      <c r="B145" s="527"/>
      <c r="C145" s="45"/>
      <c r="D145" s="209"/>
      <c r="E145" s="538"/>
      <c r="F145" s="107" t="str">
        <f t="shared" si="27"/>
        <v>Not Started</v>
      </c>
      <c r="G145" s="111"/>
      <c r="I145" s="523">
        <f t="shared" si="26"/>
        <v>0</v>
      </c>
      <c r="J145" s="123"/>
    </row>
    <row r="146" spans="2:10">
      <c r="B146" s="527"/>
      <c r="C146" s="45"/>
      <c r="D146" s="209"/>
      <c r="E146" s="538"/>
      <c r="F146" s="107" t="str">
        <f t="shared" si="27"/>
        <v>Not Started</v>
      </c>
      <c r="G146" s="111"/>
      <c r="I146" s="523">
        <f t="shared" si="26"/>
        <v>0</v>
      </c>
      <c r="J146" s="123"/>
    </row>
    <row r="147" ht="15.75" customHeight="1" spans="2:10">
      <c r="B147" s="527"/>
      <c r="C147" s="211"/>
      <c r="D147" s="212"/>
      <c r="E147" s="539"/>
      <c r="F147" s="107" t="str">
        <f t="shared" si="27"/>
        <v>Not Started</v>
      </c>
      <c r="G147" s="103"/>
      <c r="I147" s="523">
        <f t="shared" si="26"/>
        <v>0</v>
      </c>
      <c r="J147" s="123"/>
    </row>
    <row r="148" ht="15.75" customHeight="1" spans="2:10">
      <c r="B148" s="527"/>
      <c r="C148" s="48">
        <v>0.541666666666667</v>
      </c>
      <c r="D148" s="114"/>
      <c r="E148" s="115" t="s">
        <v>71</v>
      </c>
      <c r="F148" s="116"/>
      <c r="G148" s="117"/>
      <c r="I148" s="523">
        <f t="shared" si="26"/>
        <v>0</v>
      </c>
      <c r="J148" s="123"/>
    </row>
    <row r="149" ht="15.75" customHeight="1" spans="2:10">
      <c r="B149" s="527"/>
      <c r="C149" s="519">
        <v>0.583333333333333</v>
      </c>
      <c r="D149" s="520"/>
      <c r="E149" s="50" t="s">
        <v>378</v>
      </c>
      <c r="F149" s="51"/>
      <c r="G149" s="118"/>
      <c r="I149" s="523">
        <f t="shared" si="26"/>
        <v>0</v>
      </c>
      <c r="J149" s="123"/>
    </row>
    <row r="150" ht="15.75" customHeight="1" spans="2:10">
      <c r="B150" s="527"/>
      <c r="C150" s="519" t="s">
        <v>69</v>
      </c>
      <c r="D150" s="520"/>
      <c r="E150" s="120" t="s">
        <v>44</v>
      </c>
      <c r="F150" s="120" t="s">
        <v>61</v>
      </c>
      <c r="G150" s="129" t="s">
        <v>62</v>
      </c>
      <c r="I150" s="523">
        <f t="shared" si="26"/>
        <v>0</v>
      </c>
      <c r="J150" s="123"/>
    </row>
    <row r="151" spans="2:10">
      <c r="B151" s="527"/>
      <c r="C151" s="570" t="s">
        <v>308</v>
      </c>
      <c r="D151" s="571"/>
      <c r="E151" s="540"/>
      <c r="F151" s="522" t="str">
        <f t="shared" si="27"/>
        <v>Not Started</v>
      </c>
      <c r="G151" s="577"/>
      <c r="I151" s="523">
        <f t="shared" si="26"/>
        <v>0</v>
      </c>
      <c r="J151" s="123"/>
    </row>
    <row r="152" ht="15.15" spans="2:10">
      <c r="B152" s="527"/>
      <c r="C152" s="64" t="s">
        <v>326</v>
      </c>
      <c r="D152" s="65"/>
      <c r="E152" s="542"/>
      <c r="F152" s="524" t="str">
        <f t="shared" si="27"/>
        <v>Not Started</v>
      </c>
      <c r="G152" s="578"/>
      <c r="I152" s="575"/>
      <c r="J152" s="576"/>
    </row>
    <row r="153" ht="15.75" customHeight="1" spans="2:10">
      <c r="B153" s="527"/>
      <c r="C153" s="64" t="s">
        <v>364</v>
      </c>
      <c r="D153" s="65"/>
      <c r="E153" s="542"/>
      <c r="F153" s="524" t="str">
        <f t="shared" si="27"/>
        <v>Not Started</v>
      </c>
      <c r="G153" s="578"/>
      <c r="I153" s="552" t="s">
        <v>64</v>
      </c>
      <c r="J153" s="531"/>
    </row>
    <row r="154" spans="2:10">
      <c r="B154" s="527"/>
      <c r="C154" s="523"/>
      <c r="D154" s="524"/>
      <c r="E154" s="542"/>
      <c r="F154" s="524" t="str">
        <f t="shared" si="27"/>
        <v>Not Started</v>
      </c>
      <c r="G154" s="578"/>
      <c r="I154" s="513">
        <f t="shared" ref="I154:I158" si="28">C136</f>
        <v>0</v>
      </c>
      <c r="J154" s="34"/>
    </row>
    <row r="155" spans="2:10">
      <c r="B155" s="527"/>
      <c r="C155" s="523"/>
      <c r="D155" s="524"/>
      <c r="E155" s="542"/>
      <c r="F155" s="524" t="str">
        <f t="shared" si="27"/>
        <v>Not Started</v>
      </c>
      <c r="G155" s="578"/>
      <c r="I155" s="505">
        <f t="shared" si="28"/>
        <v>0</v>
      </c>
      <c r="J155" s="36"/>
    </row>
    <row r="156" spans="2:10">
      <c r="B156" s="527"/>
      <c r="C156" s="523"/>
      <c r="D156" s="524"/>
      <c r="E156" s="542"/>
      <c r="F156" s="524" t="str">
        <f t="shared" si="27"/>
        <v>Not Started</v>
      </c>
      <c r="G156" s="578"/>
      <c r="I156" s="505">
        <f t="shared" si="28"/>
        <v>0</v>
      </c>
      <c r="J156" s="36"/>
    </row>
    <row r="157" spans="2:10">
      <c r="B157" s="527"/>
      <c r="C157" s="523"/>
      <c r="D157" s="524"/>
      <c r="E157" s="542"/>
      <c r="F157" s="524" t="str">
        <f t="shared" si="27"/>
        <v>Not Started</v>
      </c>
      <c r="G157" s="578"/>
      <c r="I157" s="505">
        <f t="shared" si="28"/>
        <v>0</v>
      </c>
      <c r="J157" s="36"/>
    </row>
    <row r="158" ht="15.75" customHeight="1" spans="2:10">
      <c r="B158" s="527"/>
      <c r="C158" s="523"/>
      <c r="D158" s="524"/>
      <c r="E158" s="542"/>
      <c r="F158" s="524" t="str">
        <f t="shared" si="27"/>
        <v>Not Started</v>
      </c>
      <c r="G158" s="578"/>
      <c r="I158" s="505">
        <f t="shared" si="28"/>
        <v>0</v>
      </c>
      <c r="J158" s="36"/>
    </row>
    <row r="159" ht="15.75" customHeight="1" spans="2:10">
      <c r="B159" s="527"/>
      <c r="C159" s="523"/>
      <c r="D159" s="524"/>
      <c r="E159" s="542"/>
      <c r="F159" s="524" t="str">
        <f t="shared" si="27"/>
        <v>Not Started</v>
      </c>
      <c r="G159" s="578"/>
      <c r="I159" s="557" t="s">
        <v>76</v>
      </c>
      <c r="J159" s="558"/>
    </row>
    <row r="160" ht="15.75" customHeight="1" spans="2:10">
      <c r="B160" s="563"/>
      <c r="C160" s="525"/>
      <c r="D160" s="526"/>
      <c r="E160" s="543"/>
      <c r="F160" s="524" t="str">
        <f t="shared" si="27"/>
        <v>Not Started</v>
      </c>
      <c r="G160" s="579"/>
      <c r="I160" s="559" t="s">
        <v>77</v>
      </c>
      <c r="J160" s="560"/>
    </row>
    <row r="161" ht="25.75" spans="2:10">
      <c r="B161" s="69"/>
      <c r="C161" s="70"/>
      <c r="D161" s="71"/>
      <c r="E161" s="134"/>
      <c r="F161" s="71"/>
      <c r="G161" s="71"/>
      <c r="I161" s="561"/>
      <c r="J161" s="562"/>
    </row>
    <row r="162" ht="15.75" customHeight="1" spans="2:7">
      <c r="B162" s="69"/>
      <c r="C162" s="70"/>
      <c r="D162" s="71"/>
      <c r="E162" s="134"/>
      <c r="F162" s="71"/>
      <c r="G162" s="71"/>
    </row>
    <row r="163" ht="15.15"/>
    <row r="164" ht="15.15" spans="9:10">
      <c r="I164" s="544" t="s">
        <v>47</v>
      </c>
      <c r="J164" s="545">
        <f>J135</f>
        <v>45602</v>
      </c>
    </row>
    <row r="165" ht="21.75" customHeight="1" spans="2:10">
      <c r="B165" s="20" t="s">
        <v>58</v>
      </c>
      <c r="C165" s="21" t="s">
        <v>59</v>
      </c>
      <c r="D165" s="20" t="s">
        <v>60</v>
      </c>
      <c r="E165" s="20" t="s">
        <v>44</v>
      </c>
      <c r="F165" s="21" t="s">
        <v>61</v>
      </c>
      <c r="G165" s="80" t="s">
        <v>62</v>
      </c>
      <c r="I165" s="546"/>
      <c r="J165" s="547"/>
    </row>
    <row r="166" spans="2:10">
      <c r="B166" s="527"/>
      <c r="C166" s="506">
        <v>0.208333333333333</v>
      </c>
      <c r="D166" s="507" t="s">
        <v>63</v>
      </c>
      <c r="E166" s="83"/>
      <c r="F166" s="528" t="str">
        <f t="shared" si="27"/>
        <v>Not Started</v>
      </c>
      <c r="G166" s="82"/>
      <c r="I166" s="43">
        <f t="shared" ref="I166:J187" si="29">I137</f>
        <v>0</v>
      </c>
      <c r="J166" s="548">
        <f t="shared" ref="J166:J167" si="30">J137</f>
        <v>0</v>
      </c>
    </row>
    <row r="167" spans="2:10">
      <c r="B167" s="527"/>
      <c r="C167" s="508">
        <v>0.215277777777778</v>
      </c>
      <c r="D167" s="509" t="s">
        <v>373</v>
      </c>
      <c r="E167" s="86"/>
      <c r="F167" s="529" t="str">
        <f t="shared" si="27"/>
        <v>Not Started</v>
      </c>
      <c r="G167" s="85"/>
      <c r="I167" s="45">
        <f t="shared" si="29"/>
        <v>0</v>
      </c>
      <c r="J167" s="549">
        <f t="shared" si="30"/>
        <v>0</v>
      </c>
    </row>
    <row r="168" spans="2:10">
      <c r="B168" s="527"/>
      <c r="C168" s="508">
        <v>0.243055555555556</v>
      </c>
      <c r="D168" s="509" t="s">
        <v>374</v>
      </c>
      <c r="E168" s="86"/>
      <c r="F168" s="529" t="str">
        <f t="shared" si="27"/>
        <v>Not Started</v>
      </c>
      <c r="G168" s="85"/>
      <c r="I168" s="45">
        <f t="shared" si="29"/>
        <v>0</v>
      </c>
      <c r="J168" s="549">
        <f t="shared" si="29"/>
        <v>0</v>
      </c>
    </row>
    <row r="169" spans="2:10">
      <c r="B169" s="527"/>
      <c r="C169" s="508">
        <v>0.277777777777778</v>
      </c>
      <c r="D169" s="509" t="s">
        <v>375</v>
      </c>
      <c r="E169" s="86"/>
      <c r="F169" s="529" t="str">
        <f t="shared" si="27"/>
        <v>Not Started</v>
      </c>
      <c r="G169" s="85"/>
      <c r="I169" s="45">
        <f t="shared" si="29"/>
        <v>0</v>
      </c>
      <c r="J169" s="549">
        <f t="shared" si="29"/>
        <v>0</v>
      </c>
    </row>
    <row r="170" ht="15.75" customHeight="1" spans="2:10">
      <c r="B170" s="527"/>
      <c r="C170" s="510">
        <v>0.326388888888889</v>
      </c>
      <c r="D170" s="511" t="s">
        <v>376</v>
      </c>
      <c r="E170" s="89"/>
      <c r="F170" s="530" t="str">
        <f t="shared" si="27"/>
        <v>Not Started</v>
      </c>
      <c r="G170" s="88"/>
      <c r="I170" s="45">
        <f t="shared" si="29"/>
        <v>0</v>
      </c>
      <c r="J170" s="549">
        <f t="shared" si="29"/>
        <v>0</v>
      </c>
    </row>
    <row r="171" ht="15.75" customHeight="1" spans="2:10">
      <c r="B171" s="527"/>
      <c r="C171" s="512">
        <v>0.354166666666667</v>
      </c>
      <c r="D171" s="32"/>
      <c r="E171" s="29" t="s">
        <v>64</v>
      </c>
      <c r="F171" s="30"/>
      <c r="G171" s="531"/>
      <c r="I171" s="521" t="str">
        <f t="shared" si="29"/>
        <v>Consume GitHub API - continue</v>
      </c>
      <c r="J171" s="541"/>
    </row>
    <row r="172" ht="15.75" customHeight="1" spans="2:10">
      <c r="B172" s="527"/>
      <c r="C172" s="512" t="s">
        <v>69</v>
      </c>
      <c r="D172" s="32"/>
      <c r="E172" s="96" t="s">
        <v>44</v>
      </c>
      <c r="F172" s="93" t="s">
        <v>61</v>
      </c>
      <c r="G172" s="92" t="s">
        <v>62</v>
      </c>
      <c r="I172" s="523" t="str">
        <f t="shared" si="29"/>
        <v>Data wrangling - made changes if requested</v>
      </c>
      <c r="J172" s="123"/>
    </row>
    <row r="173" spans="2:10">
      <c r="B173" s="527"/>
      <c r="C173" s="513"/>
      <c r="D173" s="514"/>
      <c r="E173" s="532"/>
      <c r="F173" s="95" t="str">
        <f t="shared" ref="F173:F177" si="31">IF(E173=100%,"Complete",IF(AND(E173&lt;100%,E173&gt;0%),"In Progress","Not Started"))</f>
        <v>Not Started</v>
      </c>
      <c r="G173" s="96"/>
      <c r="I173" s="523" t="str">
        <f t="shared" si="29"/>
        <v>Bank accounts part 1 - make changes if requested</v>
      </c>
      <c r="J173" s="123"/>
    </row>
    <row r="174" spans="2:10">
      <c r="B174" s="527"/>
      <c r="C174" s="505"/>
      <c r="D174" s="515"/>
      <c r="E174" s="533"/>
      <c r="F174" s="95" t="str">
        <f t="shared" si="31"/>
        <v>Not Started</v>
      </c>
      <c r="G174" s="98"/>
      <c r="I174" s="523">
        <f t="shared" si="29"/>
        <v>0</v>
      </c>
      <c r="J174" s="123"/>
    </row>
    <row r="175" spans="2:10">
      <c r="B175" s="527"/>
      <c r="C175" s="505"/>
      <c r="D175" s="515"/>
      <c r="E175" s="533"/>
      <c r="F175" s="95" t="str">
        <f t="shared" si="31"/>
        <v>Not Started</v>
      </c>
      <c r="G175" s="98"/>
      <c r="I175" s="523">
        <f t="shared" si="29"/>
        <v>0</v>
      </c>
      <c r="J175" s="123"/>
    </row>
    <row r="176" spans="2:10">
      <c r="B176" s="527"/>
      <c r="C176" s="505"/>
      <c r="D176" s="515"/>
      <c r="E176" s="533"/>
      <c r="F176" s="95" t="str">
        <f t="shared" si="31"/>
        <v>Not Started</v>
      </c>
      <c r="G176" s="98"/>
      <c r="I176" s="523">
        <f t="shared" si="29"/>
        <v>0</v>
      </c>
      <c r="J176" s="123"/>
    </row>
    <row r="177" ht="15.75" customHeight="1" spans="2:10">
      <c r="B177" s="527"/>
      <c r="C177" s="456"/>
      <c r="D177" s="516"/>
      <c r="E177" s="534"/>
      <c r="F177" s="95" t="str">
        <f t="shared" si="31"/>
        <v>Not Started</v>
      </c>
      <c r="G177" s="535"/>
      <c r="I177" s="523">
        <f t="shared" si="29"/>
        <v>0</v>
      </c>
      <c r="J177" s="123"/>
    </row>
    <row r="178" ht="15.75" customHeight="1" spans="2:10">
      <c r="B178" s="527"/>
      <c r="C178" s="517">
        <v>0.395833333333333</v>
      </c>
      <c r="D178" s="518"/>
      <c r="E178" s="536" t="s">
        <v>217</v>
      </c>
      <c r="F178" s="40"/>
      <c r="G178" s="100"/>
      <c r="I178" s="523">
        <f t="shared" si="29"/>
        <v>0</v>
      </c>
      <c r="J178" s="123"/>
    </row>
    <row r="179" ht="15.75" customHeight="1" spans="2:10">
      <c r="B179" s="527"/>
      <c r="C179" s="517" t="s">
        <v>69</v>
      </c>
      <c r="D179" s="518"/>
      <c r="E179" s="102" t="s">
        <v>44</v>
      </c>
      <c r="F179" s="103" t="s">
        <v>61</v>
      </c>
      <c r="G179" s="104" t="s">
        <v>62</v>
      </c>
      <c r="I179" s="523">
        <f t="shared" si="29"/>
        <v>0</v>
      </c>
      <c r="J179" s="123"/>
    </row>
    <row r="180" spans="2:10">
      <c r="B180" s="527"/>
      <c r="C180" s="43"/>
      <c r="D180" s="208"/>
      <c r="E180" s="537"/>
      <c r="F180" s="107" t="str">
        <f t="shared" ref="F180:F207" si="32">IF(E180=100%,"Complete",IF(AND(E180&lt;100%,E180&gt;0%),"In Progress","Not Started"))</f>
        <v>Not Started</v>
      </c>
      <c r="G180" s="108"/>
      <c r="I180" s="523">
        <f t="shared" si="29"/>
        <v>0</v>
      </c>
      <c r="J180" s="123"/>
    </row>
    <row r="181" ht="15.15" spans="2:10">
      <c r="B181" s="527"/>
      <c r="C181" s="45"/>
      <c r="D181" s="209"/>
      <c r="E181" s="538"/>
      <c r="F181" s="107" t="str">
        <f t="shared" si="32"/>
        <v>Not Started</v>
      </c>
      <c r="G181" s="111"/>
      <c r="I181" s="550"/>
      <c r="J181" s="551"/>
    </row>
    <row r="182" ht="15.15" spans="2:10">
      <c r="B182" s="527"/>
      <c r="C182" s="45"/>
      <c r="D182" s="209"/>
      <c r="E182" s="538"/>
      <c r="F182" s="107" t="str">
        <f t="shared" si="32"/>
        <v>Not Started</v>
      </c>
      <c r="G182" s="111"/>
      <c r="I182" s="552" t="s">
        <v>64</v>
      </c>
      <c r="J182" s="531"/>
    </row>
    <row r="183" spans="2:10">
      <c r="B183" s="527"/>
      <c r="C183" s="45"/>
      <c r="D183" s="209"/>
      <c r="E183" s="538"/>
      <c r="F183" s="107" t="str">
        <f t="shared" si="32"/>
        <v>Not Started</v>
      </c>
      <c r="G183" s="111"/>
      <c r="I183" s="505">
        <f t="shared" si="29"/>
        <v>0</v>
      </c>
      <c r="J183" s="36"/>
    </row>
    <row r="184" ht="15.75" customHeight="1" spans="2:10">
      <c r="B184" s="527"/>
      <c r="C184" s="211"/>
      <c r="D184" s="212"/>
      <c r="E184" s="539"/>
      <c r="F184" s="107" t="str">
        <f t="shared" si="32"/>
        <v>Not Started</v>
      </c>
      <c r="G184" s="103"/>
      <c r="I184" s="505">
        <f t="shared" si="29"/>
        <v>0</v>
      </c>
      <c r="J184" s="36"/>
    </row>
    <row r="185" ht="15.75" customHeight="1" spans="2:10">
      <c r="B185" s="527"/>
      <c r="C185" s="48">
        <v>0.541666666666667</v>
      </c>
      <c r="D185" s="114"/>
      <c r="E185" s="115" t="s">
        <v>71</v>
      </c>
      <c r="F185" s="116"/>
      <c r="G185" s="117"/>
      <c r="I185" s="505">
        <f t="shared" si="29"/>
        <v>0</v>
      </c>
      <c r="J185" s="36"/>
    </row>
    <row r="186" ht="15.75" customHeight="1" spans="2:10">
      <c r="B186" s="527"/>
      <c r="C186" s="519">
        <v>0.583333333333333</v>
      </c>
      <c r="D186" s="520"/>
      <c r="E186" s="50" t="s">
        <v>378</v>
      </c>
      <c r="F186" s="51"/>
      <c r="G186" s="118"/>
      <c r="I186" s="505">
        <f t="shared" si="29"/>
        <v>0</v>
      </c>
      <c r="J186" s="36"/>
    </row>
    <row r="187" ht="15.75" customHeight="1" spans="2:10">
      <c r="B187" s="527"/>
      <c r="C187" s="519" t="s">
        <v>69</v>
      </c>
      <c r="D187" s="520"/>
      <c r="E187" s="120" t="s">
        <v>44</v>
      </c>
      <c r="F187" s="120" t="s">
        <v>61</v>
      </c>
      <c r="G187" s="118" t="s">
        <v>62</v>
      </c>
      <c r="I187" s="505">
        <f t="shared" si="29"/>
        <v>0</v>
      </c>
      <c r="J187" s="36"/>
    </row>
    <row r="188" ht="15.75" customHeight="1" spans="2:10">
      <c r="B188" s="527"/>
      <c r="C188" s="523" t="s">
        <v>308</v>
      </c>
      <c r="D188" s="524"/>
      <c r="E188" s="540"/>
      <c r="F188" s="541" t="str">
        <f t="shared" si="32"/>
        <v>Not Started</v>
      </c>
      <c r="G188" s="577"/>
      <c r="I188" s="553"/>
      <c r="J188" s="554"/>
    </row>
    <row r="189" ht="15.15" spans="2:10">
      <c r="B189" s="527"/>
      <c r="C189" s="523"/>
      <c r="D189" s="524"/>
      <c r="E189" s="542"/>
      <c r="F189" s="123" t="str">
        <f t="shared" si="32"/>
        <v>Not Started</v>
      </c>
      <c r="G189" s="578"/>
      <c r="I189" s="555" t="s">
        <v>67</v>
      </c>
      <c r="J189" s="556">
        <f>B166</f>
        <v>0</v>
      </c>
    </row>
    <row r="190" ht="15.15" spans="2:10">
      <c r="B190" s="527"/>
      <c r="C190" s="523"/>
      <c r="D190" s="524"/>
      <c r="E190" s="542"/>
      <c r="F190" s="123" t="str">
        <f t="shared" si="32"/>
        <v>Not Started</v>
      </c>
      <c r="G190" s="578"/>
      <c r="I190" s="573"/>
      <c r="J190" s="574"/>
    </row>
    <row r="191" spans="2:10">
      <c r="B191" s="527"/>
      <c r="C191" s="523"/>
      <c r="D191" s="524"/>
      <c r="E191" s="542"/>
      <c r="F191" s="123" t="str">
        <f t="shared" si="32"/>
        <v>Not Started</v>
      </c>
      <c r="G191" s="578"/>
      <c r="I191" s="43">
        <f t="shared" ref="I191:J195" si="33">C180</f>
        <v>0</v>
      </c>
      <c r="J191" s="548">
        <f t="shared" ref="J191:J192" si="34">D180</f>
        <v>0</v>
      </c>
    </row>
    <row r="192" ht="15" customHeight="1" spans="2:10">
      <c r="B192" s="527"/>
      <c r="C192" s="523"/>
      <c r="D192" s="524"/>
      <c r="E192" s="542"/>
      <c r="F192" s="123" t="str">
        <f t="shared" si="32"/>
        <v>Not Started</v>
      </c>
      <c r="G192" s="578"/>
      <c r="I192" s="45">
        <f t="shared" si="33"/>
        <v>0</v>
      </c>
      <c r="J192" s="549">
        <f t="shared" si="34"/>
        <v>0</v>
      </c>
    </row>
    <row r="193" ht="15" customHeight="1" spans="2:10">
      <c r="B193" s="527"/>
      <c r="C193" s="523"/>
      <c r="D193" s="524"/>
      <c r="E193" s="542"/>
      <c r="F193" s="123" t="str">
        <f t="shared" si="32"/>
        <v>Not Started</v>
      </c>
      <c r="G193" s="578"/>
      <c r="I193" s="45">
        <f t="shared" si="33"/>
        <v>0</v>
      </c>
      <c r="J193" s="549">
        <f t="shared" si="33"/>
        <v>0</v>
      </c>
    </row>
    <row r="194" ht="15" customHeight="1" spans="2:10">
      <c r="B194" s="527"/>
      <c r="C194" s="523"/>
      <c r="D194" s="524"/>
      <c r="E194" s="542"/>
      <c r="F194" s="123" t="str">
        <f t="shared" si="32"/>
        <v>Not Started</v>
      </c>
      <c r="G194" s="578"/>
      <c r="I194" s="45">
        <f t="shared" si="33"/>
        <v>0</v>
      </c>
      <c r="J194" s="549">
        <f t="shared" si="33"/>
        <v>0</v>
      </c>
    </row>
    <row r="195" ht="15" customHeight="1" spans="2:10">
      <c r="B195" s="527"/>
      <c r="C195" s="523"/>
      <c r="D195" s="524"/>
      <c r="E195" s="542"/>
      <c r="F195" s="123" t="str">
        <f t="shared" si="32"/>
        <v>Not Started</v>
      </c>
      <c r="G195" s="578"/>
      <c r="I195" s="45">
        <f t="shared" si="33"/>
        <v>0</v>
      </c>
      <c r="J195" s="549">
        <f t="shared" si="33"/>
        <v>0</v>
      </c>
    </row>
    <row r="196" ht="15" customHeight="1" spans="2:10">
      <c r="B196" s="527"/>
      <c r="C196" s="523"/>
      <c r="D196" s="524"/>
      <c r="E196" s="542"/>
      <c r="F196" s="123" t="str">
        <f t="shared" si="32"/>
        <v>Not Started</v>
      </c>
      <c r="G196" s="578"/>
      <c r="I196" s="521" t="str">
        <f t="shared" ref="I196:I205" si="35">C188</f>
        <v>Consume GitHub API - continue</v>
      </c>
      <c r="J196" s="541"/>
    </row>
    <row r="197" ht="15.75" customHeight="1" spans="2:10">
      <c r="B197" s="563"/>
      <c r="C197" s="525"/>
      <c r="D197" s="526"/>
      <c r="E197" s="543"/>
      <c r="F197" s="123" t="str">
        <f t="shared" si="32"/>
        <v>Not Started</v>
      </c>
      <c r="G197" s="579"/>
      <c r="I197" s="523">
        <f t="shared" si="35"/>
        <v>0</v>
      </c>
      <c r="J197" s="123"/>
    </row>
    <row r="198" ht="25" spans="2:10">
      <c r="B198" s="69"/>
      <c r="C198" s="70"/>
      <c r="D198" s="71"/>
      <c r="E198" s="134"/>
      <c r="F198" s="71"/>
      <c r="G198" s="71"/>
      <c r="I198" s="523">
        <f t="shared" si="35"/>
        <v>0</v>
      </c>
      <c r="J198" s="123"/>
    </row>
    <row r="199" ht="15.75" customHeight="1" spans="2:10">
      <c r="B199" s="69"/>
      <c r="C199" s="70"/>
      <c r="D199" s="71"/>
      <c r="E199" s="134"/>
      <c r="F199" s="71"/>
      <c r="G199" s="71"/>
      <c r="I199" s="523">
        <f t="shared" si="35"/>
        <v>0</v>
      </c>
      <c r="J199" s="123"/>
    </row>
    <row r="200" spans="9:10">
      <c r="I200" s="523">
        <f t="shared" si="35"/>
        <v>0</v>
      </c>
      <c r="J200" s="123"/>
    </row>
    <row r="201" ht="15.15" spans="9:10">
      <c r="I201" s="523">
        <f t="shared" si="35"/>
        <v>0</v>
      </c>
      <c r="J201" s="123"/>
    </row>
    <row r="202" ht="21.75" customHeight="1" spans="2:10">
      <c r="B202" s="20" t="s">
        <v>58</v>
      </c>
      <c r="C202" s="21" t="s">
        <v>59</v>
      </c>
      <c r="D202" s="20" t="s">
        <v>60</v>
      </c>
      <c r="E202" s="20" t="s">
        <v>44</v>
      </c>
      <c r="F202" s="21" t="s">
        <v>61</v>
      </c>
      <c r="G202" s="80" t="s">
        <v>62</v>
      </c>
      <c r="I202" s="523">
        <f t="shared" si="35"/>
        <v>0</v>
      </c>
      <c r="J202" s="123"/>
    </row>
    <row r="203" ht="23.25" customHeight="1" spans="2:10">
      <c r="B203" s="527">
        <v>45604</v>
      </c>
      <c r="C203" s="506">
        <v>0.208333333333333</v>
      </c>
      <c r="D203" s="507" t="s">
        <v>63</v>
      </c>
      <c r="E203" s="83"/>
      <c r="F203" s="528" t="str">
        <f t="shared" si="32"/>
        <v>Not Started</v>
      </c>
      <c r="G203" s="82"/>
      <c r="I203" s="523">
        <f t="shared" si="35"/>
        <v>0</v>
      </c>
      <c r="J203" s="123"/>
    </row>
    <row r="204" spans="2:10">
      <c r="B204" s="527"/>
      <c r="C204" s="508">
        <v>0.215277777777778</v>
      </c>
      <c r="D204" s="509" t="s">
        <v>373</v>
      </c>
      <c r="E204" s="86"/>
      <c r="F204" s="529" t="str">
        <f t="shared" si="32"/>
        <v>Not Started</v>
      </c>
      <c r="G204" s="85"/>
      <c r="I204" s="523">
        <f t="shared" si="35"/>
        <v>0</v>
      </c>
      <c r="J204" s="123"/>
    </row>
    <row r="205" spans="2:10">
      <c r="B205" s="527"/>
      <c r="C205" s="508">
        <v>0.243055555555556</v>
      </c>
      <c r="D205" s="509" t="s">
        <v>374</v>
      </c>
      <c r="E205" s="86"/>
      <c r="F205" s="529" t="str">
        <f t="shared" si="32"/>
        <v>Not Started</v>
      </c>
      <c r="G205" s="85"/>
      <c r="I205" s="523">
        <f t="shared" si="35"/>
        <v>0</v>
      </c>
      <c r="J205" s="123"/>
    </row>
    <row r="206" ht="15.15" spans="2:10">
      <c r="B206" s="527"/>
      <c r="C206" s="508">
        <v>0.277777777777778</v>
      </c>
      <c r="D206" s="509" t="s">
        <v>375</v>
      </c>
      <c r="E206" s="86"/>
      <c r="F206" s="529" t="str">
        <f t="shared" si="32"/>
        <v>Not Started</v>
      </c>
      <c r="G206" s="85"/>
      <c r="I206" s="575"/>
      <c r="J206" s="576"/>
    </row>
    <row r="207" ht="15.75" customHeight="1" spans="2:10">
      <c r="B207" s="527"/>
      <c r="C207" s="510">
        <v>0.326388888888889</v>
      </c>
      <c r="D207" s="511" t="s">
        <v>376</v>
      </c>
      <c r="E207" s="89"/>
      <c r="F207" s="530" t="str">
        <f t="shared" si="32"/>
        <v>Not Started</v>
      </c>
      <c r="G207" s="88"/>
      <c r="I207" s="552" t="s">
        <v>64</v>
      </c>
      <c r="J207" s="531"/>
    </row>
    <row r="208" ht="15.75" customHeight="1" spans="2:10">
      <c r="B208" s="527"/>
      <c r="C208" s="512">
        <v>0.354166666666667</v>
      </c>
      <c r="D208" s="32"/>
      <c r="E208" s="29" t="s">
        <v>64</v>
      </c>
      <c r="F208" s="30"/>
      <c r="G208" s="531"/>
      <c r="I208" s="513">
        <f t="shared" ref="I208:I212" si="36">C173</f>
        <v>0</v>
      </c>
      <c r="J208" s="34"/>
    </row>
    <row r="209" ht="15.75" customHeight="1" spans="2:10">
      <c r="B209" s="527"/>
      <c r="C209" s="512" t="s">
        <v>69</v>
      </c>
      <c r="D209" s="32"/>
      <c r="E209" s="96" t="s">
        <v>44</v>
      </c>
      <c r="F209" s="93" t="s">
        <v>61</v>
      </c>
      <c r="G209" s="92" t="s">
        <v>62</v>
      </c>
      <c r="I209" s="505">
        <f t="shared" si="36"/>
        <v>0</v>
      </c>
      <c r="J209" s="36"/>
    </row>
    <row r="210" spans="2:10">
      <c r="B210" s="527"/>
      <c r="C210" s="513"/>
      <c r="D210" s="514"/>
      <c r="E210" s="532"/>
      <c r="F210" s="95" t="str">
        <f t="shared" ref="F210:F214" si="37">IF(E210=100%,"Complete",IF(AND(E210&lt;100%,E210&gt;0%),"In Progress","Not Started"))</f>
        <v>Not Started</v>
      </c>
      <c r="G210" s="96"/>
      <c r="I210" s="505">
        <f t="shared" si="36"/>
        <v>0</v>
      </c>
      <c r="J210" s="36"/>
    </row>
    <row r="211" spans="2:10">
      <c r="B211" s="527"/>
      <c r="C211" s="505"/>
      <c r="D211" s="515"/>
      <c r="E211" s="533"/>
      <c r="F211" s="95" t="str">
        <f t="shared" si="37"/>
        <v>Not Started</v>
      </c>
      <c r="G211" s="98"/>
      <c r="I211" s="505">
        <f t="shared" si="36"/>
        <v>0</v>
      </c>
      <c r="J211" s="36"/>
    </row>
    <row r="212" spans="2:10">
      <c r="B212" s="527"/>
      <c r="C212" s="505"/>
      <c r="D212" s="515"/>
      <c r="E212" s="533"/>
      <c r="F212" s="95" t="str">
        <f t="shared" si="37"/>
        <v>Not Started</v>
      </c>
      <c r="G212" s="98"/>
      <c r="I212" s="505">
        <f t="shared" si="36"/>
        <v>0</v>
      </c>
      <c r="J212" s="36"/>
    </row>
    <row r="213" spans="2:10">
      <c r="B213" s="527"/>
      <c r="C213" s="505"/>
      <c r="D213" s="515"/>
      <c r="E213" s="533"/>
      <c r="F213" s="95" t="str">
        <f t="shared" si="37"/>
        <v>Not Started</v>
      </c>
      <c r="G213" s="98"/>
      <c r="I213" s="557" t="s">
        <v>76</v>
      </c>
      <c r="J213" s="558"/>
    </row>
    <row r="214" ht="15.75" customHeight="1" spans="2:10">
      <c r="B214" s="527"/>
      <c r="C214" s="456"/>
      <c r="D214" s="516"/>
      <c r="E214" s="534"/>
      <c r="F214" s="95" t="str">
        <f t="shared" si="37"/>
        <v>Not Started</v>
      </c>
      <c r="G214" s="535"/>
      <c r="I214" s="559" t="s">
        <v>77</v>
      </c>
      <c r="J214" s="560"/>
    </row>
    <row r="215" ht="15.75" customHeight="1" spans="2:10">
      <c r="B215" s="527"/>
      <c r="C215" s="517">
        <v>0.395833333333333</v>
      </c>
      <c r="D215" s="518"/>
      <c r="E215" s="536" t="s">
        <v>217</v>
      </c>
      <c r="F215" s="40"/>
      <c r="G215" s="100"/>
      <c r="I215" s="561"/>
      <c r="J215" s="562"/>
    </row>
    <row r="216" ht="15.75" customHeight="1" spans="2:7">
      <c r="B216" s="527"/>
      <c r="C216" s="517" t="s">
        <v>69</v>
      </c>
      <c r="D216" s="518"/>
      <c r="E216" s="102" t="s">
        <v>44</v>
      </c>
      <c r="F216" s="103" t="s">
        <v>61</v>
      </c>
      <c r="G216" s="104" t="s">
        <v>62</v>
      </c>
    </row>
    <row r="217" ht="231.15" spans="2:7">
      <c r="B217" s="527"/>
      <c r="C217" s="43" t="s">
        <v>371</v>
      </c>
      <c r="D217" s="580" t="s">
        <v>322</v>
      </c>
      <c r="E217" s="537"/>
      <c r="F217" s="107" t="str">
        <f t="shared" ref="F217:F234" si="38">IF(E217=100%,"Complete",IF(AND(E217&lt;100%,E217&gt;0%),"In Progress","Not Started"))</f>
        <v>Not Started</v>
      </c>
      <c r="G217" s="108"/>
    </row>
    <row r="218" ht="15.15" spans="2:10">
      <c r="B218" s="527"/>
      <c r="C218" s="45"/>
      <c r="D218" s="209"/>
      <c r="E218" s="538"/>
      <c r="F218" s="107" t="str">
        <f t="shared" si="38"/>
        <v>Not Started</v>
      </c>
      <c r="G218" s="111"/>
      <c r="I218" s="544" t="s">
        <v>47</v>
      </c>
      <c r="J218" s="545">
        <f>J189</f>
        <v>0</v>
      </c>
    </row>
    <row r="219" ht="15.15" spans="2:10">
      <c r="B219" s="527"/>
      <c r="C219" s="45"/>
      <c r="D219" s="209"/>
      <c r="E219" s="538"/>
      <c r="F219" s="107" t="str">
        <f t="shared" si="38"/>
        <v>Not Started</v>
      </c>
      <c r="G219" s="111"/>
      <c r="I219" s="546"/>
      <c r="J219" s="547"/>
    </row>
    <row r="220" spans="2:10">
      <c r="B220" s="527"/>
      <c r="C220" s="45"/>
      <c r="D220" s="209"/>
      <c r="E220" s="538"/>
      <c r="F220" s="107" t="str">
        <f t="shared" si="38"/>
        <v>Not Started</v>
      </c>
      <c r="G220" s="111"/>
      <c r="I220" s="43">
        <f t="shared" ref="I220:J241" si="39">I191</f>
        <v>0</v>
      </c>
      <c r="J220" s="548">
        <f t="shared" ref="J220:J221" si="40">J191</f>
        <v>0</v>
      </c>
    </row>
    <row r="221" ht="15.75" customHeight="1" spans="2:10">
      <c r="B221" s="527"/>
      <c r="C221" s="211"/>
      <c r="D221" s="212"/>
      <c r="E221" s="539"/>
      <c r="F221" s="107" t="str">
        <f t="shared" si="38"/>
        <v>Not Started</v>
      </c>
      <c r="G221" s="103"/>
      <c r="I221" s="45">
        <f t="shared" si="39"/>
        <v>0</v>
      </c>
      <c r="J221" s="549">
        <f t="shared" si="40"/>
        <v>0</v>
      </c>
    </row>
    <row r="222" ht="15.75" customHeight="1" spans="2:10">
      <c r="B222" s="527"/>
      <c r="C222" s="48">
        <v>0.541666666666667</v>
      </c>
      <c r="D222" s="114"/>
      <c r="E222" s="115" t="s">
        <v>71</v>
      </c>
      <c r="F222" s="116"/>
      <c r="G222" s="117"/>
      <c r="I222" s="45">
        <f t="shared" si="39"/>
        <v>0</v>
      </c>
      <c r="J222" s="549">
        <f t="shared" si="39"/>
        <v>0</v>
      </c>
    </row>
    <row r="223" ht="15.75" customHeight="1" spans="2:10">
      <c r="B223" s="527"/>
      <c r="C223" s="519">
        <v>0.583333333333333</v>
      </c>
      <c r="D223" s="520"/>
      <c r="E223" s="50" t="s">
        <v>378</v>
      </c>
      <c r="F223" s="51"/>
      <c r="G223" s="118"/>
      <c r="I223" s="45">
        <f t="shared" si="39"/>
        <v>0</v>
      </c>
      <c r="J223" s="549">
        <f t="shared" si="39"/>
        <v>0</v>
      </c>
    </row>
    <row r="224" ht="15.75" customHeight="1" spans="2:10">
      <c r="B224" s="527"/>
      <c r="C224" s="519" t="s">
        <v>69</v>
      </c>
      <c r="D224" s="520"/>
      <c r="E224" s="120" t="s">
        <v>44</v>
      </c>
      <c r="F224" s="120" t="s">
        <v>61</v>
      </c>
      <c r="G224" s="118" t="s">
        <v>62</v>
      </c>
      <c r="I224" s="45">
        <f t="shared" si="39"/>
        <v>0</v>
      </c>
      <c r="J224" s="549">
        <f t="shared" si="39"/>
        <v>0</v>
      </c>
    </row>
    <row r="225" spans="2:10">
      <c r="B225" s="527"/>
      <c r="C225" s="523" t="s">
        <v>308</v>
      </c>
      <c r="D225" s="524"/>
      <c r="E225" s="540"/>
      <c r="F225" s="541" t="str">
        <f t="shared" si="38"/>
        <v>Not Started</v>
      </c>
      <c r="G225" s="577"/>
      <c r="I225" s="521" t="str">
        <f t="shared" si="39"/>
        <v>Consume GitHub API - continue</v>
      </c>
      <c r="J225" s="541"/>
    </row>
    <row r="226" spans="2:10">
      <c r="B226" s="527"/>
      <c r="C226" s="523"/>
      <c r="D226" s="524"/>
      <c r="E226" s="542"/>
      <c r="F226" s="123" t="str">
        <f t="shared" si="38"/>
        <v>Not Started</v>
      </c>
      <c r="G226" s="578"/>
      <c r="I226" s="523">
        <f t="shared" si="39"/>
        <v>0</v>
      </c>
      <c r="J226" s="123"/>
    </row>
    <row r="227" spans="2:10">
      <c r="B227" s="527"/>
      <c r="C227" s="523"/>
      <c r="D227" s="524"/>
      <c r="E227" s="542"/>
      <c r="F227" s="123" t="str">
        <f t="shared" si="38"/>
        <v>Not Started</v>
      </c>
      <c r="G227" s="578"/>
      <c r="I227" s="523">
        <f t="shared" si="39"/>
        <v>0</v>
      </c>
      <c r="J227" s="123"/>
    </row>
    <row r="228" spans="2:10">
      <c r="B228" s="527"/>
      <c r="C228" s="523"/>
      <c r="D228" s="524"/>
      <c r="E228" s="542"/>
      <c r="F228" s="123" t="str">
        <f t="shared" si="38"/>
        <v>Not Started</v>
      </c>
      <c r="G228" s="578"/>
      <c r="I228" s="523">
        <f t="shared" si="39"/>
        <v>0</v>
      </c>
      <c r="J228" s="123"/>
    </row>
    <row r="229" ht="15.75" customHeight="1" spans="2:10">
      <c r="B229" s="527"/>
      <c r="C229" s="523"/>
      <c r="D229" s="524"/>
      <c r="E229" s="542"/>
      <c r="F229" s="123" t="str">
        <f t="shared" si="38"/>
        <v>Not Started</v>
      </c>
      <c r="G229" s="578"/>
      <c r="I229" s="523">
        <f t="shared" si="39"/>
        <v>0</v>
      </c>
      <c r="J229" s="123"/>
    </row>
    <row r="230" spans="2:10">
      <c r="B230" s="527"/>
      <c r="C230" s="523"/>
      <c r="D230" s="524"/>
      <c r="E230" s="542"/>
      <c r="F230" s="123" t="str">
        <f t="shared" si="38"/>
        <v>Not Started</v>
      </c>
      <c r="G230" s="578"/>
      <c r="I230" s="523">
        <f t="shared" si="39"/>
        <v>0</v>
      </c>
      <c r="J230" s="123"/>
    </row>
    <row r="231" ht="15.75" customHeight="1" spans="2:10">
      <c r="B231" s="527"/>
      <c r="C231" s="523"/>
      <c r="D231" s="524"/>
      <c r="E231" s="542"/>
      <c r="F231" s="123" t="str">
        <f t="shared" si="38"/>
        <v>Not Started</v>
      </c>
      <c r="G231" s="578"/>
      <c r="I231" s="523">
        <f t="shared" si="39"/>
        <v>0</v>
      </c>
      <c r="J231" s="123"/>
    </row>
    <row r="232" spans="2:10">
      <c r="B232" s="527"/>
      <c r="C232" s="523"/>
      <c r="D232" s="524"/>
      <c r="E232" s="542"/>
      <c r="F232" s="123" t="str">
        <f t="shared" si="38"/>
        <v>Not Started</v>
      </c>
      <c r="G232" s="578"/>
      <c r="I232" s="523">
        <f t="shared" si="39"/>
        <v>0</v>
      </c>
      <c r="J232" s="123"/>
    </row>
    <row r="233" spans="2:10">
      <c r="B233" s="527"/>
      <c r="C233" s="523"/>
      <c r="D233" s="524"/>
      <c r="E233" s="542"/>
      <c r="F233" s="123" t="str">
        <f t="shared" si="38"/>
        <v>Not Started</v>
      </c>
      <c r="G233" s="578"/>
      <c r="I233" s="523">
        <f t="shared" si="39"/>
        <v>0</v>
      </c>
      <c r="J233" s="123"/>
    </row>
    <row r="234" ht="15.15" spans="2:10">
      <c r="B234" s="563"/>
      <c r="C234" s="525"/>
      <c r="D234" s="526"/>
      <c r="E234" s="543"/>
      <c r="F234" s="123" t="str">
        <f t="shared" si="38"/>
        <v>Not Started</v>
      </c>
      <c r="G234" s="579"/>
      <c r="I234" s="523">
        <f t="shared" si="39"/>
        <v>0</v>
      </c>
      <c r="J234" s="123"/>
    </row>
    <row r="235" ht="25.75" spans="2:10">
      <c r="B235" s="69"/>
      <c r="C235" s="70"/>
      <c r="D235" s="71"/>
      <c r="E235" s="134"/>
      <c r="F235" s="71"/>
      <c r="G235" s="71"/>
      <c r="I235" s="550"/>
      <c r="J235" s="551"/>
    </row>
    <row r="236" ht="25.75" spans="2:10">
      <c r="B236" s="69"/>
      <c r="C236" s="70"/>
      <c r="D236" s="71"/>
      <c r="E236" s="134"/>
      <c r="F236" s="71"/>
      <c r="G236" s="71"/>
      <c r="I236" s="552" t="s">
        <v>64</v>
      </c>
      <c r="J236" s="531"/>
    </row>
    <row r="237" ht="15.15" spans="2:10">
      <c r="B237" s="191" t="s">
        <v>78</v>
      </c>
      <c r="C237" s="581">
        <f ca="1">TODAY()</f>
        <v>45827</v>
      </c>
      <c r="I237" s="505">
        <f t="shared" si="39"/>
        <v>0</v>
      </c>
      <c r="J237" s="36"/>
    </row>
    <row r="238" spans="2:10">
      <c r="B238" s="193"/>
      <c r="C238" s="194"/>
      <c r="I238" s="505">
        <f t="shared" si="39"/>
        <v>0</v>
      </c>
      <c r="J238" s="36"/>
    </row>
    <row r="239" ht="15.15" spans="2:10">
      <c r="B239" s="582" t="s">
        <v>79</v>
      </c>
      <c r="C239" s="583"/>
      <c r="D239" s="197"/>
      <c r="E239" s="197"/>
      <c r="F239" s="197"/>
      <c r="G239" s="197"/>
      <c r="I239" s="505">
        <f t="shared" si="39"/>
        <v>0</v>
      </c>
      <c r="J239" s="36"/>
    </row>
    <row r="240" spans="2:10">
      <c r="B240" s="584"/>
      <c r="C240" s="585"/>
      <c r="D240" s="197"/>
      <c r="E240" s="197"/>
      <c r="F240" s="197"/>
      <c r="G240" s="210"/>
      <c r="I240" s="505">
        <f t="shared" si="39"/>
        <v>0</v>
      </c>
      <c r="J240" s="36"/>
    </row>
    <row r="241" ht="15.15" spans="2:10">
      <c r="B241" s="586" t="s">
        <v>80</v>
      </c>
      <c r="C241" s="587"/>
      <c r="D241" s="197"/>
      <c r="E241" s="197"/>
      <c r="F241" s="197"/>
      <c r="G241" s="210"/>
      <c r="I241" s="505">
        <f t="shared" si="39"/>
        <v>0</v>
      </c>
      <c r="J241" s="36"/>
    </row>
    <row r="242" ht="15.15" spans="2:10">
      <c r="B242" s="586"/>
      <c r="C242" s="587"/>
      <c r="D242" s="197"/>
      <c r="E242" s="197"/>
      <c r="F242" s="197"/>
      <c r="G242" s="210"/>
      <c r="I242" s="553"/>
      <c r="J242" s="554"/>
    </row>
    <row r="243" ht="15.15" spans="2:10">
      <c r="B243" s="202"/>
      <c r="C243" s="203"/>
      <c r="D243" s="197"/>
      <c r="E243" s="197"/>
      <c r="F243" s="197"/>
      <c r="G243" s="210"/>
      <c r="I243" s="555" t="s">
        <v>67</v>
      </c>
      <c r="J243" s="556">
        <f>B203</f>
        <v>45604</v>
      </c>
    </row>
    <row r="244" ht="15.15" spans="2:10">
      <c r="B244" s="588"/>
      <c r="C244" s="589"/>
      <c r="D244" s="197"/>
      <c r="E244" s="197"/>
      <c r="F244" s="197"/>
      <c r="G244" s="210"/>
      <c r="I244" s="573"/>
      <c r="J244" s="574"/>
    </row>
    <row r="245" ht="144.75" spans="2:10">
      <c r="B245" s="590" t="s">
        <v>81</v>
      </c>
      <c r="C245" s="591"/>
      <c r="D245" s="197"/>
      <c r="E245" s="197"/>
      <c r="F245" s="197"/>
      <c r="G245" s="210"/>
      <c r="I245" s="43" t="str">
        <f t="shared" ref="I245:J249" si="41">C217</f>
        <v>Coderbyte assessment -</v>
      </c>
      <c r="J245" s="548" t="str">
        <f t="shared" ref="J245:J246" si="42">D217</f>
        <v>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</v>
      </c>
    </row>
    <row r="246" ht="43.2" spans="2:10">
      <c r="B246" s="43" t="str">
        <f t="shared" ref="B246:B247" si="43">C69</f>
        <v>Rat in a maze</v>
      </c>
      <c r="C246" s="208" t="str">
        <f t="shared" ref="C246:C247" si="44">D69</f>
        <v>- https://www.naukri.com/code360/problems/rat-in-a-maze_1215030</v>
      </c>
      <c r="D246" s="197"/>
      <c r="E246" s="197"/>
      <c r="F246" s="197"/>
      <c r="G246" s="210"/>
      <c r="I246" s="45">
        <f t="shared" si="41"/>
        <v>0</v>
      </c>
      <c r="J246" s="549">
        <f t="shared" si="42"/>
        <v>0</v>
      </c>
    </row>
    <row r="247" spans="2:10">
      <c r="B247" s="45">
        <f t="shared" si="43"/>
        <v>0</v>
      </c>
      <c r="C247" s="209">
        <f t="shared" si="44"/>
        <v>0</v>
      </c>
      <c r="D247" s="197"/>
      <c r="E247" s="197"/>
      <c r="F247" s="197"/>
      <c r="G247" s="210"/>
      <c r="I247" s="45">
        <f t="shared" si="41"/>
        <v>0</v>
      </c>
      <c r="J247" s="549">
        <f t="shared" si="41"/>
        <v>0</v>
      </c>
    </row>
    <row r="248" spans="2:10">
      <c r="B248" s="45">
        <f t="shared" ref="B248:B249" si="45">C106</f>
        <v>0</v>
      </c>
      <c r="C248" s="209">
        <f t="shared" ref="C248:C249" si="46">D106</f>
        <v>0</v>
      </c>
      <c r="D248" s="197"/>
      <c r="E248" s="197"/>
      <c r="F248" s="197"/>
      <c r="G248" s="210"/>
      <c r="I248" s="45">
        <f t="shared" si="41"/>
        <v>0</v>
      </c>
      <c r="J248" s="549">
        <f t="shared" si="41"/>
        <v>0</v>
      </c>
    </row>
    <row r="249" ht="15.15" spans="2:10">
      <c r="B249" s="45">
        <f t="shared" si="45"/>
        <v>0</v>
      </c>
      <c r="C249" s="209">
        <f t="shared" si="46"/>
        <v>0</v>
      </c>
      <c r="D249" s="197"/>
      <c r="E249" s="197"/>
      <c r="F249" s="197"/>
      <c r="G249" s="210"/>
      <c r="I249" s="45">
        <f t="shared" si="41"/>
        <v>0</v>
      </c>
      <c r="J249" s="549">
        <f t="shared" si="41"/>
        <v>0</v>
      </c>
    </row>
    <row r="250" spans="2:10">
      <c r="B250" s="45">
        <f t="shared" ref="B250:B251" si="47">C143</f>
        <v>0</v>
      </c>
      <c r="C250" s="209">
        <f t="shared" ref="C250:C251" si="48">D143</f>
        <v>0</v>
      </c>
      <c r="I250" s="521" t="str">
        <f t="shared" ref="I250:I259" si="49">C225</f>
        <v>Consume GitHub API - continue</v>
      </c>
      <c r="J250" s="541"/>
    </row>
    <row r="251" spans="2:10">
      <c r="B251" s="45">
        <f t="shared" si="47"/>
        <v>0</v>
      </c>
      <c r="C251" s="209">
        <f t="shared" si="48"/>
        <v>0</v>
      </c>
      <c r="I251" s="523">
        <f t="shared" si="49"/>
        <v>0</v>
      </c>
      <c r="J251" s="123"/>
    </row>
    <row r="252" spans="2:10">
      <c r="B252" s="45">
        <f t="shared" ref="B252:B253" si="50">C180</f>
        <v>0</v>
      </c>
      <c r="C252" s="209">
        <f t="shared" ref="C252:C253" si="51">D180</f>
        <v>0</v>
      </c>
      <c r="I252" s="523">
        <f t="shared" si="49"/>
        <v>0</v>
      </c>
      <c r="J252" s="123"/>
    </row>
    <row r="253" spans="2:10">
      <c r="B253" s="45">
        <f t="shared" si="50"/>
        <v>0</v>
      </c>
      <c r="C253" s="209">
        <f t="shared" si="51"/>
        <v>0</v>
      </c>
      <c r="I253" s="523">
        <f t="shared" si="49"/>
        <v>0</v>
      </c>
      <c r="J253" s="123"/>
    </row>
    <row r="254" ht="230.4" spans="2:10">
      <c r="B254" s="45" t="str">
        <f t="shared" ref="B254:B255" si="52">C217</f>
        <v>Coderbyte assessment -</v>
      </c>
      <c r="C254" s="209" t="str">
        <f t="shared" ref="C254:C255" si="53">D217</f>
        <v>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</v>
      </c>
      <c r="I254" s="523">
        <f t="shared" si="49"/>
        <v>0</v>
      </c>
      <c r="J254" s="123"/>
    </row>
    <row r="255" ht="15.15" spans="2:10">
      <c r="B255" s="211">
        <f t="shared" si="52"/>
        <v>0</v>
      </c>
      <c r="C255" s="212">
        <f t="shared" si="53"/>
        <v>0</v>
      </c>
      <c r="I255" s="523">
        <f t="shared" si="49"/>
        <v>0</v>
      </c>
      <c r="J255" s="123"/>
    </row>
    <row r="256" ht="15.15" spans="2:10">
      <c r="B256" s="592" t="s">
        <v>82</v>
      </c>
      <c r="C256" s="593"/>
      <c r="I256" s="523">
        <f t="shared" si="49"/>
        <v>0</v>
      </c>
      <c r="J256" s="123"/>
    </row>
    <row r="257" spans="2:10">
      <c r="B257" s="494"/>
      <c r="C257" s="495"/>
      <c r="I257" s="523">
        <f t="shared" si="49"/>
        <v>0</v>
      </c>
      <c r="J257" s="123"/>
    </row>
    <row r="258" spans="2:10">
      <c r="B258" s="494" t="s">
        <v>83</v>
      </c>
      <c r="C258" s="495"/>
      <c r="I258" s="523">
        <f t="shared" si="49"/>
        <v>0</v>
      </c>
      <c r="J258" s="123"/>
    </row>
    <row r="259" ht="15.15" spans="2:10">
      <c r="B259" s="588"/>
      <c r="C259" s="589"/>
      <c r="I259" s="523">
        <f t="shared" si="49"/>
        <v>0</v>
      </c>
      <c r="J259" s="123"/>
    </row>
    <row r="260" ht="15.15" spans="2:10">
      <c r="B260" s="594" t="s">
        <v>84</v>
      </c>
      <c r="C260" s="595"/>
      <c r="I260" s="575"/>
      <c r="J260" s="576"/>
    </row>
    <row r="261" ht="15.15" spans="2:10">
      <c r="B261" s="219" t="str">
        <f t="shared" ref="B261:B270" si="54">C225</f>
        <v>Consume GitHub API - continue</v>
      </c>
      <c r="C261" s="220"/>
      <c r="I261" s="552" t="s">
        <v>64</v>
      </c>
      <c r="J261" s="531"/>
    </row>
    <row r="262" spans="2:10">
      <c r="B262" s="221">
        <f t="shared" si="54"/>
        <v>0</v>
      </c>
      <c r="C262" s="222"/>
      <c r="I262" s="513">
        <f t="shared" ref="I262:I266" si="55">C210</f>
        <v>0</v>
      </c>
      <c r="J262" s="34"/>
    </row>
    <row r="263" spans="2:10">
      <c r="B263" s="221">
        <f t="shared" si="54"/>
        <v>0</v>
      </c>
      <c r="C263" s="222"/>
      <c r="I263" s="505">
        <f t="shared" si="55"/>
        <v>0</v>
      </c>
      <c r="J263" s="36"/>
    </row>
    <row r="264" spans="2:10">
      <c r="B264" s="221">
        <f t="shared" si="54"/>
        <v>0</v>
      </c>
      <c r="C264" s="222"/>
      <c r="I264" s="505">
        <f t="shared" si="55"/>
        <v>0</v>
      </c>
      <c r="J264" s="36"/>
    </row>
    <row r="265" spans="2:10">
      <c r="B265" s="221">
        <f t="shared" si="54"/>
        <v>0</v>
      </c>
      <c r="C265" s="222"/>
      <c r="I265" s="505">
        <f t="shared" si="55"/>
        <v>0</v>
      </c>
      <c r="J265" s="36"/>
    </row>
    <row r="266" spans="2:10">
      <c r="B266" s="221">
        <f t="shared" si="54"/>
        <v>0</v>
      </c>
      <c r="C266" s="222"/>
      <c r="I266" s="505">
        <f t="shared" si="55"/>
        <v>0</v>
      </c>
      <c r="J266" s="36"/>
    </row>
    <row r="267" spans="2:10">
      <c r="B267" s="221">
        <f t="shared" si="54"/>
        <v>0</v>
      </c>
      <c r="C267" s="222"/>
      <c r="I267" s="557" t="s">
        <v>76</v>
      </c>
      <c r="J267" s="558"/>
    </row>
    <row r="268" spans="2:10">
      <c r="B268" s="221">
        <f t="shared" si="54"/>
        <v>0</v>
      </c>
      <c r="C268" s="222"/>
      <c r="I268" s="559" t="s">
        <v>77</v>
      </c>
      <c r="J268" s="560"/>
    </row>
    <row r="269" ht="15.15" spans="2:10">
      <c r="B269" s="221">
        <f t="shared" si="54"/>
        <v>0</v>
      </c>
      <c r="C269" s="222"/>
      <c r="I269" s="561"/>
      <c r="J269" s="562"/>
    </row>
    <row r="270" spans="2:3">
      <c r="B270" s="221">
        <f t="shared" si="54"/>
        <v>0</v>
      </c>
      <c r="C270" s="222"/>
    </row>
    <row r="271" ht="15.15" spans="2:3">
      <c r="B271" s="596" t="s">
        <v>85</v>
      </c>
      <c r="C271" s="597"/>
    </row>
    <row r="272" spans="2:3">
      <c r="B272" s="598">
        <v>1</v>
      </c>
      <c r="C272" s="599"/>
    </row>
    <row r="273" spans="2:3">
      <c r="B273" s="600"/>
      <c r="C273" s="495"/>
    </row>
    <row r="274" ht="15.15" spans="2:3">
      <c r="B274" s="601"/>
      <c r="C274" s="602"/>
    </row>
  </sheetData>
  <mergeCells count="425">
    <mergeCell ref="B2:C2"/>
    <mergeCell ref="F2:G2"/>
    <mergeCell ref="B3:C3"/>
    <mergeCell ref="F3:G3"/>
    <mergeCell ref="I3:J3"/>
    <mergeCell ref="B4:C4"/>
    <mergeCell ref="B5:C5"/>
    <mergeCell ref="B6:C6"/>
    <mergeCell ref="B7:C7"/>
    <mergeCell ref="B8:C8"/>
    <mergeCell ref="B9:C9"/>
    <mergeCell ref="I9:J9"/>
    <mergeCell ref="B10:C10"/>
    <mergeCell ref="I10:J10"/>
    <mergeCell ref="B11:C11"/>
    <mergeCell ref="I11:J11"/>
    <mergeCell ref="B12:C12"/>
    <mergeCell ref="I12:J12"/>
    <mergeCell ref="B13:D13"/>
    <mergeCell ref="I13:J13"/>
    <mergeCell ref="B14:C14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C23:D23"/>
    <mergeCell ref="E23:G23"/>
    <mergeCell ref="I23:J23"/>
    <mergeCell ref="C24:D24"/>
    <mergeCell ref="I24:J24"/>
    <mergeCell ref="C25:D25"/>
    <mergeCell ref="I25:J25"/>
    <mergeCell ref="C26:D26"/>
    <mergeCell ref="I26:J26"/>
    <mergeCell ref="C27:D27"/>
    <mergeCell ref="C28:D28"/>
    <mergeCell ref="I28:J28"/>
    <mergeCell ref="C29:D29"/>
    <mergeCell ref="C30:D30"/>
    <mergeCell ref="E30:G30"/>
    <mergeCell ref="C31:D31"/>
    <mergeCell ref="I34:J34"/>
    <mergeCell ref="I35:J35"/>
    <mergeCell ref="I36:J36"/>
    <mergeCell ref="C37:D37"/>
    <mergeCell ref="E37:G37"/>
    <mergeCell ref="I37:J37"/>
    <mergeCell ref="C38:D38"/>
    <mergeCell ref="E38:G38"/>
    <mergeCell ref="I38:J38"/>
    <mergeCell ref="C39:D39"/>
    <mergeCell ref="I39:J39"/>
    <mergeCell ref="C40:D40"/>
    <mergeCell ref="I40:J40"/>
    <mergeCell ref="C41:D41"/>
    <mergeCell ref="I41:J41"/>
    <mergeCell ref="C42:D42"/>
    <mergeCell ref="I42:J42"/>
    <mergeCell ref="C43:D43"/>
    <mergeCell ref="I43:J43"/>
    <mergeCell ref="C44:D44"/>
    <mergeCell ref="I44:J44"/>
    <mergeCell ref="C45:D45"/>
    <mergeCell ref="I45:J45"/>
    <mergeCell ref="C46:D46"/>
    <mergeCell ref="I46:J46"/>
    <mergeCell ref="C47:D47"/>
    <mergeCell ref="I47:J47"/>
    <mergeCell ref="C48:D48"/>
    <mergeCell ref="I48:J48"/>
    <mergeCell ref="C49:D49"/>
    <mergeCell ref="I49:J49"/>
    <mergeCell ref="I50:J50"/>
    <mergeCell ref="I51:J51"/>
    <mergeCell ref="I52:J52"/>
    <mergeCell ref="I53:J53"/>
    <mergeCell ref="I54:J54"/>
    <mergeCell ref="I55:J55"/>
    <mergeCell ref="I57:J57"/>
    <mergeCell ref="C60:D60"/>
    <mergeCell ref="E60:G60"/>
    <mergeCell ref="C61:D61"/>
    <mergeCell ref="C62:D62"/>
    <mergeCell ref="C63:D63"/>
    <mergeCell ref="I63:J63"/>
    <mergeCell ref="C64:D64"/>
    <mergeCell ref="I64:J64"/>
    <mergeCell ref="C65:D65"/>
    <mergeCell ref="I65:J65"/>
    <mergeCell ref="C66:D66"/>
    <mergeCell ref="I66:J66"/>
    <mergeCell ref="C67:D67"/>
    <mergeCell ref="E67:G67"/>
    <mergeCell ref="I67:J67"/>
    <mergeCell ref="C68:D68"/>
    <mergeCell ref="I68:J68"/>
    <mergeCell ref="I69:J69"/>
    <mergeCell ref="I70:J70"/>
    <mergeCell ref="I71:J71"/>
    <mergeCell ref="I72:J72"/>
    <mergeCell ref="I73:J73"/>
    <mergeCell ref="C74:D74"/>
    <mergeCell ref="E74:G74"/>
    <mergeCell ref="I74:J74"/>
    <mergeCell ref="C75:D75"/>
    <mergeCell ref="E75:G75"/>
    <mergeCell ref="I75:J75"/>
    <mergeCell ref="C76:D76"/>
    <mergeCell ref="I76:J76"/>
    <mergeCell ref="C77:D77"/>
    <mergeCell ref="I77:J77"/>
    <mergeCell ref="C78:D78"/>
    <mergeCell ref="I78:J78"/>
    <mergeCell ref="C79:D79"/>
    <mergeCell ref="I79:J79"/>
    <mergeCell ref="C80:D80"/>
    <mergeCell ref="I80:J80"/>
    <mergeCell ref="C81:D81"/>
    <mergeCell ref="C82:D82"/>
    <mergeCell ref="I82:J82"/>
    <mergeCell ref="C83:D83"/>
    <mergeCell ref="C84:D84"/>
    <mergeCell ref="C85:D85"/>
    <mergeCell ref="C86:D86"/>
    <mergeCell ref="I88:J88"/>
    <mergeCell ref="I89:J89"/>
    <mergeCell ref="I90:J90"/>
    <mergeCell ref="I91:J91"/>
    <mergeCell ref="I92:J92"/>
    <mergeCell ref="I93:J93"/>
    <mergeCell ref="I94:J94"/>
    <mergeCell ref="I95:J95"/>
    <mergeCell ref="I96:J96"/>
    <mergeCell ref="C97:D97"/>
    <mergeCell ref="E97:G97"/>
    <mergeCell ref="I97:J97"/>
    <mergeCell ref="C98:D98"/>
    <mergeCell ref="I98:J98"/>
    <mergeCell ref="C99:D99"/>
    <mergeCell ref="I99:J99"/>
    <mergeCell ref="I100:J100"/>
    <mergeCell ref="C101:D101"/>
    <mergeCell ref="I101:J101"/>
    <mergeCell ref="C102:D102"/>
    <mergeCell ref="I102:J102"/>
    <mergeCell ref="C103:D103"/>
    <mergeCell ref="I103:J103"/>
    <mergeCell ref="C104:D104"/>
    <mergeCell ref="E104:G104"/>
    <mergeCell ref="I104:J104"/>
    <mergeCell ref="C105:D105"/>
    <mergeCell ref="I105:J105"/>
    <mergeCell ref="I106:J106"/>
    <mergeCell ref="I107:J107"/>
    <mergeCell ref="C111:D111"/>
    <mergeCell ref="E111:G111"/>
    <mergeCell ref="I111:J111"/>
    <mergeCell ref="C112:D112"/>
    <mergeCell ref="E112:G112"/>
    <mergeCell ref="C113:D113"/>
    <mergeCell ref="C114:D114"/>
    <mergeCell ref="C115:D115"/>
    <mergeCell ref="C116:D116"/>
    <mergeCell ref="C117:D117"/>
    <mergeCell ref="I117:J117"/>
    <mergeCell ref="C118:D118"/>
    <mergeCell ref="I118:J118"/>
    <mergeCell ref="C119:D119"/>
    <mergeCell ref="I119:J119"/>
    <mergeCell ref="C120:D120"/>
    <mergeCell ref="I120:J120"/>
    <mergeCell ref="C121:D121"/>
    <mergeCell ref="I121:J121"/>
    <mergeCell ref="C122:D122"/>
    <mergeCell ref="I122:J122"/>
    <mergeCell ref="C123:D123"/>
    <mergeCell ref="I123:J123"/>
    <mergeCell ref="I124:J124"/>
    <mergeCell ref="I125:J125"/>
    <mergeCell ref="I126:J126"/>
    <mergeCell ref="I127:J127"/>
    <mergeCell ref="I128:J128"/>
    <mergeCell ref="I129:J129"/>
    <mergeCell ref="I130:J130"/>
    <mergeCell ref="I131:J131"/>
    <mergeCell ref="I132:J132"/>
    <mergeCell ref="I133:J133"/>
    <mergeCell ref="C134:D134"/>
    <mergeCell ref="E134:G134"/>
    <mergeCell ref="I134:J134"/>
    <mergeCell ref="C135:D135"/>
    <mergeCell ref="C136:D136"/>
    <mergeCell ref="I136:J136"/>
    <mergeCell ref="C137:D137"/>
    <mergeCell ref="C138:D138"/>
    <mergeCell ref="C139:D139"/>
    <mergeCell ref="C140:D140"/>
    <mergeCell ref="C141:D141"/>
    <mergeCell ref="E141:G141"/>
    <mergeCell ref="C142:D142"/>
    <mergeCell ref="I142:J142"/>
    <mergeCell ref="I143:J143"/>
    <mergeCell ref="I144:J144"/>
    <mergeCell ref="I145:J145"/>
    <mergeCell ref="I146:J146"/>
    <mergeCell ref="I147:J147"/>
    <mergeCell ref="C148:D148"/>
    <mergeCell ref="E148:G148"/>
    <mergeCell ref="I148:J148"/>
    <mergeCell ref="C149:D149"/>
    <mergeCell ref="E149:G149"/>
    <mergeCell ref="I149:J149"/>
    <mergeCell ref="C150:D150"/>
    <mergeCell ref="I150:J150"/>
    <mergeCell ref="C151:D151"/>
    <mergeCell ref="I151:J151"/>
    <mergeCell ref="C152:D152"/>
    <mergeCell ref="I152:J152"/>
    <mergeCell ref="C153:D153"/>
    <mergeCell ref="I153:J153"/>
    <mergeCell ref="C154:D154"/>
    <mergeCell ref="I154:J154"/>
    <mergeCell ref="C155:D155"/>
    <mergeCell ref="I155:J155"/>
    <mergeCell ref="C156:D156"/>
    <mergeCell ref="I156:J156"/>
    <mergeCell ref="C157:D157"/>
    <mergeCell ref="I157:J157"/>
    <mergeCell ref="C158:D158"/>
    <mergeCell ref="I158:J158"/>
    <mergeCell ref="C159:D159"/>
    <mergeCell ref="I159:J159"/>
    <mergeCell ref="C160:D160"/>
    <mergeCell ref="I160:J160"/>
    <mergeCell ref="I161:J161"/>
    <mergeCell ref="I165:J165"/>
    <mergeCell ref="C171:D171"/>
    <mergeCell ref="E171:G171"/>
    <mergeCell ref="I171:J171"/>
    <mergeCell ref="C172:D172"/>
    <mergeCell ref="I172:J172"/>
    <mergeCell ref="C173:D173"/>
    <mergeCell ref="I173:J173"/>
    <mergeCell ref="C174:D174"/>
    <mergeCell ref="I174:J174"/>
    <mergeCell ref="C175:D175"/>
    <mergeCell ref="I175:J175"/>
    <mergeCell ref="C176:D176"/>
    <mergeCell ref="I176:J176"/>
    <mergeCell ref="C177:D177"/>
    <mergeCell ref="I177:J177"/>
    <mergeCell ref="C178:D178"/>
    <mergeCell ref="E178:G178"/>
    <mergeCell ref="I178:J178"/>
    <mergeCell ref="C179:D179"/>
    <mergeCell ref="I179:J179"/>
    <mergeCell ref="I180:J180"/>
    <mergeCell ref="I181:J181"/>
    <mergeCell ref="I182:J182"/>
    <mergeCell ref="I183:J183"/>
    <mergeCell ref="I184:J184"/>
    <mergeCell ref="C185:D185"/>
    <mergeCell ref="E185:G185"/>
    <mergeCell ref="I185:J185"/>
    <mergeCell ref="C186:D186"/>
    <mergeCell ref="E186:G186"/>
    <mergeCell ref="I186:J186"/>
    <mergeCell ref="C187:D187"/>
    <mergeCell ref="I187:J187"/>
    <mergeCell ref="C188:D188"/>
    <mergeCell ref="I188:J188"/>
    <mergeCell ref="C189:D189"/>
    <mergeCell ref="C190:D190"/>
    <mergeCell ref="I190:J190"/>
    <mergeCell ref="C191:D191"/>
    <mergeCell ref="C192:D192"/>
    <mergeCell ref="C193:D193"/>
    <mergeCell ref="C194:D194"/>
    <mergeCell ref="C195:D195"/>
    <mergeCell ref="C196:D196"/>
    <mergeCell ref="I196:J196"/>
    <mergeCell ref="C197:D197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C208:D208"/>
    <mergeCell ref="E208:G208"/>
    <mergeCell ref="I208:J208"/>
    <mergeCell ref="C209:D209"/>
    <mergeCell ref="I209:J209"/>
    <mergeCell ref="C210:D210"/>
    <mergeCell ref="I210:J210"/>
    <mergeCell ref="C211:D211"/>
    <mergeCell ref="I211:J211"/>
    <mergeCell ref="C212:D212"/>
    <mergeCell ref="I212:J212"/>
    <mergeCell ref="C213:D213"/>
    <mergeCell ref="I213:J213"/>
    <mergeCell ref="C214:D214"/>
    <mergeCell ref="I214:J214"/>
    <mergeCell ref="C215:D215"/>
    <mergeCell ref="E215:G215"/>
    <mergeCell ref="I215:J215"/>
    <mergeCell ref="C216:D216"/>
    <mergeCell ref="I219:J219"/>
    <mergeCell ref="C222:D222"/>
    <mergeCell ref="E222:G222"/>
    <mergeCell ref="C223:D223"/>
    <mergeCell ref="E223:G223"/>
    <mergeCell ref="C224:D224"/>
    <mergeCell ref="C225:D225"/>
    <mergeCell ref="I225:J225"/>
    <mergeCell ref="C226:D226"/>
    <mergeCell ref="I226:J226"/>
    <mergeCell ref="C227:D227"/>
    <mergeCell ref="I227:J227"/>
    <mergeCell ref="C228:D228"/>
    <mergeCell ref="I228:J228"/>
    <mergeCell ref="C229:D229"/>
    <mergeCell ref="I229:J229"/>
    <mergeCell ref="C230:D230"/>
    <mergeCell ref="I230:J230"/>
    <mergeCell ref="C231:D231"/>
    <mergeCell ref="I231:J231"/>
    <mergeCell ref="C232:D232"/>
    <mergeCell ref="I232:J232"/>
    <mergeCell ref="C233:D233"/>
    <mergeCell ref="I233:J233"/>
    <mergeCell ref="C234:D234"/>
    <mergeCell ref="I234:J234"/>
    <mergeCell ref="I235:J235"/>
    <mergeCell ref="I236:J236"/>
    <mergeCell ref="I237:J237"/>
    <mergeCell ref="B238:C238"/>
    <mergeCell ref="I238:J238"/>
    <mergeCell ref="B239:C239"/>
    <mergeCell ref="I239:J239"/>
    <mergeCell ref="B240:C240"/>
    <mergeCell ref="I240:J240"/>
    <mergeCell ref="B241:C241"/>
    <mergeCell ref="I241:J241"/>
    <mergeCell ref="B242:C242"/>
    <mergeCell ref="I242:J242"/>
    <mergeCell ref="B243:C243"/>
    <mergeCell ref="B244:C244"/>
    <mergeCell ref="I244:J244"/>
    <mergeCell ref="B245:C245"/>
    <mergeCell ref="I250:J250"/>
    <mergeCell ref="I251:J251"/>
    <mergeCell ref="I252:J252"/>
    <mergeCell ref="I253:J253"/>
    <mergeCell ref="I254:J254"/>
    <mergeCell ref="I255:J255"/>
    <mergeCell ref="B256:C256"/>
    <mergeCell ref="I256:J256"/>
    <mergeCell ref="B257:C257"/>
    <mergeCell ref="I257:J257"/>
    <mergeCell ref="B258:C258"/>
    <mergeCell ref="I258:J258"/>
    <mergeCell ref="B259:C259"/>
    <mergeCell ref="I259:J259"/>
    <mergeCell ref="B260:C260"/>
    <mergeCell ref="I260:J260"/>
    <mergeCell ref="B261:C261"/>
    <mergeCell ref="I261:J261"/>
    <mergeCell ref="B262:C262"/>
    <mergeCell ref="I262:J262"/>
    <mergeCell ref="B263:C263"/>
    <mergeCell ref="I263:J263"/>
    <mergeCell ref="B264:C264"/>
    <mergeCell ref="I264:J264"/>
    <mergeCell ref="B265:C265"/>
    <mergeCell ref="I265:J265"/>
    <mergeCell ref="B266:C266"/>
    <mergeCell ref="I266:J266"/>
    <mergeCell ref="B267:C267"/>
    <mergeCell ref="I267:J267"/>
    <mergeCell ref="B268:C268"/>
    <mergeCell ref="I268:J268"/>
    <mergeCell ref="B269:C269"/>
    <mergeCell ref="I269:J269"/>
    <mergeCell ref="B270:C270"/>
    <mergeCell ref="B271:C271"/>
    <mergeCell ref="B272:C272"/>
    <mergeCell ref="B273:C273"/>
    <mergeCell ref="B274:C274"/>
    <mergeCell ref="B18:B49"/>
    <mergeCell ref="B55:B86"/>
    <mergeCell ref="B92:B123"/>
    <mergeCell ref="B129:B160"/>
    <mergeCell ref="B166:B197"/>
    <mergeCell ref="B203:B234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29:G132"/>
    <mergeCell ref="G136:G140"/>
    <mergeCell ref="G143:G147"/>
    <mergeCell ref="G166:G169"/>
    <mergeCell ref="G173:G177"/>
    <mergeCell ref="G180:G184"/>
    <mergeCell ref="G203:G206"/>
    <mergeCell ref="G210:G214"/>
    <mergeCell ref="G217:G221"/>
  </mergeCells>
  <conditionalFormatting sqref="D3">
    <cfRule type="dataBar" priority="1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{332de016-5f31-46a2-902b-a2a8408fdbf8}</x14:id>
        </ext>
      </extLst>
    </cfRule>
    <cfRule type="dataBar" priority="1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{5a5b2f16-1a3d-47df-9db2-a689afe601f4}</x14:id>
        </ext>
      </extLst>
    </cfRule>
    <cfRule type="dataBar" priority="1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{f1f2a270-cda9-44fe-b01d-7f954e7c067b}</x14:id>
        </ext>
      </extLst>
    </cfRule>
  </conditionalFormatting>
  <conditionalFormatting sqref="D4">
    <cfRule type="dataBar" priority="13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{87b67f42-8464-44b5-91e5-5283a5169f3b}</x14:id>
        </ext>
      </extLst>
    </cfRule>
    <cfRule type="dataBar" priority="1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{5ab5515a-d09c-4d0f-a5ad-a92e2ddad8c2}</x14:id>
        </ext>
      </extLst>
    </cfRule>
    <cfRule type="dataBar" priority="13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{c2bf3824-5701-4f65-9899-9710b9ec360b}</x14:id>
        </ext>
      </extLst>
    </cfRule>
  </conditionalFormatting>
  <conditionalFormatting sqref="E19">
    <cfRule type="dataBar" priority="14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{87241279-edbf-494d-aa35-e7c30c3015ca}</x14:id>
        </ext>
      </extLst>
    </cfRule>
    <cfRule type="dataBar" priority="1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{800f7524-e180-446d-9d15-82e52ac12816}</x14:id>
        </ext>
      </extLst>
    </cfRule>
    <cfRule type="dataBar" priority="14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{aaf0a9bf-2683-4453-b4dd-3e518e6e294d}</x14:id>
        </ext>
      </extLst>
    </cfRule>
  </conditionalFormatting>
  <conditionalFormatting sqref="E56">
    <cfRule type="dataBar" priority="11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{663f253a-d700-455f-8d37-83d6df0ba1e2}</x14:id>
        </ext>
      </extLst>
    </cfRule>
    <cfRule type="dataBar" priority="11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{4a431995-618f-43c8-879d-1c8737d116b5}</x14:id>
        </ext>
      </extLst>
    </cfRule>
    <cfRule type="dataBar" priority="1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{4e79870f-cb9a-4dc5-a85a-481c29f02c01}</x14:id>
        </ext>
      </extLst>
    </cfRule>
  </conditionalFormatting>
  <conditionalFormatting sqref="E93">
    <cfRule type="dataBar" priority="8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{63f88a1b-f59f-45fb-8bd8-fe3ce66b8d85}</x14:id>
        </ext>
      </extLst>
    </cfRule>
    <cfRule type="dataBar" priority="8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{18dfe831-ba11-46af-99cb-44b64b910ee5}</x14:id>
        </ext>
      </extLst>
    </cfRule>
    <cfRule type="dataBar" priority="8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{18064432-154a-4db8-b6ef-9261f17cddcc}</x14:id>
        </ext>
      </extLst>
    </cfRule>
  </conditionalFormatting>
  <conditionalFormatting sqref="E130">
    <cfRule type="dataBar" priority="6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{c3b95adb-f5f0-42bb-9fc5-bcb836d22a26}</x14:id>
        </ext>
      </extLst>
    </cfRule>
    <cfRule type="dataBar" priority="6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{eb1cee51-82f7-4ff6-9392-840f88cb5678}</x14:id>
        </ext>
      </extLst>
    </cfRule>
    <cfRule type="dataBar" priority="6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{5b61c728-8035-42f4-b7dd-cd51e991c287}</x14:id>
        </ext>
      </extLst>
    </cfRule>
  </conditionalFormatting>
  <conditionalFormatting sqref="E167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{604c2de8-2f59-4a20-9600-8d0d58a04d8f}</x14:id>
        </ext>
      </extLst>
    </cfRule>
    <cfRule type="dataBar" priority="4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{8978c143-68d5-447b-b43a-8bfbc074692e}</x14:id>
        </ext>
      </extLst>
    </cfRule>
    <cfRule type="dataBar" priority="4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{9f926537-d771-4bd1-8c3b-27d0175f999a}</x14:id>
        </ext>
      </extLst>
    </cfRule>
  </conditionalFormatting>
  <conditionalFormatting sqref="E204"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{d2c60bf4-6b0d-4e24-a05a-027a4aa81add}</x14:id>
        </ext>
      </extLst>
    </cfRule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{b8a491ca-ac5c-4a4f-9ff9-37dd2dad900e}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{85969e7e-bb2d-472e-8107-460fc812a18d}</x14:id>
        </ext>
      </extLst>
    </cfRule>
  </conditionalFormatting>
  <conditionalFormatting sqref="E18:E22">
    <cfRule type="dataBar" priority="11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{d0c7ab46-814f-4369-abd4-5780d8132ca4}</x14:id>
        </ext>
      </extLst>
    </cfRule>
    <cfRule type="dataBar" priority="1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{c096ff79-9da2-4af0-8cbf-3b7a29603f60}</x14:id>
        </ext>
      </extLst>
    </cfRule>
    <cfRule type="dataBar" priority="14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{a1d7c98a-121b-4bcd-a669-00e23575b83e}</x14:id>
        </ext>
      </extLst>
    </cfRule>
    <cfRule type="dataBar" priority="15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{a1ad55ce-767d-46d8-ba02-fce04f5d3556}</x14:id>
        </ext>
      </extLst>
    </cfRule>
    <cfRule type="dataBar" priority="1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{fd0e287f-5d4c-4110-acaf-eb47d3994b4b}</x14:id>
        </ext>
      </extLst>
    </cfRule>
    <cfRule type="dataBar" priority="12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{cbd84e48-df84-4ead-9ac3-d2bfa85de064}</x14:id>
        </ext>
      </extLst>
    </cfRule>
    <cfRule type="dataBar" priority="12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{a9442609-d6f9-4518-a69c-089a602cc06b}</x14:id>
        </ext>
      </extLst>
    </cfRule>
    <cfRule type="dataBar" priority="12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{5b2277f3-23aa-4796-b181-314a47927b74}</x14:id>
        </ext>
      </extLst>
    </cfRule>
    <cfRule type="dataBar" priority="11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{68310d6b-79de-4e78-915d-0fc95f0764a7}</x14:id>
        </ext>
      </extLst>
    </cfRule>
  </conditionalFormatting>
  <conditionalFormatting sqref="E25:E29">
    <cfRule type="dataBar" priority="11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{901e1621-a55a-4289-8903-9377b49466f6}</x14:id>
        </ext>
      </extLst>
    </cfRule>
    <cfRule type="dataBar" priority="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{0bfffb4c-4cd7-4ad7-81e8-a3b303109c29}</x14:id>
        </ext>
      </extLst>
    </cfRule>
    <cfRule type="dataBar" priority="129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{731d79a7-d2b4-4055-993c-7c9f8358f2c2}</x14:id>
        </ext>
      </extLst>
    </cfRule>
    <cfRule type="dataBar" priority="119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{91c7f0a9-c8a2-487b-9378-a56ddfb9fcbb}</x14:id>
        </ext>
      </extLst>
    </cfRule>
  </conditionalFormatting>
  <conditionalFormatting sqref="E32:E36">
    <cfRule type="dataBar" priority="12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{fc365749-df33-4f7e-b0d8-7c461f726cdd}</x14:id>
        </ext>
      </extLst>
    </cfRule>
    <cfRule type="dataBar" priority="120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{c19db7bd-a2b1-4b0f-863e-55a30eb2fe78}</x14:id>
        </ext>
      </extLst>
    </cfRule>
  </conditionalFormatting>
  <conditionalFormatting sqref="E40:E49">
    <cfRule type="dataBar" priority="13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{78bedd62-cc94-443f-851a-8522f12126be}</x14:id>
        </ext>
      </extLst>
    </cfRule>
    <cfRule type="dataBar" priority="123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{5e49bad9-f380-4e98-a677-a5aa1c259061}</x14:id>
        </ext>
      </extLst>
    </cfRule>
    <cfRule type="dataBar" priority="122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{3c3898dc-b4b4-4121-9a96-b09189cd9062}</x14:id>
        </ext>
      </extLst>
    </cfRule>
    <cfRule type="dataBar" priority="121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{56764828-c5d0-43ff-a8cc-c18cd24bd586}</x14:id>
        </ext>
      </extLst>
    </cfRule>
  </conditionalFormatting>
  <conditionalFormatting sqref="E55:E59">
    <cfRule type="dataBar" priority="11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{88b7f0c5-1c34-4f9d-8c3d-60b2cd1b9af2}</x14:id>
        </ext>
      </extLst>
    </cfRule>
    <cfRule type="dataBar" priority="10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{d72c128c-d040-42d0-8264-8e76c6c582e2}</x14:id>
        </ext>
      </extLst>
    </cfRule>
    <cfRule type="dataBar" priority="9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{3a9777f7-4af5-4386-b0f0-fe9525196054}</x14:id>
        </ext>
      </extLst>
    </cfRule>
    <cfRule type="dataBar" priority="1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{43781dfa-a5a6-455d-9f29-7b9b24037034}</x14:id>
        </ext>
      </extLst>
    </cfRule>
    <cfRule type="dataBar" priority="11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{ffabf61d-deee-46d7-9637-32b5ed6bc99a}</x14:id>
        </ext>
      </extLst>
    </cfRule>
    <cfRule type="dataBar" priority="9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{c776c349-2333-4096-a7cc-71cff5303d3e}</x14:id>
        </ext>
      </extLst>
    </cfRule>
    <cfRule type="dataBar" priority="10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{e8e6c7f2-81d5-487d-adf1-f241d5a949e9}</x14:id>
        </ext>
      </extLst>
    </cfRule>
    <cfRule type="dataBar" priority="10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{52ff1572-b411-4929-917c-4019c73ac10a}</x14:id>
        </ext>
      </extLst>
    </cfRule>
    <cfRule type="dataBar" priority="10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{f0f30b65-99e1-4642-8ffd-19fcfea0b0a1}</x14:id>
        </ext>
      </extLst>
    </cfRule>
  </conditionalFormatting>
  <conditionalFormatting sqref="E62:E66">
    <cfRule type="dataBar" priority="10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{71907e22-0127-4f05-9172-d8adca2786f8}</x14:id>
        </ext>
      </extLst>
    </cfRule>
    <cfRule type="dataBar" priority="9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{cfffe11d-6163-49b4-af56-492038b95472}</x14:id>
        </ext>
      </extLst>
    </cfRule>
    <cfRule type="dataBar" priority="1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{5141684c-8927-4e63-916d-3eb377c20ba6}</x14:id>
        </ext>
      </extLst>
    </cfRule>
    <cfRule type="dataBar" priority="9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{7123519b-4458-4383-8d41-ae64d3f6c7d8}</x14:id>
        </ext>
      </extLst>
    </cfRule>
  </conditionalFormatting>
  <conditionalFormatting sqref="E69:E73">
    <cfRule type="dataBar" priority="10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{bb017138-9f1f-4d36-b611-9b87d04ac223}</x14:id>
        </ext>
      </extLst>
    </cfRule>
    <cfRule type="dataBar" priority="9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{2748f958-17e5-4db5-b326-d896d07b6d67}</x14:id>
        </ext>
      </extLst>
    </cfRule>
  </conditionalFormatting>
  <conditionalFormatting sqref="E77:E86">
    <cfRule type="dataBar" priority="10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{93447676-127e-4778-9bb6-1a21a106c6c0}</x14:id>
        </ext>
      </extLst>
    </cfRule>
    <cfRule type="dataBar" priority="10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{1d6dedbe-c9f6-4f93-a5bb-50947d29a60d}</x14:id>
        </ext>
      </extLst>
    </cfRule>
    <cfRule type="dataBar" priority="9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{e2bb7123-3690-461d-9fe1-377413acd45c}</x14:id>
        </ext>
      </extLst>
    </cfRule>
    <cfRule type="dataBar" priority="9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{9f51dc59-338e-45b2-8654-ddc78d47fd45}</x14:id>
        </ext>
      </extLst>
    </cfRule>
  </conditionalFormatting>
  <conditionalFormatting sqref="E87:E88">
    <cfRule type="dataBar" priority="1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{de2b0117-c229-4be6-86d5-3bafd3abefb7}</x14:id>
        </ext>
      </extLst>
    </cfRule>
  </conditionalFormatting>
  <conditionalFormatting sqref="E92:E96">
    <cfRule type="dataBar" priority="9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{a1085ac8-6834-41f5-859e-3e048c8aaa27}</x14:id>
        </ext>
      </extLst>
    </cfRule>
    <cfRule type="dataBar" priority="9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{0af83b9c-b564-4359-9963-ee9fbc731ab2}</x14:id>
        </ext>
      </extLst>
    </cfRule>
    <cfRule type="dataBar" priority="9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{27a18a50-38b5-4cc6-a6d1-ef5c19ec159a}</x14:id>
        </ext>
      </extLst>
    </cfRule>
    <cfRule type="dataBar" priority="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{d0e0f8d3-adc9-4111-83b1-cfb709e5b3da}</x14:id>
        </ext>
      </extLst>
    </cfRule>
    <cfRule type="dataBar" priority="8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{957bfc7b-b620-4e0b-bb82-0641da5a02b0}</x14:id>
        </ext>
      </extLst>
    </cfRule>
    <cfRule type="dataBar" priority="8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{ad5fc343-5c07-424a-9387-0fbb731fbc49}</x14:id>
        </ext>
      </extLst>
    </cfRule>
    <cfRule type="dataBar" priority="7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{5f72c204-0d24-4f6d-9b26-f22bb2b39526}</x14:id>
        </ext>
      </extLst>
    </cfRule>
    <cfRule type="dataBar" priority="7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{d27cff48-89b8-4da5-b808-e1fff4ed9e99}</x14:id>
        </ext>
      </extLst>
    </cfRule>
    <cfRule type="dataBar" priority="7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{66417e7f-cbbf-414a-8a6e-d559942a6a21}</x14:id>
        </ext>
      </extLst>
    </cfRule>
  </conditionalFormatting>
  <conditionalFormatting sqref="E99:E103">
    <cfRule type="dataBar" priority="8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{f775a021-f668-49c5-8943-5750a25c150f}</x14:id>
        </ext>
      </extLst>
    </cfRule>
    <cfRule type="dataBar" priority="7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{98d06825-8f6d-45c3-beb2-3f1293033e50}</x14:id>
        </ext>
      </extLst>
    </cfRule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{e534b757-6ae8-4d50-a21b-a0bf12918b56}</x14:id>
        </ext>
      </extLst>
    </cfRule>
    <cfRule type="dataBar" priority="7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{b3387f74-fb18-47f5-9ca3-863a7bac08f9}</x14:id>
        </ext>
      </extLst>
    </cfRule>
  </conditionalFormatting>
  <conditionalFormatting sqref="E106:E110">
    <cfRule type="dataBar" priority="7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{7cec161b-9097-482a-8531-309f2fe18b58}</x14:id>
        </ext>
      </extLst>
    </cfRule>
    <cfRule type="dataBar" priority="7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{03e4d6ca-4b36-4437-a4ed-8490a33cc441}</x14:id>
        </ext>
      </extLst>
    </cfRule>
  </conditionalFormatting>
  <conditionalFormatting sqref="E114:E123">
    <cfRule type="dataBar" priority="8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{a0130595-d218-4ffe-9543-53363017cc7b}</x14:id>
        </ext>
      </extLst>
    </cfRule>
    <cfRule type="dataBar" priority="7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{b882d842-ddb6-4f4e-aba3-21ddffebe23c}</x14:id>
        </ext>
      </extLst>
    </cfRule>
    <cfRule type="dataBar" priority="7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{09549c6f-f15b-46dd-84b6-c56c2be11dae}</x14:id>
        </ext>
      </extLst>
    </cfRule>
    <cfRule type="dataBar" priority="7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{d753951f-1ff5-40ab-aa3b-f42c24c19b36}</x14:id>
        </ext>
      </extLst>
    </cfRule>
  </conditionalFormatting>
  <conditionalFormatting sqref="E124:E125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{a3a5d67f-bae7-4a30-ab7a-c312964cc448}</x14:id>
        </ext>
      </extLst>
    </cfRule>
  </conditionalFormatting>
  <conditionalFormatting sqref="E129:E133">
    <cfRule type="dataBar" priority="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{b5c90fc5-a888-4415-b832-290cf86fe3ce}</x14:id>
        </ext>
      </extLst>
    </cfRule>
    <cfRule type="dataBar" priority="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{a6521258-4ad1-4853-bdda-01437bee8370}</x14:id>
        </ext>
      </extLst>
    </cfRule>
    <cfRule type="dataBar" priority="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{1436c8aa-ae47-493b-9798-fa70588000d2}</x14:id>
        </ext>
      </extLst>
    </cfRule>
    <cfRule type="dataBar" priority="58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{1c963c08-58b0-4495-ba9e-503b091e1af6}</x14:id>
        </ext>
      </extLst>
    </cfRule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{d0714b59-0ff1-4a58-b788-a6f2f780a55b}</x14:id>
        </ext>
      </extLst>
    </cfRule>
    <cfRule type="dataBar" priority="5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{659e6212-e481-4ca7-a783-326463fe49d5}</x14:id>
        </ext>
      </extLst>
    </cfRule>
    <cfRule type="dataBar" priority="56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{405b5bdd-e769-49c7-885e-fa8b01a72c48}</x14:id>
        </ext>
      </extLst>
    </cfRule>
    <cfRule type="dataBar" priority="4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{dd78bb5d-7767-488b-b5b8-16e57bacfa8f}</x14:id>
        </ext>
      </extLst>
    </cfRule>
    <cfRule type="dataBar" priority="4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{2a2aa95d-9852-484b-b82c-8e6050e858dc}</x14:id>
        </ext>
      </extLst>
    </cfRule>
  </conditionalFormatting>
  <conditionalFormatting sqref="E136:E140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{2ea3e81d-64b0-44c7-b005-14270c37ed30}</x14:id>
        </ext>
      </extLst>
    </cfRule>
    <cfRule type="dataBar" priority="60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{d3122fde-9782-486d-81a2-7f204adf8520}</x14:id>
        </ext>
      </extLst>
    </cfRule>
    <cfRule type="dataBar" priority="50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{af212dec-1310-4a05-bce1-0e1189c4cd17}</x14:id>
        </ext>
      </extLst>
    </cfRule>
    <cfRule type="dataBar" priority="4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{fed43c1f-9146-45f3-9b65-c1718bc27856}</x14:id>
        </ext>
      </extLst>
    </cfRule>
  </conditionalFormatting>
  <conditionalFormatting sqref="E143:E147">
    <cfRule type="dataBar" priority="5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{aea49e4b-ace7-406f-bc72-e01581eb1163}</x14:id>
        </ext>
      </extLst>
    </cfRule>
    <cfRule type="dataBar" priority="51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{6e7d26ff-c893-4002-a221-57ea649edcea}</x14:id>
        </ext>
      </extLst>
    </cfRule>
  </conditionalFormatting>
  <conditionalFormatting sqref="E151:E160">
    <cfRule type="dataBar" priority="54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{4049c918-788d-4d62-8458-768322989224}</x14:id>
        </ext>
      </extLst>
    </cfRule>
    <cfRule type="dataBar" priority="5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{74d22ef4-4599-432e-8e3f-1e6f0f4262a6}</x14:id>
        </ext>
      </extLst>
    </cfRule>
    <cfRule type="dataBar" priority="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{ecf90ac5-0dfc-420d-a051-042c4d3978cd}</x14:id>
        </ext>
      </extLst>
    </cfRule>
    <cfRule type="dataBar" priority="52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{77951c48-adb6-4990-a921-f2269c7a6e5a}</x14:id>
        </ext>
      </extLst>
    </cfRule>
  </conditionalFormatting>
  <conditionalFormatting sqref="E161:E162">
    <cfRule type="dataBar" priority="14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{e743bb95-24d4-4fc6-8edd-c717cac46f19}</x14:id>
        </ext>
      </extLst>
    </cfRule>
  </conditionalFormatting>
  <conditionalFormatting sqref="E166:E170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{7635aba6-928c-44dd-b8eb-ad401d322d9d}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{db192b80-4d39-46fd-a107-d4997785f576}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{21a71baf-cb58-428c-a4e0-2317a4b2533a}</x14:id>
        </ext>
      </extLst>
    </cfRule>
    <cfRule type="dataBar" priority="3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{9b1858ec-34ca-4b2c-9cdd-b1d5ad6dc5f4}</x14:id>
        </ext>
      </extLst>
    </cfRule>
    <cfRule type="dataBar" priority="3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{344300b0-1ad5-42a9-99da-ddb3d2c4ec2b}</x14:id>
        </ext>
      </extLst>
    </cfRule>
    <cfRule type="dataBar" priority="3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{bfac8ffb-57cd-4663-9321-228d9a9b3f82}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{fa5afea5-091d-4cb2-98be-5712229bdf9e}</x14:id>
        </ext>
      </extLst>
    </cfRule>
    <cfRule type="dataBar" priority="2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{d5f11eca-2bf0-42ad-b4d7-70fccf51370a}</x14:id>
        </ext>
      </extLst>
    </cfRule>
    <cfRule type="dataBar" priority="2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{5026fc50-bce6-4978-b18c-c47c27157d2b}</x14:id>
        </ext>
      </extLst>
    </cfRule>
  </conditionalFormatting>
  <conditionalFormatting sqref="E173:E177">
    <cfRule type="dataBar" priority="3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{77bc3cae-b480-48f1-bbdd-b23fae4d9c76}</x14:id>
        </ext>
      </extLst>
    </cfRule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{63243479-a672-4fc7-815a-1f15e7959c13}</x14:id>
        </ext>
      </extLst>
    </cfRule>
    <cfRule type="dataBar" priority="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{2886902c-98bf-4f8e-936a-486af688c4ac}</x14:id>
        </ext>
      </extLst>
    </cfRule>
    <cfRule type="dataBar" priority="2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{6c3bb4af-41a1-4151-978e-4e3dbe160395}</x14:id>
        </ext>
      </extLst>
    </cfRule>
  </conditionalFormatting>
  <conditionalFormatting sqref="E180:E184">
    <cfRule type="dataBar" priority="3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{a4730bb2-525d-4e81-9a99-18de3824b34b}</x14:id>
        </ext>
      </extLst>
    </cfRule>
    <cfRule type="dataBar" priority="2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{be707785-e0a8-4a78-8d1d-31fd4c2aa632}</x14:id>
        </ext>
      </extLst>
    </cfRule>
  </conditionalFormatting>
  <conditionalFormatting sqref="E188:E197">
    <cfRule type="dataBar" priority="3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{8dafb3ca-d11f-45ab-89d9-ae7d848e3454}</x14:id>
        </ext>
      </extLst>
    </cfRule>
    <cfRule type="dataBar" priority="3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{1a167071-5da9-40a6-9363-6ea1bc4aea85}</x14:id>
        </ext>
      </extLst>
    </cfRule>
    <cfRule type="dataBar" priority="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{b8d68bfe-022f-4fb8-9e80-d11930c7e693}</x14:id>
        </ext>
      </extLst>
    </cfRule>
    <cfRule type="dataBar" priority="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{b87cc846-7fd3-4522-8b9a-ccd7e9217cff}</x14:id>
        </ext>
      </extLst>
    </cfRule>
  </conditionalFormatting>
  <conditionalFormatting sqref="E198:E199">
    <cfRule type="dataBar" priority="14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{599351ee-52c9-4f59-9e36-89fad292255f}</x14:id>
        </ext>
      </extLst>
    </cfRule>
  </conditionalFormatting>
  <conditionalFormatting sqref="E203:E207">
    <cfRule type="dataBar" priority="2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{0cf1eb91-3d5a-46a5-963b-06b0c906674e}</x14:id>
        </ext>
      </extLst>
    </cfRule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{d126e1c0-2002-472f-a9d6-4ae1cd634a51}</x14:id>
        </ext>
      </extLst>
    </cfRule>
    <cfRule type="dataBar" priority="2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{7df66311-f4b5-4b62-a9cf-595b5e8dae9b}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{10ee9d8f-3ff4-4f63-a668-d3931cab653d}</x14:id>
        </ext>
      </extLst>
    </cfRule>
    <cfRule type="dataBar" priority="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{90751b16-9fba-4714-81a8-b7f5a01e6e4e}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{c87e6872-bcea-4a7e-9833-539713842a2a}</x14:id>
        </ext>
      </extLst>
    </cfRule>
    <cfRule type="dataBar" priority="10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{ab46e484-9a70-49e5-bc00-2c09c18b32c2}</x14:id>
        </ext>
      </extLst>
    </cfRule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{2035e7de-af9d-4011-905e-2d23114b0a71}</x14:id>
        </ext>
      </extLst>
    </cfRule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{dd2ac231-a02d-4d61-8dad-ea0a24f4889c}</x14:id>
        </ext>
      </extLst>
    </cfRule>
  </conditionalFormatting>
  <conditionalFormatting sqref="E210:E214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{ecc1843e-b7b6-4a35-ac44-75d6fef5aa12}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{3817f5f1-b55a-4ba0-ba80-3e448dd19bb9}</x14:id>
        </ext>
      </extLst>
    </cfRule>
    <cfRule type="dataBar" priority="14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{7cc7269f-bb64-4978-ba7a-61aebbc2cafe}</x14:id>
        </ext>
      </extLst>
    </cfRule>
    <cfRule type="dataBar" priority="4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{21f3fac3-71c6-42df-ae93-f63c5b6cfdb3}</x14:id>
        </ext>
      </extLst>
    </cfRule>
  </conditionalFormatting>
  <conditionalFormatting sqref="E217:E221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{6b408145-ec6c-4874-81f2-f1855f4ac94f}</x14:id>
        </ext>
      </extLst>
    </cfRule>
    <cfRule type="dataBar" priority="5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{6e095ac5-bea9-484b-8f53-16836f3b07b5}</x14:id>
        </ext>
      </extLst>
    </cfRule>
  </conditionalFormatting>
  <conditionalFormatting sqref="E225:E234"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{3a3699d3-9a6a-4f16-8e40-96e8bf56ccb4}</x14:id>
        </ext>
      </extLst>
    </cfRule>
    <cfRule type="dataBar" priority="8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{7bd8c516-c773-4186-9544-9f5c1ecb541a}</x14:id>
        </ext>
      </extLst>
    </cfRule>
    <cfRule type="dataBar" priority="7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{9e6cbe6d-544a-422e-a4a1-ac57df2218f6}</x14:id>
        </ext>
      </extLst>
    </cfRule>
    <cfRule type="dataBar" priority="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{7a5b23fa-d7c4-4750-8225-4a67bbc3bf74}</x14:id>
        </ext>
      </extLst>
    </cfRule>
  </conditionalFormatting>
  <conditionalFormatting sqref="E235:E236">
    <cfRule type="dataBar" priority="13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{3b8acc90-3345-4ce6-a43a-0136f515b628}</x14:id>
        </ext>
      </extLst>
    </cfRule>
  </conditionalFormatting>
  <conditionalFormatting sqref="G240:G249">
    <cfRule type="dataBar" priority="13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{2e98082a-93a3-471e-afaa-a8e4528b9822}</x14:id>
        </ext>
      </extLst>
    </cfRule>
  </conditionalFormatting>
  <conditionalFormatting sqref="D3:D12;D14">
    <cfRule type="dataBar" priority="13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{4df53826-b4ef-4718-8822-9948654951fc}</x14:id>
        </ext>
      </extLst>
    </cfRule>
  </conditionalFormatting>
  <conditionalFormatting sqref="E32:E36;E50:E51;E25:E29;E18:E22">
    <cfRule type="dataBar" priority="14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{4e14dac1-dde9-4719-b0f2-4aba9ae9b550}</x14:id>
        </ext>
      </extLst>
    </cfRule>
  </conditionalFormatting>
  <conditionalFormatting sqref="E69:E73;E62:E66;E55:E59">
    <cfRule type="dataBar" priority="10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{19690d3e-eeff-4202-956e-c5bf248442f0}</x14:id>
        </ext>
      </extLst>
    </cfRule>
  </conditionalFormatting>
  <conditionalFormatting sqref="E106:E110;E99:E103;E92:E96">
    <cfRule type="dataBar" priority="8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{d3be663e-ee52-494a-8de6-7caa486c1413}</x14:id>
        </ext>
      </extLst>
    </cfRule>
  </conditionalFormatting>
  <conditionalFormatting sqref="E143:E147;E136:E140;E129:E133">
    <cfRule type="dataBar" priority="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{81237e99-8572-4547-bfc2-7e2ca04356b1}</x14:id>
        </ext>
      </extLst>
    </cfRule>
  </conditionalFormatting>
  <conditionalFormatting sqref="E180:E184;E173:E177;E166:E170">
    <cfRule type="dataBar" priority="4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{1d58472f-1bcc-4f70-be21-b7ba009b4c54}</x14:id>
        </ext>
      </extLst>
    </cfRule>
  </conditionalFormatting>
  <conditionalFormatting sqref="E217:E221;E210:E214;E203:E207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{dbddb5c0-ba2d-45b0-928a-580fb75db915}</x14:id>
        </ext>
      </extLst>
    </cfRule>
  </conditionalFormatting>
  <hyperlinks>
    <hyperlink ref="D100" r:id="rId2" display="https://github.com/Umuzi-org/Bhekumuzi-Tshabalala-219-level-1-programming-katas-python/pulls"/>
    <hyperlink ref="D217" r:id="rId3" display="http://url9090.coderbyte.com/ls/click?upn=u001.lj3TCiZxNU7jdbrh9WbrWc0TYooxWyNG7iblBrnUkY1dZbk53wTdsxFlySTVgXVYz-2B8urZvRUMG4BMTjEeufJw-3D-3DXft5_0uW3xirGmLjaxDxe8V-2Bwmt8Dx4Ob8Wr9iaeT5yuPIW9nlvEzdbWgjPejE7IDqHOSSyaVmRTNKhsivJsduSJ8nrDksKvwhbq-2Feo9eHplDGkijl-2FN9xeuHNN9wqeBTUbEeMtnqEVe3RdrDgq1RPAsvpYgBHNURaljpGUWmGbMvaZw4Ra-2FlEeWosdriaYcL-2Bc6bFSRJXFp62I1erjOJ84keVQ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2de016-5f31-46a2-902b-a2a8408fdbf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a5b2f16-1a3d-47df-9db2-a689afe601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f2a270-cda9-44fe-b01d-7f954e7c067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87b67f42-8464-44b5-91e5-5283a5169f3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ab5515a-d09c-4d0f-a5ad-a92e2ddad8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2bf3824-5701-4f65-9899-9710b9ec36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87241279-edbf-494d-aa35-e7c30c3015c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00f7524-e180-446d-9d15-82e52ac128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f0a9bf-2683-4453-b4dd-3e518e6e29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663f253a-d700-455f-8d37-83d6df0ba1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a431995-618f-43c8-879d-1c8737d116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e79870f-cb9a-4dc5-a85a-481c29f02c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63f88a1b-f59f-45fb-8bd8-fe3ce66b8d8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8dfe831-ba11-46af-99cb-44b64b910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8064432-154a-4db8-b6ef-9261f17cdd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c3b95adb-f5f0-42bb-9fc5-bcb836d22a2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b1cee51-82f7-4ff6-9392-840f88cb56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b61c728-8035-42f4-b7dd-cd51e991c2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604c2de8-2f59-4a20-9600-8d0d58a04d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978c143-68d5-447b-b43a-8bfbc074692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f926537-d771-4bd1-8c3b-27d0175f99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E167</xm:sqref>
        </x14:conditionalFormatting>
        <x14:conditionalFormatting xmlns:xm="http://schemas.microsoft.com/office/excel/2006/main">
          <x14:cfRule type="dataBar" id="{d2c60bf4-6b0d-4e24-a05a-027a4aa81ad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8a491ca-ac5c-4a4f-9ff9-37dd2dad90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5969e7e-bb2d-472e-8107-460fc812a1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E204</xm:sqref>
        </x14:conditionalFormatting>
        <x14:conditionalFormatting xmlns:xm="http://schemas.microsoft.com/office/excel/2006/main">
          <x14:cfRule type="dataBar" id="{d0c7ab46-814f-4369-abd4-5780d8132ca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96ff79-9da2-4af0-8cbf-3b7a29603f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d7c98a-121b-4bcd-a669-00e23575b83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1ad55ce-767d-46d8-ba02-fce04f5d355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d0e287f-5d4c-4110-acaf-eb47d3994b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d84e48-df84-4ead-9ac3-d2bfa85de06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9442609-d6f9-4518-a69c-089a602cc06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b2277f3-23aa-4796-b181-314a47927b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8310d6b-79de-4e78-915d-0fc95f0764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E18:E22</xm:sqref>
        </x14:conditionalFormatting>
        <x14:conditionalFormatting xmlns:xm="http://schemas.microsoft.com/office/excel/2006/main">
          <x14:cfRule type="dataBar" id="{901e1621-a55a-4289-8903-9377b49466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bfffb4c-4cd7-4ad7-81e8-a3b303109c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731d79a7-d2b4-4055-993c-7c9f8358f2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1c7f0a9-c8a2-487b-9378-a56ddfb9fcb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E25:E29</xm:sqref>
        </x14:conditionalFormatting>
        <x14:conditionalFormatting xmlns:xm="http://schemas.microsoft.com/office/excel/2006/main">
          <x14:cfRule type="dataBar" id="{fc365749-df33-4f7e-b0d8-7c461f726cd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19db7bd-a2b1-4b0f-863e-55a30eb2fe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E32:E36</xm:sqref>
        </x14:conditionalFormatting>
        <x14:conditionalFormatting xmlns:xm="http://schemas.microsoft.com/office/excel/2006/main">
          <x14:cfRule type="dataBar" id="{78bedd62-cc94-443f-851a-8522f12126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5e49bad9-f380-4e98-a677-a5aa1c25906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3898dc-b4b4-4121-9a96-b09189cd90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6764828-c5d0-43ff-a8cc-c18cd24bd5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88b7f0c5-1c34-4f9d-8c3d-60b2cd1b9a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72c128c-d040-42d0-8264-8e76c6c582e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a9777f7-4af5-4386-b0f0-fe952519605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781dfa-a5a6-455d-9f29-7b9b240370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fabf61d-deee-46d7-9637-32b5ed6bc9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776c349-2333-4096-a7cc-71cff5303d3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e6c7f2-81d5-487d-adf1-f241d5a949e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2ff1572-b411-4929-917c-4019c73ac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0f30b65-99e1-4642-8ffd-19fcfea0b0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E55:E59</xm:sqref>
        </x14:conditionalFormatting>
        <x14:conditionalFormatting xmlns:xm="http://schemas.microsoft.com/office/excel/2006/main">
          <x14:cfRule type="dataBar" id="{71907e22-0127-4f05-9172-d8adca2786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fffe11d-6163-49b4-af56-492038b954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141684c-8927-4e63-916d-3eb377c20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7123519b-4458-4383-8d41-ae64d3f6c7d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E62:E66</xm:sqref>
        </x14:conditionalFormatting>
        <x14:conditionalFormatting xmlns:xm="http://schemas.microsoft.com/office/excel/2006/main">
          <x14:cfRule type="dataBar" id="{bb017138-9f1f-4d36-b611-9b87d04ac22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48f958-17e5-4db5-b326-d896d07b6d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E69:E73</xm:sqref>
        </x14:conditionalFormatting>
        <x14:conditionalFormatting xmlns:xm="http://schemas.microsoft.com/office/excel/2006/main">
          <x14:cfRule type="dataBar" id="{93447676-127e-4778-9bb6-1a21a106c6c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1d6dedbe-c9f6-4f93-a5bb-50947d29a6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bb7123-3690-461d-9fe1-377413acd4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51dc59-338e-45b2-8654-ddc78d47fd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de2b0117-c229-4be6-86d5-3bafd3abefb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E87:E88</xm:sqref>
        </x14:conditionalFormatting>
        <x14:conditionalFormatting xmlns:xm="http://schemas.microsoft.com/office/excel/2006/main">
          <x14:cfRule type="dataBar" id="{a1085ac8-6834-41f5-859e-3e048c8aaa2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af83b9c-b564-4359-9963-ee9fbc731a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a18a50-38b5-4cc6-a6d1-ef5c19ec15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0e0f8d3-adc9-4111-83b1-cfb709e5b3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57bfc7b-b620-4e0b-bb82-0641da5a02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d5fc343-5c07-424a-9387-0fbb731fbc4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f72c204-0d24-4f6d-9b26-f22bb2b395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27cff48-89b8-4da5-b808-e1fff4ed9e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6417e7f-cbbf-414a-8a6e-d559942a6a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E92:E96</xm:sqref>
        </x14:conditionalFormatting>
        <x14:conditionalFormatting xmlns:xm="http://schemas.microsoft.com/office/excel/2006/main">
          <x14:cfRule type="dataBar" id="{f775a021-f668-49c5-8943-5750a25c15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8d06825-8f6d-45c3-beb2-3f1293033e5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34b757-6ae8-4d50-a21b-a0bf12918b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b3387f74-fb18-47f5-9ca3-863a7bac08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E99:E103</xm:sqref>
        </x14:conditionalFormatting>
        <x14:conditionalFormatting xmlns:xm="http://schemas.microsoft.com/office/excel/2006/main">
          <x14:cfRule type="dataBar" id="{7cec161b-9097-482a-8531-309f2fe18b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3e4d6ca-4b36-4437-a4ed-8490a33cc4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E106:E110</xm:sqref>
        </x14:conditionalFormatting>
        <x14:conditionalFormatting xmlns:xm="http://schemas.microsoft.com/office/excel/2006/main">
          <x14:cfRule type="dataBar" id="{a0130595-d218-4ffe-9543-53363017cc7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b882d842-ddb6-4f4e-aba3-21ddffebe2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9549c6f-f15b-46dd-84b6-c56c2be11d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753951f-1ff5-40ab-aa3b-f42c24c19b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a3a5d67f-bae7-4a30-ab7a-c312964cc44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E124:E125</xm:sqref>
        </x14:conditionalFormatting>
        <x14:conditionalFormatting xmlns:xm="http://schemas.microsoft.com/office/excel/2006/main">
          <x14:cfRule type="dataBar" id="{b5c90fc5-a888-4415-b832-290cf86fe3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6521258-4ad1-4853-bdda-01437bee837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436c8aa-ae47-493b-9798-fa70588000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c963c08-58b0-4495-ba9e-503b091e1a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714b59-0ff1-4a58-b788-a6f2f780a5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9e6212-e481-4ca7-a783-326463fe49d5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05b5bdd-e769-49c7-885e-fa8b01a72c4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78bb5d-7767-488b-b5b8-16e57bacfa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2aa95d-9852-484b-b82c-8e6050e858d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E129:E133</xm:sqref>
        </x14:conditionalFormatting>
        <x14:conditionalFormatting xmlns:xm="http://schemas.microsoft.com/office/excel/2006/main">
          <x14:cfRule type="dataBar" id="{2ea3e81d-64b0-44c7-b005-14270c37ed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d3122fde-9782-486d-81a2-7f204adf852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f212dec-1310-4a05-bce1-0e1189c4cd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ed43c1f-9146-45f3-9b65-c1718bc2785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E136:E140</xm:sqref>
        </x14:conditionalFormatting>
        <x14:conditionalFormatting xmlns:xm="http://schemas.microsoft.com/office/excel/2006/main">
          <x14:cfRule type="dataBar" id="{aea49e4b-ace7-406f-bc72-e01581eb11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7d26ff-c893-4002-a221-57ea649edc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E143:E147</xm:sqref>
        </x14:conditionalFormatting>
        <x14:conditionalFormatting xmlns:xm="http://schemas.microsoft.com/office/excel/2006/main">
          <x14:cfRule type="dataBar" id="{4049c918-788d-4d62-8458-76832298922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4d22ef4-4599-432e-8e3f-1e6f0f4262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cf90ac5-0dfc-420d-a051-042c4d3978c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77951c48-adb6-4990-a921-f2269c7a6e5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e743bb95-24d4-4fc6-8edd-c717cac46f1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E161:E162</xm:sqref>
        </x14:conditionalFormatting>
        <x14:conditionalFormatting xmlns:xm="http://schemas.microsoft.com/office/excel/2006/main">
          <x14:cfRule type="dataBar" id="{7635aba6-928c-44dd-b8eb-ad401d322d9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b192b80-4d39-46fd-a107-d4997785f5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1a71baf-cb58-428c-a4e0-2317a4b253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b1858ec-34ca-4b2c-9cdd-b1d5ad6dc5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44300b0-1ad5-42a9-99da-ddb3d2c4ec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ac8ffb-57cd-4663-9321-228d9a9b3f8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a5afea5-091d-4cb2-98be-5712229bd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5f11eca-2bf0-42ad-b4d7-70fccf5137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26fc50-bce6-4978-b18c-c47c27157d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E166:E170</xm:sqref>
        </x14:conditionalFormatting>
        <x14:conditionalFormatting xmlns:xm="http://schemas.microsoft.com/office/excel/2006/main">
          <x14:cfRule type="dataBar" id="{77bc3cae-b480-48f1-bbdd-b23fae4d9c7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243479-a672-4fc7-815a-1f15e7959c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2886902c-98bf-4f8e-936a-486af688c4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c3bb4af-41a1-4151-978e-4e3dbe16039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E173:E177</xm:sqref>
        </x14:conditionalFormatting>
        <x14:conditionalFormatting xmlns:xm="http://schemas.microsoft.com/office/excel/2006/main">
          <x14:cfRule type="dataBar" id="{a4730bb2-525d-4e81-9a99-18de3824b3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e707785-e0a8-4a78-8d1d-31fd4c2aa6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E180:E184</xm:sqref>
        </x14:conditionalFormatting>
        <x14:conditionalFormatting xmlns:xm="http://schemas.microsoft.com/office/excel/2006/main">
          <x14:cfRule type="dataBar" id="{8dafb3ca-d11f-45ab-89d9-ae7d848e345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a167071-5da9-40a6-9363-6ea1bc4aea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d68bfe-022f-4fb8-9e80-d11930c7e6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7cc846-7fd3-4522-8b9a-ccd7e9217c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E188:E197</xm:sqref>
        </x14:conditionalFormatting>
        <x14:conditionalFormatting xmlns:xm="http://schemas.microsoft.com/office/excel/2006/main">
          <x14:cfRule type="dataBar" id="{599351ee-52c9-4f59-9e36-89fad29225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E198:E199</xm:sqref>
        </x14:conditionalFormatting>
        <x14:conditionalFormatting xmlns:xm="http://schemas.microsoft.com/office/excel/2006/main">
          <x14:cfRule type="dataBar" id="{0cf1eb91-3d5a-46a5-963b-06b0c906674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126e1c0-2002-472f-a9d6-4ae1cd634a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df66311-f4b5-4b62-a9cf-595b5e8dae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0ee9d8f-3ff4-4f63-a668-d3931cab65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0751b16-9fba-4714-81a8-b7f5a01e6e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87e6872-bcea-4a7e-9833-539713842a2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b46e484-9a70-49e5-bc00-2c09c18b32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035e7de-af9d-4011-905e-2d23114b0a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2ac231-a02d-4d61-8dad-ea0a24f4889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E203:E207</xm:sqref>
        </x14:conditionalFormatting>
        <x14:conditionalFormatting xmlns:xm="http://schemas.microsoft.com/office/excel/2006/main">
          <x14:cfRule type="dataBar" id="{ecc1843e-b7b6-4a35-ac44-75d6fef5aa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817f5f1-b55a-4ba0-ba80-3e448dd19bb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7cc7269f-bb64-4978-ba7a-61aebbc2ca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1f3fac3-71c6-42df-ae93-f63c5b6cfd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E210:E214</xm:sqref>
        </x14:conditionalFormatting>
        <x14:conditionalFormatting xmlns:xm="http://schemas.microsoft.com/office/excel/2006/main">
          <x14:cfRule type="dataBar" id="{6b408145-ec6c-4874-81f2-f1855f4ac9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095ac5-bea9-484b-8f53-16836f3b07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E217:E221</xm:sqref>
        </x14:conditionalFormatting>
        <x14:conditionalFormatting xmlns:xm="http://schemas.microsoft.com/office/excel/2006/main">
          <x14:cfRule type="dataBar" id="{3a3699d3-9a6a-4f16-8e40-96e8bf56cc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7bd8c516-c773-4186-9544-9f5c1ecb54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e6cbe6d-544a-422e-a4a1-ac57df2218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a5b23fa-d7c4-4750-8225-4a67bbc3bf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E225:E234</xm:sqref>
        </x14:conditionalFormatting>
        <x14:conditionalFormatting xmlns:xm="http://schemas.microsoft.com/office/excel/2006/main">
          <x14:cfRule type="dataBar" id="{3b8acc90-3345-4ce6-a43a-0136f515b6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E235:E236</xm:sqref>
        </x14:conditionalFormatting>
        <x14:conditionalFormatting xmlns:xm="http://schemas.microsoft.com/office/excel/2006/main">
          <x14:cfRule type="dataBar" id="{2e98082a-93a3-471e-afaa-a8e4528b982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G240:G249</xm:sqref>
        </x14:conditionalFormatting>
        <x14:conditionalFormatting xmlns:xm="http://schemas.microsoft.com/office/excel/2006/main">
          <x14:cfRule type="dataBar" id="{4df53826-b4ef-4718-8822-9948654951f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4e14dac1-dde9-4719-b0f2-4aba9ae9b5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E32:E36;E50:E51;E25:E29;E18:E22</xm:sqref>
        </x14:conditionalFormatting>
        <x14:conditionalFormatting xmlns:xm="http://schemas.microsoft.com/office/excel/2006/main">
          <x14:cfRule type="dataBar" id="{19690d3e-eeff-4202-956e-c5bf248442f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E69:E73;E62:E66;E55:E59</xm:sqref>
        </x14:conditionalFormatting>
        <x14:conditionalFormatting xmlns:xm="http://schemas.microsoft.com/office/excel/2006/main">
          <x14:cfRule type="dataBar" id="{d3be663e-ee52-494a-8de6-7caa486c14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E106:E110;E99:E103;E92:E96</xm:sqref>
        </x14:conditionalFormatting>
        <x14:conditionalFormatting xmlns:xm="http://schemas.microsoft.com/office/excel/2006/main">
          <x14:cfRule type="dataBar" id="{81237e99-8572-4547-bfc2-7e2ca04356b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E143:E147;E136:E140;E129:E133</xm:sqref>
        </x14:conditionalFormatting>
        <x14:conditionalFormatting xmlns:xm="http://schemas.microsoft.com/office/excel/2006/main">
          <x14:cfRule type="dataBar" id="{1d58472f-1bcc-4f70-be21-b7ba009b4c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E180:E184;E173:E177;E166:E170</xm:sqref>
        </x14:conditionalFormatting>
        <x14:conditionalFormatting xmlns:xm="http://schemas.microsoft.com/office/excel/2006/main">
          <x14:cfRule type="dataBar" id="{dbddb5c0-ba2d-45b0-928a-580fb75db91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E217:E221;E210:E214;E203:E207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50"/>
  <sheetViews>
    <sheetView topLeftCell="A146" workbookViewId="0">
      <selection activeCell="F152" sqref="F152"/>
    </sheetView>
  </sheetViews>
  <sheetFormatPr defaultColWidth="9.144" defaultRowHeight="14.4" outlineLevelCol="6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45593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 t="s">
        <v>386</v>
      </c>
      <c r="D25" s="285"/>
      <c r="E25" s="303">
        <v>1</v>
      </c>
      <c r="F25" s="304" t="str">
        <f t="shared" si="0"/>
        <v>Completed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30" customHeight="1" spans="2:7">
      <c r="B32" s="244"/>
      <c r="C32" s="444" t="s">
        <v>387</v>
      </c>
      <c r="D32" s="467" t="s">
        <v>352</v>
      </c>
      <c r="E32" s="316">
        <v>1</v>
      </c>
      <c r="F32" s="317" t="str">
        <f t="shared" si="0"/>
        <v>Completed</v>
      </c>
      <c r="G32" s="318"/>
    </row>
    <row r="33" ht="15" customHeight="1" spans="2:7">
      <c r="B33" s="244"/>
      <c r="C33" s="473"/>
      <c r="D33" s="475"/>
      <c r="E33" s="319"/>
      <c r="F33" s="320" t="str">
        <f t="shared" si="0"/>
        <v>Goal</v>
      </c>
      <c r="G33" s="321"/>
    </row>
    <row r="34" ht="15" customHeight="1" spans="2:7">
      <c r="B34" s="244"/>
      <c r="C34" s="473"/>
      <c r="D34" s="475"/>
      <c r="E34" s="319"/>
      <c r="F34" s="320" t="str">
        <f t="shared" si="0"/>
        <v>Goal</v>
      </c>
      <c r="G34" s="321"/>
    </row>
    <row r="35" ht="15" customHeight="1" spans="2:7">
      <c r="B35" s="244"/>
      <c r="C35" s="473"/>
      <c r="D35" s="475"/>
      <c r="E35" s="319"/>
      <c r="F35" s="320" t="str">
        <f t="shared" si="0"/>
        <v>Goal</v>
      </c>
      <c r="G35" s="321"/>
    </row>
    <row r="36" ht="15" customHeight="1" spans="2:7">
      <c r="B36" s="244"/>
      <c r="C36" s="476"/>
      <c r="D36" s="477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388</v>
      </c>
      <c r="D40" s="356"/>
      <c r="E40" s="361">
        <v>1</v>
      </c>
      <c r="F40" s="334" t="str">
        <f t="shared" si="0"/>
        <v>Completed</v>
      </c>
      <c r="G40" s="332"/>
    </row>
    <row r="41" ht="15" customHeight="1" spans="2:7">
      <c r="B41" s="244"/>
      <c r="C41" s="357" t="s">
        <v>389</v>
      </c>
      <c r="D41" s="358"/>
      <c r="E41" s="362" t="s">
        <v>390</v>
      </c>
      <c r="F41" s="336" t="str">
        <f t="shared" si="0"/>
        <v>Goal</v>
      </c>
      <c r="G41" s="337"/>
    </row>
    <row r="42" ht="15" customHeight="1" spans="2:7">
      <c r="B42" s="244"/>
      <c r="C42" s="357" t="s">
        <v>384</v>
      </c>
      <c r="D42" s="358"/>
      <c r="E42" s="362">
        <v>1</v>
      </c>
      <c r="F42" s="336" t="str">
        <f t="shared" si="0"/>
        <v>Completed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45594</v>
      </c>
      <c r="C55" s="245">
        <v>0.208333333333333</v>
      </c>
      <c r="D55" s="246" t="s">
        <v>63</v>
      </c>
      <c r="E55" s="287"/>
      <c r="F55" s="288" t="str">
        <f t="shared" si="0"/>
        <v>Goal</v>
      </c>
      <c r="G55" s="289"/>
    </row>
    <row r="56" spans="2:7">
      <c r="B56" s="244"/>
      <c r="C56" s="247">
        <v>0.215277777777778</v>
      </c>
      <c r="D56" s="248" t="s">
        <v>373</v>
      </c>
      <c r="E56" s="290"/>
      <c r="F56" s="291" t="str">
        <f t="shared" si="0"/>
        <v>Goal</v>
      </c>
      <c r="G56" s="292"/>
    </row>
    <row r="57" spans="2:7">
      <c r="B57" s="244"/>
      <c r="C57" s="247">
        <v>0.243055555555556</v>
      </c>
      <c r="D57" s="248" t="s">
        <v>374</v>
      </c>
      <c r="E57" s="293"/>
      <c r="F57" s="294" t="str">
        <f t="shared" si="0"/>
        <v>Goal</v>
      </c>
      <c r="G57" s="292"/>
    </row>
    <row r="58" spans="2:7">
      <c r="B58" s="244"/>
      <c r="C58" s="247">
        <v>0.277777777777778</v>
      </c>
      <c r="D58" s="248" t="s">
        <v>375</v>
      </c>
      <c r="E58" s="293"/>
      <c r="F58" s="294" t="str">
        <f t="shared" si="0"/>
        <v>Goal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/>
      <c r="F59" s="296" t="str">
        <f t="shared" si="0"/>
        <v>Goal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 t="s">
        <v>393</v>
      </c>
      <c r="D62" s="285"/>
      <c r="E62" s="303"/>
      <c r="F62" s="304" t="str">
        <f t="shared" si="0"/>
        <v>Goal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ht="30" customHeight="1" spans="2:7">
      <c r="B69" s="244"/>
      <c r="C69" s="444" t="s">
        <v>394</v>
      </c>
      <c r="D69" s="467" t="s">
        <v>395</v>
      </c>
      <c r="E69" s="316">
        <v>1</v>
      </c>
      <c r="F69" s="317" t="str">
        <f t="shared" si="0"/>
        <v>Completed</v>
      </c>
      <c r="G69" s="318"/>
    </row>
    <row r="70" spans="2:7">
      <c r="B70" s="244"/>
      <c r="C70" s="473"/>
      <c r="D70" s="475"/>
      <c r="E70" s="319"/>
      <c r="F70" s="320" t="str">
        <f t="shared" si="0"/>
        <v>Goal</v>
      </c>
      <c r="G70" s="321"/>
    </row>
    <row r="71" spans="2:7">
      <c r="B71" s="244"/>
      <c r="C71" s="473"/>
      <c r="D71" s="475"/>
      <c r="E71" s="319"/>
      <c r="F71" s="320" t="str">
        <f t="shared" si="0"/>
        <v>Goal</v>
      </c>
      <c r="G71" s="321"/>
    </row>
    <row r="72" spans="2:7">
      <c r="B72" s="244"/>
      <c r="C72" s="473"/>
      <c r="D72" s="475"/>
      <c r="E72" s="319"/>
      <c r="F72" s="320" t="str">
        <f t="shared" si="0"/>
        <v>Goal</v>
      </c>
      <c r="G72" s="321"/>
    </row>
    <row r="73" ht="15.75" customHeight="1" spans="2:7">
      <c r="B73" s="244"/>
      <c r="C73" s="476"/>
      <c r="D73" s="477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388</v>
      </c>
      <c r="D77" s="356"/>
      <c r="E77" s="361" t="s">
        <v>390</v>
      </c>
      <c r="F77" s="334" t="str">
        <f t="shared" si="0"/>
        <v>Goal</v>
      </c>
      <c r="G77" s="332"/>
    </row>
    <row r="78" spans="2:7">
      <c r="B78" s="244"/>
      <c r="C78" s="357" t="s">
        <v>389</v>
      </c>
      <c r="D78" s="358"/>
      <c r="E78" s="362" t="s">
        <v>390</v>
      </c>
      <c r="F78" s="336" t="str">
        <f t="shared" si="0"/>
        <v>Goal</v>
      </c>
      <c r="G78" s="337"/>
    </row>
    <row r="79" spans="2:7">
      <c r="B79" s="244"/>
      <c r="C79" s="357" t="s">
        <v>384</v>
      </c>
      <c r="D79" s="358"/>
      <c r="E79" s="362" t="s">
        <v>390</v>
      </c>
      <c r="F79" s="336" t="str">
        <f t="shared" si="0"/>
        <v>Goal</v>
      </c>
      <c r="G79" s="337"/>
    </row>
    <row r="80" spans="2:7">
      <c r="B80" s="244"/>
      <c r="C80" s="357" t="s">
        <v>396</v>
      </c>
      <c r="D80" s="358"/>
      <c r="E80" s="362">
        <v>1</v>
      </c>
      <c r="F80" s="336" t="str">
        <f t="shared" si="0"/>
        <v>Completed</v>
      </c>
      <c r="G80" s="337"/>
    </row>
    <row r="81" ht="15" customHeight="1" spans="2:7">
      <c r="B81" s="244"/>
      <c r="C81" s="357" t="s">
        <v>397</v>
      </c>
      <c r="D81" s="358"/>
      <c r="E81" s="451">
        <v>1</v>
      </c>
      <c r="F81" s="336" t="str">
        <f t="shared" si="0"/>
        <v>Completed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97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/>
      <c r="G85" s="337"/>
    </row>
    <row r="86" ht="15" customHeight="1" spans="2:7">
      <c r="B86" s="244"/>
      <c r="C86" s="357"/>
      <c r="D86" s="358"/>
      <c r="E86" s="451"/>
      <c r="F86" s="336" t="str">
        <f t="shared" si="1"/>
        <v>Goal</v>
      </c>
      <c r="G86" s="337"/>
    </row>
    <row r="87" ht="15.75" customHeight="1" spans="2:7">
      <c r="B87" s="244"/>
      <c r="C87" s="359"/>
      <c r="D87" s="360"/>
      <c r="E87" s="364"/>
      <c r="F87" s="340" t="str">
        <f t="shared" si="1"/>
        <v>Goal</v>
      </c>
      <c r="G87" s="341"/>
    </row>
    <row r="88" spans="2:7">
      <c r="B88" s="244"/>
      <c r="C88" s="279">
        <v>0.666666666666667</v>
      </c>
      <c r="D88" s="280" t="s">
        <v>391</v>
      </c>
      <c r="E88" s="342"/>
      <c r="F88" s="280" t="str">
        <f t="shared" si="1"/>
        <v>Goal</v>
      </c>
      <c r="G88" s="343"/>
    </row>
    <row r="89" ht="15.75" customHeight="1" spans="2:7">
      <c r="B89" s="281"/>
      <c r="C89" s="282">
        <v>0.75</v>
      </c>
      <c r="D89" s="283" t="s">
        <v>392</v>
      </c>
      <c r="E89" s="344"/>
      <c r="F89" s="283" t="str">
        <f t="shared" si="1"/>
        <v>Goal</v>
      </c>
      <c r="G89" s="345"/>
    </row>
    <row r="91" ht="15.15"/>
    <row r="92" ht="21.75" customHeight="1" spans="2:7">
      <c r="B92" s="242" t="s">
        <v>58</v>
      </c>
      <c r="C92" s="243" t="s">
        <v>59</v>
      </c>
      <c r="D92" s="242" t="s">
        <v>60</v>
      </c>
      <c r="E92" s="242" t="s">
        <v>44</v>
      </c>
      <c r="F92" s="243" t="s">
        <v>61</v>
      </c>
      <c r="G92" s="286" t="s">
        <v>62</v>
      </c>
    </row>
    <row r="93" spans="2:7">
      <c r="B93" s="244">
        <v>45595</v>
      </c>
      <c r="C93" s="245">
        <v>0.208333333333333</v>
      </c>
      <c r="D93" s="246" t="s">
        <v>63</v>
      </c>
      <c r="E93" s="287"/>
      <c r="F93" s="288" t="str">
        <f t="shared" si="1"/>
        <v>Goal</v>
      </c>
      <c r="G93" s="289"/>
    </row>
    <row r="94" spans="2:7">
      <c r="B94" s="244"/>
      <c r="C94" s="247">
        <v>0.215277777777778</v>
      </c>
      <c r="D94" s="248" t="s">
        <v>373</v>
      </c>
      <c r="E94" s="290"/>
      <c r="F94" s="291" t="str">
        <f t="shared" si="1"/>
        <v>Goal</v>
      </c>
      <c r="G94" s="292"/>
    </row>
    <row r="95" spans="2:7">
      <c r="B95" s="244"/>
      <c r="C95" s="247">
        <v>0.243055555555556</v>
      </c>
      <c r="D95" s="248" t="s">
        <v>374</v>
      </c>
      <c r="E95" s="293"/>
      <c r="F95" s="294" t="str">
        <f t="shared" si="1"/>
        <v>Goal</v>
      </c>
      <c r="G95" s="292"/>
    </row>
    <row r="96" spans="2:7">
      <c r="B96" s="244"/>
      <c r="C96" s="247">
        <v>0.277777777777778</v>
      </c>
      <c r="D96" s="248" t="s">
        <v>375</v>
      </c>
      <c r="E96" s="293"/>
      <c r="F96" s="294" t="str">
        <f t="shared" si="1"/>
        <v>Goal</v>
      </c>
      <c r="G96" s="292"/>
    </row>
    <row r="97" ht="15.75" customHeight="1" spans="2:7">
      <c r="B97" s="244"/>
      <c r="C97" s="249">
        <v>0.326388888888889</v>
      </c>
      <c r="D97" s="250" t="s">
        <v>376</v>
      </c>
      <c r="E97" s="295"/>
      <c r="F97" s="296" t="str">
        <f t="shared" si="1"/>
        <v>Goal</v>
      </c>
      <c r="G97" s="297"/>
    </row>
    <row r="98" ht="15.75" customHeight="1" spans="2:7">
      <c r="B98" s="244"/>
      <c r="C98" s="251">
        <v>0.354166666666667</v>
      </c>
      <c r="D98" s="252"/>
      <c r="E98" s="298" t="s">
        <v>64</v>
      </c>
      <c r="F98" s="299"/>
      <c r="G98" s="300"/>
    </row>
    <row r="99" ht="15.75" customHeight="1" spans="2:7">
      <c r="B99" s="244"/>
      <c r="C99" s="251" t="s">
        <v>69</v>
      </c>
      <c r="D99" s="252"/>
      <c r="E99" s="301" t="s">
        <v>44</v>
      </c>
      <c r="F99" s="301" t="s">
        <v>61</v>
      </c>
      <c r="G99" s="302" t="s">
        <v>62</v>
      </c>
    </row>
    <row r="100" spans="2:7">
      <c r="B100" s="244"/>
      <c r="C100" s="284"/>
      <c r="D100" s="285"/>
      <c r="E100" s="303"/>
      <c r="F100" s="304" t="str">
        <f t="shared" ref="F100:F163" si="2">IF(E100=100%,"Completed","Goal")</f>
        <v>Goal</v>
      </c>
      <c r="G100" s="305"/>
    </row>
    <row r="101" spans="2:7">
      <c r="B101" s="244"/>
      <c r="C101" s="255"/>
      <c r="D101" s="256"/>
      <c r="E101" s="306"/>
      <c r="F101" s="255" t="str">
        <f t="shared" si="2"/>
        <v>Goal</v>
      </c>
      <c r="G101" s="307"/>
    </row>
    <row r="102" spans="2:7">
      <c r="B102" s="244"/>
      <c r="C102" s="255"/>
      <c r="D102" s="256"/>
      <c r="E102" s="306"/>
      <c r="F102" s="255" t="str">
        <f t="shared" si="2"/>
        <v>Goal</v>
      </c>
      <c r="G102" s="307"/>
    </row>
    <row r="103" spans="2:7">
      <c r="B103" s="244"/>
      <c r="C103" s="255"/>
      <c r="D103" s="256"/>
      <c r="E103" s="306"/>
      <c r="F103" s="255" t="str">
        <f t="shared" si="2"/>
        <v>Goal</v>
      </c>
      <c r="G103" s="307"/>
    </row>
    <row r="104" ht="15.75" customHeight="1" spans="2:7">
      <c r="B104" s="244"/>
      <c r="C104" s="257"/>
      <c r="D104" s="258"/>
      <c r="E104" s="308"/>
      <c r="F104" s="309" t="str">
        <f t="shared" si="2"/>
        <v>Goal</v>
      </c>
      <c r="G104" s="310"/>
    </row>
    <row r="105" ht="15.75" customHeight="1" spans="2:7">
      <c r="B105" s="244"/>
      <c r="C105" s="259">
        <v>0.395833333333333</v>
      </c>
      <c r="D105" s="260"/>
      <c r="E105" s="311" t="s">
        <v>217</v>
      </c>
      <c r="F105" s="312"/>
      <c r="G105" s="313"/>
    </row>
    <row r="106" ht="15.75" customHeight="1" spans="2:7">
      <c r="B106" s="244"/>
      <c r="C106" s="259" t="s">
        <v>69</v>
      </c>
      <c r="D106" s="260"/>
      <c r="E106" s="314" t="s">
        <v>44</v>
      </c>
      <c r="F106" s="315" t="s">
        <v>61</v>
      </c>
      <c r="G106" s="314" t="s">
        <v>62</v>
      </c>
    </row>
    <row r="107" spans="2:7">
      <c r="B107" s="244"/>
      <c r="C107" s="444"/>
      <c r="D107" s="481"/>
      <c r="E107" s="316"/>
      <c r="F107" s="317" t="str">
        <f t="shared" si="2"/>
        <v>Goal</v>
      </c>
      <c r="G107" s="318"/>
    </row>
    <row r="108" spans="2:7">
      <c r="B108" s="244"/>
      <c r="C108" s="473"/>
      <c r="D108" s="475"/>
      <c r="E108" s="319"/>
      <c r="F108" s="320" t="str">
        <f t="shared" si="2"/>
        <v>Goal</v>
      </c>
      <c r="G108" s="321"/>
    </row>
    <row r="109" spans="2:7">
      <c r="B109" s="244"/>
      <c r="C109" s="473"/>
      <c r="D109" s="475"/>
      <c r="E109" s="319"/>
      <c r="F109" s="320" t="str">
        <f t="shared" si="2"/>
        <v>Goal</v>
      </c>
      <c r="G109" s="321"/>
    </row>
    <row r="110" spans="2:7">
      <c r="B110" s="244"/>
      <c r="C110" s="473"/>
      <c r="D110" s="475"/>
      <c r="E110" s="319"/>
      <c r="F110" s="320" t="str">
        <f t="shared" si="2"/>
        <v>Goal</v>
      </c>
      <c r="G110" s="321"/>
    </row>
    <row r="111" ht="15.75" customHeight="1" spans="2:7">
      <c r="B111" s="244"/>
      <c r="C111" s="476"/>
      <c r="D111" s="477"/>
      <c r="E111" s="322"/>
      <c r="F111" s="323" t="str">
        <f t="shared" si="2"/>
        <v>Goal</v>
      </c>
      <c r="G111" s="315"/>
    </row>
    <row r="112" ht="15.75" customHeight="1" spans="2:7">
      <c r="B112" s="244"/>
      <c r="C112" s="267">
        <v>0.520833333333333</v>
      </c>
      <c r="D112" s="268" t="s">
        <v>71</v>
      </c>
      <c r="E112" s="324"/>
      <c r="F112" s="325" t="str">
        <f t="shared" si="2"/>
        <v>Goal</v>
      </c>
      <c r="G112" s="326"/>
    </row>
    <row r="113" ht="15.75" customHeight="1" spans="2:7">
      <c r="B113" s="244"/>
      <c r="C113" s="269">
        <v>0.541666666666667</v>
      </c>
      <c r="D113" s="270"/>
      <c r="E113" s="327" t="s">
        <v>378</v>
      </c>
      <c r="F113" s="328"/>
      <c r="G113" s="329"/>
    </row>
    <row r="114" ht="15.75" customHeight="1" spans="2:7">
      <c r="B114" s="244"/>
      <c r="C114" s="269" t="s">
        <v>69</v>
      </c>
      <c r="D114" s="270"/>
      <c r="E114" s="330" t="s">
        <v>44</v>
      </c>
      <c r="F114" s="330" t="s">
        <v>61</v>
      </c>
      <c r="G114" s="329" t="s">
        <v>62</v>
      </c>
    </row>
    <row r="115" spans="2:7">
      <c r="B115" s="244"/>
      <c r="C115" s="355" t="s">
        <v>388</v>
      </c>
      <c r="D115" s="356"/>
      <c r="E115" s="361" t="s">
        <v>390</v>
      </c>
      <c r="F115" s="334" t="str">
        <f t="shared" si="2"/>
        <v>Goal</v>
      </c>
      <c r="G115" s="332"/>
    </row>
    <row r="116" spans="2:7">
      <c r="B116" s="244"/>
      <c r="C116" s="357" t="s">
        <v>398</v>
      </c>
      <c r="D116" s="358"/>
      <c r="E116" s="362" t="s">
        <v>390</v>
      </c>
      <c r="F116" s="336" t="str">
        <f t="shared" si="2"/>
        <v>Goal</v>
      </c>
      <c r="G116" s="337"/>
    </row>
    <row r="117" spans="2:7">
      <c r="B117" s="244"/>
      <c r="C117" s="357" t="s">
        <v>399</v>
      </c>
      <c r="D117" s="358"/>
      <c r="E117" s="362" t="s">
        <v>390</v>
      </c>
      <c r="F117" s="336" t="str">
        <f t="shared" si="2"/>
        <v>Goal</v>
      </c>
      <c r="G117" s="337"/>
    </row>
    <row r="118" spans="2:7">
      <c r="B118" s="244"/>
      <c r="C118" s="357" t="s">
        <v>396</v>
      </c>
      <c r="D118" s="358"/>
      <c r="E118" s="362">
        <v>1</v>
      </c>
      <c r="F118" s="336" t="str">
        <f t="shared" si="2"/>
        <v>Completed</v>
      </c>
      <c r="G118" s="337"/>
    </row>
    <row r="119" ht="15" customHeight="1" spans="2:7">
      <c r="B119" s="244"/>
      <c r="C119" s="357" t="s">
        <v>400</v>
      </c>
      <c r="D119" s="358"/>
      <c r="E119" s="451">
        <v>1</v>
      </c>
      <c r="F119" s="336" t="str">
        <f t="shared" si="2"/>
        <v>Completed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" customHeight="1" spans="2:7">
      <c r="B123" s="244"/>
      <c r="C123" s="357"/>
      <c r="D123" s="358"/>
      <c r="E123" s="451"/>
      <c r="F123" s="336" t="str">
        <f t="shared" si="2"/>
        <v>Goal</v>
      </c>
      <c r="G123" s="337"/>
    </row>
    <row r="124" ht="15.75" customHeight="1" spans="2:7">
      <c r="B124" s="244"/>
      <c r="C124" s="359"/>
      <c r="D124" s="360"/>
      <c r="E124" s="364"/>
      <c r="F124" s="340" t="str">
        <f t="shared" si="2"/>
        <v>Goal</v>
      </c>
      <c r="G124" s="341"/>
    </row>
    <row r="125" spans="2:7">
      <c r="B125" s="244"/>
      <c r="C125" s="279">
        <v>0.666666666666667</v>
      </c>
      <c r="D125" s="280" t="s">
        <v>391</v>
      </c>
      <c r="E125" s="342"/>
      <c r="F125" s="452" t="str">
        <f t="shared" si="2"/>
        <v>Goal</v>
      </c>
      <c r="G125" s="343"/>
    </row>
    <row r="126" ht="15.75" customHeight="1" spans="2:7">
      <c r="B126" s="281"/>
      <c r="C126" s="282">
        <v>0.75</v>
      </c>
      <c r="D126" s="283" t="s">
        <v>392</v>
      </c>
      <c r="E126" s="344"/>
      <c r="F126" s="283" t="str">
        <f t="shared" si="2"/>
        <v>Goal</v>
      </c>
      <c r="G126" s="345"/>
    </row>
    <row r="128" ht="15.15"/>
    <row r="129" ht="21.75" customHeight="1" spans="2:7">
      <c r="B129" s="242" t="s">
        <v>58</v>
      </c>
      <c r="C129" s="243" t="s">
        <v>59</v>
      </c>
      <c r="D129" s="242" t="s">
        <v>60</v>
      </c>
      <c r="E129" s="242" t="s">
        <v>44</v>
      </c>
      <c r="F129" s="243" t="s">
        <v>61</v>
      </c>
      <c r="G129" s="286" t="s">
        <v>62</v>
      </c>
    </row>
    <row r="130" spans="2:7">
      <c r="B130" s="244">
        <v>45597</v>
      </c>
      <c r="C130" s="245">
        <v>0.208333333333333</v>
      </c>
      <c r="D130" s="246" t="s">
        <v>63</v>
      </c>
      <c r="E130" s="287">
        <v>1</v>
      </c>
      <c r="F130" s="288" t="str">
        <f t="shared" si="2"/>
        <v>Completed</v>
      </c>
      <c r="G130" s="289"/>
    </row>
    <row r="131" spans="2:7">
      <c r="B131" s="244"/>
      <c r="C131" s="247">
        <v>0.215277777777778</v>
      </c>
      <c r="D131" s="248" t="s">
        <v>373</v>
      </c>
      <c r="E131" s="290">
        <v>1</v>
      </c>
      <c r="F131" s="291" t="str">
        <f t="shared" si="2"/>
        <v>Completed</v>
      </c>
      <c r="G131" s="292"/>
    </row>
    <row r="132" spans="2:7">
      <c r="B132" s="244"/>
      <c r="C132" s="247">
        <v>0.243055555555556</v>
      </c>
      <c r="D132" s="248" t="s">
        <v>374</v>
      </c>
      <c r="E132" s="293">
        <v>1</v>
      </c>
      <c r="F132" s="294" t="str">
        <f t="shared" si="2"/>
        <v>Completed</v>
      </c>
      <c r="G132" s="292"/>
    </row>
    <row r="133" spans="2:7">
      <c r="B133" s="244"/>
      <c r="C133" s="247">
        <v>0.277777777777778</v>
      </c>
      <c r="D133" s="248" t="s">
        <v>375</v>
      </c>
      <c r="E133" s="293">
        <v>1</v>
      </c>
      <c r="F133" s="294" t="str">
        <f t="shared" si="2"/>
        <v>Completed</v>
      </c>
      <c r="G133" s="292"/>
    </row>
    <row r="134" ht="15.75" customHeight="1" spans="2:7">
      <c r="B134" s="244"/>
      <c r="C134" s="249">
        <v>0.326388888888889</v>
      </c>
      <c r="D134" s="250" t="s">
        <v>376</v>
      </c>
      <c r="E134" s="295">
        <v>1</v>
      </c>
      <c r="F134" s="296" t="str">
        <f t="shared" si="2"/>
        <v>Completed</v>
      </c>
      <c r="G134" s="297"/>
    </row>
    <row r="135" ht="15.75" customHeight="1" spans="2:7">
      <c r="B135" s="244"/>
      <c r="C135" s="251">
        <v>0.354166666666667</v>
      </c>
      <c r="D135" s="252"/>
      <c r="E135" s="298" t="s">
        <v>64</v>
      </c>
      <c r="F135" s="299"/>
      <c r="G135" s="300"/>
    </row>
    <row r="136" ht="15.75" customHeight="1" spans="2:7">
      <c r="B136" s="244"/>
      <c r="C136" s="251" t="s">
        <v>69</v>
      </c>
      <c r="D136" s="252"/>
      <c r="E136" s="301" t="s">
        <v>44</v>
      </c>
      <c r="F136" s="301" t="s">
        <v>61</v>
      </c>
      <c r="G136" s="302" t="s">
        <v>62</v>
      </c>
    </row>
    <row r="137" spans="2:7">
      <c r="B137" s="244"/>
      <c r="C137" s="284"/>
      <c r="D137" s="285"/>
      <c r="E137" s="303"/>
      <c r="F137" s="304" t="str">
        <f t="shared" si="2"/>
        <v>Goal</v>
      </c>
      <c r="G137" s="305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spans="2:7">
      <c r="B140" s="244"/>
      <c r="C140" s="255"/>
      <c r="D140" s="256"/>
      <c r="E140" s="306"/>
      <c r="F140" s="255" t="str">
        <f t="shared" si="2"/>
        <v>Goal</v>
      </c>
      <c r="G140" s="307"/>
    </row>
    <row r="141" ht="15.75" customHeight="1" spans="2:7">
      <c r="B141" s="244"/>
      <c r="C141" s="257"/>
      <c r="D141" s="258"/>
      <c r="E141" s="308"/>
      <c r="F141" s="309" t="str">
        <f t="shared" si="2"/>
        <v>Goal</v>
      </c>
      <c r="G141" s="310"/>
    </row>
    <row r="142" ht="15.75" customHeight="1" spans="2:7">
      <c r="B142" s="244"/>
      <c r="C142" s="259">
        <v>0.395833333333333</v>
      </c>
      <c r="D142" s="260"/>
      <c r="E142" s="311" t="s">
        <v>217</v>
      </c>
      <c r="F142" s="312"/>
      <c r="G142" s="313"/>
    </row>
    <row r="143" ht="15.75" customHeight="1" spans="2:7">
      <c r="B143" s="244"/>
      <c r="C143" s="259" t="s">
        <v>69</v>
      </c>
      <c r="D143" s="260"/>
      <c r="E143" s="314" t="s">
        <v>44</v>
      </c>
      <c r="F143" s="315" t="s">
        <v>61</v>
      </c>
      <c r="G143" s="314" t="s">
        <v>62</v>
      </c>
    </row>
    <row r="144" spans="2:7">
      <c r="B144" s="244"/>
      <c r="C144" s="444"/>
      <c r="D144" s="481"/>
      <c r="E144" s="316"/>
      <c r="F144" s="317" t="str">
        <f t="shared" si="2"/>
        <v>Goal</v>
      </c>
      <c r="G144" s="318"/>
    </row>
    <row r="145" spans="2:7">
      <c r="B145" s="244"/>
      <c r="C145" s="473"/>
      <c r="D145" s="475"/>
      <c r="E145" s="319"/>
      <c r="F145" s="320" t="str">
        <f t="shared" si="2"/>
        <v>Goal</v>
      </c>
      <c r="G145" s="321"/>
    </row>
    <row r="146" spans="2:7">
      <c r="B146" s="244"/>
      <c r="C146" s="473"/>
      <c r="D146" s="475"/>
      <c r="E146" s="319"/>
      <c r="F146" s="320" t="str">
        <f t="shared" si="2"/>
        <v>Goal</v>
      </c>
      <c r="G146" s="321"/>
    </row>
    <row r="147" spans="2:7">
      <c r="B147" s="244"/>
      <c r="C147" s="473"/>
      <c r="D147" s="475"/>
      <c r="E147" s="319"/>
      <c r="F147" s="320" t="str">
        <f t="shared" si="2"/>
        <v>Goal</v>
      </c>
      <c r="G147" s="321"/>
    </row>
    <row r="148" ht="15.75" customHeight="1" spans="2:7">
      <c r="B148" s="244"/>
      <c r="C148" s="476"/>
      <c r="D148" s="477"/>
      <c r="E148" s="322"/>
      <c r="F148" s="323" t="str">
        <f t="shared" si="2"/>
        <v>Goal</v>
      </c>
      <c r="G148" s="315"/>
    </row>
    <row r="149" ht="15.75" customHeight="1" spans="2:7">
      <c r="B149" s="244"/>
      <c r="C149" s="267">
        <v>0.520833333333333</v>
      </c>
      <c r="D149" s="268" t="s">
        <v>71</v>
      </c>
      <c r="E149" s="324"/>
      <c r="F149" s="325" t="str">
        <f t="shared" si="2"/>
        <v>Goal</v>
      </c>
      <c r="G149" s="326"/>
    </row>
    <row r="150" ht="15.75" customHeight="1" spans="2:7">
      <c r="B150" s="244"/>
      <c r="C150" s="269">
        <v>0.541666666666667</v>
      </c>
      <c r="D150" s="270"/>
      <c r="E150" s="327" t="s">
        <v>378</v>
      </c>
      <c r="F150" s="328"/>
      <c r="G150" s="329"/>
    </row>
    <row r="151" ht="15.75" customHeight="1" spans="2:7">
      <c r="B151" s="244"/>
      <c r="C151" s="269" t="s">
        <v>69</v>
      </c>
      <c r="D151" s="270"/>
      <c r="E151" s="330" t="s">
        <v>44</v>
      </c>
      <c r="F151" s="330" t="s">
        <v>61</v>
      </c>
      <c r="G151" s="329" t="s">
        <v>62</v>
      </c>
    </row>
    <row r="152" spans="2:7">
      <c r="B152" s="244"/>
      <c r="C152" s="355" t="s">
        <v>388</v>
      </c>
      <c r="D152" s="356"/>
      <c r="E152" s="361">
        <v>1</v>
      </c>
      <c r="F152" s="334" t="str">
        <f t="shared" si="2"/>
        <v>Completed</v>
      </c>
      <c r="G152" s="332"/>
    </row>
    <row r="153" spans="2:7">
      <c r="B153" s="244"/>
      <c r="C153" s="357" t="s">
        <v>401</v>
      </c>
      <c r="D153" s="358"/>
      <c r="E153" s="362">
        <v>1</v>
      </c>
      <c r="F153" s="336" t="str">
        <f t="shared" si="2"/>
        <v>Completed</v>
      </c>
      <c r="G153" s="337"/>
    </row>
    <row r="154" spans="2:7">
      <c r="B154" s="244"/>
      <c r="C154" s="357" t="s">
        <v>399</v>
      </c>
      <c r="D154" s="358"/>
      <c r="E154" s="362"/>
      <c r="F154" s="336" t="str">
        <f t="shared" si="2"/>
        <v>Goal</v>
      </c>
      <c r="G154" s="337"/>
    </row>
    <row r="155" spans="2:7">
      <c r="B155" s="244"/>
      <c r="C155" s="357" t="s">
        <v>402</v>
      </c>
      <c r="D155" s="358"/>
      <c r="E155" s="362">
        <v>0.01</v>
      </c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7"/>
      <c r="D160" s="358"/>
      <c r="E160" s="451"/>
      <c r="F160" s="336" t="str">
        <f t="shared" si="2"/>
        <v>Goal</v>
      </c>
      <c r="G160" s="337"/>
    </row>
    <row r="161" ht="15.75" customHeight="1" spans="2:7">
      <c r="B161" s="244"/>
      <c r="C161" s="359"/>
      <c r="D161" s="360"/>
      <c r="E161" s="364"/>
      <c r="F161" s="340" t="str">
        <f t="shared" si="2"/>
        <v>Goal</v>
      </c>
      <c r="G161" s="341"/>
    </row>
    <row r="162" spans="2:7">
      <c r="B162" s="244"/>
      <c r="C162" s="279">
        <v>0.666666666666667</v>
      </c>
      <c r="D162" s="280" t="s">
        <v>391</v>
      </c>
      <c r="E162" s="342"/>
      <c r="F162" s="280" t="str">
        <f t="shared" si="2"/>
        <v>Goal</v>
      </c>
      <c r="G162" s="343"/>
    </row>
    <row r="163" ht="15.75" customHeight="1" spans="2:7">
      <c r="B163" s="281"/>
      <c r="C163" s="282">
        <v>0.75</v>
      </c>
      <c r="D163" s="283" t="s">
        <v>392</v>
      </c>
      <c r="E163" s="344"/>
      <c r="F163" s="283" t="str">
        <f t="shared" si="2"/>
        <v>Goal</v>
      </c>
      <c r="G163" s="345"/>
    </row>
    <row r="165" ht="15.15"/>
    <row r="166" ht="21.75" customHeight="1" spans="2:7">
      <c r="B166" s="242" t="s">
        <v>58</v>
      </c>
      <c r="C166" s="243" t="s">
        <v>59</v>
      </c>
      <c r="D166" s="242" t="s">
        <v>60</v>
      </c>
      <c r="E166" s="242" t="s">
        <v>44</v>
      </c>
      <c r="F166" s="243" t="s">
        <v>61</v>
      </c>
      <c r="G166" s="286" t="s">
        <v>62</v>
      </c>
    </row>
    <row r="167" spans="2:7">
      <c r="B167" s="244"/>
      <c r="C167" s="245">
        <v>0.208333333333333</v>
      </c>
      <c r="D167" s="246" t="s">
        <v>63</v>
      </c>
      <c r="E167" s="287"/>
      <c r="F167" s="288" t="str">
        <f t="shared" ref="F164:F227" si="3">IF(E167=100%,"Completed","Goal")</f>
        <v>Goal</v>
      </c>
      <c r="G167" s="289"/>
    </row>
    <row r="168" spans="2:7">
      <c r="B168" s="244"/>
      <c r="C168" s="247">
        <v>0.215277777777778</v>
      </c>
      <c r="D168" s="248" t="s">
        <v>373</v>
      </c>
      <c r="E168" s="290"/>
      <c r="F168" s="291" t="str">
        <f t="shared" si="3"/>
        <v>Goal</v>
      </c>
      <c r="G168" s="292"/>
    </row>
    <row r="169" spans="2:7">
      <c r="B169" s="244"/>
      <c r="C169" s="247">
        <v>0.243055555555556</v>
      </c>
      <c r="D169" s="248" t="s">
        <v>374</v>
      </c>
      <c r="E169" s="293"/>
      <c r="F169" s="294" t="str">
        <f t="shared" si="3"/>
        <v>Goal</v>
      </c>
      <c r="G169" s="292"/>
    </row>
    <row r="170" spans="2:7">
      <c r="B170" s="244"/>
      <c r="C170" s="247">
        <v>0.277777777777778</v>
      </c>
      <c r="D170" s="248" t="s">
        <v>375</v>
      </c>
      <c r="E170" s="293"/>
      <c r="F170" s="294" t="str">
        <f t="shared" si="3"/>
        <v>Goal</v>
      </c>
      <c r="G170" s="292"/>
    </row>
    <row r="171" ht="15.75" customHeight="1" spans="2:7">
      <c r="B171" s="244"/>
      <c r="C171" s="249">
        <v>0.326388888888889</v>
      </c>
      <c r="D171" s="250" t="s">
        <v>376</v>
      </c>
      <c r="E171" s="295"/>
      <c r="F171" s="296" t="str">
        <f t="shared" si="3"/>
        <v>Goal</v>
      </c>
      <c r="G171" s="297"/>
    </row>
    <row r="172" ht="15.75" customHeight="1" spans="2:7">
      <c r="B172" s="244"/>
      <c r="C172" s="251">
        <v>0.354166666666667</v>
      </c>
      <c r="D172" s="252"/>
      <c r="E172" s="298" t="s">
        <v>64</v>
      </c>
      <c r="F172" s="299"/>
      <c r="G172" s="300"/>
    </row>
    <row r="173" ht="15.75" customHeight="1" spans="2:7">
      <c r="B173" s="244"/>
      <c r="C173" s="251" t="s">
        <v>69</v>
      </c>
      <c r="D173" s="252"/>
      <c r="E173" s="301" t="s">
        <v>44</v>
      </c>
      <c r="F173" s="301" t="s">
        <v>61</v>
      </c>
      <c r="G173" s="302" t="s">
        <v>62</v>
      </c>
    </row>
    <row r="174" spans="2:7">
      <c r="B174" s="244"/>
      <c r="C174" s="284"/>
      <c r="D174" s="285"/>
      <c r="E174" s="303"/>
      <c r="F174" s="304" t="str">
        <f t="shared" si="3"/>
        <v>Goal</v>
      </c>
      <c r="G174" s="305"/>
    </row>
    <row r="175" spans="2:7">
      <c r="B175" s="244"/>
      <c r="C175" s="255"/>
      <c r="D175" s="256"/>
      <c r="E175" s="306"/>
      <c r="F175" s="255" t="str">
        <f t="shared" si="3"/>
        <v>Goal</v>
      </c>
      <c r="G175" s="307"/>
    </row>
    <row r="176" spans="2:7">
      <c r="B176" s="244"/>
      <c r="C176" s="255"/>
      <c r="D176" s="256"/>
      <c r="E176" s="306"/>
      <c r="F176" s="255" t="str">
        <f t="shared" si="3"/>
        <v>Goal</v>
      </c>
      <c r="G176" s="307"/>
    </row>
    <row r="177" spans="2:7">
      <c r="B177" s="244"/>
      <c r="C177" s="255"/>
      <c r="D177" s="256"/>
      <c r="E177" s="306"/>
      <c r="F177" s="255" t="str">
        <f t="shared" si="3"/>
        <v>Goal</v>
      </c>
      <c r="G177" s="307"/>
    </row>
    <row r="178" ht="15.75" customHeight="1" spans="2:7">
      <c r="B178" s="244"/>
      <c r="C178" s="257"/>
      <c r="D178" s="258"/>
      <c r="E178" s="308"/>
      <c r="F178" s="309" t="str">
        <f t="shared" si="3"/>
        <v>Goal</v>
      </c>
      <c r="G178" s="310"/>
    </row>
    <row r="179" ht="15.75" customHeight="1" spans="2:7">
      <c r="B179" s="244"/>
      <c r="C179" s="259">
        <v>0.395833333333333</v>
      </c>
      <c r="D179" s="260"/>
      <c r="E179" s="311" t="s">
        <v>217</v>
      </c>
      <c r="F179" s="312"/>
      <c r="G179" s="313"/>
    </row>
    <row r="180" ht="15.75" customHeight="1" spans="2:7">
      <c r="B180" s="244"/>
      <c r="C180" s="259" t="s">
        <v>69</v>
      </c>
      <c r="D180" s="260"/>
      <c r="E180" s="314" t="s">
        <v>44</v>
      </c>
      <c r="F180" s="315" t="s">
        <v>61</v>
      </c>
      <c r="G180" s="314" t="s">
        <v>62</v>
      </c>
    </row>
    <row r="181" spans="2:7">
      <c r="B181" s="244"/>
      <c r="C181" s="444"/>
      <c r="D181" s="481"/>
      <c r="E181" s="316"/>
      <c r="F181" s="317" t="str">
        <f t="shared" si="3"/>
        <v>Goal</v>
      </c>
      <c r="G181" s="318"/>
    </row>
    <row r="182" spans="2:7">
      <c r="B182" s="244"/>
      <c r="C182" s="473"/>
      <c r="D182" s="475"/>
      <c r="E182" s="319"/>
      <c r="F182" s="320" t="str">
        <f t="shared" si="3"/>
        <v>Goal</v>
      </c>
      <c r="G182" s="321"/>
    </row>
    <row r="183" spans="2:7">
      <c r="B183" s="244"/>
      <c r="C183" s="473"/>
      <c r="D183" s="475"/>
      <c r="E183" s="319"/>
      <c r="F183" s="320" t="str">
        <f t="shared" si="3"/>
        <v>Goal</v>
      </c>
      <c r="G183" s="321"/>
    </row>
    <row r="184" spans="2:7">
      <c r="B184" s="244"/>
      <c r="C184" s="473"/>
      <c r="D184" s="475"/>
      <c r="E184" s="319"/>
      <c r="F184" s="320" t="str">
        <f t="shared" si="3"/>
        <v>Goal</v>
      </c>
      <c r="G184" s="321"/>
    </row>
    <row r="185" ht="15.75" customHeight="1" spans="2:7">
      <c r="B185" s="244"/>
      <c r="C185" s="476"/>
      <c r="D185" s="477"/>
      <c r="E185" s="322"/>
      <c r="F185" s="323" t="str">
        <f t="shared" si="3"/>
        <v>Goal</v>
      </c>
      <c r="G185" s="315"/>
    </row>
    <row r="186" ht="15.75" customHeight="1" spans="2:7">
      <c r="B186" s="244"/>
      <c r="C186" s="267">
        <v>0.520833333333333</v>
      </c>
      <c r="D186" s="268" t="s">
        <v>71</v>
      </c>
      <c r="E186" s="324"/>
      <c r="F186" s="325" t="str">
        <f t="shared" si="3"/>
        <v>Goal</v>
      </c>
      <c r="G186" s="326"/>
    </row>
    <row r="187" ht="15.75" customHeight="1" spans="2:7">
      <c r="B187" s="244"/>
      <c r="C187" s="269">
        <v>0.541666666666667</v>
      </c>
      <c r="D187" s="270"/>
      <c r="E187" s="327" t="s">
        <v>378</v>
      </c>
      <c r="F187" s="328"/>
      <c r="G187" s="329"/>
    </row>
    <row r="188" ht="15.75" customHeight="1" spans="2:7">
      <c r="B188" s="244"/>
      <c r="C188" s="269" t="s">
        <v>69</v>
      </c>
      <c r="D188" s="270"/>
      <c r="E188" s="330" t="s">
        <v>44</v>
      </c>
      <c r="F188" s="330" t="s">
        <v>61</v>
      </c>
      <c r="G188" s="329" t="s">
        <v>62</v>
      </c>
    </row>
    <row r="189" spans="2:7">
      <c r="B189" s="244"/>
      <c r="C189" s="355"/>
      <c r="D189" s="356"/>
      <c r="E189" s="361"/>
      <c r="F189" s="334" t="str">
        <f t="shared" si="3"/>
        <v>Goal</v>
      </c>
      <c r="G189" s="332"/>
    </row>
    <row r="190" spans="2:7">
      <c r="B190" s="244"/>
      <c r="C190" s="357"/>
      <c r="D190" s="358"/>
      <c r="E190" s="362"/>
      <c r="F190" s="336" t="str">
        <f t="shared" si="3"/>
        <v>Goal</v>
      </c>
      <c r="G190" s="337"/>
    </row>
    <row r="191" spans="2:7">
      <c r="B191" s="244"/>
      <c r="C191" s="357"/>
      <c r="D191" s="358"/>
      <c r="E191" s="362"/>
      <c r="F191" s="336" t="str">
        <f t="shared" si="3"/>
        <v>Goal</v>
      </c>
      <c r="G191" s="337"/>
    </row>
    <row r="192" spans="2:7">
      <c r="B192" s="244"/>
      <c r="C192" s="357"/>
      <c r="D192" s="358"/>
      <c r="E192" s="362"/>
      <c r="F192" s="336" t="str">
        <f t="shared" si="3"/>
        <v>Goal</v>
      </c>
      <c r="G192" s="337"/>
    </row>
    <row r="193" ht="15" customHeight="1" spans="2:7">
      <c r="B193" s="244"/>
      <c r="C193" s="357"/>
      <c r="D193" s="358"/>
      <c r="E193" s="451"/>
      <c r="F193" s="336" t="str">
        <f t="shared" si="3"/>
        <v>Goal</v>
      </c>
      <c r="G193" s="337"/>
    </row>
    <row r="194" ht="15" customHeight="1" spans="2:7">
      <c r="B194" s="244"/>
      <c r="C194" s="357"/>
      <c r="D194" s="358"/>
      <c r="E194" s="451"/>
      <c r="F194" s="336" t="str">
        <f t="shared" si="3"/>
        <v>Goal</v>
      </c>
      <c r="G194" s="337"/>
    </row>
    <row r="195" ht="15" customHeight="1" spans="2:7">
      <c r="B195" s="244"/>
      <c r="C195" s="357"/>
      <c r="D195" s="358"/>
      <c r="E195" s="451"/>
      <c r="F195" s="336" t="str">
        <f t="shared" si="3"/>
        <v>Goal</v>
      </c>
      <c r="G195" s="337"/>
    </row>
    <row r="196" ht="15" customHeight="1" spans="2:7">
      <c r="B196" s="244"/>
      <c r="C196" s="357"/>
      <c r="D196" s="358"/>
      <c r="E196" s="451"/>
      <c r="F196" s="336" t="str">
        <f t="shared" si="3"/>
        <v>Goal</v>
      </c>
      <c r="G196" s="337"/>
    </row>
    <row r="197" ht="15" customHeight="1" spans="2:7">
      <c r="B197" s="244"/>
      <c r="C197" s="357"/>
      <c r="D197" s="358"/>
      <c r="E197" s="451"/>
      <c r="F197" s="336" t="str">
        <f t="shared" si="3"/>
        <v>Goal</v>
      </c>
      <c r="G197" s="337"/>
    </row>
    <row r="198" ht="15.75" customHeight="1" spans="2:7">
      <c r="B198" s="244"/>
      <c r="C198" s="359"/>
      <c r="D198" s="360"/>
      <c r="E198" s="364"/>
      <c r="F198" s="340" t="str">
        <f t="shared" si="3"/>
        <v>Goal</v>
      </c>
      <c r="G198" s="341"/>
    </row>
    <row r="199" spans="2:7">
      <c r="B199" s="244"/>
      <c r="C199" s="279">
        <v>0.666666666666667</v>
      </c>
      <c r="D199" s="280" t="s">
        <v>391</v>
      </c>
      <c r="E199" s="342"/>
      <c r="F199" s="280" t="str">
        <f t="shared" si="3"/>
        <v>Goal</v>
      </c>
      <c r="G199" s="343"/>
    </row>
    <row r="200" ht="15.75" customHeight="1" spans="2:7">
      <c r="B200" s="281"/>
      <c r="C200" s="282">
        <v>0.75</v>
      </c>
      <c r="D200" s="283" t="s">
        <v>392</v>
      </c>
      <c r="E200" s="344"/>
      <c r="F200" s="283" t="str">
        <f t="shared" si="3"/>
        <v>Goal</v>
      </c>
      <c r="G200" s="345"/>
    </row>
    <row r="202" ht="15.15"/>
    <row r="203" ht="21.75" customHeight="1" spans="2:7">
      <c r="B203" s="242" t="s">
        <v>58</v>
      </c>
      <c r="C203" s="243" t="s">
        <v>59</v>
      </c>
      <c r="D203" s="242" t="s">
        <v>60</v>
      </c>
      <c r="E203" s="242" t="s">
        <v>44</v>
      </c>
      <c r="F203" s="243" t="s">
        <v>61</v>
      </c>
      <c r="G203" s="286" t="s">
        <v>62</v>
      </c>
    </row>
    <row r="204" ht="23.25" customHeight="1" spans="2:7">
      <c r="B204" s="453"/>
      <c r="C204" s="245">
        <v>0.208333333333333</v>
      </c>
      <c r="D204" s="246" t="s">
        <v>63</v>
      </c>
      <c r="E204" s="287"/>
      <c r="F204" s="288" t="str">
        <f t="shared" si="3"/>
        <v>Goal</v>
      </c>
      <c r="G204" s="289"/>
    </row>
    <row r="205" spans="2:7">
      <c r="B205" s="453"/>
      <c r="C205" s="247">
        <v>0.215277777777778</v>
      </c>
      <c r="D205" s="248" t="s">
        <v>373</v>
      </c>
      <c r="E205" s="290"/>
      <c r="F205" s="291" t="str">
        <f t="shared" si="3"/>
        <v>Goal</v>
      </c>
      <c r="G205" s="292"/>
    </row>
    <row r="206" spans="2:7">
      <c r="B206" s="453"/>
      <c r="C206" s="247">
        <v>0.243055555555556</v>
      </c>
      <c r="D206" s="248" t="s">
        <v>374</v>
      </c>
      <c r="E206" s="293"/>
      <c r="F206" s="294" t="str">
        <f t="shared" si="3"/>
        <v>Goal</v>
      </c>
      <c r="G206" s="292"/>
    </row>
    <row r="207" spans="2:7">
      <c r="B207" s="453"/>
      <c r="C207" s="247">
        <v>0.277777777777778</v>
      </c>
      <c r="D207" s="248" t="s">
        <v>375</v>
      </c>
      <c r="E207" s="293"/>
      <c r="F207" s="294" t="str">
        <f t="shared" si="3"/>
        <v>Goal</v>
      </c>
      <c r="G207" s="292"/>
    </row>
    <row r="208" ht="15.75" customHeight="1" spans="2:7">
      <c r="B208" s="453"/>
      <c r="C208" s="249">
        <v>0.326388888888889</v>
      </c>
      <c r="D208" s="250" t="s">
        <v>376</v>
      </c>
      <c r="E208" s="295"/>
      <c r="F208" s="296" t="str">
        <f t="shared" si="3"/>
        <v>Goal</v>
      </c>
      <c r="G208" s="297"/>
    </row>
    <row r="209" ht="15.75" customHeight="1" spans="2:7">
      <c r="B209" s="453"/>
      <c r="C209" s="251">
        <v>0.354166666666667</v>
      </c>
      <c r="D209" s="252"/>
      <c r="E209" s="298" t="s">
        <v>64</v>
      </c>
      <c r="F209" s="299"/>
      <c r="G209" s="300"/>
    </row>
    <row r="210" ht="15.75" customHeight="1" spans="2:7">
      <c r="B210" s="453"/>
      <c r="C210" s="251" t="s">
        <v>69</v>
      </c>
      <c r="D210" s="252"/>
      <c r="E210" s="301" t="s">
        <v>44</v>
      </c>
      <c r="F210" s="301" t="s">
        <v>61</v>
      </c>
      <c r="G210" s="302" t="s">
        <v>62</v>
      </c>
    </row>
    <row r="211" spans="2:7">
      <c r="B211" s="453"/>
      <c r="C211" s="284"/>
      <c r="D211" s="285"/>
      <c r="E211" s="303"/>
      <c r="F211" s="304" t="str">
        <f t="shared" si="3"/>
        <v>Goal</v>
      </c>
      <c r="G211" s="305"/>
    </row>
    <row r="212" spans="2:7">
      <c r="B212" s="453"/>
      <c r="C212" s="255"/>
      <c r="D212" s="256"/>
      <c r="E212" s="306"/>
      <c r="F212" s="255" t="str">
        <f t="shared" si="3"/>
        <v>Goal</v>
      </c>
      <c r="G212" s="307"/>
    </row>
    <row r="213" spans="2:7">
      <c r="B213" s="453"/>
      <c r="C213" s="255"/>
      <c r="D213" s="256"/>
      <c r="E213" s="306"/>
      <c r="F213" s="255" t="str">
        <f t="shared" si="3"/>
        <v>Goal</v>
      </c>
      <c r="G213" s="307"/>
    </row>
    <row r="214" spans="2:7">
      <c r="B214" s="453"/>
      <c r="C214" s="255"/>
      <c r="D214" s="256"/>
      <c r="E214" s="306"/>
      <c r="F214" s="255" t="str">
        <f t="shared" si="3"/>
        <v>Goal</v>
      </c>
      <c r="G214" s="307"/>
    </row>
    <row r="215" ht="15.75" customHeight="1" spans="2:7">
      <c r="B215" s="453"/>
      <c r="C215" s="257"/>
      <c r="D215" s="258"/>
      <c r="E215" s="308"/>
      <c r="F215" s="309" t="str">
        <f t="shared" si="3"/>
        <v>Goal</v>
      </c>
      <c r="G215" s="310"/>
    </row>
    <row r="216" ht="15.75" customHeight="1" spans="2:7">
      <c r="B216" s="453"/>
      <c r="C216" s="259">
        <v>0.395833333333333</v>
      </c>
      <c r="D216" s="260"/>
      <c r="E216" s="311" t="s">
        <v>217</v>
      </c>
      <c r="F216" s="312"/>
      <c r="G216" s="313"/>
    </row>
    <row r="217" ht="15.75" customHeight="1" spans="2:7">
      <c r="B217" s="453"/>
      <c r="C217" s="259" t="s">
        <v>69</v>
      </c>
      <c r="D217" s="260"/>
      <c r="E217" s="314" t="s">
        <v>44</v>
      </c>
      <c r="F217" s="315" t="s">
        <v>61</v>
      </c>
      <c r="G217" s="314" t="s">
        <v>62</v>
      </c>
    </row>
    <row r="218" spans="2:7">
      <c r="B218" s="453"/>
      <c r="C218" s="444"/>
      <c r="D218" s="481"/>
      <c r="E218" s="316"/>
      <c r="F218" s="317" t="str">
        <f t="shared" si="3"/>
        <v>Goal</v>
      </c>
      <c r="G218" s="318"/>
    </row>
    <row r="219" spans="2:7">
      <c r="B219" s="453"/>
      <c r="C219" s="473"/>
      <c r="D219" s="475"/>
      <c r="E219" s="319"/>
      <c r="F219" s="320" t="str">
        <f t="shared" si="3"/>
        <v>Goal</v>
      </c>
      <c r="G219" s="321"/>
    </row>
    <row r="220" spans="2:7">
      <c r="B220" s="453"/>
      <c r="C220" s="473"/>
      <c r="D220" s="475"/>
      <c r="E220" s="319"/>
      <c r="F220" s="320" t="str">
        <f t="shared" si="3"/>
        <v>Goal</v>
      </c>
      <c r="G220" s="321"/>
    </row>
    <row r="221" spans="2:7">
      <c r="B221" s="453"/>
      <c r="C221" s="473"/>
      <c r="D221" s="475"/>
      <c r="E221" s="319"/>
      <c r="F221" s="320" t="str">
        <f t="shared" si="3"/>
        <v>Goal</v>
      </c>
      <c r="G221" s="321"/>
    </row>
    <row r="222" ht="15.75" customHeight="1" spans="2:7">
      <c r="B222" s="453"/>
      <c r="C222" s="476"/>
      <c r="D222" s="477"/>
      <c r="E222" s="322"/>
      <c r="F222" s="323" t="str">
        <f t="shared" si="3"/>
        <v>Goal</v>
      </c>
      <c r="G222" s="315"/>
    </row>
    <row r="223" ht="15.75" customHeight="1" spans="2:7">
      <c r="B223" s="453"/>
      <c r="C223" s="267">
        <v>0.520833333333333</v>
      </c>
      <c r="D223" s="268" t="s">
        <v>71</v>
      </c>
      <c r="E223" s="324"/>
      <c r="F223" s="325" t="str">
        <f t="shared" si="3"/>
        <v>Goal</v>
      </c>
      <c r="G223" s="326"/>
    </row>
    <row r="224" ht="15.75" customHeight="1" spans="2:7">
      <c r="B224" s="453"/>
      <c r="C224" s="269">
        <v>0.541666666666667</v>
      </c>
      <c r="D224" s="270"/>
      <c r="E224" s="327" t="s">
        <v>378</v>
      </c>
      <c r="F224" s="328"/>
      <c r="G224" s="329"/>
    </row>
    <row r="225" ht="15.75" customHeight="1" spans="2:7">
      <c r="B225" s="453"/>
      <c r="C225" s="269" t="s">
        <v>69</v>
      </c>
      <c r="D225" s="270"/>
      <c r="E225" s="330" t="s">
        <v>44</v>
      </c>
      <c r="F225" s="330" t="s">
        <v>61</v>
      </c>
      <c r="G225" s="329" t="s">
        <v>62</v>
      </c>
    </row>
    <row r="226" spans="2:7">
      <c r="B226" s="453"/>
      <c r="C226" s="355"/>
      <c r="D226" s="356"/>
      <c r="E226" s="361"/>
      <c r="F226" s="334" t="str">
        <f t="shared" si="3"/>
        <v>Goal</v>
      </c>
      <c r="G226" s="332"/>
    </row>
    <row r="227" spans="2:7">
      <c r="B227" s="453"/>
      <c r="C227" s="357"/>
      <c r="D227" s="358"/>
      <c r="E227" s="362"/>
      <c r="F227" s="336" t="str">
        <f t="shared" si="3"/>
        <v>Goal</v>
      </c>
      <c r="G227" s="337"/>
    </row>
    <row r="228" spans="2:7">
      <c r="B228" s="453"/>
      <c r="C228" s="357"/>
      <c r="D228" s="358"/>
      <c r="E228" s="362"/>
      <c r="F228" s="336" t="str">
        <f t="shared" ref="F228:F237" si="4">IF(E228=100%,"Completed","Goal")</f>
        <v>Goal</v>
      </c>
      <c r="G228" s="337"/>
    </row>
    <row r="229" spans="2:7">
      <c r="B229" s="453"/>
      <c r="C229" s="357"/>
      <c r="D229" s="358"/>
      <c r="E229" s="362"/>
      <c r="F229" s="336" t="str">
        <f t="shared" si="4"/>
        <v>Goal</v>
      </c>
      <c r="G229" s="337"/>
    </row>
    <row r="230" ht="15.75" customHeight="1" spans="2:7">
      <c r="B230" s="453"/>
      <c r="C230" s="357"/>
      <c r="D230" s="358"/>
      <c r="E230" s="451"/>
      <c r="F230" s="336" t="str">
        <f t="shared" si="4"/>
        <v>Goal</v>
      </c>
      <c r="G230" s="337"/>
    </row>
    <row r="231" spans="2:7">
      <c r="B231" s="453"/>
      <c r="C231" s="357"/>
      <c r="D231" s="358"/>
      <c r="E231" s="451"/>
      <c r="F231" s="336" t="str">
        <f t="shared" si="4"/>
        <v>Goal</v>
      </c>
      <c r="G231" s="337"/>
    </row>
    <row r="232" ht="15.75" customHeight="1" spans="2:7">
      <c r="B232" s="453"/>
      <c r="C232" s="357"/>
      <c r="D232" s="358"/>
      <c r="E232" s="451"/>
      <c r="F232" s="336" t="str">
        <f t="shared" si="4"/>
        <v>Goal</v>
      </c>
      <c r="G232" s="337"/>
    </row>
    <row r="233" spans="2:7">
      <c r="B233" s="453"/>
      <c r="C233" s="357"/>
      <c r="D233" s="358"/>
      <c r="E233" s="451"/>
      <c r="F233" s="336" t="str">
        <f t="shared" si="4"/>
        <v>Goal</v>
      </c>
      <c r="G233" s="337"/>
    </row>
    <row r="234" spans="2:7">
      <c r="B234" s="453"/>
      <c r="C234" s="357"/>
      <c r="D234" s="358"/>
      <c r="E234" s="451"/>
      <c r="F234" s="336" t="str">
        <f t="shared" si="4"/>
        <v>Goal</v>
      </c>
      <c r="G234" s="337"/>
    </row>
    <row r="235" ht="15.15" spans="2:7">
      <c r="B235" s="453"/>
      <c r="C235" s="359"/>
      <c r="D235" s="360"/>
      <c r="E235" s="364"/>
      <c r="F235" s="340" t="str">
        <f t="shared" si="4"/>
        <v>Goal</v>
      </c>
      <c r="G235" s="341"/>
    </row>
    <row r="236" spans="2:7">
      <c r="B236" s="453"/>
      <c r="C236" s="279">
        <v>0.666666666666667</v>
      </c>
      <c r="D236" s="280" t="s">
        <v>391</v>
      </c>
      <c r="E236" s="342"/>
      <c r="F236" s="280" t="str">
        <f t="shared" si="4"/>
        <v>Goal</v>
      </c>
      <c r="G236" s="343"/>
    </row>
    <row r="237" ht="15.15" spans="2:7">
      <c r="B237" s="453"/>
      <c r="C237" s="282">
        <v>0.75</v>
      </c>
      <c r="D237" s="283" t="s">
        <v>392</v>
      </c>
      <c r="E237" s="344"/>
      <c r="F237" s="283" t="str">
        <f t="shared" si="4"/>
        <v>Goal</v>
      </c>
      <c r="G237" s="345"/>
    </row>
    <row r="239" ht="15.15"/>
    <row r="240" ht="29.55" spans="2:7">
      <c r="B240" s="366" t="s">
        <v>403</v>
      </c>
      <c r="C240" s="368" t="s">
        <v>404</v>
      </c>
      <c r="D240" s="368" t="s">
        <v>217</v>
      </c>
      <c r="E240" s="368" t="s">
        <v>405</v>
      </c>
      <c r="F240" s="366" t="s">
        <v>406</v>
      </c>
      <c r="G240" s="503" t="s">
        <v>44</v>
      </c>
    </row>
    <row r="241" spans="2:7">
      <c r="B241" s="370"/>
      <c r="C241" s="371"/>
      <c r="D241" s="371"/>
      <c r="E241" s="371"/>
      <c r="F241" s="379"/>
      <c r="G241" s="504"/>
    </row>
    <row r="242" spans="2:7">
      <c r="B242" s="373"/>
      <c r="C242" s="374"/>
      <c r="D242" s="374"/>
      <c r="E242" s="374"/>
      <c r="F242" s="221"/>
      <c r="G242" s="496"/>
    </row>
    <row r="243" spans="2:7">
      <c r="B243" s="373"/>
      <c r="C243" s="374"/>
      <c r="D243" s="374"/>
      <c r="E243" s="374"/>
      <c r="F243" s="221"/>
      <c r="G243" s="496"/>
    </row>
    <row r="244" spans="2:7">
      <c r="B244" s="373"/>
      <c r="C244" s="374"/>
      <c r="D244" s="374"/>
      <c r="E244" s="374"/>
      <c r="F244" s="221"/>
      <c r="G244" s="496"/>
    </row>
    <row r="245" spans="2:7">
      <c r="B245" s="373"/>
      <c r="C245" s="374"/>
      <c r="D245" s="374"/>
      <c r="E245" s="374"/>
      <c r="F245" s="221"/>
      <c r="G245" s="496"/>
    </row>
    <row r="246" spans="2:7">
      <c r="B246" s="373"/>
      <c r="C246" s="374"/>
      <c r="D246" s="374"/>
      <c r="E246" s="374"/>
      <c r="F246" s="221"/>
      <c r="G246" s="496"/>
    </row>
    <row r="247" spans="2:7">
      <c r="B247" s="373"/>
      <c r="C247" s="374"/>
      <c r="D247" s="374"/>
      <c r="E247" s="374"/>
      <c r="F247" s="221"/>
      <c r="G247" s="496"/>
    </row>
    <row r="248" spans="2:7">
      <c r="B248" s="373"/>
      <c r="C248" s="374"/>
      <c r="D248" s="374"/>
      <c r="E248" s="374"/>
      <c r="F248" s="221"/>
      <c r="G248" s="496"/>
    </row>
    <row r="249" spans="2:7">
      <c r="B249" s="373"/>
      <c r="C249" s="374"/>
      <c r="D249" s="374"/>
      <c r="E249" s="374"/>
      <c r="F249" s="221"/>
      <c r="G249" s="496"/>
    </row>
    <row r="250" ht="15.15" spans="2:7">
      <c r="B250" s="376"/>
      <c r="C250" s="377"/>
      <c r="D250" s="377"/>
      <c r="E250" s="377"/>
      <c r="F250" s="382"/>
      <c r="G250" s="497"/>
    </row>
  </sheetData>
  <mergeCells count="190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6:D86"/>
    <mergeCell ref="C87:D87"/>
    <mergeCell ref="C98:D98"/>
    <mergeCell ref="E98:G98"/>
    <mergeCell ref="C99:D99"/>
    <mergeCell ref="C100:D100"/>
    <mergeCell ref="C101:D101"/>
    <mergeCell ref="C102:D102"/>
    <mergeCell ref="C103:D103"/>
    <mergeCell ref="C104:D104"/>
    <mergeCell ref="C105:D105"/>
    <mergeCell ref="E105:G105"/>
    <mergeCell ref="C106:D106"/>
    <mergeCell ref="C113:D113"/>
    <mergeCell ref="E113:G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35:D135"/>
    <mergeCell ref="E135:G135"/>
    <mergeCell ref="C136:D136"/>
    <mergeCell ref="C137:D137"/>
    <mergeCell ref="C138:D138"/>
    <mergeCell ref="C139:D139"/>
    <mergeCell ref="C140:D140"/>
    <mergeCell ref="C141:D141"/>
    <mergeCell ref="C142:D142"/>
    <mergeCell ref="E142:G142"/>
    <mergeCell ref="C143:D143"/>
    <mergeCell ref="C150:D150"/>
    <mergeCell ref="E150:G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72:D172"/>
    <mergeCell ref="E172:G172"/>
    <mergeCell ref="C173:D173"/>
    <mergeCell ref="C174:D174"/>
    <mergeCell ref="C175:D175"/>
    <mergeCell ref="C176:D176"/>
    <mergeCell ref="C177:D177"/>
    <mergeCell ref="C178:D178"/>
    <mergeCell ref="C179:D179"/>
    <mergeCell ref="E179:G179"/>
    <mergeCell ref="C180:D180"/>
    <mergeCell ref="C187:D187"/>
    <mergeCell ref="E187:G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209:D209"/>
    <mergeCell ref="E209:G209"/>
    <mergeCell ref="C210:D210"/>
    <mergeCell ref="C211:D211"/>
    <mergeCell ref="C212:D212"/>
    <mergeCell ref="C213:D213"/>
    <mergeCell ref="C214:D214"/>
    <mergeCell ref="C215:D215"/>
    <mergeCell ref="C216:D216"/>
    <mergeCell ref="E216:G216"/>
    <mergeCell ref="C217:D217"/>
    <mergeCell ref="C224:D224"/>
    <mergeCell ref="E224:G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B18:B51"/>
    <mergeCell ref="B55:B89"/>
    <mergeCell ref="B93:B126"/>
    <mergeCell ref="B130:B163"/>
    <mergeCell ref="B167:B200"/>
    <mergeCell ref="B204:B237"/>
    <mergeCell ref="B241:B250"/>
    <mergeCell ref="G18:G21"/>
    <mergeCell ref="G25:G29"/>
    <mergeCell ref="G32:G36"/>
    <mergeCell ref="G40:G49"/>
    <mergeCell ref="G55:G58"/>
    <mergeCell ref="G62:G66"/>
    <mergeCell ref="G69:G73"/>
    <mergeCell ref="G77:G87"/>
    <mergeCell ref="G93:G96"/>
    <mergeCell ref="G100:G104"/>
    <mergeCell ref="G107:G111"/>
    <mergeCell ref="G115:G124"/>
    <mergeCell ref="G130:G133"/>
    <mergeCell ref="G137:G141"/>
    <mergeCell ref="G144:G148"/>
    <mergeCell ref="G152:G161"/>
    <mergeCell ref="G167:G170"/>
    <mergeCell ref="G174:G178"/>
    <mergeCell ref="G181:G185"/>
    <mergeCell ref="G189:G198"/>
    <mergeCell ref="G204:G207"/>
    <mergeCell ref="G211:G215"/>
    <mergeCell ref="G218:G222"/>
    <mergeCell ref="G226:G235"/>
  </mergeCells>
  <conditionalFormatting sqref="D3">
    <cfRule type="dataBar" priority="1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{60d091ca-64ba-46ec-894c-9ce685f43265}</x14:id>
        </ext>
      </extLst>
    </cfRule>
    <cfRule type="dataBar" priority="1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{04197346-6947-4b86-92d5-7677d1f3a409}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{93420bc7-9b66-44d7-804d-18056e4b8fc0}</x14:id>
        </ext>
      </extLst>
    </cfRule>
  </conditionalFormatting>
  <conditionalFormatting sqref="D4">
    <cfRule type="dataBar" priority="1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{f541d10a-7af3-4875-a742-1f3325091f58}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{651a5f10-837b-4777-b6e2-bcc5edd13f7b}</x14:id>
        </ext>
      </extLst>
    </cfRule>
    <cfRule type="dataBar" priority="1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{2ab3f351-a77d-49d0-b39e-a7fd6e477c55}</x14:id>
        </ext>
      </extLst>
    </cfRule>
  </conditionalFormatting>
  <conditionalFormatting sqref="E18">
    <cfRule type="dataBar" priority="5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{a3bff14e-f766-4938-bcb8-3ea38189f3db}</x14:id>
        </ext>
      </extLst>
    </cfRule>
    <cfRule type="dataBar" priority="5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{839b736d-dafd-4c05-a7c2-6ce40caf538e}</x14:id>
        </ext>
      </extLst>
    </cfRule>
    <cfRule type="dataBar" priority="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{43bcbc63-301f-4bbd-b618-698aa2fb6f73}</x14:id>
        </ext>
      </extLst>
    </cfRule>
  </conditionalFormatting>
  <conditionalFormatting sqref="E19">
    <cfRule type="dataBar" priority="5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{923e9f58-a6b8-4dd8-b901-9e2b3088ea9b}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{19eef1b0-302b-4d28-ba69-9bf090643804}</x14:id>
        </ext>
      </extLst>
    </cfRule>
    <cfRule type="dataBar" priority="5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{ba246129-fb8c-430e-9fda-d650ee04d698}</x14:id>
        </ext>
      </extLst>
    </cfRule>
  </conditionalFormatting>
  <conditionalFormatting sqref="E55"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{d33b47fb-179f-4d4f-8665-9e3edc3973ef}</x14:id>
        </ext>
      </extLst>
    </cfRule>
    <cfRule type="dataBar" priority="5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{8a2c07a4-dc84-433a-83ee-62b19bc48790}</x14:id>
        </ext>
      </extLst>
    </cfRule>
    <cfRule type="dataBar" priority="4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{03fa921d-6670-4d65-8f8b-0e10ae17764e}</x14:id>
        </ext>
      </extLst>
    </cfRule>
  </conditionalFormatting>
  <conditionalFormatting sqref="E56">
    <cfRule type="dataBar" priority="4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{56a22b05-fe94-4c5a-82cf-6144c1ace290}</x14:id>
        </ext>
      </extLst>
    </cfRule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{c50492cd-b970-44fd-9e73-62356fc7f255}</x14:id>
        </ext>
      </extLst>
    </cfRule>
    <cfRule type="dataBar" priority="4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{cd896f99-0270-407d-89bd-a7b7da06a6ee}</x14:id>
        </ext>
      </extLst>
    </cfRule>
  </conditionalFormatting>
  <conditionalFormatting sqref="E93">
    <cfRule type="dataBar" priority="4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{dc3a8a36-2557-4610-82ee-31b1bc655924}</x14:id>
        </ext>
      </extLst>
    </cfRule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{e87d97db-0ee6-4fd7-9c2e-b0e37d2cd187}</x14:id>
        </ext>
      </extLst>
    </cfRule>
    <cfRule type="dataBar" priority="4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{781af0c0-2f30-41d8-8cbe-6ca82364e440}</x14:id>
        </ext>
      </extLst>
    </cfRule>
  </conditionalFormatting>
  <conditionalFormatting sqref="E94"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{9a5e6a0c-0eb0-4bf7-8cca-91c87459fb43}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{7e432b27-949f-4683-9229-95b5c51fe52d}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{f0ba5ebc-8c16-4cbd-a97f-ee6cc9a1bfd0}</x14:id>
        </ext>
      </extLst>
    </cfRule>
  </conditionalFormatting>
  <conditionalFormatting sqref="E130"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{22a3d13c-c85b-463a-8d8e-db2c7e0ff2ff}</x14:id>
        </ext>
      </extLst>
    </cfRule>
    <cfRule type="dataBar" priority="3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{795cd903-c329-400a-a885-dc65259c29be}</x14:id>
        </ext>
      </extLst>
    </cfRule>
    <cfRule type="dataBar" priority="3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{a1e0a12a-98d6-4447-bb8a-3a161535d246}</x14:id>
        </ext>
      </extLst>
    </cfRule>
  </conditionalFormatting>
  <conditionalFormatting sqref="E131">
    <cfRule type="dataBar" priority="3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{322106d0-ce8e-46dc-bb10-31c1bd952244}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{8c5b817b-e28c-478a-ad19-01ae0969db89}</x14:id>
        </ext>
      </extLst>
    </cfRule>
    <cfRule type="dataBar" priority="3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{df0e5f7a-6c8f-4196-830e-6068fc815487}</x14:id>
        </ext>
      </extLst>
    </cfRule>
  </conditionalFormatting>
  <conditionalFormatting sqref="E167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{d4fc3adb-7cf5-45c1-b66a-bcc04c568da7}</x14:id>
        </ext>
      </extLst>
    </cfRule>
    <cfRule type="dataBar" priority="2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{d458f5d9-d95a-4d50-9a60-59dfeae840f4}</x14:id>
        </ext>
      </extLst>
    </cfRule>
    <cfRule type="dataBar" priority="2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{be59da02-8e0c-48f9-9553-e8c9858a14cb}</x14:id>
        </ext>
      </extLst>
    </cfRule>
  </conditionalFormatting>
  <conditionalFormatting sqref="E168">
    <cfRule type="dataBar" priority="2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{7a3d09e1-fd31-411f-a39e-66beb1f70892}</x14:id>
        </ext>
      </extLst>
    </cfRule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{29628a2e-9f8e-4832-a27b-e6a476ab36c1}</x14:id>
        </ext>
      </extLst>
    </cfRule>
    <cfRule type="dataBar" priority="2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{9243f2b0-f204-4f23-980f-5537a47d9270}</x14:id>
        </ext>
      </extLst>
    </cfRule>
  </conditionalFormatting>
  <conditionalFormatting sqref="E204">
    <cfRule type="dataBar" priority="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{2d9d0c07-8324-41c0-aff9-e5c3ab085d16}</x14:id>
        </ext>
      </extLst>
    </cfRule>
    <cfRule type="dataBar" priority="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{ed9b7219-9844-460e-a129-8991c83b5b4b}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{e7d7912a-170e-4eed-8007-668d03a79e20}</x14:id>
        </ext>
      </extLst>
    </cfRule>
  </conditionalFormatting>
  <conditionalFormatting sqref="E205">
    <cfRule type="dataBar" priority="1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{4f2e15d7-5b7c-4898-b421-d9bd7a0922be}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{3222d9e1-1a16-4560-aea3-48d3c300e89f}</x14:id>
        </ext>
      </extLst>
    </cfRule>
    <cfRule type="dataBar" priority="1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{aab10d85-ea9d-4312-bc0e-815180a6e0fe}</x14:id>
        </ext>
      </extLst>
    </cfRule>
  </conditionalFormatting>
  <conditionalFormatting sqref="E40:E49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{1d24c031-d4b7-406c-9e4c-24b8e48e89d5}</x14:id>
        </ext>
      </extLst>
    </cfRule>
  </conditionalFormatting>
  <conditionalFormatting sqref="E77:E87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{19570b64-3ad8-4a60-8c49-ee70aa9defd3}</x14:id>
        </ext>
      </extLst>
    </cfRule>
  </conditionalFormatting>
  <conditionalFormatting sqref="E115:E124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{19c64c50-64c0-4f21-8e93-ffc66b649eff}</x14:id>
        </ext>
      </extLst>
    </cfRule>
  </conditionalFormatting>
  <conditionalFormatting sqref="E152:E161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{ba705af7-6ca7-48a3-a380-47f14c27e63e}</x14:id>
        </ext>
      </extLst>
    </cfRule>
  </conditionalFormatting>
  <conditionalFormatting sqref="E189:E198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{20795f1e-eb5f-4f4f-b3f6-acfa28d4b795}</x14:id>
        </ext>
      </extLst>
    </cfRule>
  </conditionalFormatting>
  <conditionalFormatting sqref="E226:E235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{a2c29307-fbfa-472a-b7ab-283013c59597}</x14:id>
        </ext>
      </extLst>
    </cfRule>
  </conditionalFormatting>
  <conditionalFormatting sqref="E236:E237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{6236e976-0a1f-409b-8bfa-a67ca5a3cb73}</x14:id>
        </ext>
      </extLst>
    </cfRule>
  </conditionalFormatting>
  <conditionalFormatting sqref="G241:G250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{6034d13d-df13-418c-8bec-a02ba8ade567}</x14:id>
        </ext>
      </extLst>
    </cfRule>
  </conditionalFormatting>
  <conditionalFormatting sqref="D3:D12;D14">
    <cfRule type="dataBar" priority="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{7c6c4dc3-eb62-4fab-9a15-3b9a040bccef}</x14:id>
        </ext>
      </extLst>
    </cfRule>
  </conditionalFormatting>
  <conditionalFormatting sqref="E18:E22;E25:E29;E32:E37;E50:E51">
    <cfRule type="dataBar" priority="5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{18e820db-4026-4393-b549-9aa5fc4ddff7}</x14:id>
        </ext>
      </extLst>
    </cfRule>
  </conditionalFormatting>
  <conditionalFormatting sqref="E55:E59;E62:E66;E69:E74;E88:E89">
    <cfRule type="dataBar" priority="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{2a632d85-18bb-4423-87c7-12dfe4f3807a}</x14:id>
        </ext>
      </extLst>
    </cfRule>
  </conditionalFormatting>
  <conditionalFormatting sqref="E93:E97;E100:E104;E107:E112;E125:E126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{10ae6301-0e6f-4c1d-87ef-799c9269cf21}</x14:id>
        </ext>
      </extLst>
    </cfRule>
  </conditionalFormatting>
  <conditionalFormatting sqref="E130:E134;E137:E141;E144:E149;E162:E163">
    <cfRule type="dataBar" priority="3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{af317f78-f5a9-4e2f-8558-c2a777225fbc}</x14:id>
        </ext>
      </extLst>
    </cfRule>
  </conditionalFormatting>
  <conditionalFormatting sqref="E167:E171;E174:E178;E181:E186;E199:E200">
    <cfRule type="dataBar" priority="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{0cc21690-758c-46f4-8276-abc07f3ffac8}</x14:id>
        </ext>
      </extLst>
    </cfRule>
  </conditionalFormatting>
  <conditionalFormatting sqref="E204:E208;E211:E215;E218:E223"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{5a54a5df-69a3-474b-809d-2de591f717ed}</x14:id>
        </ext>
      </extLst>
    </cfRule>
  </conditionalFormatting>
  <hyperlinks>
    <hyperlink ref="D32" r:id="rId2" display="https://leetcode.com/problems/coin-change/description/"/>
    <hyperlink ref="D69" r:id="rId3" display="https://www.youtube.com/@codebasics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d091ca-64ba-46ec-894c-9ce685f432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4197346-6947-4b86-92d5-7677d1f3a4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3420bc7-9b66-44d7-804d-18056e4b8f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f541d10a-7af3-4875-a742-1f3325091f5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51a5f10-837b-4777-b6e2-bcc5edd1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b3f351-a77d-49d0-b39e-a7fd6e477c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a3bff14e-f766-4938-bcb8-3ea38189f3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39b736d-dafd-4c05-a7c2-6ce40caf538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3bcbc63-301f-4bbd-b618-698aa2fb6f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923e9f58-a6b8-4dd8-b901-9e2b3088ea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9eef1b0-302b-4d28-ba69-9bf090643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a246129-fb8c-430e-9fda-d650ee04d69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d33b47fb-179f-4d4f-8665-9e3edc397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a2c07a4-dc84-433a-83ee-62b19bc4879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3fa921d-6670-4d65-8f8b-0e10ae17764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56a22b05-fe94-4c5a-82cf-6144c1ace29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50492cd-b970-44fd-9e73-62356fc7f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896f99-0270-407d-89bd-a7b7da06a6e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dc3a8a36-2557-4610-82ee-31b1bc6559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87d97db-0ee6-4fd7-9c2e-b0e37d2cd1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81af0c0-2f30-41d8-8cbe-6ca82364e44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9a5e6a0c-0eb0-4bf7-8cca-91c87459fb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e432b27-949f-4683-9229-95b5c51fe52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0ba5ebc-8c16-4cbd-a97f-ee6cc9a1bf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E94</xm:sqref>
        </x14:conditionalFormatting>
        <x14:conditionalFormatting xmlns:xm="http://schemas.microsoft.com/office/excel/2006/main">
          <x14:cfRule type="dataBar" id="{22a3d13c-c85b-463a-8d8e-db2c7e0ff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95cd903-c329-400a-a885-dc65259c29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1e0a12a-98d6-4447-bb8a-3a161535d2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322106d0-ce8e-46dc-bb10-31c1bd9522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c5b817b-e28c-478a-ad19-01ae0969d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f0e5f7a-6c8f-4196-830e-6068fc8154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E131</xm:sqref>
        </x14:conditionalFormatting>
        <x14:conditionalFormatting xmlns:xm="http://schemas.microsoft.com/office/excel/2006/main">
          <x14:cfRule type="dataBar" id="{d4fc3adb-7cf5-45c1-b66a-bcc04c568d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58f5d9-d95a-4d50-9a60-59dfeae840f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e59da02-8e0c-48f9-9553-e8c9858a14c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E167</xm:sqref>
        </x14:conditionalFormatting>
        <x14:conditionalFormatting xmlns:xm="http://schemas.microsoft.com/office/excel/2006/main">
          <x14:cfRule type="dataBar" id="{7a3d09e1-fd31-411f-a39e-66beb1f7089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9628a2e-9f8e-4832-a27b-e6a476ab36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243f2b0-f204-4f23-980f-5537a47d927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E168</xm:sqref>
        </x14:conditionalFormatting>
        <x14:conditionalFormatting xmlns:xm="http://schemas.microsoft.com/office/excel/2006/main">
          <x14:cfRule type="dataBar" id="{2d9d0c07-8324-41c0-aff9-e5c3ab085d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d9b7219-9844-460e-a129-8991c83b5b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7d7912a-170e-4eed-8007-668d03a79e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E204</xm:sqref>
        </x14:conditionalFormatting>
        <x14:conditionalFormatting xmlns:xm="http://schemas.microsoft.com/office/excel/2006/main">
          <x14:cfRule type="dataBar" id="{4f2e15d7-5b7c-4898-b421-d9bd7a0922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222d9e1-1a16-4560-aea3-48d3c300e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b10d85-ea9d-4312-bc0e-815180a6e0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E205</xm:sqref>
        </x14:conditionalFormatting>
        <x14:conditionalFormatting xmlns:xm="http://schemas.microsoft.com/office/excel/2006/main">
          <x14:cfRule type="dataBar" id="{1d24c031-d4b7-406c-9e4c-24b8e48e89d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19570b64-3ad8-4a60-8c49-ee70aa9defd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E77:E87</xm:sqref>
        </x14:conditionalFormatting>
        <x14:conditionalFormatting xmlns:xm="http://schemas.microsoft.com/office/excel/2006/main">
          <x14:cfRule type="dataBar" id="{19c64c50-64c0-4f21-8e93-ffc66b649e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E115:E124</xm:sqref>
        </x14:conditionalFormatting>
        <x14:conditionalFormatting xmlns:xm="http://schemas.microsoft.com/office/excel/2006/main">
          <x14:cfRule type="dataBar" id="{ba705af7-6ca7-48a3-a380-47f14c27e63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E152:E161</xm:sqref>
        </x14:conditionalFormatting>
        <x14:conditionalFormatting xmlns:xm="http://schemas.microsoft.com/office/excel/2006/main">
          <x14:cfRule type="dataBar" id="{20795f1e-eb5f-4f4f-b3f6-acfa28d4b7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E189:E198</xm:sqref>
        </x14:conditionalFormatting>
        <x14:conditionalFormatting xmlns:xm="http://schemas.microsoft.com/office/excel/2006/main">
          <x14:cfRule type="dataBar" id="{a2c29307-fbfa-472a-b7ab-283013c595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E226:E235</xm:sqref>
        </x14:conditionalFormatting>
        <x14:conditionalFormatting xmlns:xm="http://schemas.microsoft.com/office/excel/2006/main">
          <x14:cfRule type="dataBar" id="{6236e976-0a1f-409b-8bfa-a67ca5a3cb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E236:E237</xm:sqref>
        </x14:conditionalFormatting>
        <x14:conditionalFormatting xmlns:xm="http://schemas.microsoft.com/office/excel/2006/main">
          <x14:cfRule type="dataBar" id="{6034d13d-df13-418c-8bec-a02ba8ade5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G241:G250</xm:sqref>
        </x14:conditionalFormatting>
        <x14:conditionalFormatting xmlns:xm="http://schemas.microsoft.com/office/excel/2006/main">
          <x14:cfRule type="dataBar" id="{7c6c4dc3-eb62-4fab-9a15-3b9a040bcc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18e820db-4026-4393-b549-9aa5fc4ddff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2a632d85-18bb-4423-87c7-12dfe4f3807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E55:E59;E62:E66;E69:E74;E88:E89</xm:sqref>
        </x14:conditionalFormatting>
        <x14:conditionalFormatting xmlns:xm="http://schemas.microsoft.com/office/excel/2006/main">
          <x14:cfRule type="dataBar" id="{10ae6301-0e6f-4c1d-87ef-799c9269cf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E93:E97;E100:E104;E107:E112;E125:E126</xm:sqref>
        </x14:conditionalFormatting>
        <x14:conditionalFormatting xmlns:xm="http://schemas.microsoft.com/office/excel/2006/main">
          <x14:cfRule type="dataBar" id="{af317f78-f5a9-4e2f-8558-c2a777225fb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E130:E134;E137:E141;E144:E149;E162:E163</xm:sqref>
        </x14:conditionalFormatting>
        <x14:conditionalFormatting xmlns:xm="http://schemas.microsoft.com/office/excel/2006/main">
          <x14:cfRule type="dataBar" id="{0cc21690-758c-46f4-8276-abc07f3ffac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E167:E171;E174:E178;E181:E186;E199:E200</xm:sqref>
        </x14:conditionalFormatting>
        <x14:conditionalFormatting xmlns:xm="http://schemas.microsoft.com/office/excel/2006/main">
          <x14:cfRule type="dataBar" id="{5a54a5df-69a3-474b-809d-2de591f717e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E204:E208;E211:E215;E218:E223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topLeftCell="A169" workbookViewId="0">
      <selection activeCell="E187" sqref="E187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45586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 t="s">
        <v>386</v>
      </c>
      <c r="D25" s="285"/>
      <c r="E25" s="303"/>
      <c r="F25" s="304" t="str">
        <f t="shared" si="0"/>
        <v>Goal</v>
      </c>
      <c r="G25" s="305"/>
    </row>
    <row r="26" ht="15" customHeight="1" spans="2:7">
      <c r="B26" s="244"/>
      <c r="C26" s="255" t="s">
        <v>362</v>
      </c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444"/>
      <c r="D32" s="481"/>
      <c r="E32" s="316"/>
      <c r="F32" s="317" t="str">
        <f t="shared" si="0"/>
        <v>Goal</v>
      </c>
      <c r="G32" s="318"/>
    </row>
    <row r="33" ht="15" customHeight="1" spans="2:7">
      <c r="B33" s="244"/>
      <c r="C33" s="473"/>
      <c r="D33" s="475"/>
      <c r="E33" s="319"/>
      <c r="F33" s="320" t="str">
        <f t="shared" si="0"/>
        <v>Goal</v>
      </c>
      <c r="G33" s="321"/>
    </row>
    <row r="34" ht="15" customHeight="1" spans="2:7">
      <c r="B34" s="244"/>
      <c r="C34" s="473"/>
      <c r="D34" s="475"/>
      <c r="E34" s="319"/>
      <c r="F34" s="320" t="str">
        <f t="shared" si="0"/>
        <v>Goal</v>
      </c>
      <c r="G34" s="321"/>
    </row>
    <row r="35" ht="15" customHeight="1" spans="2:7">
      <c r="B35" s="244"/>
      <c r="C35" s="473"/>
      <c r="D35" s="475"/>
      <c r="E35" s="319"/>
      <c r="F35" s="320" t="str">
        <f t="shared" si="0"/>
        <v>Goal</v>
      </c>
      <c r="G35" s="321"/>
    </row>
    <row r="36" ht="15" customHeight="1" spans="2:7">
      <c r="B36" s="244"/>
      <c r="C36" s="476"/>
      <c r="D36" s="477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388</v>
      </c>
      <c r="D40" s="356"/>
      <c r="E40" s="361"/>
      <c r="F40" s="334" t="str">
        <f t="shared" si="0"/>
        <v>Goal</v>
      </c>
      <c r="G40" s="332"/>
    </row>
    <row r="41" ht="15" customHeight="1" spans="2:7">
      <c r="B41" s="244"/>
      <c r="C41" s="357" t="s">
        <v>407</v>
      </c>
      <c r="D41" s="358"/>
      <c r="E41" s="362"/>
      <c r="F41" s="336" t="str">
        <f t="shared" si="0"/>
        <v>Goal</v>
      </c>
      <c r="G41" s="337"/>
    </row>
    <row r="42" ht="15" customHeight="1" spans="2:7">
      <c r="B42" s="244"/>
      <c r="C42" s="357" t="s">
        <v>408</v>
      </c>
      <c r="D42" s="358"/>
      <c r="E42" s="362"/>
      <c r="F42" s="336" t="str">
        <f t="shared" si="0"/>
        <v>Goal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45587</v>
      </c>
      <c r="C55" s="245">
        <v>0.208333333333333</v>
      </c>
      <c r="D55" s="246" t="s">
        <v>63</v>
      </c>
      <c r="E55" s="287">
        <v>1</v>
      </c>
      <c r="F55" s="288" t="str">
        <f t="shared" si="0"/>
        <v>Completed</v>
      </c>
      <c r="G55" s="289"/>
    </row>
    <row r="56" spans="2:7">
      <c r="B56" s="244"/>
      <c r="C56" s="247">
        <v>0.215277777777778</v>
      </c>
      <c r="D56" s="248" t="s">
        <v>373</v>
      </c>
      <c r="E56" s="290">
        <v>1</v>
      </c>
      <c r="F56" s="291" t="str">
        <f t="shared" si="0"/>
        <v>Completed</v>
      </c>
      <c r="G56" s="292"/>
    </row>
    <row r="57" spans="2:7">
      <c r="B57" s="244"/>
      <c r="C57" s="247">
        <v>0.243055555555556</v>
      </c>
      <c r="D57" s="248" t="s">
        <v>374</v>
      </c>
      <c r="E57" s="293">
        <v>1</v>
      </c>
      <c r="F57" s="294" t="str">
        <f t="shared" si="0"/>
        <v>Completed</v>
      </c>
      <c r="G57" s="292"/>
    </row>
    <row r="58" spans="2:7">
      <c r="B58" s="244"/>
      <c r="C58" s="247">
        <v>0.277777777777778</v>
      </c>
      <c r="D58" s="248" t="s">
        <v>375</v>
      </c>
      <c r="E58" s="293">
        <v>1</v>
      </c>
      <c r="F58" s="294" t="str">
        <f t="shared" si="0"/>
        <v>Completed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>
        <v>1</v>
      </c>
      <c r="F59" s="296" t="str">
        <f t="shared" si="0"/>
        <v>Completed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/>
      <c r="D62" s="285"/>
      <c r="E62" s="303"/>
      <c r="F62" s="304" t="str">
        <f t="shared" si="0"/>
        <v>Goal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444"/>
      <c r="D69" s="481"/>
      <c r="E69" s="316"/>
      <c r="F69" s="317" t="str">
        <f t="shared" si="0"/>
        <v>Goal</v>
      </c>
      <c r="G69" s="318"/>
    </row>
    <row r="70" spans="2:7">
      <c r="B70" s="244"/>
      <c r="C70" s="473"/>
      <c r="D70" s="475"/>
      <c r="E70" s="319"/>
      <c r="F70" s="320" t="str">
        <f t="shared" si="0"/>
        <v>Goal</v>
      </c>
      <c r="G70" s="321"/>
    </row>
    <row r="71" spans="2:7">
      <c r="B71" s="244"/>
      <c r="C71" s="473"/>
      <c r="D71" s="475"/>
      <c r="E71" s="319"/>
      <c r="F71" s="320" t="str">
        <f t="shared" si="0"/>
        <v>Goal</v>
      </c>
      <c r="G71" s="321"/>
    </row>
    <row r="72" spans="2:7">
      <c r="B72" s="244"/>
      <c r="C72" s="473"/>
      <c r="D72" s="475"/>
      <c r="E72" s="319"/>
      <c r="F72" s="320" t="str">
        <f t="shared" si="0"/>
        <v>Goal</v>
      </c>
      <c r="G72" s="321"/>
    </row>
    <row r="73" ht="15.75" customHeight="1" spans="2:7">
      <c r="B73" s="244"/>
      <c r="C73" s="476"/>
      <c r="D73" s="477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388</v>
      </c>
      <c r="D77" s="356"/>
      <c r="E77" s="361" t="s">
        <v>385</v>
      </c>
      <c r="F77" s="334" t="str">
        <f t="shared" si="0"/>
        <v>Goal</v>
      </c>
      <c r="G77" s="332"/>
    </row>
    <row r="78" spans="2:7">
      <c r="B78" s="244"/>
      <c r="C78" s="357" t="s">
        <v>407</v>
      </c>
      <c r="D78" s="358"/>
      <c r="E78" s="362">
        <v>1</v>
      </c>
      <c r="F78" s="336" t="str">
        <f t="shared" si="0"/>
        <v>Completed</v>
      </c>
      <c r="G78" s="337"/>
    </row>
    <row r="79" spans="2:7">
      <c r="B79" s="244"/>
      <c r="C79" s="357" t="s">
        <v>408</v>
      </c>
      <c r="D79" s="358"/>
      <c r="E79" s="362" t="s">
        <v>409</v>
      </c>
      <c r="F79" s="336" t="str">
        <f t="shared" si="0"/>
        <v>Goal</v>
      </c>
      <c r="G79" s="337"/>
    </row>
    <row r="80" spans="2:7">
      <c r="B80" s="244"/>
      <c r="C80" s="357"/>
      <c r="D80" s="358"/>
      <c r="E80" s="362"/>
      <c r="F80" s="336" t="str">
        <f t="shared" si="0"/>
        <v>Goal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99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45588</v>
      </c>
      <c r="C92" s="245">
        <v>0.208333333333333</v>
      </c>
      <c r="D92" s="246" t="s">
        <v>63</v>
      </c>
      <c r="E92" s="287">
        <v>1</v>
      </c>
      <c r="F92" s="288" t="str">
        <f t="shared" si="1"/>
        <v>Completed</v>
      </c>
      <c r="G92" s="289"/>
    </row>
    <row r="93" spans="2:7">
      <c r="B93" s="244"/>
      <c r="C93" s="247">
        <v>0.215277777777778</v>
      </c>
      <c r="D93" s="248" t="s">
        <v>373</v>
      </c>
      <c r="E93" s="290">
        <v>1</v>
      </c>
      <c r="F93" s="291" t="str">
        <f t="shared" si="1"/>
        <v>Completed</v>
      </c>
      <c r="G93" s="292"/>
    </row>
    <row r="94" spans="2:7">
      <c r="B94" s="244"/>
      <c r="C94" s="247">
        <v>0.243055555555556</v>
      </c>
      <c r="D94" s="248" t="s">
        <v>374</v>
      </c>
      <c r="E94" s="293">
        <v>1</v>
      </c>
      <c r="F94" s="294" t="str">
        <f t="shared" si="1"/>
        <v>Completed</v>
      </c>
      <c r="G94" s="292"/>
    </row>
    <row r="95" spans="2:7">
      <c r="B95" s="244"/>
      <c r="C95" s="247">
        <v>0.277777777777778</v>
      </c>
      <c r="D95" s="248" t="s">
        <v>375</v>
      </c>
      <c r="E95" s="293">
        <v>1</v>
      </c>
      <c r="F95" s="294" t="str">
        <f t="shared" si="1"/>
        <v>Completed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>
        <v>1</v>
      </c>
      <c r="F96" s="296" t="str">
        <f t="shared" si="1"/>
        <v>Completed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386</v>
      </c>
      <c r="D99" s="285"/>
      <c r="E99" s="303">
        <v>1</v>
      </c>
      <c r="F99" s="304" t="str">
        <f t="shared" si="1"/>
        <v>Completed</v>
      </c>
      <c r="G99" s="305"/>
    </row>
    <row r="100" ht="30" customHeight="1" spans="2:7">
      <c r="B100" s="244"/>
      <c r="C100" s="255" t="s">
        <v>362</v>
      </c>
      <c r="D100" s="256"/>
      <c r="E100" s="306">
        <v>1</v>
      </c>
      <c r="F100" s="255" t="str">
        <f t="shared" ref="F100:F163" si="2">IF(E100=100%,"Completed","Goal")</f>
        <v>Completed</v>
      </c>
      <c r="G100" s="307"/>
    </row>
    <row r="101" spans="2:7">
      <c r="B101" s="244"/>
      <c r="C101" s="255"/>
      <c r="D101" s="256"/>
      <c r="E101" s="306"/>
      <c r="F101" s="255" t="str">
        <f t="shared" si="2"/>
        <v>Goal</v>
      </c>
      <c r="G101" s="307"/>
    </row>
    <row r="102" spans="2:7">
      <c r="B102" s="244"/>
      <c r="C102" s="255"/>
      <c r="D102" s="256"/>
      <c r="E102" s="306"/>
      <c r="F102" s="255" t="str">
        <f t="shared" si="2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2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444"/>
      <c r="D106" s="481"/>
      <c r="E106" s="316"/>
      <c r="F106" s="317" t="str">
        <f t="shared" si="2"/>
        <v>Goal</v>
      </c>
      <c r="G106" s="318"/>
    </row>
    <row r="107" spans="2:7">
      <c r="B107" s="244"/>
      <c r="C107" s="473"/>
      <c r="D107" s="475"/>
      <c r="E107" s="319"/>
      <c r="F107" s="320" t="str">
        <f t="shared" si="2"/>
        <v>Goal</v>
      </c>
      <c r="G107" s="321"/>
    </row>
    <row r="108" spans="2:7">
      <c r="B108" s="244"/>
      <c r="C108" s="473"/>
      <c r="D108" s="475"/>
      <c r="E108" s="319"/>
      <c r="F108" s="320" t="str">
        <f t="shared" si="2"/>
        <v>Goal</v>
      </c>
      <c r="G108" s="321"/>
    </row>
    <row r="109" spans="2:7">
      <c r="B109" s="244"/>
      <c r="C109" s="473"/>
      <c r="D109" s="475"/>
      <c r="E109" s="319"/>
      <c r="F109" s="320" t="str">
        <f t="shared" si="2"/>
        <v>Goal</v>
      </c>
      <c r="G109" s="321"/>
    </row>
    <row r="110" ht="15.75" customHeight="1" spans="2:7">
      <c r="B110" s="244"/>
      <c r="C110" s="476"/>
      <c r="D110" s="477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388</v>
      </c>
      <c r="D114" s="356"/>
      <c r="E114" s="361">
        <v>1</v>
      </c>
      <c r="F114" s="334" t="str">
        <f t="shared" si="2"/>
        <v>Completed</v>
      </c>
      <c r="G114" s="332"/>
    </row>
    <row r="115" spans="2:7">
      <c r="B115" s="244"/>
      <c r="C115" s="357" t="s">
        <v>407</v>
      </c>
      <c r="D115" s="358"/>
      <c r="E115" s="362">
        <v>1</v>
      </c>
      <c r="F115" s="336" t="str">
        <f t="shared" si="2"/>
        <v>Completed</v>
      </c>
      <c r="G115" s="337"/>
    </row>
    <row r="116" spans="2:7">
      <c r="B116" s="244"/>
      <c r="C116" s="357" t="s">
        <v>408</v>
      </c>
      <c r="D116" s="358"/>
      <c r="E116" s="362">
        <v>1</v>
      </c>
      <c r="F116" s="336" t="str">
        <f t="shared" si="2"/>
        <v>Completed</v>
      </c>
      <c r="G116" s="337"/>
    </row>
    <row r="117" spans="2:7">
      <c r="B117" s="244"/>
      <c r="C117" s="357"/>
      <c r="D117" s="358"/>
      <c r="E117" s="362"/>
      <c r="F117" s="336" t="str">
        <f t="shared" si="2"/>
        <v>Goal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45589</v>
      </c>
      <c r="C129" s="245">
        <v>0.208333333333333</v>
      </c>
      <c r="D129" s="246" t="s">
        <v>63</v>
      </c>
      <c r="E129" s="287">
        <v>1</v>
      </c>
      <c r="F129" s="288" t="str">
        <f t="shared" si="2"/>
        <v>Completed</v>
      </c>
      <c r="G129" s="289"/>
    </row>
    <row r="130" spans="2:7">
      <c r="B130" s="244"/>
      <c r="C130" s="247">
        <v>0.215277777777778</v>
      </c>
      <c r="D130" s="248" t="s">
        <v>373</v>
      </c>
      <c r="E130" s="290">
        <v>1</v>
      </c>
      <c r="F130" s="291" t="str">
        <f t="shared" si="2"/>
        <v>Completed</v>
      </c>
      <c r="G130" s="292"/>
    </row>
    <row r="131" spans="2:7">
      <c r="B131" s="244"/>
      <c r="C131" s="247">
        <v>0.243055555555556</v>
      </c>
      <c r="D131" s="248" t="s">
        <v>374</v>
      </c>
      <c r="E131" s="293">
        <v>1</v>
      </c>
      <c r="F131" s="294" t="str">
        <f t="shared" si="2"/>
        <v>Completed</v>
      </c>
      <c r="G131" s="292"/>
    </row>
    <row r="132" spans="2:7">
      <c r="B132" s="244"/>
      <c r="C132" s="247">
        <v>0.277777777777778</v>
      </c>
      <c r="D132" s="248" t="s">
        <v>375</v>
      </c>
      <c r="E132" s="293">
        <v>1</v>
      </c>
      <c r="F132" s="294" t="str">
        <f t="shared" si="2"/>
        <v>Completed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>
        <v>1</v>
      </c>
      <c r="F133" s="296" t="str">
        <f t="shared" si="2"/>
        <v>Completed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 t="s">
        <v>386</v>
      </c>
      <c r="D136" s="285"/>
      <c r="E136" s="303">
        <v>1</v>
      </c>
      <c r="F136" s="304" t="str">
        <f t="shared" si="2"/>
        <v>Completed</v>
      </c>
      <c r="G136" s="305"/>
    </row>
    <row r="137" spans="2:7">
      <c r="B137" s="244"/>
      <c r="C137" s="255"/>
      <c r="D137" s="256"/>
      <c r="E137" s="306"/>
      <c r="F137" s="255" t="str">
        <f t="shared" si="2"/>
        <v>Goal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259" t="s">
        <v>69</v>
      </c>
      <c r="D142" s="260"/>
      <c r="E142" s="314" t="s">
        <v>44</v>
      </c>
      <c r="F142" s="315" t="s">
        <v>61</v>
      </c>
      <c r="G142" s="314" t="s">
        <v>62</v>
      </c>
    </row>
    <row r="143" spans="2:7">
      <c r="B143" s="244"/>
      <c r="C143" s="444"/>
      <c r="D143" s="481"/>
      <c r="E143" s="316"/>
      <c r="F143" s="317" t="str">
        <f t="shared" si="2"/>
        <v>Goal</v>
      </c>
      <c r="G143" s="318"/>
    </row>
    <row r="144" spans="2:7">
      <c r="B144" s="244"/>
      <c r="C144" s="473"/>
      <c r="D144" s="475"/>
      <c r="E144" s="319"/>
      <c r="F144" s="320" t="str">
        <f t="shared" si="2"/>
        <v>Goal</v>
      </c>
      <c r="G144" s="321"/>
    </row>
    <row r="145" spans="2:7">
      <c r="B145" s="244"/>
      <c r="C145" s="473"/>
      <c r="D145" s="475"/>
      <c r="E145" s="319"/>
      <c r="F145" s="320" t="str">
        <f t="shared" si="2"/>
        <v>Goal</v>
      </c>
      <c r="G145" s="321"/>
    </row>
    <row r="146" spans="2:7">
      <c r="B146" s="244"/>
      <c r="C146" s="473"/>
      <c r="D146" s="475"/>
      <c r="E146" s="319"/>
      <c r="F146" s="320" t="str">
        <f t="shared" si="2"/>
        <v>Goal</v>
      </c>
      <c r="G146" s="321"/>
    </row>
    <row r="147" ht="15.75" customHeight="1" spans="2:7">
      <c r="B147" s="244"/>
      <c r="C147" s="476"/>
      <c r="D147" s="477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355" t="s">
        <v>388</v>
      </c>
      <c r="D151" s="356"/>
      <c r="E151" s="361" t="s">
        <v>385</v>
      </c>
      <c r="F151" s="334" t="str">
        <f t="shared" si="2"/>
        <v>Goal</v>
      </c>
      <c r="G151" s="332"/>
    </row>
    <row r="152" spans="2:7">
      <c r="B152" s="244"/>
      <c r="C152" s="357" t="s">
        <v>410</v>
      </c>
      <c r="D152" s="358"/>
      <c r="E152" s="362">
        <v>1</v>
      </c>
      <c r="F152" s="336" t="str">
        <f t="shared" si="2"/>
        <v>Completed</v>
      </c>
      <c r="G152" s="337"/>
    </row>
    <row r="153" spans="2:7">
      <c r="B153" s="244"/>
      <c r="C153" s="357" t="s">
        <v>411</v>
      </c>
      <c r="D153" s="358"/>
      <c r="E153" s="362">
        <v>1</v>
      </c>
      <c r="F153" s="336" t="str">
        <f t="shared" si="2"/>
        <v>Completed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403</v>
      </c>
      <c r="C165" s="368" t="s">
        <v>404</v>
      </c>
      <c r="D165" s="368" t="s">
        <v>217</v>
      </c>
      <c r="E165" s="368" t="s">
        <v>405</v>
      </c>
      <c r="F165" s="366" t="s">
        <v>406</v>
      </c>
      <c r="G165" s="503" t="s">
        <v>44</v>
      </c>
      <c r="H165" s="197"/>
      <c r="I165" s="498"/>
    </row>
    <row r="166" ht="15" customHeight="1" spans="2:9">
      <c r="B166" s="370"/>
      <c r="C166" s="371"/>
      <c r="D166" s="371"/>
      <c r="E166" s="371"/>
      <c r="F166" s="379"/>
      <c r="G166" s="504"/>
      <c r="H166" s="210"/>
      <c r="I166" s="499"/>
    </row>
    <row r="167" ht="15" customHeight="1" spans="2:9">
      <c r="B167" s="373"/>
      <c r="C167" s="374"/>
      <c r="D167" s="374"/>
      <c r="E167" s="374"/>
      <c r="F167" s="221"/>
      <c r="G167" s="496"/>
      <c r="H167" s="210"/>
      <c r="I167" s="499"/>
    </row>
    <row r="168" ht="15" customHeight="1" spans="2:9">
      <c r="B168" s="373"/>
      <c r="C168" s="374"/>
      <c r="D168" s="374"/>
      <c r="E168" s="374"/>
      <c r="F168" s="221"/>
      <c r="G168" s="496"/>
      <c r="H168" s="210"/>
      <c r="I168" s="499"/>
    </row>
    <row r="169" ht="15" customHeight="1" spans="2:9">
      <c r="B169" s="373"/>
      <c r="C169" s="374"/>
      <c r="D169" s="374"/>
      <c r="E169" s="374"/>
      <c r="F169" s="221"/>
      <c r="G169" s="496"/>
      <c r="H169" s="210"/>
      <c r="I169" s="499"/>
    </row>
    <row r="170" ht="15" customHeight="1" spans="2:9">
      <c r="B170" s="373"/>
      <c r="C170" s="374"/>
      <c r="D170" s="374"/>
      <c r="E170" s="374"/>
      <c r="F170" s="221"/>
      <c r="G170" s="496"/>
      <c r="H170" s="210"/>
      <c r="I170" s="499"/>
    </row>
    <row r="171" ht="15" customHeight="1" spans="2:9">
      <c r="B171" s="373"/>
      <c r="C171" s="374"/>
      <c r="D171" s="374"/>
      <c r="E171" s="374"/>
      <c r="F171" s="221"/>
      <c r="G171" s="496"/>
      <c r="H171" s="210"/>
      <c r="I171" s="499"/>
    </row>
    <row r="172" ht="15" customHeight="1" spans="2:9">
      <c r="B172" s="373"/>
      <c r="C172" s="374"/>
      <c r="D172" s="374"/>
      <c r="E172" s="374"/>
      <c r="F172" s="221"/>
      <c r="G172" s="496"/>
      <c r="H172" s="210"/>
      <c r="I172" s="500"/>
    </row>
    <row r="173" ht="15" customHeight="1" spans="2:9">
      <c r="B173" s="373"/>
      <c r="C173" s="374"/>
      <c r="D173" s="374"/>
      <c r="E173" s="374"/>
      <c r="F173" s="221"/>
      <c r="G173" s="496"/>
      <c r="H173" s="210"/>
      <c r="I173" s="500"/>
    </row>
    <row r="174" ht="15" customHeight="1" spans="2:9">
      <c r="B174" s="373"/>
      <c r="C174" s="374"/>
      <c r="D174" s="374"/>
      <c r="E174" s="374"/>
      <c r="F174" s="221"/>
      <c r="G174" s="496"/>
      <c r="H174" s="210"/>
      <c r="I174" s="500"/>
    </row>
    <row r="175" ht="15" customHeight="1" spans="2:9">
      <c r="B175" s="376"/>
      <c r="C175" s="377"/>
      <c r="D175" s="377"/>
      <c r="E175" s="377"/>
      <c r="F175" s="382"/>
      <c r="G175" s="497"/>
      <c r="H175" s="210"/>
      <c r="I175" s="500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45590</v>
      </c>
      <c r="C179" s="245">
        <v>0.208333333333333</v>
      </c>
      <c r="D179" s="246" t="s">
        <v>63</v>
      </c>
      <c r="E179" s="287"/>
      <c r="F179" s="288" t="str">
        <f t="shared" ref="F164:F227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spans="2:7">
      <c r="B186" s="244"/>
      <c r="C186" s="284" t="s">
        <v>386</v>
      </c>
      <c r="D186" s="285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/>
      <c r="D187" s="256"/>
      <c r="E187" s="306"/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444" t="s">
        <v>412</v>
      </c>
      <c r="D193" s="481"/>
      <c r="E193" s="316">
        <v>1</v>
      </c>
      <c r="F193" s="317" t="str">
        <f t="shared" si="3"/>
        <v>Completed</v>
      </c>
      <c r="G193" s="318"/>
    </row>
    <row r="194" spans="2:7">
      <c r="B194" s="244"/>
      <c r="C194" s="473"/>
      <c r="D194" s="475"/>
      <c r="E194" s="319"/>
      <c r="F194" s="320" t="str">
        <f t="shared" si="3"/>
        <v>Goal</v>
      </c>
      <c r="G194" s="321"/>
    </row>
    <row r="195" spans="2:7">
      <c r="B195" s="244"/>
      <c r="C195" s="473"/>
      <c r="D195" s="475"/>
      <c r="E195" s="319"/>
      <c r="F195" s="320" t="str">
        <f t="shared" si="3"/>
        <v>Goal</v>
      </c>
      <c r="G195" s="321"/>
    </row>
    <row r="196" spans="2:7">
      <c r="B196" s="244"/>
      <c r="C196" s="473"/>
      <c r="D196" s="475"/>
      <c r="E196" s="319"/>
      <c r="F196" s="320" t="str">
        <f t="shared" si="3"/>
        <v>Goal</v>
      </c>
      <c r="G196" s="321"/>
    </row>
    <row r="197" ht="15.75" customHeight="1" spans="2:7">
      <c r="B197" s="244"/>
      <c r="C197" s="476"/>
      <c r="D197" s="477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388</v>
      </c>
      <c r="D201" s="356"/>
      <c r="E201" s="361">
        <v>1</v>
      </c>
      <c r="F201" s="334" t="str">
        <f t="shared" si="3"/>
        <v>Completed</v>
      </c>
      <c r="G201" s="332"/>
    </row>
    <row r="202" spans="2:7">
      <c r="B202" s="244"/>
      <c r="C202" s="357" t="s">
        <v>364</v>
      </c>
      <c r="D202" s="358"/>
      <c r="E202" s="362" t="s">
        <v>385</v>
      </c>
      <c r="F202" s="336" t="str">
        <f t="shared" si="3"/>
        <v>Goal</v>
      </c>
      <c r="G202" s="337"/>
    </row>
    <row r="203" spans="2:7">
      <c r="B203" s="244"/>
      <c r="C203" s="357" t="s">
        <v>407</v>
      </c>
      <c r="D203" s="358"/>
      <c r="E203" s="362">
        <v>1</v>
      </c>
      <c r="F203" s="336" t="str">
        <f t="shared" si="3"/>
        <v>Completed</v>
      </c>
      <c r="G203" s="337"/>
    </row>
    <row r="204" spans="2:7">
      <c r="B204" s="244"/>
      <c r="C204" s="357"/>
      <c r="D204" s="358"/>
      <c r="E204" s="362"/>
      <c r="F204" s="336" t="str">
        <f t="shared" si="3"/>
        <v>Goal</v>
      </c>
      <c r="G204" s="337"/>
    </row>
    <row r="205" ht="15" customHeight="1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/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spans="2:7">
      <c r="B230" s="453"/>
      <c r="C230" s="444"/>
      <c r="D230" s="481"/>
      <c r="E230" s="316"/>
      <c r="F230" s="317" t="str">
        <f t="shared" ref="F228:F249" si="4">IF(E230=100%,"Completed","Goal")</f>
        <v>Goal</v>
      </c>
      <c r="G230" s="318"/>
    </row>
    <row r="231" spans="2:7">
      <c r="B231" s="453"/>
      <c r="C231" s="473"/>
      <c r="D231" s="475"/>
      <c r="E231" s="319"/>
      <c r="F231" s="320" t="str">
        <f t="shared" si="4"/>
        <v>Goal</v>
      </c>
      <c r="G231" s="321"/>
    </row>
    <row r="232" spans="2:7">
      <c r="B232" s="453"/>
      <c r="C232" s="473"/>
      <c r="D232" s="475"/>
      <c r="E232" s="319"/>
      <c r="F232" s="320" t="str">
        <f t="shared" si="4"/>
        <v>Goal</v>
      </c>
      <c r="G232" s="321"/>
    </row>
    <row r="233" spans="2:7">
      <c r="B233" s="453"/>
      <c r="C233" s="473"/>
      <c r="D233" s="475"/>
      <c r="E233" s="319"/>
      <c r="F233" s="320" t="str">
        <f t="shared" si="4"/>
        <v>Goal</v>
      </c>
      <c r="G233" s="321"/>
    </row>
    <row r="234" ht="15.75" customHeight="1" spans="2:7">
      <c r="B234" s="453"/>
      <c r="C234" s="476"/>
      <c r="D234" s="477"/>
      <c r="E234" s="322"/>
      <c r="F234" s="323" t="str">
        <f t="shared" si="4"/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190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{c69979d0-77a1-4cbf-9e14-df0a6243eb56}</x14:id>
        </ext>
      </extLst>
    </cfRule>
    <cfRule type="dataBar" priority="1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{c1be9400-dfa1-4ab8-823b-bf54d545b9b7}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{a4b9016c-bcf3-43da-9a3a-72ed8b3cd096}</x14:id>
        </ext>
      </extLst>
    </cfRule>
  </conditionalFormatting>
  <conditionalFormatting sqref="D4">
    <cfRule type="dataBar" priority="1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{058143fe-7c35-4557-959b-e59d6883563e}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{1b6cd5f7-a587-493d-b34c-9c12c29a6164}</x14:id>
        </ext>
      </extLst>
    </cfRule>
    <cfRule type="dataBar" priority="1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{2335e5bb-ea4f-4052-862d-82468c57d14a}</x14:id>
        </ext>
      </extLst>
    </cfRule>
  </conditionalFormatting>
  <conditionalFormatting sqref="E18">
    <cfRule type="dataBar" priority="5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{fd59f7d7-724d-41d2-b27c-be7955b43321}</x14:id>
        </ext>
      </extLst>
    </cfRule>
    <cfRule type="dataBar" priority="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{f4e9b6c5-a0bd-4b6f-9ade-46850e1d59e5}</x14:id>
        </ext>
      </extLst>
    </cfRule>
    <cfRule type="dataBar" priority="5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{998297d2-db73-4eb6-9fbe-881861a0c81b}</x14:id>
        </ext>
      </extLst>
    </cfRule>
  </conditionalFormatting>
  <conditionalFormatting sqref="E19">
    <cfRule type="dataBar" priority="5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{a0d07954-6346-446c-b167-ac86c7246b4d}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{f61fabb9-11c9-476b-a757-4e6c23fb562e}</x14:id>
        </ext>
      </extLst>
    </cfRule>
    <cfRule type="dataBar" priority="5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{d4a131fb-fcd2-4c74-886f-640b353dbb32}</x14:id>
        </ext>
      </extLst>
    </cfRule>
  </conditionalFormatting>
  <conditionalFormatting sqref="E55">
    <cfRule type="dataBar" priority="5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{cb762e35-bd39-4dc8-91ce-e82162d6064a}</x14:id>
        </ext>
      </extLst>
    </cfRule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{24b71c7c-b880-4217-b39e-aa3b2aaffdbd}</x14:id>
        </ext>
      </extLst>
    </cfRule>
    <cfRule type="dataBar" priority="4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{c54defc6-c014-4fa3-afb8-a96c60a787c8}</x14:id>
        </ext>
      </extLst>
    </cfRule>
  </conditionalFormatting>
  <conditionalFormatting sqref="E56">
    <cfRule type="dataBar" priority="4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{c4346411-666e-4dc7-9462-10f4a5b56677}</x14:id>
        </ext>
      </extLst>
    </cfRule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{ed17bf56-0177-443c-8e56-7e4250a79f90}</x14:id>
        </ext>
      </extLst>
    </cfRule>
    <cfRule type="dataBar" priority="4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{0a7a9189-27ef-41f2-8512-d5ef325c30d2}</x14:id>
        </ext>
      </extLst>
    </cfRule>
  </conditionalFormatting>
  <conditionalFormatting sqref="E92">
    <cfRule type="dataBar" priority="4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{4e4886cc-5368-491c-ac64-bbe0a3ba7b2c}</x14:id>
        </ext>
      </extLst>
    </cfRule>
    <cfRule type="dataBar" priority="4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{d9f4fc0c-9712-42b3-affb-8d06237c75f1}</x14:id>
        </ext>
      </extLst>
    </cfRule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{f8216d95-2be4-4109-a2b6-d79d011a06bc}</x14:id>
        </ext>
      </extLst>
    </cfRule>
  </conditionalFormatting>
  <conditionalFormatting sqref="E93"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{20c59808-93ab-46e4-a04a-6e3dde0b8865}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{324f0876-4233-4a77-9aac-8793a681a105}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{59ffb28d-e01c-49e3-9c18-e38ca5b03cc0}</x14:id>
        </ext>
      </extLst>
    </cfRule>
  </conditionalFormatting>
  <conditionalFormatting sqref="E129">
    <cfRule type="dataBar" priority="3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{132132b0-f848-48ea-8637-f0a1b76edffd}</x14:id>
        </ext>
      </extLst>
    </cfRule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{c9ab988b-1263-4730-b5b1-ebf86fbebb06}</x14:id>
        </ext>
      </extLst>
    </cfRule>
    <cfRule type="dataBar" priority="3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{d8335c78-af0d-4654-9744-17d9f6aaa884}</x14:id>
        </ext>
      </extLst>
    </cfRule>
  </conditionalFormatting>
  <conditionalFormatting sqref="E130">
    <cfRule type="dataBar" priority="3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{b8978cb2-8a36-44e2-835b-68357e44d19e}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{b2f2bc8a-40bb-45ed-b428-83ed934f6402}</x14:id>
        </ext>
      </extLst>
    </cfRule>
    <cfRule type="dataBar" priority="3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{d78db5a5-8695-4a8a-af75-b82f2df4aa79}</x14:id>
        </ext>
      </extLst>
    </cfRule>
  </conditionalFormatting>
  <conditionalFormatting sqref="E179">
    <cfRule type="dataBar" priority="2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{914cde7f-d198-46cb-8dd0-0889ebd28266}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{eb316cf1-3ca9-4460-9452-0682ade7d533}</x14:id>
        </ext>
      </extLst>
    </cfRule>
    <cfRule type="dataBar" priority="2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{f239495d-4267-465b-9d2c-41707ae67bae}</x14:id>
        </ext>
      </extLst>
    </cfRule>
  </conditionalFormatting>
  <conditionalFormatting sqref="E180">
    <cfRule type="dataBar" priority="2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{beb85efb-a90b-4040-ae85-c35076e8ba08}</x14:id>
        </ext>
      </extLst>
    </cfRule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{973f9baa-c5eb-4ad7-9805-32208171e766}</x14:id>
        </ext>
      </extLst>
    </cfRule>
    <cfRule type="dataBar" priority="2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{92fa2574-0a15-490e-9124-21b93448fd50}</x14:id>
        </ext>
      </extLst>
    </cfRule>
  </conditionalFormatting>
  <conditionalFormatting sqref="E216">
    <cfRule type="dataBar" priority="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{2c9016a7-721c-422f-acb2-6040f574bace}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{3e874c2f-fa8f-4392-a967-5386d3201d7d}</x14:id>
        </ext>
      </extLst>
    </cfRule>
    <cfRule type="dataBar" priority="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{80fc116c-6364-493b-b6be-763257879c5c}</x14:id>
        </ext>
      </extLst>
    </cfRule>
  </conditionalFormatting>
  <conditionalFormatting sqref="E217"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{bf099222-d496-4706-af15-a36781fdea92}</x14:id>
        </ext>
      </extLst>
    </cfRule>
    <cfRule type="dataBar" priority="1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{f787ee40-6e3f-4c60-9428-e93c8ca07357}</x14:id>
        </ext>
      </extLst>
    </cfRule>
    <cfRule type="dataBar" priority="1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{df2b9538-80a3-48af-84f8-b18ee7c6f879}</x14:id>
        </ext>
      </extLst>
    </cfRule>
  </conditionalFormatting>
  <conditionalFormatting sqref="E40:E49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{117659e6-535c-4abe-8949-299832b4eea5}</x14:id>
        </ext>
      </extLst>
    </cfRule>
  </conditionalFormatting>
  <conditionalFormatting sqref="E77:E86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{a3c06b26-9083-46ac-903a-ff3f4ad540e4}</x14:id>
        </ext>
      </extLst>
    </cfRule>
  </conditionalFormatting>
  <conditionalFormatting sqref="E114:E123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{07301c3f-3ccb-4620-9434-1c4b1d7f0af2}</x14:id>
        </ext>
      </extLst>
    </cfRule>
  </conditionalFormatting>
  <conditionalFormatting sqref="E151:E160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{27f0b9fa-37c7-4f92-b819-e479bb82c155}</x14:id>
        </ext>
      </extLst>
    </cfRule>
  </conditionalFormatting>
  <conditionalFormatting sqref="E201:E21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{d7d51954-98b8-45f9-808c-53f6571f388e}</x14:id>
        </ext>
      </extLst>
    </cfRule>
  </conditionalFormatting>
  <conditionalFormatting sqref="E238:E247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{e864b270-e152-4e71-98be-a42f9707c3cc}</x14:id>
        </ext>
      </extLst>
    </cfRule>
  </conditionalFormatting>
  <conditionalFormatting sqref="E248:E249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{3f4923cf-562b-47b5-8774-c74fe2e0d80e}</x14:id>
        </ext>
      </extLst>
    </cfRule>
  </conditionalFormatting>
  <conditionalFormatting sqref="G166:G17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{72eab4fd-9494-471f-be21-9107a1e2cc51}</x14:id>
        </ext>
      </extLst>
    </cfRule>
  </conditionalFormatting>
  <conditionalFormatting sqref="H166:H175">
    <cfRule type="dataBar" priority="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{8f3e027b-782e-469c-b3e4-fdd22f0d5fb5}</x14:id>
        </ext>
      </extLst>
    </cfRule>
  </conditionalFormatting>
  <conditionalFormatting sqref="D3:D12;D14">
    <cfRule type="dataBar" priority="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{3fc43b6c-4d39-4a3c-b9a3-ee01b5f99728}</x14:id>
        </ext>
      </extLst>
    </cfRule>
  </conditionalFormatting>
  <conditionalFormatting sqref="E18:E22;E25:E29;E32:E37;E50:E51">
    <cfRule type="dataBar" priority="5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{062762e0-fd40-4b74-a427-0caf81295077}</x14:id>
        </ext>
      </extLst>
    </cfRule>
  </conditionalFormatting>
  <conditionalFormatting sqref="E55:E59;E62:E66;E69:E74;E87:E88">
    <cfRule type="dataBar" priority="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{5340fa4b-5fb8-4b0d-a0a6-ff5bef831ae5}</x14:id>
        </ext>
      </extLst>
    </cfRule>
  </conditionalFormatting>
  <conditionalFormatting sqref="E92:E96;E99:E103;E106:E111;E124:E125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{7ce1204a-ba31-4cfd-a9c2-6e269b8a93f0}</x14:id>
        </ext>
      </extLst>
    </cfRule>
  </conditionalFormatting>
  <conditionalFormatting sqref="E129:E133;E136:E140;E143:E148;E161:E162">
    <cfRule type="dataBar" priority="3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{02e291e6-019e-4185-830c-bede6ed2c040}</x14:id>
        </ext>
      </extLst>
    </cfRule>
  </conditionalFormatting>
  <conditionalFormatting sqref="E179:E183;E186:E190;E193:E198;E211:E212">
    <cfRule type="dataBar" priority="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{688062a1-b617-4280-a7ba-005b5bb70249}</x14:id>
        </ext>
      </extLst>
    </cfRule>
  </conditionalFormatting>
  <conditionalFormatting sqref="E216:E220;E223:E227;E230:E235"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{5d6495b3-d4db-4956-a2ba-85106e48cbee}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979d0-77a1-4cbf-9e14-df0a6243eb5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1be9400-dfa1-4ab8-823b-bf54d545b9b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4b9016c-bcf3-43da-9a3a-72ed8b3cd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058143fe-7c35-4557-959b-e59d6883563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b6cd5f7-a587-493d-b34c-9c12c29a61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335e5bb-ea4f-4052-862d-82468c57d1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fd59f7d7-724d-41d2-b27c-be7955b433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4e9b6c5-a0bd-4b6f-9ade-46850e1d59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98297d2-db73-4eb6-9fbe-881861a0c8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a0d07954-6346-446c-b167-ac86c7246b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61fabb9-11c9-476b-a757-4e6c23fb56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a131fb-fcd2-4c74-886f-640b353dbb3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cb762e35-bd39-4dc8-91ce-e82162d606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4b71c7c-b880-4217-b39e-aa3b2aaff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54defc6-c014-4fa3-afb8-a96c60a787c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c4346411-666e-4dc7-9462-10f4a5b566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d17bf56-0177-443c-8e56-7e4250a79f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a7a9189-27ef-41f2-8512-d5ef325c30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4e4886cc-5368-491c-ac64-bbe0a3ba7b2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9f4fc0c-9712-42b3-affb-8d06237c75f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8216d95-2be4-4109-a2b6-d79d011a06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20c59808-93ab-46e4-a04a-6e3dde0b8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24f0876-4233-4a77-9aac-8793a681a10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9ffb28d-e01c-49e3-9c18-e38ca5b03cc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132132b0-f848-48ea-8637-f0a1b76edf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9ab988b-1263-4730-b5b1-ebf86fbebb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8335c78-af0d-4654-9744-17d9f6aaa88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b8978cb2-8a36-44e2-835b-68357e44d1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2f2bc8a-40bb-45ed-b428-83ed934f64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78db5a5-8695-4a8a-af75-b82f2df4aa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914cde7f-d198-46cb-8dd0-0889ebd2826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b316cf1-3ca9-4460-9452-0682ade7d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239495d-4267-465b-9d2c-41707ae67b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beb85efb-a90b-4040-ae85-c35076e8ba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73f9baa-c5eb-4ad7-9805-32208171e7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2fa2574-0a15-490e-9124-21b93448fd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2c9016a7-721c-422f-acb2-6040f574bac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e874c2f-fa8f-4392-a967-5386d3201d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0fc116c-6364-493b-b6be-763257879c5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bf099222-d496-4706-af15-a36781fdea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787ee40-6e3f-4c60-9428-e93c8ca0735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f2b9538-80a3-48af-84f8-b18ee7c6f8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117659e6-535c-4abe-8949-299832b4eea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a3c06b26-9083-46ac-903a-ff3f4ad540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07301c3f-3ccb-4620-9434-1c4b1d7f0a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27f0b9fa-37c7-4f92-b819-e479bb82c1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d7d51954-98b8-45f9-808c-53f6571f388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e864b270-e152-4e71-98be-a42f9707c3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3f4923cf-562b-47b5-8774-c74fe2e0d8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72eab4fd-9494-471f-be21-9107a1e2cc5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G166:G175</xm:sqref>
        </x14:conditionalFormatting>
        <x14:conditionalFormatting xmlns:xm="http://schemas.microsoft.com/office/excel/2006/main">
          <x14:cfRule type="dataBar" id="{8f3e027b-782e-469c-b3e4-fdd22f0d5f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3fc43b6c-4d39-4a3c-b9a3-ee01b5f997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062762e0-fd40-4b74-a427-0caf812950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5340fa4b-5fb8-4b0d-a0a6-ff5bef831ae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7ce1204a-ba31-4cfd-a9c2-6e269b8a93f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02e291e6-019e-4185-830c-bede6ed2c04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688062a1-b617-4280-a7ba-005b5bb702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5d6495b3-d4db-4956-a2ba-85106e48cbe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workbookViewId="0">
      <selection activeCell="D7" sqref="D7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>
        <v>1</v>
      </c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45579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/>
      <c r="D25" s="285"/>
      <c r="E25" s="303"/>
      <c r="F25" s="304" t="str">
        <f t="shared" si="0"/>
        <v>Goal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444"/>
      <c r="D32" s="481"/>
      <c r="E32" s="316"/>
      <c r="F32" s="317" t="str">
        <f t="shared" si="0"/>
        <v>Goal</v>
      </c>
      <c r="G32" s="318"/>
    </row>
    <row r="33" ht="15" customHeight="1" spans="2:7">
      <c r="B33" s="244"/>
      <c r="C33" s="473"/>
      <c r="D33" s="475"/>
      <c r="E33" s="319"/>
      <c r="F33" s="320" t="str">
        <f t="shared" si="0"/>
        <v>Goal</v>
      </c>
      <c r="G33" s="321"/>
    </row>
    <row r="34" ht="15" customHeight="1" spans="2:7">
      <c r="B34" s="244"/>
      <c r="C34" s="473"/>
      <c r="D34" s="475"/>
      <c r="E34" s="319"/>
      <c r="F34" s="320" t="str">
        <f t="shared" si="0"/>
        <v>Goal</v>
      </c>
      <c r="G34" s="321"/>
    </row>
    <row r="35" ht="15" customHeight="1" spans="2:7">
      <c r="B35" s="244"/>
      <c r="C35" s="473"/>
      <c r="D35" s="475"/>
      <c r="E35" s="319"/>
      <c r="F35" s="320" t="str">
        <f t="shared" si="0"/>
        <v>Goal</v>
      </c>
      <c r="G35" s="321"/>
    </row>
    <row r="36" ht="15" customHeight="1" spans="2:7">
      <c r="B36" s="244"/>
      <c r="C36" s="476"/>
      <c r="D36" s="477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413</v>
      </c>
      <c r="D40" s="356"/>
      <c r="E40" s="361">
        <v>1</v>
      </c>
      <c r="F40" s="334" t="str">
        <f t="shared" si="0"/>
        <v>Completed</v>
      </c>
      <c r="G40" s="332"/>
    </row>
    <row r="41" ht="15" customHeight="1" spans="2:7">
      <c r="B41" s="244"/>
      <c r="C41" s="357" t="s">
        <v>414</v>
      </c>
      <c r="D41" s="358"/>
      <c r="E41" s="362">
        <v>1</v>
      </c>
      <c r="F41" s="336" t="str">
        <f t="shared" si="0"/>
        <v>Completed</v>
      </c>
      <c r="G41" s="337"/>
    </row>
    <row r="42" ht="15" customHeight="1" spans="2:7">
      <c r="B42" s="244"/>
      <c r="C42" s="357" t="s">
        <v>415</v>
      </c>
      <c r="D42" s="358"/>
      <c r="E42" s="362">
        <v>1</v>
      </c>
      <c r="F42" s="336" t="str">
        <f t="shared" si="0"/>
        <v>Completed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45580</v>
      </c>
      <c r="C55" s="245">
        <v>0.208333333333333</v>
      </c>
      <c r="D55" s="246" t="s">
        <v>63</v>
      </c>
      <c r="E55" s="287">
        <v>1</v>
      </c>
      <c r="F55" s="288" t="str">
        <f t="shared" si="0"/>
        <v>Completed</v>
      </c>
      <c r="G55" s="289"/>
    </row>
    <row r="56" spans="2:7">
      <c r="B56" s="244"/>
      <c r="C56" s="247">
        <v>0.215277777777778</v>
      </c>
      <c r="D56" s="248" t="s">
        <v>373</v>
      </c>
      <c r="E56" s="290">
        <v>1</v>
      </c>
      <c r="F56" s="291" t="str">
        <f t="shared" si="0"/>
        <v>Completed</v>
      </c>
      <c r="G56" s="292"/>
    </row>
    <row r="57" spans="2:7">
      <c r="B57" s="244"/>
      <c r="C57" s="247">
        <v>0.243055555555556</v>
      </c>
      <c r="D57" s="248" t="s">
        <v>374</v>
      </c>
      <c r="E57" s="293">
        <v>1</v>
      </c>
      <c r="F57" s="294" t="str">
        <f t="shared" si="0"/>
        <v>Completed</v>
      </c>
      <c r="G57" s="292"/>
    </row>
    <row r="58" spans="2:7">
      <c r="B58" s="244"/>
      <c r="C58" s="247">
        <v>0.277777777777778</v>
      </c>
      <c r="D58" s="248" t="s">
        <v>375</v>
      </c>
      <c r="E58" s="293">
        <v>1</v>
      </c>
      <c r="F58" s="294" t="str">
        <f t="shared" si="0"/>
        <v>Completed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>
        <v>1</v>
      </c>
      <c r="F59" s="296" t="str">
        <f t="shared" si="0"/>
        <v>Completed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/>
      <c r="D62" s="285"/>
      <c r="E62" s="303"/>
      <c r="F62" s="304" t="str">
        <f t="shared" si="0"/>
        <v>Goal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444"/>
      <c r="D69" s="481"/>
      <c r="E69" s="316"/>
      <c r="F69" s="317" t="str">
        <f t="shared" si="0"/>
        <v>Goal</v>
      </c>
      <c r="G69" s="318"/>
    </row>
    <row r="70" spans="2:7">
      <c r="B70" s="244"/>
      <c r="C70" s="473"/>
      <c r="D70" s="475"/>
      <c r="E70" s="319"/>
      <c r="F70" s="320" t="str">
        <f t="shared" si="0"/>
        <v>Goal</v>
      </c>
      <c r="G70" s="321"/>
    </row>
    <row r="71" spans="2:7">
      <c r="B71" s="244"/>
      <c r="C71" s="473"/>
      <c r="D71" s="475"/>
      <c r="E71" s="319"/>
      <c r="F71" s="320" t="str">
        <f t="shared" si="0"/>
        <v>Goal</v>
      </c>
      <c r="G71" s="321"/>
    </row>
    <row r="72" spans="2:7">
      <c r="B72" s="244"/>
      <c r="C72" s="473"/>
      <c r="D72" s="475"/>
      <c r="E72" s="319"/>
      <c r="F72" s="320" t="str">
        <f t="shared" si="0"/>
        <v>Goal</v>
      </c>
      <c r="G72" s="321"/>
    </row>
    <row r="73" ht="15.75" customHeight="1" spans="2:7">
      <c r="B73" s="244"/>
      <c r="C73" s="476"/>
      <c r="D73" s="477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201</v>
      </c>
      <c r="D77" s="356"/>
      <c r="E77" s="361">
        <v>1</v>
      </c>
      <c r="F77" s="334" t="str">
        <f t="shared" si="0"/>
        <v>Completed</v>
      </c>
      <c r="G77" s="332"/>
    </row>
    <row r="78" spans="2:7">
      <c r="B78" s="244"/>
      <c r="C78" s="357" t="s">
        <v>416</v>
      </c>
      <c r="D78" s="358"/>
      <c r="E78" s="362">
        <v>1</v>
      </c>
      <c r="F78" s="336" t="str">
        <f t="shared" si="0"/>
        <v>Completed</v>
      </c>
      <c r="G78" s="337"/>
    </row>
    <row r="79" spans="2:7">
      <c r="B79" s="244"/>
      <c r="C79" s="357" t="s">
        <v>417</v>
      </c>
      <c r="D79" s="358"/>
      <c r="E79" s="362">
        <v>1</v>
      </c>
      <c r="F79" s="336" t="str">
        <f t="shared" si="0"/>
        <v>Completed</v>
      </c>
      <c r="G79" s="337"/>
    </row>
    <row r="80" spans="2:7">
      <c r="B80" s="244"/>
      <c r="C80" s="487" t="s">
        <v>86</v>
      </c>
      <c r="D80" s="488"/>
      <c r="E80" s="362">
        <v>1</v>
      </c>
      <c r="F80" s="336" t="str">
        <f t="shared" si="0"/>
        <v>Completed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45581</v>
      </c>
      <c r="C92" s="245">
        <v>0.208333333333333</v>
      </c>
      <c r="D92" s="246" t="s">
        <v>63</v>
      </c>
      <c r="E92" s="287">
        <v>1</v>
      </c>
      <c r="F92" s="288" t="str">
        <f t="shared" si="1"/>
        <v>Completed</v>
      </c>
      <c r="G92" s="289"/>
    </row>
    <row r="93" spans="2:7">
      <c r="B93" s="244"/>
      <c r="C93" s="247">
        <v>0.215277777777778</v>
      </c>
      <c r="D93" s="248" t="s">
        <v>373</v>
      </c>
      <c r="E93" s="290">
        <v>1</v>
      </c>
      <c r="F93" s="291" t="str">
        <f t="shared" si="1"/>
        <v>Completed</v>
      </c>
      <c r="G93" s="292"/>
    </row>
    <row r="94" spans="2:7">
      <c r="B94" s="244"/>
      <c r="C94" s="247">
        <v>0.243055555555556</v>
      </c>
      <c r="D94" s="248" t="s">
        <v>374</v>
      </c>
      <c r="E94" s="293">
        <v>1</v>
      </c>
      <c r="F94" s="294" t="str">
        <f t="shared" si="1"/>
        <v>Completed</v>
      </c>
      <c r="G94" s="292"/>
    </row>
    <row r="95" spans="2:7">
      <c r="B95" s="244"/>
      <c r="C95" s="247">
        <v>0.277777777777778</v>
      </c>
      <c r="D95" s="248" t="s">
        <v>375</v>
      </c>
      <c r="E95" s="293">
        <v>1</v>
      </c>
      <c r="F95" s="294" t="str">
        <f t="shared" si="1"/>
        <v>Completed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>
        <v>1</v>
      </c>
      <c r="F96" s="296" t="str">
        <f t="shared" si="1"/>
        <v>Completed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386</v>
      </c>
      <c r="D99" s="285"/>
      <c r="E99" s="303">
        <v>1</v>
      </c>
      <c r="F99" s="304" t="str">
        <f t="shared" si="1"/>
        <v>Completed</v>
      </c>
      <c r="G99" s="305"/>
    </row>
    <row r="100" spans="2:7">
      <c r="B100" s="244"/>
      <c r="C100" s="255"/>
      <c r="D100" s="256"/>
      <c r="E100" s="306"/>
      <c r="F100" s="255" t="str">
        <f t="shared" si="1"/>
        <v>Goal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444"/>
      <c r="D106" s="481"/>
      <c r="E106" s="316"/>
      <c r="F106" s="317" t="str">
        <f t="shared" ref="F106:F169" si="2">IF(E106=100%,"Completed","Goal")</f>
        <v>Goal</v>
      </c>
      <c r="G106" s="318"/>
    </row>
    <row r="107" spans="2:7">
      <c r="B107" s="244"/>
      <c r="C107" s="473"/>
      <c r="D107" s="475"/>
      <c r="E107" s="319"/>
      <c r="F107" s="320" t="str">
        <f t="shared" si="2"/>
        <v>Goal</v>
      </c>
      <c r="G107" s="321"/>
    </row>
    <row r="108" spans="2:7">
      <c r="B108" s="244"/>
      <c r="C108" s="473"/>
      <c r="D108" s="475"/>
      <c r="E108" s="319"/>
      <c r="F108" s="320" t="str">
        <f t="shared" si="2"/>
        <v>Goal</v>
      </c>
      <c r="G108" s="321"/>
    </row>
    <row r="109" spans="2:7">
      <c r="B109" s="244"/>
      <c r="C109" s="473"/>
      <c r="D109" s="475"/>
      <c r="E109" s="319"/>
      <c r="F109" s="320" t="str">
        <f t="shared" si="2"/>
        <v>Goal</v>
      </c>
      <c r="G109" s="321"/>
    </row>
    <row r="110" ht="15.75" customHeight="1" spans="2:7">
      <c r="B110" s="244"/>
      <c r="C110" s="476"/>
      <c r="D110" s="477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201</v>
      </c>
      <c r="D114" s="356"/>
      <c r="E114" s="361">
        <v>1</v>
      </c>
      <c r="F114" s="334" t="str">
        <f t="shared" si="2"/>
        <v>Completed</v>
      </c>
      <c r="G114" s="332"/>
    </row>
    <row r="115" spans="2:7">
      <c r="B115" s="244"/>
      <c r="C115" s="357" t="s">
        <v>416</v>
      </c>
      <c r="D115" s="358"/>
      <c r="E115" s="362" t="s">
        <v>385</v>
      </c>
      <c r="F115" s="336" t="str">
        <f t="shared" si="2"/>
        <v>Goal</v>
      </c>
      <c r="G115" s="337"/>
    </row>
    <row r="116" spans="2:7">
      <c r="B116" s="244"/>
      <c r="C116" s="357" t="s">
        <v>417</v>
      </c>
      <c r="D116" s="358"/>
      <c r="E116" s="362"/>
      <c r="F116" s="336" t="str">
        <f t="shared" si="2"/>
        <v>Goal</v>
      </c>
      <c r="G116" s="337"/>
    </row>
    <row r="117" spans="2:7">
      <c r="B117" s="244"/>
      <c r="C117" s="357" t="s">
        <v>418</v>
      </c>
      <c r="D117" s="358"/>
      <c r="E117" s="362">
        <v>1</v>
      </c>
      <c r="F117" s="336" t="str">
        <f t="shared" si="2"/>
        <v>Completed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45582</v>
      </c>
      <c r="C129" s="245">
        <v>0.208333333333333</v>
      </c>
      <c r="D129" s="246" t="s">
        <v>63</v>
      </c>
      <c r="E129" s="287">
        <v>1</v>
      </c>
      <c r="F129" s="288" t="str">
        <f t="shared" si="2"/>
        <v>Completed</v>
      </c>
      <c r="G129" s="289"/>
    </row>
    <row r="130" spans="2:7">
      <c r="B130" s="244"/>
      <c r="C130" s="247">
        <v>0.215277777777778</v>
      </c>
      <c r="D130" s="248" t="s">
        <v>373</v>
      </c>
      <c r="E130" s="290">
        <v>1</v>
      </c>
      <c r="F130" s="291" t="str">
        <f t="shared" si="2"/>
        <v>Completed</v>
      </c>
      <c r="G130" s="292"/>
    </row>
    <row r="131" spans="2:7">
      <c r="B131" s="244"/>
      <c r="C131" s="247">
        <v>0.243055555555556</v>
      </c>
      <c r="D131" s="248" t="s">
        <v>374</v>
      </c>
      <c r="E131" s="293">
        <v>1</v>
      </c>
      <c r="F131" s="294" t="str">
        <f t="shared" si="2"/>
        <v>Completed</v>
      </c>
      <c r="G131" s="292"/>
    </row>
    <row r="132" spans="2:7">
      <c r="B132" s="244"/>
      <c r="C132" s="247">
        <v>0.277777777777778</v>
      </c>
      <c r="D132" s="248" t="s">
        <v>375</v>
      </c>
      <c r="E132" s="293">
        <v>1</v>
      </c>
      <c r="F132" s="294" t="str">
        <f t="shared" si="2"/>
        <v>Completed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>
        <v>1</v>
      </c>
      <c r="F133" s="296" t="str">
        <f t="shared" si="2"/>
        <v>Completed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 t="s">
        <v>386</v>
      </c>
      <c r="D136" s="285"/>
      <c r="E136" s="303">
        <v>1</v>
      </c>
      <c r="F136" s="304" t="str">
        <f t="shared" si="2"/>
        <v>Completed</v>
      </c>
      <c r="G136" s="305"/>
    </row>
    <row r="137" ht="30" customHeight="1" spans="2:7">
      <c r="B137" s="244"/>
      <c r="C137" s="255" t="s">
        <v>362</v>
      </c>
      <c r="D137" s="256"/>
      <c r="E137" s="306">
        <v>1</v>
      </c>
      <c r="F137" s="255" t="str">
        <f t="shared" si="2"/>
        <v>Completed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259" t="s">
        <v>69</v>
      </c>
      <c r="D142" s="260"/>
      <c r="E142" s="314" t="s">
        <v>44</v>
      </c>
      <c r="F142" s="315" t="s">
        <v>61</v>
      </c>
      <c r="G142" s="314" t="s">
        <v>62</v>
      </c>
    </row>
    <row r="143" ht="28.8" spans="2:7">
      <c r="B143" s="244"/>
      <c r="C143" s="444" t="s">
        <v>419</v>
      </c>
      <c r="D143" s="481"/>
      <c r="E143" s="316">
        <v>1</v>
      </c>
      <c r="F143" s="317" t="str">
        <f t="shared" si="2"/>
        <v>Completed</v>
      </c>
      <c r="G143" s="318"/>
    </row>
    <row r="144" spans="2:7">
      <c r="B144" s="244"/>
      <c r="C144" s="473"/>
      <c r="D144" s="475"/>
      <c r="E144" s="319"/>
      <c r="F144" s="320" t="str">
        <f t="shared" si="2"/>
        <v>Goal</v>
      </c>
      <c r="G144" s="321"/>
    </row>
    <row r="145" spans="2:7">
      <c r="B145" s="244"/>
      <c r="C145" s="473"/>
      <c r="D145" s="475"/>
      <c r="E145" s="319"/>
      <c r="F145" s="320" t="str">
        <f t="shared" si="2"/>
        <v>Goal</v>
      </c>
      <c r="G145" s="321"/>
    </row>
    <row r="146" spans="2:7">
      <c r="B146" s="244"/>
      <c r="C146" s="473"/>
      <c r="D146" s="475"/>
      <c r="E146" s="319"/>
      <c r="F146" s="320" t="str">
        <f t="shared" si="2"/>
        <v>Goal</v>
      </c>
      <c r="G146" s="321"/>
    </row>
    <row r="147" ht="15.75" customHeight="1" spans="2:7">
      <c r="B147" s="244"/>
      <c r="C147" s="476"/>
      <c r="D147" s="477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355" t="s">
        <v>201</v>
      </c>
      <c r="D151" s="356"/>
      <c r="E151" s="361" t="s">
        <v>420</v>
      </c>
      <c r="F151" s="334" t="str">
        <f t="shared" si="2"/>
        <v>Goal</v>
      </c>
      <c r="G151" s="332" t="s">
        <v>421</v>
      </c>
    </row>
    <row r="152" spans="2:7">
      <c r="B152" s="244"/>
      <c r="C152" s="357" t="s">
        <v>416</v>
      </c>
      <c r="D152" s="358"/>
      <c r="E152" s="362" t="s">
        <v>422</v>
      </c>
      <c r="F152" s="336" t="str">
        <f t="shared" si="2"/>
        <v>Goal</v>
      </c>
      <c r="G152" s="337"/>
    </row>
    <row r="153" spans="2:7">
      <c r="B153" s="244"/>
      <c r="C153" s="357" t="s">
        <v>408</v>
      </c>
      <c r="D153" s="358"/>
      <c r="E153" s="362">
        <v>0.2</v>
      </c>
      <c r="F153" s="336" t="str">
        <f t="shared" si="2"/>
        <v>Goal</v>
      </c>
      <c r="G153" s="337"/>
    </row>
    <row r="154" spans="2:7">
      <c r="B154" s="244"/>
      <c r="C154" s="501" t="s">
        <v>419</v>
      </c>
      <c r="D154" s="502"/>
      <c r="E154" s="362">
        <v>1</v>
      </c>
      <c r="F154" s="336" t="str">
        <f t="shared" si="2"/>
        <v>Completed</v>
      </c>
      <c r="G154" s="337"/>
    </row>
    <row r="155" ht="15.75" customHeight="1" spans="2:7">
      <c r="B155" s="244"/>
      <c r="C155" s="487" t="s">
        <v>423</v>
      </c>
      <c r="D155" s="488"/>
      <c r="E155" s="451">
        <v>1</v>
      </c>
      <c r="F155" s="336" t="str">
        <f t="shared" si="2"/>
        <v>Completed</v>
      </c>
      <c r="G155" s="337"/>
    </row>
    <row r="156" ht="15.75" customHeight="1" spans="2:7">
      <c r="B156" s="244"/>
      <c r="C156" s="357" t="s">
        <v>424</v>
      </c>
      <c r="D156" s="358"/>
      <c r="E156" s="451" t="s">
        <v>425</v>
      </c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403</v>
      </c>
      <c r="C165" s="368" t="s">
        <v>404</v>
      </c>
      <c r="D165" s="368" t="s">
        <v>217</v>
      </c>
      <c r="E165" s="368" t="s">
        <v>405</v>
      </c>
      <c r="F165" s="366" t="s">
        <v>406</v>
      </c>
      <c r="G165" s="503" t="s">
        <v>44</v>
      </c>
      <c r="H165" s="197"/>
      <c r="I165" s="498"/>
    </row>
    <row r="166" ht="15" customHeight="1" spans="2:9">
      <c r="B166" s="370">
        <v>45583</v>
      </c>
      <c r="C166" s="371" t="s">
        <v>426</v>
      </c>
      <c r="D166" s="371" t="s">
        <v>419</v>
      </c>
      <c r="E166" s="371" t="s">
        <v>83</v>
      </c>
      <c r="F166" s="379" t="s">
        <v>388</v>
      </c>
      <c r="G166" s="504"/>
      <c r="H166" s="210"/>
      <c r="I166" s="499"/>
    </row>
    <row r="167" ht="15" customHeight="1" spans="2:9">
      <c r="B167" s="373"/>
      <c r="C167" s="374"/>
      <c r="D167" s="374" t="s">
        <v>427</v>
      </c>
      <c r="E167" s="374"/>
      <c r="F167" s="221" t="s">
        <v>428</v>
      </c>
      <c r="G167" s="496"/>
      <c r="H167" s="210"/>
      <c r="I167" s="499"/>
    </row>
    <row r="168" ht="15" customHeight="1" spans="2:9">
      <c r="B168" s="373"/>
      <c r="C168" s="374"/>
      <c r="D168" s="374"/>
      <c r="E168" s="374"/>
      <c r="F168" s="221" t="s">
        <v>429</v>
      </c>
      <c r="G168" s="496"/>
      <c r="H168" s="210"/>
      <c r="I168" s="499"/>
    </row>
    <row r="169" ht="15" customHeight="1" spans="2:9">
      <c r="B169" s="373"/>
      <c r="C169" s="374"/>
      <c r="D169" s="374"/>
      <c r="E169" s="374"/>
      <c r="F169" s="221"/>
      <c r="G169" s="496"/>
      <c r="H169" s="210"/>
      <c r="I169" s="499"/>
    </row>
    <row r="170" ht="15" customHeight="1" spans="2:9">
      <c r="B170" s="373"/>
      <c r="C170" s="374"/>
      <c r="D170" s="374"/>
      <c r="E170" s="374"/>
      <c r="F170" s="221"/>
      <c r="G170" s="496"/>
      <c r="H170" s="210"/>
      <c r="I170" s="499"/>
    </row>
    <row r="171" ht="15" customHeight="1" spans="2:9">
      <c r="B171" s="373"/>
      <c r="C171" s="374"/>
      <c r="D171" s="374"/>
      <c r="E171" s="374"/>
      <c r="F171" s="221"/>
      <c r="G171" s="496"/>
      <c r="H171" s="210"/>
      <c r="I171" s="499"/>
    </row>
    <row r="172" ht="15" customHeight="1" spans="2:9">
      <c r="B172" s="373"/>
      <c r="C172" s="374"/>
      <c r="D172" s="374"/>
      <c r="E172" s="374"/>
      <c r="F172" s="221"/>
      <c r="G172" s="496"/>
      <c r="H172" s="210"/>
      <c r="I172" s="500"/>
    </row>
    <row r="173" ht="15" customHeight="1" spans="2:9">
      <c r="B173" s="373"/>
      <c r="C173" s="374"/>
      <c r="D173" s="374"/>
      <c r="E173" s="374"/>
      <c r="F173" s="221"/>
      <c r="G173" s="496"/>
      <c r="H173" s="210"/>
      <c r="I173" s="500"/>
    </row>
    <row r="174" ht="15" customHeight="1" spans="2:9">
      <c r="B174" s="373"/>
      <c r="C174" s="374"/>
      <c r="D174" s="374"/>
      <c r="E174" s="374"/>
      <c r="F174" s="221"/>
      <c r="G174" s="496"/>
      <c r="H174" s="210"/>
      <c r="I174" s="500"/>
    </row>
    <row r="175" ht="15" customHeight="1" spans="2:9">
      <c r="B175" s="376"/>
      <c r="C175" s="377"/>
      <c r="D175" s="377"/>
      <c r="E175" s="377"/>
      <c r="F175" s="382"/>
      <c r="G175" s="497"/>
      <c r="H175" s="210"/>
      <c r="I175" s="500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45583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spans="2:7">
      <c r="B186" s="244"/>
      <c r="C186" s="284" t="s">
        <v>386</v>
      </c>
      <c r="D186" s="285"/>
      <c r="E186" s="303"/>
      <c r="F186" s="304" t="str">
        <f t="shared" si="3"/>
        <v>Goal</v>
      </c>
      <c r="G186" s="305"/>
    </row>
    <row r="187" spans="2:7">
      <c r="B187" s="244"/>
      <c r="C187" s="255" t="s">
        <v>362</v>
      </c>
      <c r="D187" s="256"/>
      <c r="E187" s="306"/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444"/>
      <c r="D193" s="481"/>
      <c r="E193" s="316"/>
      <c r="F193" s="317" t="str">
        <f t="shared" si="3"/>
        <v>Goal</v>
      </c>
      <c r="G193" s="318"/>
    </row>
    <row r="194" spans="2:7">
      <c r="B194" s="244"/>
      <c r="C194" s="473"/>
      <c r="D194" s="475"/>
      <c r="E194" s="319"/>
      <c r="F194" s="320" t="str">
        <f t="shared" si="3"/>
        <v>Goal</v>
      </c>
      <c r="G194" s="321"/>
    </row>
    <row r="195" spans="2:7">
      <c r="B195" s="244"/>
      <c r="C195" s="473"/>
      <c r="D195" s="475"/>
      <c r="E195" s="319"/>
      <c r="F195" s="320" t="str">
        <f t="shared" si="3"/>
        <v>Goal</v>
      </c>
      <c r="G195" s="321"/>
    </row>
    <row r="196" spans="2:7">
      <c r="B196" s="244"/>
      <c r="C196" s="473"/>
      <c r="D196" s="475"/>
      <c r="E196" s="319"/>
      <c r="F196" s="320" t="str">
        <f t="shared" si="3"/>
        <v>Goal</v>
      </c>
      <c r="G196" s="321"/>
    </row>
    <row r="197" ht="15.75" customHeight="1" spans="2:7">
      <c r="B197" s="244"/>
      <c r="C197" s="476"/>
      <c r="D197" s="477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388</v>
      </c>
      <c r="D201" s="356"/>
      <c r="E201" s="361"/>
      <c r="F201" s="334" t="str">
        <f t="shared" si="3"/>
        <v>Goal</v>
      </c>
      <c r="G201" s="332"/>
    </row>
    <row r="202" spans="2:7">
      <c r="B202" s="244"/>
      <c r="C202" s="357" t="s">
        <v>407</v>
      </c>
      <c r="D202" s="358"/>
      <c r="E202" s="362"/>
      <c r="F202" s="336" t="str">
        <f t="shared" si="3"/>
        <v>Goal</v>
      </c>
      <c r="G202" s="337"/>
    </row>
    <row r="203" spans="2:7">
      <c r="B203" s="244"/>
      <c r="C203" s="357" t="s">
        <v>408</v>
      </c>
      <c r="D203" s="358"/>
      <c r="E203" s="362"/>
      <c r="F203" s="336" t="str">
        <f t="shared" si="3"/>
        <v>Goal</v>
      </c>
      <c r="G203" s="337"/>
    </row>
    <row r="204" spans="2:7">
      <c r="B204" s="244"/>
      <c r="C204" s="357" t="s">
        <v>430</v>
      </c>
      <c r="D204" s="358"/>
      <c r="E204" s="362">
        <v>1</v>
      </c>
      <c r="F204" s="336" t="str">
        <f t="shared" si="3"/>
        <v>Completed</v>
      </c>
      <c r="G204" s="337"/>
    </row>
    <row r="205" ht="15" customHeight="1" spans="2:7">
      <c r="B205" s="244"/>
      <c r="C205" s="357" t="s">
        <v>431</v>
      </c>
      <c r="D205" s="358"/>
      <c r="E205" s="451">
        <v>1</v>
      </c>
      <c r="F205" s="336" t="str">
        <f t="shared" si="3"/>
        <v>Completed</v>
      </c>
      <c r="G205" s="337"/>
    </row>
    <row r="206" ht="15" customHeight="1" spans="2:7">
      <c r="B206" s="244"/>
      <c r="C206" s="357" t="s">
        <v>106</v>
      </c>
      <c r="D206" s="358"/>
      <c r="E206" s="451">
        <v>1</v>
      </c>
      <c r="F206" s="336" t="str">
        <f t="shared" si="3"/>
        <v>Completed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505" t="s">
        <v>432</v>
      </c>
      <c r="D209" s="36"/>
      <c r="E209" s="451"/>
      <c r="F209" s="336" t="str">
        <f t="shared" si="3"/>
        <v>Goal</v>
      </c>
      <c r="G209" s="337"/>
    </row>
    <row r="210" ht="15.75" customHeight="1" spans="2:7">
      <c r="B210" s="244"/>
      <c r="C210" s="456" t="s">
        <v>433</v>
      </c>
      <c r="D210" s="457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/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spans="2:7">
      <c r="B230" s="453"/>
      <c r="C230" s="444"/>
      <c r="D230" s="481"/>
      <c r="E230" s="316"/>
      <c r="F230" s="317" t="str">
        <f t="shared" si="3"/>
        <v>Goal</v>
      </c>
      <c r="G230" s="318"/>
    </row>
    <row r="231" spans="2:7">
      <c r="B231" s="453"/>
      <c r="C231" s="473"/>
      <c r="D231" s="475"/>
      <c r="E231" s="319"/>
      <c r="F231" s="320" t="str">
        <f t="shared" si="3"/>
        <v>Goal</v>
      </c>
      <c r="G231" s="321"/>
    </row>
    <row r="232" spans="2:7">
      <c r="B232" s="453"/>
      <c r="C232" s="473"/>
      <c r="D232" s="475"/>
      <c r="E232" s="319"/>
      <c r="F232" s="320" t="str">
        <f t="shared" si="3"/>
        <v>Goal</v>
      </c>
      <c r="G232" s="321"/>
    </row>
    <row r="233" spans="2:7">
      <c r="B233" s="453"/>
      <c r="C233" s="473"/>
      <c r="D233" s="475"/>
      <c r="E233" s="319"/>
      <c r="F233" s="320" t="str">
        <f t="shared" si="3"/>
        <v>Goal</v>
      </c>
      <c r="G233" s="321"/>
    </row>
    <row r="234" ht="15.75" customHeight="1" spans="2:7">
      <c r="B234" s="453"/>
      <c r="C234" s="476"/>
      <c r="D234" s="477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190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{62355e9b-03e0-4ffe-94fa-92b8217e1d96}</x14:id>
        </ext>
      </extLst>
    </cfRule>
    <cfRule type="dataBar" priority="1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{0649fecf-c5bf-44e7-8c36-0d9d736b5749}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{f4fa8c56-f4ed-46f4-b663-c77d4bd75fb5}</x14:id>
        </ext>
      </extLst>
    </cfRule>
  </conditionalFormatting>
  <conditionalFormatting sqref="D4">
    <cfRule type="dataBar" priority="1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{77b11811-e555-47d0-bba6-1c9d4aa9bb3a}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{079059af-2d30-4108-a59c-f5f9533a1f4f}</x14:id>
        </ext>
      </extLst>
    </cfRule>
    <cfRule type="dataBar" priority="1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{6e983f77-8bb2-4cde-8e24-e6a026619574}</x14:id>
        </ext>
      </extLst>
    </cfRule>
  </conditionalFormatting>
  <conditionalFormatting sqref="E18">
    <cfRule type="dataBar" priority="5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{f62b0859-2cf1-4ca4-9a67-8873185e76bb}</x14:id>
        </ext>
      </extLst>
    </cfRule>
    <cfRule type="dataBar" priority="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{b3b0e11e-9170-40bb-976d-6573459dc4dd}</x14:id>
        </ext>
      </extLst>
    </cfRule>
    <cfRule type="dataBar" priority="5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{bf21b6ba-c2e2-44d1-851b-0be35feec17f}</x14:id>
        </ext>
      </extLst>
    </cfRule>
  </conditionalFormatting>
  <conditionalFormatting sqref="E19">
    <cfRule type="dataBar" priority="5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{86b5784c-40dd-411d-9fe3-7c2fbe97aba8}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{2cda1561-4431-4c96-a2f4-f4164a203077}</x14:id>
        </ext>
      </extLst>
    </cfRule>
    <cfRule type="dataBar" priority="5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{3052665d-bcf8-453b-894d-6b19bb367274}</x14:id>
        </ext>
      </extLst>
    </cfRule>
  </conditionalFormatting>
  <conditionalFormatting sqref="E55">
    <cfRule type="dataBar" priority="5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{f1e16028-9d2d-42fb-aa52-3ab315f41afb}</x14:id>
        </ext>
      </extLst>
    </cfRule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{03572628-5eed-4eed-90ac-f9a45ceb9568}</x14:id>
        </ext>
      </extLst>
    </cfRule>
    <cfRule type="dataBar" priority="4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{ef2dbf15-b66a-4768-8111-4ae5117ca80b}</x14:id>
        </ext>
      </extLst>
    </cfRule>
  </conditionalFormatting>
  <conditionalFormatting sqref="E56">
    <cfRule type="dataBar" priority="4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{9d0820e5-0234-4e6c-830d-7c014d811689}</x14:id>
        </ext>
      </extLst>
    </cfRule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{06872414-e0b4-449f-bbe7-c159e2ed5c80}</x14:id>
        </ext>
      </extLst>
    </cfRule>
    <cfRule type="dataBar" priority="4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{85f4faa2-7888-4fe8-bf16-0791791ce124}</x14:id>
        </ext>
      </extLst>
    </cfRule>
  </conditionalFormatting>
  <conditionalFormatting sqref="E92">
    <cfRule type="dataBar" priority="4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{15ebd989-4919-4ed7-b961-a7977acc6877}</x14:id>
        </ext>
      </extLst>
    </cfRule>
    <cfRule type="dataBar" priority="4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{2f8a943a-34c2-413e-83ef-a966d24f7591}</x14:id>
        </ext>
      </extLst>
    </cfRule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{3f0c12b2-49ea-4d0d-93e3-d802d4195f7f}</x14:id>
        </ext>
      </extLst>
    </cfRule>
  </conditionalFormatting>
  <conditionalFormatting sqref="E93"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{a260709f-aaf4-4bcc-a921-a610d43beaf9}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{6de7783b-a69a-4b54-978c-996fcae5a240}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{8f9db27d-ddc5-4cef-9cd5-469fbb9dc203}</x14:id>
        </ext>
      </extLst>
    </cfRule>
  </conditionalFormatting>
  <conditionalFormatting sqref="E129">
    <cfRule type="dataBar" priority="3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{6bc4df10-c121-4ec3-ac6b-59216c44d645}</x14:id>
        </ext>
      </extLst>
    </cfRule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{8f2d1635-989c-4cad-a056-59d14d95613c}</x14:id>
        </ext>
      </extLst>
    </cfRule>
    <cfRule type="dataBar" priority="3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{9fe8111e-816b-43a6-8042-fcd22244d21b}</x14:id>
        </ext>
      </extLst>
    </cfRule>
  </conditionalFormatting>
  <conditionalFormatting sqref="E130">
    <cfRule type="dataBar" priority="3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{62e59792-3057-4c08-9ed3-f312dbff8a69}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{c4499a25-6c14-4323-9506-517275f71e9f}</x14:id>
        </ext>
      </extLst>
    </cfRule>
    <cfRule type="dataBar" priority="3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{25e9772c-b8e2-4dc0-b22a-cda951545380}</x14:id>
        </ext>
      </extLst>
    </cfRule>
  </conditionalFormatting>
  <conditionalFormatting sqref="E179">
    <cfRule type="dataBar" priority="2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{60fc613c-9160-4884-9a26-342dfde7fb7c}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{aa284412-c263-4701-8bdb-1203fa4a8064}</x14:id>
        </ext>
      </extLst>
    </cfRule>
    <cfRule type="dataBar" priority="2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{4c30b389-3c22-4aac-b118-4012436bc2af}</x14:id>
        </ext>
      </extLst>
    </cfRule>
  </conditionalFormatting>
  <conditionalFormatting sqref="E180">
    <cfRule type="dataBar" priority="2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{ae123abb-02e1-4e38-bf7c-93133131b72f}</x14:id>
        </ext>
      </extLst>
    </cfRule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{1e21e2a7-e00d-4ea6-b89e-a8ab93a71507}</x14:id>
        </ext>
      </extLst>
    </cfRule>
    <cfRule type="dataBar" priority="2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{1d1807d4-71b6-437f-8a27-66eaf3dc4b0d}</x14:id>
        </ext>
      </extLst>
    </cfRule>
  </conditionalFormatting>
  <conditionalFormatting sqref="E216">
    <cfRule type="dataBar" priority="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{52f59106-f057-47ce-b858-4f1023fa4ccb}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{c13896df-c443-4323-8fff-1b06789ab183}</x14:id>
        </ext>
      </extLst>
    </cfRule>
    <cfRule type="dataBar" priority="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{4bb899ad-2ae9-4e0c-9ac4-5c91994ca901}</x14:id>
        </ext>
      </extLst>
    </cfRule>
  </conditionalFormatting>
  <conditionalFormatting sqref="E217"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{ed860e3b-84e0-43b6-b2f2-7b549da83ec9}</x14:id>
        </ext>
      </extLst>
    </cfRule>
    <cfRule type="dataBar" priority="1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{37f8b409-f4cd-4230-915f-db96da4f4499}</x14:id>
        </ext>
      </extLst>
    </cfRule>
    <cfRule type="dataBar" priority="1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{fae634ef-6b8b-40a2-aa76-5b22584cc7df}</x14:id>
        </ext>
      </extLst>
    </cfRule>
  </conditionalFormatting>
  <conditionalFormatting sqref="E40:E49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{2dac4282-dc5e-44d4-a73f-1b4599708008}</x14:id>
        </ext>
      </extLst>
    </cfRule>
  </conditionalFormatting>
  <conditionalFormatting sqref="E77:E86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{95db5424-88d4-452d-8265-09ee5deb554a}</x14:id>
        </ext>
      </extLst>
    </cfRule>
  </conditionalFormatting>
  <conditionalFormatting sqref="E114:E123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{dc96288f-33fd-482d-a75b-ad38d8a7618a}</x14:id>
        </ext>
      </extLst>
    </cfRule>
  </conditionalFormatting>
  <conditionalFormatting sqref="E151:E160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{bf9dbd69-9591-4228-a956-2ef65abbb06a}</x14:id>
        </ext>
      </extLst>
    </cfRule>
  </conditionalFormatting>
  <conditionalFormatting sqref="E201:E21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{dbed61b7-a4ea-4143-afe1-c98d2ee39339}</x14:id>
        </ext>
      </extLst>
    </cfRule>
  </conditionalFormatting>
  <conditionalFormatting sqref="E238:E247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{fd1e9afc-f2c0-4b01-b1f1-05304258a52a}</x14:id>
        </ext>
      </extLst>
    </cfRule>
  </conditionalFormatting>
  <conditionalFormatting sqref="E248:E249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{bde4ee94-be3e-4972-9aa5-0601a4bfb25b}</x14:id>
        </ext>
      </extLst>
    </cfRule>
  </conditionalFormatting>
  <conditionalFormatting sqref="G166:G17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{e715a8e3-be41-48be-a604-5897e6ba8686}</x14:id>
        </ext>
      </extLst>
    </cfRule>
  </conditionalFormatting>
  <conditionalFormatting sqref="H166:H175">
    <cfRule type="dataBar" priority="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{3527863b-9f5a-49c3-bdf6-df10d02c259e}</x14:id>
        </ext>
      </extLst>
    </cfRule>
  </conditionalFormatting>
  <conditionalFormatting sqref="D3:D12;D14">
    <cfRule type="dataBar" priority="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{7d0f8830-a08e-44c4-b44d-44995ef9a0c7}</x14:id>
        </ext>
      </extLst>
    </cfRule>
  </conditionalFormatting>
  <conditionalFormatting sqref="E18:E22;E25:E29;E32:E37;E50:E51">
    <cfRule type="dataBar" priority="5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{1c99e460-dc6c-4896-b256-aeaebdd565cb}</x14:id>
        </ext>
      </extLst>
    </cfRule>
  </conditionalFormatting>
  <conditionalFormatting sqref="E55:E59;E62:E66;E69:E74;E87:E88">
    <cfRule type="dataBar" priority="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{24bd9ef1-883f-4161-8e26-ad3c5f943f8d}</x14:id>
        </ext>
      </extLst>
    </cfRule>
  </conditionalFormatting>
  <conditionalFormatting sqref="E92:E96;E99:E103;E106:E111;E124:E125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{bd16e2c6-c922-4fa2-bbf2-09319c8bbcd7}</x14:id>
        </ext>
      </extLst>
    </cfRule>
  </conditionalFormatting>
  <conditionalFormatting sqref="E129:E133;E136:E140;E143:E148;E161:E162">
    <cfRule type="dataBar" priority="3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{48196ba9-57da-4d1b-af7b-1e81ea30ad26}</x14:id>
        </ext>
      </extLst>
    </cfRule>
  </conditionalFormatting>
  <conditionalFormatting sqref="E179:E183;E186:E190;E193:E198;E211:E212">
    <cfRule type="dataBar" priority="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{e46872f4-553a-4e77-a8b9-1eb47c32a39a}</x14:id>
        </ext>
      </extLst>
    </cfRule>
  </conditionalFormatting>
  <conditionalFormatting sqref="E216:E220;E223:E227;E230:E235"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{9ab5a973-6058-4b5a-b3a4-af475c3d02b3}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355e9b-03e0-4ffe-94fa-92b8217e1d9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649fecf-c5bf-44e7-8c36-0d9d736b57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4fa8c56-f4ed-46f4-b663-c77d4bd75f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77b11811-e555-47d0-bba6-1c9d4aa9bb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79059af-2d30-4108-a59c-f5f9533a1f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983f77-8bb2-4cde-8e24-e6a0266195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f62b0859-2cf1-4ca4-9a67-8873185e76b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3b0e11e-9170-40bb-976d-6573459dc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21b6ba-c2e2-44d1-851b-0be35feec17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86b5784c-40dd-411d-9fe3-7c2fbe97ab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cda1561-4431-4c96-a2f4-f4164a2030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52665d-bcf8-453b-894d-6b19bb3672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f1e16028-9d2d-42fb-aa52-3ab315f41a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3572628-5eed-4eed-90ac-f9a45ceb95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2dbf15-b66a-4768-8111-4ae5117ca8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9d0820e5-0234-4e6c-830d-7c014d81168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6872414-e0b4-449f-bbe7-c159e2ed5c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5f4faa2-7888-4fe8-bf16-0791791ce1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15ebd989-4919-4ed7-b961-a7977acc68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f8a943a-34c2-413e-83ef-a966d24f759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f0c12b2-49ea-4d0d-93e3-d802d4195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a260709f-aaf4-4bcc-a921-a610d43be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de7783b-a69a-4b54-978c-996fcae5a24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f9db27d-ddc5-4cef-9cd5-469fbb9dc20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6bc4df10-c121-4ec3-ac6b-59216c44d64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f2d1635-989c-4cad-a056-59d14d9561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e8111e-816b-43a6-8042-fcd22244d2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62e59792-3057-4c08-9ed3-f312dbff8a6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4499a25-6c14-4323-9506-517275f71e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5e9772c-b8e2-4dc0-b22a-cda95154538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60fc613c-9160-4884-9a26-342dfde7fb7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a284412-c263-4701-8bdb-1203fa4a8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30b389-3c22-4aac-b118-4012436bc2a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ae123abb-02e1-4e38-bf7c-93133131b72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e21e2a7-e00d-4ea6-b89e-a8ab93a71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d1807d4-71b6-437f-8a27-66eaf3dc4b0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52f59106-f057-47ce-b858-4f1023fa4cc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13896df-c443-4323-8fff-1b06789ab1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bb899ad-2ae9-4e0c-9ac4-5c91994ca9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ed860e3b-84e0-43b6-b2f2-7b549da83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7f8b409-f4cd-4230-915f-db96da4f449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ae634ef-6b8b-40a2-aa76-5b22584cc7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2dac4282-dc5e-44d4-a73f-1b45997080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95db5424-88d4-452d-8265-09ee5deb55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dc96288f-33fd-482d-a75b-ad38d8a761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bf9dbd69-9591-4228-a956-2ef65abbb06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dbed61b7-a4ea-4143-afe1-c98d2ee3933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fd1e9afc-f2c0-4b01-b1f1-05304258a52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bde4ee94-be3e-4972-9aa5-0601a4bfb25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e715a8e3-be41-48be-a604-5897e6ba868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G166:G175</xm:sqref>
        </x14:conditionalFormatting>
        <x14:conditionalFormatting xmlns:xm="http://schemas.microsoft.com/office/excel/2006/main">
          <x14:cfRule type="dataBar" id="{3527863b-9f5a-49c3-bdf6-df10d02c25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7d0f8830-a08e-44c4-b44d-44995ef9a0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1c99e460-dc6c-4896-b256-aeaebdd565c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24bd9ef1-883f-4161-8e26-ad3c5f943f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bd16e2c6-c922-4fa2-bbf2-09319c8bbcd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48196ba9-57da-4d1b-af7b-1e81ea30ad2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e46872f4-553a-4e77-a8b9-1eb47c32a3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9ab5a973-6058-4b5a-b3a4-af475c3d02b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9"/>
  <sheetViews>
    <sheetView topLeftCell="A199" workbookViewId="0">
      <selection activeCell="C186" sqref="C186:D186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3" width="30.568" customWidth="1"/>
    <col min="14" max="14" width="10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14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  <c r="N17" s="346"/>
    </row>
    <row r="18" spans="2:7">
      <c r="B18" s="244">
        <v>45572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 t="s">
        <v>434</v>
      </c>
      <c r="D25" s="285"/>
      <c r="E25" s="303">
        <v>1</v>
      </c>
      <c r="F25" s="304" t="str">
        <f t="shared" si="0"/>
        <v>Completed</v>
      </c>
      <c r="G25" s="305"/>
    </row>
    <row r="26" ht="15" customHeight="1" spans="2:7">
      <c r="B26" s="244"/>
      <c r="C26" s="255" t="s">
        <v>435</v>
      </c>
      <c r="D26" s="256"/>
      <c r="E26" s="306">
        <v>1</v>
      </c>
      <c r="F26" s="255" t="str">
        <f t="shared" si="0"/>
        <v>Completed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14">
      <c r="B28" s="244"/>
      <c r="C28" s="255"/>
      <c r="D28" s="256"/>
      <c r="E28" s="306"/>
      <c r="F28" s="255" t="str">
        <f t="shared" si="0"/>
        <v>Goal</v>
      </c>
      <c r="G28" s="307"/>
      <c r="N28" s="346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39.75" customHeight="1" spans="2:7">
      <c r="B32" s="244"/>
      <c r="C32" s="434" t="s">
        <v>436</v>
      </c>
      <c r="D32" s="484" t="s">
        <v>437</v>
      </c>
      <c r="E32" s="316">
        <v>1</v>
      </c>
      <c r="F32" s="317" t="str">
        <f t="shared" si="0"/>
        <v>Completed</v>
      </c>
      <c r="G32" s="318"/>
    </row>
    <row r="33" ht="15" customHeight="1" spans="2:7">
      <c r="B33" s="244"/>
      <c r="C33" s="473"/>
      <c r="D33" s="475"/>
      <c r="E33" s="319"/>
      <c r="F33" s="320" t="str">
        <f t="shared" si="0"/>
        <v>Goal</v>
      </c>
      <c r="G33" s="321"/>
    </row>
    <row r="34" ht="15" customHeight="1" spans="2:7">
      <c r="B34" s="244"/>
      <c r="C34" s="473"/>
      <c r="D34" s="475"/>
      <c r="E34" s="319"/>
      <c r="F34" s="320" t="str">
        <f t="shared" si="0"/>
        <v>Goal</v>
      </c>
      <c r="G34" s="321"/>
    </row>
    <row r="35" ht="15" customHeight="1" spans="2:14">
      <c r="B35" s="244"/>
      <c r="C35" s="473"/>
      <c r="D35" s="475"/>
      <c r="E35" s="319"/>
      <c r="F35" s="320" t="str">
        <f t="shared" si="0"/>
        <v>Goal</v>
      </c>
      <c r="G35" s="321"/>
      <c r="N35" s="346"/>
    </row>
    <row r="36" ht="15" customHeight="1" spans="2:7">
      <c r="B36" s="244"/>
      <c r="C36" s="476"/>
      <c r="D36" s="477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438</v>
      </c>
      <c r="D40" s="356"/>
      <c r="E40" s="361">
        <v>1</v>
      </c>
      <c r="F40" s="334" t="str">
        <f t="shared" si="0"/>
        <v>Completed</v>
      </c>
      <c r="G40" s="332"/>
    </row>
    <row r="41" ht="15" customHeight="1" spans="2:7">
      <c r="B41" s="244"/>
      <c r="C41" s="357" t="s">
        <v>257</v>
      </c>
      <c r="D41" s="358"/>
      <c r="E41" s="362">
        <v>1</v>
      </c>
      <c r="F41" s="336" t="str">
        <f t="shared" si="0"/>
        <v>Completed</v>
      </c>
      <c r="G41" s="337"/>
    </row>
    <row r="42" ht="15" customHeight="1" spans="2:7">
      <c r="B42" s="244"/>
      <c r="C42" s="357" t="s">
        <v>439</v>
      </c>
      <c r="D42" s="358"/>
      <c r="E42" s="362">
        <v>1</v>
      </c>
      <c r="F42" s="336" t="str">
        <f t="shared" si="0"/>
        <v>Completed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14">
      <c r="B47" s="244"/>
      <c r="C47" s="357"/>
      <c r="D47" s="358"/>
      <c r="E47" s="451"/>
      <c r="F47" s="336" t="str">
        <f t="shared" si="0"/>
        <v>Goal</v>
      </c>
      <c r="G47" s="337"/>
      <c r="N47" s="346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45573</v>
      </c>
      <c r="C55" s="245">
        <v>0.208333333333333</v>
      </c>
      <c r="D55" s="246" t="s">
        <v>63</v>
      </c>
      <c r="E55" s="287">
        <v>1</v>
      </c>
      <c r="F55" s="288" t="str">
        <f t="shared" si="0"/>
        <v>Completed</v>
      </c>
      <c r="G55" s="289"/>
    </row>
    <row r="56" spans="2:7">
      <c r="B56" s="244"/>
      <c r="C56" s="247">
        <v>0.215277777777778</v>
      </c>
      <c r="D56" s="248" t="s">
        <v>373</v>
      </c>
      <c r="E56" s="290">
        <v>1</v>
      </c>
      <c r="F56" s="291" t="str">
        <f t="shared" si="0"/>
        <v>Completed</v>
      </c>
      <c r="G56" s="292"/>
    </row>
    <row r="57" spans="2:7">
      <c r="B57" s="244"/>
      <c r="C57" s="247">
        <v>0.243055555555556</v>
      </c>
      <c r="D57" s="248" t="s">
        <v>374</v>
      </c>
      <c r="E57" s="293">
        <v>1</v>
      </c>
      <c r="F57" s="294" t="str">
        <f t="shared" si="0"/>
        <v>Completed</v>
      </c>
      <c r="G57" s="292"/>
    </row>
    <row r="58" spans="2:7">
      <c r="B58" s="244"/>
      <c r="C58" s="247">
        <v>0.277777777777778</v>
      </c>
      <c r="D58" s="248" t="s">
        <v>375</v>
      </c>
      <c r="E58" s="293">
        <v>1</v>
      </c>
      <c r="F58" s="294" t="str">
        <f t="shared" si="0"/>
        <v>Completed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>
        <v>1</v>
      </c>
      <c r="F59" s="296" t="str">
        <f t="shared" si="0"/>
        <v>Completed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ht="30" customHeight="1" spans="2:7">
      <c r="B62" s="244"/>
      <c r="C62" s="284" t="s">
        <v>362</v>
      </c>
      <c r="D62" s="285"/>
      <c r="E62" s="303">
        <v>1</v>
      </c>
      <c r="F62" s="304" t="str">
        <f t="shared" si="0"/>
        <v>Completed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ht="28.8" spans="2:7">
      <c r="B69" s="244"/>
      <c r="C69" s="434" t="s">
        <v>436</v>
      </c>
      <c r="D69" s="484" t="s">
        <v>437</v>
      </c>
      <c r="E69" s="316"/>
      <c r="F69" s="317" t="str">
        <f t="shared" si="0"/>
        <v>Goal</v>
      </c>
      <c r="G69" s="318"/>
    </row>
    <row r="70" spans="2:7">
      <c r="B70" s="244"/>
      <c r="C70" s="473"/>
      <c r="D70" s="475"/>
      <c r="E70" s="319"/>
      <c r="F70" s="320" t="str">
        <f t="shared" si="0"/>
        <v>Goal</v>
      </c>
      <c r="G70" s="321"/>
    </row>
    <row r="71" spans="2:7">
      <c r="B71" s="244"/>
      <c r="C71" s="473"/>
      <c r="D71" s="475"/>
      <c r="E71" s="319"/>
      <c r="F71" s="320" t="str">
        <f t="shared" si="0"/>
        <v>Goal</v>
      </c>
      <c r="G71" s="321"/>
    </row>
    <row r="72" spans="2:7">
      <c r="B72" s="244"/>
      <c r="C72" s="473"/>
      <c r="D72" s="475"/>
      <c r="E72" s="319"/>
      <c r="F72" s="320" t="str">
        <f t="shared" si="0"/>
        <v>Goal</v>
      </c>
      <c r="G72" s="321"/>
    </row>
    <row r="73" ht="15.75" customHeight="1" spans="2:7">
      <c r="B73" s="244"/>
      <c r="C73" s="476"/>
      <c r="D73" s="477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7" t="s">
        <v>257</v>
      </c>
      <c r="D77" s="358"/>
      <c r="E77" s="361"/>
      <c r="F77" s="334" t="str">
        <f t="shared" si="0"/>
        <v>Goal</v>
      </c>
      <c r="G77" s="332"/>
    </row>
    <row r="78" spans="2:7">
      <c r="B78" s="244"/>
      <c r="C78" s="357" t="s">
        <v>440</v>
      </c>
      <c r="D78" s="358"/>
      <c r="E78" s="362"/>
      <c r="F78" s="336" t="str">
        <f t="shared" si="0"/>
        <v>Goal</v>
      </c>
      <c r="G78" s="337"/>
    </row>
    <row r="79" spans="2:7">
      <c r="B79" s="244"/>
      <c r="C79" s="357"/>
      <c r="D79" s="358"/>
      <c r="E79" s="362"/>
      <c r="F79" s="336" t="str">
        <f t="shared" si="0"/>
        <v>Goal</v>
      </c>
      <c r="G79" s="337"/>
    </row>
    <row r="80" spans="2:7">
      <c r="B80" s="244"/>
      <c r="C80" s="357"/>
      <c r="D80" s="358"/>
      <c r="E80" s="362"/>
      <c r="F80" s="336" t="str">
        <f t="shared" si="0"/>
        <v>Goal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45574</v>
      </c>
      <c r="C92" s="245">
        <v>0.208333333333333</v>
      </c>
      <c r="D92" s="246" t="s">
        <v>63</v>
      </c>
      <c r="E92" s="287">
        <v>1</v>
      </c>
      <c r="F92" s="288" t="str">
        <f t="shared" si="1"/>
        <v>Completed</v>
      </c>
      <c r="G92" s="289"/>
    </row>
    <row r="93" spans="2:7">
      <c r="B93" s="244"/>
      <c r="C93" s="247">
        <v>0.215277777777778</v>
      </c>
      <c r="D93" s="248" t="s">
        <v>373</v>
      </c>
      <c r="E93" s="290">
        <v>1</v>
      </c>
      <c r="F93" s="291" t="str">
        <f t="shared" si="1"/>
        <v>Completed</v>
      </c>
      <c r="G93" s="292"/>
    </row>
    <row r="94" spans="2:7">
      <c r="B94" s="244"/>
      <c r="C94" s="247">
        <v>0.243055555555556</v>
      </c>
      <c r="D94" s="248" t="s">
        <v>374</v>
      </c>
      <c r="E94" s="293">
        <v>1</v>
      </c>
      <c r="F94" s="294" t="str">
        <f t="shared" si="1"/>
        <v>Completed</v>
      </c>
      <c r="G94" s="292"/>
    </row>
    <row r="95" spans="2:7">
      <c r="B95" s="244"/>
      <c r="C95" s="247">
        <v>0.277777777777778</v>
      </c>
      <c r="D95" s="248" t="s">
        <v>375</v>
      </c>
      <c r="E95" s="293">
        <v>1</v>
      </c>
      <c r="F95" s="294" t="str">
        <f t="shared" si="1"/>
        <v>Completed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>
        <v>1</v>
      </c>
      <c r="F96" s="296" t="str">
        <f t="shared" si="1"/>
        <v>Completed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434</v>
      </c>
      <c r="D99" s="285"/>
      <c r="E99" s="303">
        <v>1</v>
      </c>
      <c r="F99" s="304" t="str">
        <f t="shared" si="1"/>
        <v>Completed</v>
      </c>
      <c r="G99" s="305"/>
    </row>
    <row r="100" spans="2:7">
      <c r="B100" s="244"/>
      <c r="C100" s="255"/>
      <c r="D100" s="256"/>
      <c r="E100" s="306"/>
      <c r="F100" s="255" t="str">
        <f t="shared" si="1"/>
        <v>Goal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444" t="s">
        <v>441</v>
      </c>
      <c r="D106" s="481"/>
      <c r="E106" s="316">
        <v>1</v>
      </c>
      <c r="F106" s="317" t="str">
        <f t="shared" ref="F106:F169" si="2">IF(E106=100%,"Completed","Goal")</f>
        <v>Completed</v>
      </c>
      <c r="G106" s="318"/>
    </row>
    <row r="107" spans="2:7">
      <c r="B107" s="244"/>
      <c r="C107" s="473"/>
      <c r="D107" s="475"/>
      <c r="E107" s="319"/>
      <c r="F107" s="320" t="str">
        <f t="shared" si="2"/>
        <v>Goal</v>
      </c>
      <c r="G107" s="321"/>
    </row>
    <row r="108" spans="2:7">
      <c r="B108" s="244"/>
      <c r="C108" s="473"/>
      <c r="D108" s="475"/>
      <c r="E108" s="319"/>
      <c r="F108" s="320" t="str">
        <f t="shared" si="2"/>
        <v>Goal</v>
      </c>
      <c r="G108" s="321"/>
    </row>
    <row r="109" spans="2:7">
      <c r="B109" s="244"/>
      <c r="C109" s="473"/>
      <c r="D109" s="475"/>
      <c r="E109" s="319"/>
      <c r="F109" s="320" t="str">
        <f t="shared" si="2"/>
        <v>Goal</v>
      </c>
      <c r="G109" s="321"/>
    </row>
    <row r="110" ht="15.75" customHeight="1" spans="2:7">
      <c r="B110" s="244"/>
      <c r="C110" s="476"/>
      <c r="D110" s="477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485" t="s">
        <v>442</v>
      </c>
      <c r="D114" s="486"/>
      <c r="E114" s="361">
        <v>1</v>
      </c>
      <c r="F114" s="334" t="str">
        <f t="shared" si="2"/>
        <v>Completed</v>
      </c>
      <c r="G114" s="332"/>
    </row>
    <row r="115" spans="2:7">
      <c r="B115" s="244"/>
      <c r="C115" s="357" t="s">
        <v>201</v>
      </c>
      <c r="D115" s="358"/>
      <c r="E115" s="362">
        <v>1</v>
      </c>
      <c r="F115" s="336" t="str">
        <f t="shared" si="2"/>
        <v>Completed</v>
      </c>
      <c r="G115" s="337"/>
    </row>
    <row r="116" spans="2:7">
      <c r="B116" s="244"/>
      <c r="C116" s="487" t="s">
        <v>443</v>
      </c>
      <c r="D116" s="488"/>
      <c r="E116" s="362">
        <v>1</v>
      </c>
      <c r="F116" s="336" t="str">
        <f t="shared" si="2"/>
        <v>Completed</v>
      </c>
      <c r="G116" s="337"/>
    </row>
    <row r="117" spans="2:7">
      <c r="B117" s="244"/>
      <c r="C117" s="489" t="s">
        <v>444</v>
      </c>
      <c r="D117" s="490"/>
      <c r="E117" s="362"/>
      <c r="F117" s="336" t="str">
        <f t="shared" si="2"/>
        <v>Goal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45575</v>
      </c>
      <c r="C129" s="245">
        <v>0.208333333333333</v>
      </c>
      <c r="D129" s="246" t="s">
        <v>63</v>
      </c>
      <c r="E129" s="287"/>
      <c r="F129" s="288" t="str">
        <f t="shared" si="2"/>
        <v>Goal</v>
      </c>
      <c r="G129" s="289"/>
    </row>
    <row r="130" spans="2:7">
      <c r="B130" s="244"/>
      <c r="C130" s="247">
        <v>0.215277777777778</v>
      </c>
      <c r="D130" s="248" t="s">
        <v>373</v>
      </c>
      <c r="E130" s="290"/>
      <c r="F130" s="291" t="str">
        <f t="shared" si="2"/>
        <v>Goal</v>
      </c>
      <c r="G130" s="292"/>
    </row>
    <row r="131" spans="2:7">
      <c r="B131" s="244"/>
      <c r="C131" s="247">
        <v>0.243055555555556</v>
      </c>
      <c r="D131" s="248" t="s">
        <v>374</v>
      </c>
      <c r="E131" s="293"/>
      <c r="F131" s="294" t="str">
        <f t="shared" si="2"/>
        <v>Goal</v>
      </c>
      <c r="G131" s="292"/>
    </row>
    <row r="132" spans="2:7">
      <c r="B132" s="244"/>
      <c r="C132" s="247">
        <v>0.277777777777778</v>
      </c>
      <c r="D132" s="248" t="s">
        <v>375</v>
      </c>
      <c r="E132" s="293"/>
      <c r="F132" s="294" t="str">
        <f t="shared" si="2"/>
        <v>Goal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/>
      <c r="F133" s="296" t="str">
        <f t="shared" si="2"/>
        <v>Goal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ht="15.15" spans="2:7">
      <c r="B136" s="244"/>
      <c r="C136" s="284" t="s">
        <v>434</v>
      </c>
      <c r="D136" s="285"/>
      <c r="E136" s="303">
        <v>1</v>
      </c>
      <c r="F136" s="304" t="str">
        <f t="shared" si="2"/>
        <v>Completed</v>
      </c>
      <c r="G136" s="305"/>
    </row>
    <row r="137" spans="2:7">
      <c r="B137" s="244"/>
      <c r="C137" s="284" t="s">
        <v>386</v>
      </c>
      <c r="D137" s="285"/>
      <c r="E137" s="306">
        <v>1</v>
      </c>
      <c r="F137" s="255" t="str">
        <f t="shared" si="2"/>
        <v>Completed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259" t="s">
        <v>69</v>
      </c>
      <c r="D142" s="260"/>
      <c r="E142" s="314" t="s">
        <v>44</v>
      </c>
      <c r="F142" s="315" t="s">
        <v>61</v>
      </c>
      <c r="G142" s="314" t="s">
        <v>62</v>
      </c>
    </row>
    <row r="143" spans="2:7">
      <c r="B143" s="244"/>
      <c r="C143" s="444"/>
      <c r="D143" s="481"/>
      <c r="E143" s="316"/>
      <c r="F143" s="317" t="str">
        <f t="shared" si="2"/>
        <v>Goal</v>
      </c>
      <c r="G143" s="318"/>
    </row>
    <row r="144" spans="2:7">
      <c r="B144" s="244"/>
      <c r="C144" s="473"/>
      <c r="D144" s="475"/>
      <c r="E144" s="319"/>
      <c r="F144" s="320" t="str">
        <f t="shared" si="2"/>
        <v>Goal</v>
      </c>
      <c r="G144" s="321"/>
    </row>
    <row r="145" spans="2:7">
      <c r="B145" s="244"/>
      <c r="C145" s="473"/>
      <c r="D145" s="475"/>
      <c r="E145" s="319"/>
      <c r="F145" s="320" t="str">
        <f t="shared" si="2"/>
        <v>Goal</v>
      </c>
      <c r="G145" s="321"/>
    </row>
    <row r="146" spans="2:7">
      <c r="B146" s="244"/>
      <c r="C146" s="473"/>
      <c r="D146" s="475"/>
      <c r="E146" s="319"/>
      <c r="F146" s="320" t="str">
        <f t="shared" si="2"/>
        <v>Goal</v>
      </c>
      <c r="G146" s="321"/>
    </row>
    <row r="147" ht="15.75" customHeight="1" spans="2:7">
      <c r="B147" s="244"/>
      <c r="C147" s="476"/>
      <c r="D147" s="477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485" t="s">
        <v>442</v>
      </c>
      <c r="D151" s="486"/>
      <c r="E151" s="361">
        <v>1</v>
      </c>
      <c r="F151" s="334" t="str">
        <f t="shared" si="2"/>
        <v>Completed</v>
      </c>
      <c r="G151" s="332"/>
    </row>
    <row r="152" spans="2:7">
      <c r="B152" s="244"/>
      <c r="C152" s="357" t="s">
        <v>201</v>
      </c>
      <c r="D152" s="358"/>
      <c r="E152" s="362">
        <v>1</v>
      </c>
      <c r="F152" s="336" t="str">
        <f t="shared" si="2"/>
        <v>Completed</v>
      </c>
      <c r="G152" s="337"/>
    </row>
    <row r="153" spans="2:7">
      <c r="B153" s="244"/>
      <c r="C153" s="487" t="s">
        <v>445</v>
      </c>
      <c r="D153" s="488"/>
      <c r="E153" s="362">
        <v>1</v>
      </c>
      <c r="F153" s="336" t="str">
        <f t="shared" si="2"/>
        <v>Completed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403</v>
      </c>
      <c r="C165" s="368" t="s">
        <v>404</v>
      </c>
      <c r="D165" s="368" t="s">
        <v>217</v>
      </c>
      <c r="E165" s="366" t="s">
        <v>405</v>
      </c>
      <c r="F165" s="366" t="s">
        <v>406</v>
      </c>
      <c r="G165" s="491"/>
      <c r="I165" s="498"/>
    </row>
    <row r="166" ht="15" customHeight="1" spans="2:9">
      <c r="B166" s="370">
        <v>45576</v>
      </c>
      <c r="C166" s="371" t="s">
        <v>80</v>
      </c>
      <c r="D166" s="371" t="s">
        <v>381</v>
      </c>
      <c r="E166" s="371" t="s">
        <v>83</v>
      </c>
      <c r="F166" s="492" t="s">
        <v>201</v>
      </c>
      <c r="G166" s="493"/>
      <c r="I166" s="499"/>
    </row>
    <row r="167" ht="15" customHeight="1" spans="2:9">
      <c r="B167" s="373"/>
      <c r="C167" s="374"/>
      <c r="D167" s="374" t="s">
        <v>377</v>
      </c>
      <c r="E167" s="374"/>
      <c r="F167" s="494" t="s">
        <v>442</v>
      </c>
      <c r="G167" s="495"/>
      <c r="I167" s="499"/>
    </row>
    <row r="168" ht="15" customHeight="1" spans="2:9">
      <c r="B168" s="373"/>
      <c r="C168" s="374"/>
      <c r="D168" s="374"/>
      <c r="E168" s="374"/>
      <c r="F168" s="494" t="s">
        <v>444</v>
      </c>
      <c r="G168" s="495"/>
      <c r="I168" s="499"/>
    </row>
    <row r="169" ht="15" customHeight="1" spans="2:9">
      <c r="B169" s="373"/>
      <c r="C169" s="374"/>
      <c r="D169" s="374"/>
      <c r="E169" s="374"/>
      <c r="F169" s="221"/>
      <c r="G169" s="496"/>
      <c r="I169" s="499"/>
    </row>
    <row r="170" ht="15" customHeight="1" spans="2:9">
      <c r="B170" s="373"/>
      <c r="C170" s="374"/>
      <c r="D170" s="374"/>
      <c r="E170" s="374"/>
      <c r="F170" s="221"/>
      <c r="G170" s="496"/>
      <c r="I170" s="499"/>
    </row>
    <row r="171" ht="15" customHeight="1" spans="2:9">
      <c r="B171" s="373"/>
      <c r="C171" s="374"/>
      <c r="D171" s="374"/>
      <c r="E171" s="374"/>
      <c r="F171" s="221"/>
      <c r="G171" s="496"/>
      <c r="I171" s="499"/>
    </row>
    <row r="172" ht="15" customHeight="1" spans="2:9">
      <c r="B172" s="373"/>
      <c r="C172" s="374"/>
      <c r="D172" s="374"/>
      <c r="E172" s="374"/>
      <c r="F172" s="221"/>
      <c r="G172" s="496"/>
      <c r="I172" s="500"/>
    </row>
    <row r="173" ht="15" customHeight="1" spans="2:9">
      <c r="B173" s="373"/>
      <c r="C173" s="374"/>
      <c r="D173" s="374"/>
      <c r="E173" s="374"/>
      <c r="F173" s="221"/>
      <c r="G173" s="496"/>
      <c r="I173" s="500"/>
    </row>
    <row r="174" ht="15" customHeight="1" spans="2:9">
      <c r="B174" s="373"/>
      <c r="C174" s="374"/>
      <c r="D174" s="374"/>
      <c r="E174" s="374"/>
      <c r="F174" s="221"/>
      <c r="G174" s="496"/>
      <c r="I174" s="500"/>
    </row>
    <row r="175" ht="15" customHeight="1" spans="2:9">
      <c r="B175" s="376"/>
      <c r="C175" s="377"/>
      <c r="D175" s="377"/>
      <c r="E175" s="377"/>
      <c r="F175" s="382"/>
      <c r="G175" s="497"/>
      <c r="I175" s="500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45576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spans="2:7">
      <c r="B186" s="244"/>
      <c r="C186" s="284" t="s">
        <v>386</v>
      </c>
      <c r="D186" s="285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/>
      <c r="D187" s="256"/>
      <c r="E187" s="306"/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444" t="s">
        <v>446</v>
      </c>
      <c r="D193" s="481"/>
      <c r="E193" s="316">
        <v>1</v>
      </c>
      <c r="F193" s="317" t="str">
        <f t="shared" si="3"/>
        <v>Completed</v>
      </c>
      <c r="G193" s="318"/>
    </row>
    <row r="194" spans="2:7">
      <c r="B194" s="244"/>
      <c r="C194" s="473"/>
      <c r="D194" s="475"/>
      <c r="E194" s="319"/>
      <c r="F194" s="320" t="str">
        <f t="shared" si="3"/>
        <v>Goal</v>
      </c>
      <c r="G194" s="321"/>
    </row>
    <row r="195" spans="2:7">
      <c r="B195" s="244"/>
      <c r="C195" s="473"/>
      <c r="D195" s="475"/>
      <c r="E195" s="319"/>
      <c r="F195" s="320" t="str">
        <f t="shared" si="3"/>
        <v>Goal</v>
      </c>
      <c r="G195" s="321"/>
    </row>
    <row r="196" spans="2:7">
      <c r="B196" s="244"/>
      <c r="C196" s="473"/>
      <c r="D196" s="475"/>
      <c r="E196" s="319"/>
      <c r="F196" s="320" t="str">
        <f t="shared" si="3"/>
        <v>Goal</v>
      </c>
      <c r="G196" s="321"/>
    </row>
    <row r="197" ht="15.75" customHeight="1" spans="2:7">
      <c r="B197" s="244"/>
      <c r="C197" s="476"/>
      <c r="D197" s="477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447</v>
      </c>
      <c r="D201" s="356"/>
      <c r="E201" s="361">
        <v>1</v>
      </c>
      <c r="F201" s="334" t="str">
        <f t="shared" si="3"/>
        <v>Completed</v>
      </c>
      <c r="G201" s="332"/>
    </row>
    <row r="202" spans="2:7">
      <c r="B202" s="244"/>
      <c r="C202" s="485" t="s">
        <v>442</v>
      </c>
      <c r="D202" s="486"/>
      <c r="E202" s="362">
        <v>1</v>
      </c>
      <c r="F202" s="336" t="str">
        <f t="shared" si="3"/>
        <v>Completed</v>
      </c>
      <c r="G202" s="337"/>
    </row>
    <row r="203" spans="2:7">
      <c r="B203" s="244"/>
      <c r="C203" s="357" t="s">
        <v>201</v>
      </c>
      <c r="D203" s="358"/>
      <c r="E203" s="362" t="s">
        <v>390</v>
      </c>
      <c r="F203" s="336" t="str">
        <f t="shared" si="3"/>
        <v>Goal</v>
      </c>
      <c r="G203" s="337"/>
    </row>
    <row r="204" spans="2:7">
      <c r="B204" s="244"/>
      <c r="C204" s="487"/>
      <c r="D204" s="488"/>
      <c r="E204" s="362"/>
      <c r="F204" s="336" t="str">
        <f t="shared" si="3"/>
        <v>Goal</v>
      </c>
      <c r="G204" s="337"/>
    </row>
    <row r="205" ht="15" customHeight="1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/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spans="2:7">
      <c r="B230" s="453"/>
      <c r="C230" s="444"/>
      <c r="D230" s="481"/>
      <c r="E230" s="316"/>
      <c r="F230" s="317" t="str">
        <f t="shared" si="3"/>
        <v>Goal</v>
      </c>
      <c r="G230" s="318"/>
    </row>
    <row r="231" spans="2:7">
      <c r="B231" s="453"/>
      <c r="C231" s="473"/>
      <c r="D231" s="475"/>
      <c r="E231" s="319"/>
      <c r="F231" s="320" t="str">
        <f t="shared" si="3"/>
        <v>Goal</v>
      </c>
      <c r="G231" s="321"/>
    </row>
    <row r="232" spans="2:7">
      <c r="B232" s="453"/>
      <c r="C232" s="473"/>
      <c r="D232" s="475"/>
      <c r="E232" s="319"/>
      <c r="F232" s="320" t="str">
        <f t="shared" si="3"/>
        <v>Goal</v>
      </c>
      <c r="G232" s="321"/>
    </row>
    <row r="233" spans="2:7">
      <c r="B233" s="453"/>
      <c r="C233" s="473"/>
      <c r="D233" s="475"/>
      <c r="E233" s="319"/>
      <c r="F233" s="320" t="str">
        <f t="shared" si="3"/>
        <v>Goal</v>
      </c>
      <c r="G233" s="321"/>
    </row>
    <row r="234" ht="15.75" customHeight="1" spans="2:7">
      <c r="B234" s="453"/>
      <c r="C234" s="476"/>
      <c r="D234" s="477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194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F165:G165"/>
    <mergeCell ref="F166:G166"/>
    <mergeCell ref="F167:G167"/>
    <mergeCell ref="F168:G168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{086b5a23-4402-477e-936e-6ee4caf52aae}</x14:id>
        </ext>
      </extLst>
    </cfRule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{f77684dc-32c5-4353-86db-da978f5ce4ad}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{bf30d8d6-836a-49ec-9560-60f691d44da7}</x14:id>
        </ext>
      </extLst>
    </cfRule>
  </conditionalFormatting>
  <conditionalFormatting sqref="D4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{fa9bf0bb-9f93-4622-a3a6-b9893d545f01}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{3ec4d7a1-b1a0-45ff-a16a-6660b4453fa7}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{98e7c547-30b6-45e5-b9ac-ba90afaa2ce9}</x14:id>
        </ext>
      </extLst>
    </cfRule>
  </conditionalFormatting>
  <conditionalFormatting sqref="E18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{009c54db-c8f7-4c3e-b3eb-9f271fce5f5d}</x14:id>
        </ext>
      </extLst>
    </cfRule>
    <cfRule type="dataBar" priority="5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{f59f88b4-745f-4771-9e8a-411a7ed14223}</x14:id>
        </ext>
      </extLst>
    </cfRule>
    <cfRule type="dataBar" priority="5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{3a0a32fa-66e0-4a4b-9f60-a7667037e061}</x14:id>
        </ext>
      </extLst>
    </cfRule>
  </conditionalFormatting>
  <conditionalFormatting sqref="E19">
    <cfRule type="dataBar" priority="5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{1ec9886e-30b7-4151-8842-502660c836bb}</x14:id>
        </ext>
      </extLst>
    </cfRule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{df87786d-8fe2-4604-9ed4-08675dccd266}</x14:id>
        </ext>
      </extLst>
    </cfRule>
    <cfRule type="dataBar" priority="5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{a09b1d88-1219-46dc-b638-212083c3dbe4}</x14:id>
        </ext>
      </extLst>
    </cfRule>
  </conditionalFormatting>
  <conditionalFormatting sqref="E55"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{37be4571-7793-4ad8-8d26-6d5bd22b6d45}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{ab32cc74-427c-450d-b32b-dfeb20a43a27}</x14:id>
        </ext>
      </extLst>
    </cfRule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{e6689525-8ac8-4cd5-bdf3-e90b0b40eab3}</x14:id>
        </ext>
      </extLst>
    </cfRule>
  </conditionalFormatting>
  <conditionalFormatting sqref="E56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{267bafad-8f07-4b10-81e2-fbdaf31983fb}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{cbf7c5f0-3195-485c-93b9-275352594f6e}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{81311d09-c50c-49fd-97b8-e6919f8fafd9}</x14:id>
        </ext>
      </extLst>
    </cfRule>
  </conditionalFormatting>
  <conditionalFormatting sqref="E92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{0cb52844-9124-4c51-807d-37330024ba30}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{b6f678ed-dfc6-4f6f-9bc7-5256346cad6e}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{2456a2b1-c57b-4feb-b538-cea68155564d}</x14:id>
        </ext>
      </extLst>
    </cfRule>
  </conditionalFormatting>
  <conditionalFormatting sqref="E93"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{8f9692ef-b727-4be3-abbc-274732ac9ba4}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{ae9d86d3-3f1f-4e7c-8dd7-60279519dc76}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{b18474e7-367a-4ecb-94fa-b04b7cbab178}</x14:id>
        </ext>
      </extLst>
    </cfRule>
  </conditionalFormatting>
  <conditionalFormatting sqref="E129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{f0922509-d900-4b2c-be6d-47add8c5414a}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{a64703f9-7849-4a84-9292-b23b546fd722}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{5e2a0968-9f12-4704-a6d3-70471bbe5963}</x14:id>
        </ext>
      </extLst>
    </cfRule>
  </conditionalFormatting>
  <conditionalFormatting sqref="E130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{125964b4-d764-4970-b8c2-a44d6a0c1b10}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{89609b99-5373-4d25-a956-888e3e112597}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{731cf4eb-e130-4d6f-ab71-3a84bff98635}</x14:id>
        </ext>
      </extLst>
    </cfRule>
  </conditionalFormatting>
  <conditionalFormatting sqref="E179"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{0a418047-591f-4c52-906d-b551a0e49ea9}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{8270a272-b05d-45bc-a5d0-dd91dcdc9bae}</x14:id>
        </ext>
      </extLst>
    </cfRule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{b8048315-118c-4748-bf84-ec51319c25d2}</x14:id>
        </ext>
      </extLst>
    </cfRule>
  </conditionalFormatting>
  <conditionalFormatting sqref="E180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{a49b1951-2e39-4717-862e-bb6114ba849f}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{f279d3a9-cdd0-4eee-b4bf-ab1aee420a4d}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{615c5b07-acf6-4c27-a29d-18567d1f9fc1}</x14:id>
        </ext>
      </extLst>
    </cfRule>
  </conditionalFormatting>
  <conditionalFormatting sqref="E216"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{9e97f458-a32b-478f-bb20-702dff4eec95}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{26afd022-3045-4ac3-93fb-ef113a5467ea}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{ede597a5-92a5-4e8d-924e-f738bc756b42}</x14:id>
        </ext>
      </extLst>
    </cfRule>
  </conditionalFormatting>
  <conditionalFormatting sqref="E217"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{2d9c92ca-0800-40c6-874e-4a042809b3cb}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{aeaf42c9-7c70-4329-9524-3f4895ec4533}</x14:id>
        </ext>
      </extLst>
    </cfRule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{61c80f1b-7c5f-4aec-a6e0-a3ccf8ebe850}</x14:id>
        </ext>
      </extLst>
    </cfRule>
  </conditionalFormatting>
  <conditionalFormatting sqref="E40:E49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{59e3cb4f-1dba-49e6-979c-80637b077212}</x14:id>
        </ext>
      </extLst>
    </cfRule>
  </conditionalFormatting>
  <conditionalFormatting sqref="E77:E86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{0a628d13-a1f6-458f-a071-d2116d785efd}</x14:id>
        </ext>
      </extLst>
    </cfRule>
  </conditionalFormatting>
  <conditionalFormatting sqref="E114:E123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{882db063-3095-4ab0-9317-1ebe0844f8df}</x14:id>
        </ext>
      </extLst>
    </cfRule>
  </conditionalFormatting>
  <conditionalFormatting sqref="E151:E16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{d6d7d7b9-147a-47f9-ae08-70c2ad58e3f5}</x14:id>
        </ext>
      </extLst>
    </cfRule>
  </conditionalFormatting>
  <conditionalFormatting sqref="E201:E210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{0653afa6-2139-47d4-9ef9-5474175a1ed9}</x14:id>
        </ext>
      </extLst>
    </cfRule>
  </conditionalFormatting>
  <conditionalFormatting sqref="E238:E247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{da3ea7b0-3b17-4217-b29c-0fbfbb8e7977}</x14:id>
        </ext>
      </extLst>
    </cfRule>
  </conditionalFormatting>
  <conditionalFormatting sqref="E248:E249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{82a6f679-a2f3-43d1-a045-81d99da23243}</x14:id>
        </ext>
      </extLst>
    </cfRule>
  </conditionalFormatting>
  <conditionalFormatting sqref="G166:G17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{f3a76816-396c-418e-9bb6-5e4c9f43c65b}</x14:id>
        </ext>
      </extLst>
    </cfRule>
  </conditionalFormatting>
  <conditionalFormatting sqref="D3:D12;D14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{3d8c597b-ab86-45c1-8a1c-36a728596571}</x14:id>
        </ext>
      </extLst>
    </cfRule>
  </conditionalFormatting>
  <conditionalFormatting sqref="E18:E22;E25:E29;E32:E37;E50:E51">
    <cfRule type="dataBar" priority="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{d4550990-f345-4591-9d05-6ce6df5eed8a}</x14:id>
        </ext>
      </extLst>
    </cfRule>
  </conditionalFormatting>
  <conditionalFormatting sqref="E55:E59;E62:E66;E69:E74;E87:E88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{568b5137-be2f-4b82-940e-2c1f4a5e56df}</x14:id>
        </ext>
      </extLst>
    </cfRule>
  </conditionalFormatting>
  <conditionalFormatting sqref="E92:E96;E99:E103;E106:E111;E124:E125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{56802492-7d25-4a49-bc74-2d414f6a92fa}</x14:id>
        </ext>
      </extLst>
    </cfRule>
  </conditionalFormatting>
  <conditionalFormatting sqref="E129:E133;E136:E140;E143:E148;E161:E162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{cd42dfcf-815f-42a1-9743-a903af34cf10}</x14:id>
        </ext>
      </extLst>
    </cfRule>
  </conditionalFormatting>
  <conditionalFormatting sqref="E179:E183;E186:E190;E193:E198;E211:E21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{f162709d-24fb-4a0c-9a63-499d6afa66cc}</x14:id>
        </ext>
      </extLst>
    </cfRule>
  </conditionalFormatting>
  <conditionalFormatting sqref="E216:E220;E223:E227;E230:E235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{05572b67-9e8d-423e-ba1a-43af6c6d0f8a}</x14:id>
        </ext>
      </extLst>
    </cfRule>
  </conditionalFormatting>
  <hyperlinks>
    <hyperlink ref="D32" r:id="rId2" display="https://www.naukri.com/code360/problems/rat-in-a-maze_1215030"/>
    <hyperlink ref="D69" r:id="rId2" display="https://www.naukri.com/code360/problems/rat-in-a-maze_1215030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6b5a23-4402-477e-936e-6ee4caf52a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77684dc-32c5-4353-86db-da978f5ce4a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f30d8d6-836a-49ec-9560-60f691d44d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fa9bf0bb-9f93-4622-a3a6-b9893d545f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ec4d7a1-b1a0-45ff-a16a-6660b4453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8e7c547-30b6-45e5-b9ac-ba90afaa2ce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009c54db-c8f7-4c3e-b3eb-9f271fce5f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9f88b4-745f-4771-9e8a-411a7ed1422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a0a32fa-66e0-4a4b-9f60-a7667037e06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1ec9886e-30b7-4151-8842-502660c836b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f87786d-8fe2-4604-9ed4-08675dccd2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09b1d88-1219-46dc-b638-212083c3db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37be4571-7793-4ad8-8d26-6d5bd22b6d4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b32cc74-427c-450d-b32b-dfeb20a43a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6689525-8ac8-4cd5-bdf3-e90b0b40eab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267bafad-8f07-4b10-81e2-fbdaf31983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bf7c5f0-3195-485c-93b9-275352594f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1311d09-c50c-49fd-97b8-e6919f8faf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0cb52844-9124-4c51-807d-37330024ba3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6f678ed-dfc6-4f6f-9bc7-5256346cad6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456a2b1-c57b-4feb-b538-cea6815556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8f9692ef-b727-4be3-abbc-274732ac9b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e9d86d3-3f1f-4e7c-8dd7-60279519d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18474e7-367a-4ecb-94fa-b04b7cbab17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f0922509-d900-4b2c-be6d-47add8c541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64703f9-7849-4a84-9292-b23b546fd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e2a0968-9f12-4704-a6d3-70471bbe59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125964b4-d764-4970-b8c2-a44d6a0c1b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9609b99-5373-4d25-a956-888e3e1125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1cf4eb-e130-4d6f-ab71-3a84bff9863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0a418047-591f-4c52-906d-b551a0e49ea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270a272-b05d-45bc-a5d0-dd91dcdc9b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048315-118c-4748-bf84-ec51319c25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a49b1951-2e39-4717-862e-bb6114ba849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279d3a9-cdd0-4eee-b4bf-ab1aee420a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15c5b07-acf6-4c27-a29d-18567d1f9f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9e97f458-a32b-478f-bb20-702dff4eec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6afd022-3045-4ac3-93fb-ef113a5467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de597a5-92a5-4e8d-924e-f738bc756b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2d9c92ca-0800-40c6-874e-4a042809b3c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eaf42c9-7c70-4329-9524-3f4895ec4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1c80f1b-7c5f-4aec-a6e0-a3ccf8ebe8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59e3cb4f-1dba-49e6-979c-80637b07721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0a628d13-a1f6-458f-a071-d2116d785e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882db063-3095-4ab0-9317-1ebe0844f8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d6d7d7b9-147a-47f9-ae08-70c2ad58e3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0653afa6-2139-47d4-9ef9-5474175a1e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da3ea7b0-3b17-4217-b29c-0fbfbb8e79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82a6f679-a2f3-43d1-a045-81d99da232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f3a76816-396c-418e-9bb6-5e4c9f43c65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G166:G175</xm:sqref>
        </x14:conditionalFormatting>
        <x14:conditionalFormatting xmlns:xm="http://schemas.microsoft.com/office/excel/2006/main">
          <x14:cfRule type="dataBar" id="{3d8c597b-ab86-45c1-8a1c-36a72859657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d4550990-f345-4591-9d05-6ce6df5eed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568b5137-be2f-4b82-940e-2c1f4a5e56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56802492-7d25-4a49-bc74-2d414f6a92f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cd42dfcf-815f-42a1-9743-a903af34cf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f162709d-24fb-4a0c-9a63-499d6afa66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05572b67-9e8d-423e-ba1a-43af6c6d0f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topLeftCell="A246" workbookViewId="0">
      <selection activeCell="G252" sqref="G252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45565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 t="s">
        <v>448</v>
      </c>
      <c r="D25" s="285"/>
      <c r="E25" s="303">
        <v>1</v>
      </c>
      <c r="F25" s="304" t="str">
        <f t="shared" si="0"/>
        <v>Completed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444" t="s">
        <v>449</v>
      </c>
      <c r="D32" s="481" t="s">
        <v>450</v>
      </c>
      <c r="E32" s="316"/>
      <c r="F32" s="317" t="str">
        <f t="shared" si="0"/>
        <v>Goal</v>
      </c>
      <c r="G32" s="318"/>
    </row>
    <row r="33" ht="15" customHeight="1" spans="2:7">
      <c r="B33" s="244"/>
      <c r="C33" s="473"/>
      <c r="D33" s="475"/>
      <c r="E33" s="319"/>
      <c r="F33" s="320" t="str">
        <f t="shared" si="0"/>
        <v>Goal</v>
      </c>
      <c r="G33" s="321"/>
    </row>
    <row r="34" ht="15" customHeight="1" spans="2:7">
      <c r="B34" s="244"/>
      <c r="C34" s="473"/>
      <c r="D34" s="475"/>
      <c r="E34" s="319"/>
      <c r="F34" s="320" t="str">
        <f t="shared" si="0"/>
        <v>Goal</v>
      </c>
      <c r="G34" s="321"/>
    </row>
    <row r="35" ht="15" customHeight="1" spans="2:7">
      <c r="B35" s="244"/>
      <c r="C35" s="473"/>
      <c r="D35" s="475"/>
      <c r="E35" s="319"/>
      <c r="F35" s="320" t="str">
        <f t="shared" si="0"/>
        <v>Goal</v>
      </c>
      <c r="G35" s="321"/>
    </row>
    <row r="36" ht="15" customHeight="1" spans="2:7">
      <c r="B36" s="244"/>
      <c r="C36" s="476"/>
      <c r="D36" s="477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451</v>
      </c>
      <c r="D40" s="356"/>
      <c r="E40" s="361">
        <v>1</v>
      </c>
      <c r="F40" s="334" t="str">
        <f t="shared" si="0"/>
        <v>Completed</v>
      </c>
      <c r="G40" s="332"/>
    </row>
    <row r="41" ht="15" customHeight="1" spans="2:7">
      <c r="B41" s="244"/>
      <c r="C41" s="357" t="s">
        <v>452</v>
      </c>
      <c r="D41" s="358"/>
      <c r="E41" s="362">
        <v>1</v>
      </c>
      <c r="F41" s="336" t="str">
        <f t="shared" si="0"/>
        <v>Completed</v>
      </c>
      <c r="G41" s="337"/>
    </row>
    <row r="42" ht="30" customHeight="1" spans="2:7">
      <c r="B42" s="244"/>
      <c r="C42" s="357" t="s">
        <v>453</v>
      </c>
      <c r="D42" s="358"/>
      <c r="E42" s="362">
        <v>1</v>
      </c>
      <c r="F42" s="336" t="str">
        <f t="shared" si="0"/>
        <v>Completed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45566</v>
      </c>
      <c r="C55" s="245">
        <v>0.208333333333333</v>
      </c>
      <c r="D55" s="246" t="s">
        <v>63</v>
      </c>
      <c r="E55" s="287"/>
      <c r="F55" s="288" t="str">
        <f t="shared" si="0"/>
        <v>Goal</v>
      </c>
      <c r="G55" s="289"/>
    </row>
    <row r="56" spans="2:7">
      <c r="B56" s="244"/>
      <c r="C56" s="247">
        <v>0.215277777777778</v>
      </c>
      <c r="D56" s="248" t="s">
        <v>373</v>
      </c>
      <c r="E56" s="290"/>
      <c r="F56" s="291" t="str">
        <f t="shared" si="0"/>
        <v>Goal</v>
      </c>
      <c r="G56" s="292"/>
    </row>
    <row r="57" spans="2:7">
      <c r="B57" s="244"/>
      <c r="C57" s="247">
        <v>0.243055555555556</v>
      </c>
      <c r="D57" s="248" t="s">
        <v>374</v>
      </c>
      <c r="E57" s="293"/>
      <c r="F57" s="294" t="str">
        <f t="shared" si="0"/>
        <v>Goal</v>
      </c>
      <c r="G57" s="292"/>
    </row>
    <row r="58" spans="2:7">
      <c r="B58" s="244"/>
      <c r="C58" s="247">
        <v>0.277777777777778</v>
      </c>
      <c r="D58" s="248" t="s">
        <v>375</v>
      </c>
      <c r="E58" s="293"/>
      <c r="F58" s="294" t="str">
        <f t="shared" si="0"/>
        <v>Goal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/>
      <c r="F59" s="296" t="str">
        <f t="shared" si="0"/>
        <v>Goal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 t="s">
        <v>448</v>
      </c>
      <c r="D62" s="285"/>
      <c r="E62" s="303">
        <v>1</v>
      </c>
      <c r="F62" s="304" t="str">
        <f t="shared" si="0"/>
        <v>Completed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444" t="s">
        <v>449</v>
      </c>
      <c r="D69" s="481" t="s">
        <v>450</v>
      </c>
      <c r="E69" s="316"/>
      <c r="F69" s="317" t="str">
        <f t="shared" si="0"/>
        <v>Goal</v>
      </c>
      <c r="G69" s="318"/>
    </row>
    <row r="70" spans="2:7">
      <c r="B70" s="244"/>
      <c r="C70" s="473" t="s">
        <v>449</v>
      </c>
      <c r="D70" s="475" t="s">
        <v>454</v>
      </c>
      <c r="E70" s="319"/>
      <c r="F70" s="320" t="str">
        <f t="shared" si="0"/>
        <v>Goal</v>
      </c>
      <c r="G70" s="321"/>
    </row>
    <row r="71" ht="28.8" spans="2:7">
      <c r="B71" s="244"/>
      <c r="C71" s="473" t="s">
        <v>455</v>
      </c>
      <c r="D71" s="475" t="s">
        <v>456</v>
      </c>
      <c r="E71" s="319">
        <v>1</v>
      </c>
      <c r="F71" s="320" t="str">
        <f t="shared" si="0"/>
        <v>Completed</v>
      </c>
      <c r="G71" s="321"/>
    </row>
    <row r="72" ht="28.8" spans="2:7">
      <c r="B72" s="244"/>
      <c r="C72" s="473" t="s">
        <v>457</v>
      </c>
      <c r="D72" s="475" t="s">
        <v>456</v>
      </c>
      <c r="E72" s="319">
        <v>1</v>
      </c>
      <c r="F72" s="320" t="str">
        <f t="shared" si="0"/>
        <v>Completed</v>
      </c>
      <c r="G72" s="321"/>
    </row>
    <row r="73" ht="15.75" customHeight="1" spans="2:7">
      <c r="B73" s="244"/>
      <c r="C73" s="476"/>
      <c r="D73" s="477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458</v>
      </c>
      <c r="D77" s="356"/>
      <c r="E77" s="361">
        <v>1</v>
      </c>
      <c r="F77" s="334" t="str">
        <f t="shared" si="0"/>
        <v>Completed</v>
      </c>
      <c r="G77" s="332"/>
    </row>
    <row r="78" spans="2:7">
      <c r="B78" s="244"/>
      <c r="C78" s="357" t="s">
        <v>452</v>
      </c>
      <c r="D78" s="358"/>
      <c r="E78" s="362">
        <v>1</v>
      </c>
      <c r="F78" s="336" t="str">
        <f t="shared" si="0"/>
        <v>Completed</v>
      </c>
      <c r="G78" s="337"/>
    </row>
    <row r="79" spans="2:7">
      <c r="B79" s="244"/>
      <c r="C79" s="357"/>
      <c r="D79" s="358"/>
      <c r="E79" s="362"/>
      <c r="F79" s="336" t="str">
        <f t="shared" si="0"/>
        <v>Goal</v>
      </c>
      <c r="G79" s="337"/>
    </row>
    <row r="80" spans="2:7">
      <c r="B80" s="244"/>
      <c r="C80" s="357"/>
      <c r="D80" s="358"/>
      <c r="E80" s="362"/>
      <c r="F80" s="336" t="str">
        <f t="shared" si="0"/>
        <v>Goal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45567</v>
      </c>
      <c r="C92" s="245">
        <v>0.208333333333333</v>
      </c>
      <c r="D92" s="246" t="s">
        <v>63</v>
      </c>
      <c r="E92" s="287"/>
      <c r="F92" s="288" t="str">
        <f t="shared" si="1"/>
        <v>Goal</v>
      </c>
      <c r="G92" s="289"/>
    </row>
    <row r="93" spans="2:7">
      <c r="B93" s="244"/>
      <c r="C93" s="247">
        <v>0.215277777777778</v>
      </c>
      <c r="D93" s="248" t="s">
        <v>373</v>
      </c>
      <c r="E93" s="290"/>
      <c r="F93" s="291" t="str">
        <f t="shared" si="1"/>
        <v>Goal</v>
      </c>
      <c r="G93" s="292"/>
    </row>
    <row r="94" spans="2:7">
      <c r="B94" s="244"/>
      <c r="C94" s="247">
        <v>0.243055555555556</v>
      </c>
      <c r="D94" s="248" t="s">
        <v>374</v>
      </c>
      <c r="E94" s="293"/>
      <c r="F94" s="294" t="str">
        <f t="shared" si="1"/>
        <v>Goal</v>
      </c>
      <c r="G94" s="292"/>
    </row>
    <row r="95" spans="2:7">
      <c r="B95" s="244"/>
      <c r="C95" s="247">
        <v>0.277777777777778</v>
      </c>
      <c r="D95" s="248" t="s">
        <v>375</v>
      </c>
      <c r="E95" s="293"/>
      <c r="F95" s="294" t="str">
        <f t="shared" si="1"/>
        <v>Goal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/>
      <c r="F96" s="296" t="str">
        <f t="shared" si="1"/>
        <v>Goal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/>
      <c r="D99" s="285"/>
      <c r="E99" s="303"/>
      <c r="F99" s="304" t="str">
        <f t="shared" si="1"/>
        <v>Goal</v>
      </c>
      <c r="G99" s="305"/>
    </row>
    <row r="100" spans="2:7">
      <c r="B100" s="244"/>
      <c r="C100" s="255"/>
      <c r="D100" s="256"/>
      <c r="E100" s="306"/>
      <c r="F100" s="255" t="str">
        <f t="shared" si="1"/>
        <v>Goal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473" t="s">
        <v>449</v>
      </c>
      <c r="D106" s="475" t="s">
        <v>454</v>
      </c>
      <c r="E106" s="316"/>
      <c r="F106" s="317" t="str">
        <f t="shared" ref="F106:F169" si="2">IF(E106=100%,"Completed","Goal")</f>
        <v>Goal</v>
      </c>
      <c r="G106" s="318"/>
    </row>
    <row r="107" spans="2:7">
      <c r="B107" s="244"/>
      <c r="C107" s="473"/>
      <c r="D107" s="475"/>
      <c r="E107" s="319"/>
      <c r="F107" s="320" t="str">
        <f t="shared" si="2"/>
        <v>Goal</v>
      </c>
      <c r="G107" s="321"/>
    </row>
    <row r="108" spans="2:7">
      <c r="B108" s="244"/>
      <c r="C108" s="473"/>
      <c r="D108" s="475"/>
      <c r="E108" s="319"/>
      <c r="F108" s="320" t="str">
        <f t="shared" si="2"/>
        <v>Goal</v>
      </c>
      <c r="G108" s="321"/>
    </row>
    <row r="109" spans="2:7">
      <c r="B109" s="244"/>
      <c r="C109" s="473"/>
      <c r="D109" s="475"/>
      <c r="E109" s="319"/>
      <c r="F109" s="320" t="str">
        <f t="shared" si="2"/>
        <v>Goal</v>
      </c>
      <c r="G109" s="321"/>
    </row>
    <row r="110" ht="15.75" customHeight="1" spans="2:7">
      <c r="B110" s="244"/>
      <c r="C110" s="476"/>
      <c r="D110" s="477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458</v>
      </c>
      <c r="D114" s="356"/>
      <c r="E114" s="361">
        <v>1</v>
      </c>
      <c r="F114" s="334" t="str">
        <f t="shared" si="2"/>
        <v>Completed</v>
      </c>
      <c r="G114" s="332"/>
    </row>
    <row r="115" spans="2:7">
      <c r="B115" s="244"/>
      <c r="C115" s="357" t="s">
        <v>459</v>
      </c>
      <c r="D115" s="358"/>
      <c r="E115" s="362">
        <v>1</v>
      </c>
      <c r="F115" s="336" t="str">
        <f t="shared" si="2"/>
        <v>Completed</v>
      </c>
      <c r="G115" s="337"/>
    </row>
    <row r="116" spans="2:7">
      <c r="B116" s="244"/>
      <c r="C116" s="357"/>
      <c r="D116" s="358"/>
      <c r="E116" s="362"/>
      <c r="F116" s="336" t="str">
        <f t="shared" si="2"/>
        <v>Goal</v>
      </c>
      <c r="G116" s="337"/>
    </row>
    <row r="117" spans="2:7">
      <c r="B117" s="244"/>
      <c r="C117" s="357"/>
      <c r="D117" s="358"/>
      <c r="E117" s="362"/>
      <c r="F117" s="336" t="str">
        <f t="shared" si="2"/>
        <v>Goal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45568</v>
      </c>
      <c r="C129" s="245">
        <v>0.208333333333333</v>
      </c>
      <c r="D129" s="246" t="s">
        <v>63</v>
      </c>
      <c r="E129" s="287"/>
      <c r="F129" s="288" t="str">
        <f t="shared" si="2"/>
        <v>Goal</v>
      </c>
      <c r="G129" s="289"/>
    </row>
    <row r="130" spans="2:7">
      <c r="B130" s="244"/>
      <c r="C130" s="247">
        <v>0.215277777777778</v>
      </c>
      <c r="D130" s="248" t="s">
        <v>373</v>
      </c>
      <c r="E130" s="290"/>
      <c r="F130" s="291" t="str">
        <f t="shared" si="2"/>
        <v>Goal</v>
      </c>
      <c r="G130" s="292"/>
    </row>
    <row r="131" spans="2:7">
      <c r="B131" s="244"/>
      <c r="C131" s="247">
        <v>0.243055555555556</v>
      </c>
      <c r="D131" s="248" t="s">
        <v>374</v>
      </c>
      <c r="E131" s="293"/>
      <c r="F131" s="294" t="str">
        <f t="shared" si="2"/>
        <v>Goal</v>
      </c>
      <c r="G131" s="292"/>
    </row>
    <row r="132" spans="2:7">
      <c r="B132" s="244"/>
      <c r="C132" s="247">
        <v>0.277777777777778</v>
      </c>
      <c r="D132" s="248" t="s">
        <v>375</v>
      </c>
      <c r="E132" s="293"/>
      <c r="F132" s="294" t="str">
        <f t="shared" si="2"/>
        <v>Goal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/>
      <c r="F133" s="296" t="str">
        <f t="shared" si="2"/>
        <v>Goal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 t="s">
        <v>435</v>
      </c>
      <c r="D136" s="285"/>
      <c r="E136" s="303">
        <v>1</v>
      </c>
      <c r="F136" s="304" t="str">
        <f t="shared" si="2"/>
        <v>Completed</v>
      </c>
      <c r="G136" s="305"/>
    </row>
    <row r="137" spans="2:7">
      <c r="B137" s="244"/>
      <c r="C137" s="255"/>
      <c r="D137" s="256"/>
      <c r="E137" s="306"/>
      <c r="F137" s="255" t="str">
        <f t="shared" si="2"/>
        <v>Goal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259" t="s">
        <v>69</v>
      </c>
      <c r="D142" s="260"/>
      <c r="E142" s="314" t="s">
        <v>44</v>
      </c>
      <c r="F142" s="315" t="s">
        <v>61</v>
      </c>
      <c r="G142" s="314" t="s">
        <v>62</v>
      </c>
    </row>
    <row r="143" spans="2:7">
      <c r="B143" s="244"/>
      <c r="C143" s="444"/>
      <c r="D143" s="481"/>
      <c r="E143" s="316"/>
      <c r="F143" s="317" t="str">
        <f t="shared" si="2"/>
        <v>Goal</v>
      </c>
      <c r="G143" s="318"/>
    </row>
    <row r="144" spans="2:7">
      <c r="B144" s="244"/>
      <c r="C144" s="473"/>
      <c r="D144" s="475"/>
      <c r="E144" s="319"/>
      <c r="F144" s="320" t="str">
        <f t="shared" si="2"/>
        <v>Goal</v>
      </c>
      <c r="G144" s="321"/>
    </row>
    <row r="145" spans="2:7">
      <c r="B145" s="244"/>
      <c r="C145" s="473"/>
      <c r="D145" s="475"/>
      <c r="E145" s="319"/>
      <c r="F145" s="320" t="str">
        <f t="shared" si="2"/>
        <v>Goal</v>
      </c>
      <c r="G145" s="321"/>
    </row>
    <row r="146" spans="2:7">
      <c r="B146" s="244"/>
      <c r="C146" s="473"/>
      <c r="D146" s="475"/>
      <c r="E146" s="319"/>
      <c r="F146" s="320" t="str">
        <f t="shared" si="2"/>
        <v>Goal</v>
      </c>
      <c r="G146" s="321"/>
    </row>
    <row r="147" ht="15.75" customHeight="1" spans="2:7">
      <c r="B147" s="244"/>
      <c r="C147" s="476"/>
      <c r="D147" s="477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355" t="s">
        <v>460</v>
      </c>
      <c r="D151" s="356"/>
      <c r="E151" s="361">
        <v>1</v>
      </c>
      <c r="F151" s="334" t="str">
        <f t="shared" si="2"/>
        <v>Completed</v>
      </c>
      <c r="G151" s="332"/>
    </row>
    <row r="152" spans="2:7">
      <c r="B152" s="244"/>
      <c r="C152" s="357" t="s">
        <v>458</v>
      </c>
      <c r="D152" s="358"/>
      <c r="E152" s="362">
        <v>1</v>
      </c>
      <c r="F152" s="336" t="str">
        <f t="shared" si="2"/>
        <v>Completed</v>
      </c>
      <c r="G152" s="337"/>
    </row>
    <row r="153" spans="2:7">
      <c r="B153" s="244"/>
      <c r="C153" s="357" t="s">
        <v>461</v>
      </c>
      <c r="D153" s="358"/>
      <c r="E153" s="362">
        <v>1</v>
      </c>
      <c r="F153" s="336" t="str">
        <f t="shared" si="2"/>
        <v>Completed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462</v>
      </c>
      <c r="C165" s="367"/>
      <c r="D165" s="368" t="s">
        <v>404</v>
      </c>
      <c r="E165" s="368" t="s">
        <v>217</v>
      </c>
      <c r="F165" s="368" t="s">
        <v>405</v>
      </c>
      <c r="G165" s="368" t="s">
        <v>406</v>
      </c>
      <c r="H165" s="378" t="s">
        <v>44</v>
      </c>
      <c r="I165" s="384" t="s">
        <v>78</v>
      </c>
    </row>
    <row r="166" ht="45" customHeight="1" spans="2:9">
      <c r="B166" s="369">
        <v>45565</v>
      </c>
      <c r="C166" s="370">
        <v>45569</v>
      </c>
      <c r="D166" s="371" t="s">
        <v>463</v>
      </c>
      <c r="E166" s="371" t="s">
        <v>464</v>
      </c>
      <c r="F166" s="371" t="s">
        <v>83</v>
      </c>
      <c r="G166" s="379" t="s">
        <v>465</v>
      </c>
      <c r="H166" s="380"/>
      <c r="I166" s="385"/>
    </row>
    <row r="167" ht="45" customHeight="1" spans="2:9">
      <c r="B167" s="372"/>
      <c r="C167" s="373"/>
      <c r="D167" s="374"/>
      <c r="E167" s="374" t="s">
        <v>466</v>
      </c>
      <c r="F167" s="374"/>
      <c r="G167" s="221" t="s">
        <v>467</v>
      </c>
      <c r="H167" s="381"/>
      <c r="I167" s="386" t="s">
        <v>79</v>
      </c>
    </row>
    <row r="168" ht="45" customHeight="1" spans="2:9">
      <c r="B168" s="372"/>
      <c r="C168" s="373"/>
      <c r="D168" s="374"/>
      <c r="E168" s="374"/>
      <c r="F168" s="374"/>
      <c r="G168" s="221" t="s">
        <v>468</v>
      </c>
      <c r="H168" s="381"/>
      <c r="I168" s="386" t="s">
        <v>81</v>
      </c>
    </row>
    <row r="169" ht="45" customHeight="1" spans="2:9">
      <c r="B169" s="372"/>
      <c r="C169" s="373"/>
      <c r="D169" s="374"/>
      <c r="E169" s="374"/>
      <c r="F169" s="374"/>
      <c r="G169" s="221"/>
      <c r="H169" s="381"/>
      <c r="I169" s="386" t="s">
        <v>82</v>
      </c>
    </row>
    <row r="170" ht="45" customHeight="1" spans="2:9">
      <c r="B170" s="372"/>
      <c r="C170" s="373"/>
      <c r="D170" s="374"/>
      <c r="E170" s="374"/>
      <c r="F170" s="374"/>
      <c r="G170" s="221"/>
      <c r="H170" s="381"/>
      <c r="I170" s="386" t="s">
        <v>84</v>
      </c>
    </row>
    <row r="171" ht="45" customHeight="1" spans="2:9">
      <c r="B171" s="372"/>
      <c r="C171" s="373"/>
      <c r="D171" s="374"/>
      <c r="E171" s="374"/>
      <c r="F171" s="374"/>
      <c r="G171" s="221"/>
      <c r="H171" s="381"/>
      <c r="I171" s="386" t="s">
        <v>85</v>
      </c>
    </row>
    <row r="172" ht="45" customHeight="1" spans="2:9">
      <c r="B172" s="372"/>
      <c r="C172" s="373"/>
      <c r="D172" s="374"/>
      <c r="E172" s="374"/>
      <c r="F172" s="374"/>
      <c r="G172" s="221"/>
      <c r="H172" s="381"/>
      <c r="I172" s="387"/>
    </row>
    <row r="173" ht="45" customHeight="1" spans="2:9">
      <c r="B173" s="372"/>
      <c r="C173" s="373"/>
      <c r="D173" s="374"/>
      <c r="E173" s="374"/>
      <c r="F173" s="374"/>
      <c r="G173" s="221"/>
      <c r="H173" s="381"/>
      <c r="I173" s="387"/>
    </row>
    <row r="174" ht="45" customHeight="1" spans="2:9">
      <c r="B174" s="372"/>
      <c r="C174" s="373"/>
      <c r="D174" s="374"/>
      <c r="E174" s="374"/>
      <c r="F174" s="374"/>
      <c r="G174" s="221"/>
      <c r="H174" s="381"/>
      <c r="I174" s="387"/>
    </row>
    <row r="175" ht="45" customHeight="1" spans="2:9">
      <c r="B175" s="375"/>
      <c r="C175" s="376"/>
      <c r="D175" s="377"/>
      <c r="E175" s="377"/>
      <c r="F175" s="377"/>
      <c r="G175" s="382"/>
      <c r="H175" s="383"/>
      <c r="I175" s="388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45569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ht="30" customHeight="1" spans="2:7">
      <c r="B186" s="244"/>
      <c r="C186" s="284" t="s">
        <v>469</v>
      </c>
      <c r="D186" s="285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/>
      <c r="D187" s="256"/>
      <c r="E187" s="306"/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444"/>
      <c r="D193" s="481"/>
      <c r="E193" s="316"/>
      <c r="F193" s="317" t="str">
        <f t="shared" si="3"/>
        <v>Goal</v>
      </c>
      <c r="G193" s="318"/>
    </row>
    <row r="194" spans="2:7">
      <c r="B194" s="244"/>
      <c r="C194" s="473"/>
      <c r="D194" s="475"/>
      <c r="E194" s="319"/>
      <c r="F194" s="320" t="str">
        <f t="shared" si="3"/>
        <v>Goal</v>
      </c>
      <c r="G194" s="321"/>
    </row>
    <row r="195" spans="2:7">
      <c r="B195" s="244"/>
      <c r="C195" s="473"/>
      <c r="D195" s="475"/>
      <c r="E195" s="319"/>
      <c r="F195" s="320" t="str">
        <f t="shared" si="3"/>
        <v>Goal</v>
      </c>
      <c r="G195" s="321"/>
    </row>
    <row r="196" spans="2:7">
      <c r="B196" s="244"/>
      <c r="C196" s="473"/>
      <c r="D196" s="475"/>
      <c r="E196" s="319"/>
      <c r="F196" s="320" t="str">
        <f t="shared" si="3"/>
        <v>Goal</v>
      </c>
      <c r="G196" s="321"/>
    </row>
    <row r="197" ht="15.75" customHeight="1" spans="2:7">
      <c r="B197" s="244"/>
      <c r="C197" s="476"/>
      <c r="D197" s="477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470</v>
      </c>
      <c r="D201" s="356"/>
      <c r="E201" s="361"/>
      <c r="F201" s="334" t="str">
        <f t="shared" si="3"/>
        <v>Goal</v>
      </c>
      <c r="G201" s="332"/>
    </row>
    <row r="202" spans="2:7">
      <c r="B202" s="244"/>
      <c r="C202" s="357" t="s">
        <v>471</v>
      </c>
      <c r="D202" s="358"/>
      <c r="E202" s="362">
        <v>1</v>
      </c>
      <c r="F202" s="336" t="str">
        <f t="shared" si="3"/>
        <v>Completed</v>
      </c>
      <c r="G202" s="337"/>
    </row>
    <row r="203" spans="2:7">
      <c r="B203" s="244"/>
      <c r="C203" s="357" t="s">
        <v>472</v>
      </c>
      <c r="D203" s="358"/>
      <c r="E203" s="362" t="s">
        <v>385</v>
      </c>
      <c r="F203" s="336" t="str">
        <f t="shared" si="3"/>
        <v>Goal</v>
      </c>
      <c r="G203" s="337"/>
    </row>
    <row r="204" spans="2:7">
      <c r="B204" s="244"/>
      <c r="C204" s="357" t="s">
        <v>106</v>
      </c>
      <c r="D204" s="358"/>
      <c r="E204" s="362">
        <v>1</v>
      </c>
      <c r="F204" s="336" t="str">
        <f t="shared" si="3"/>
        <v>Completed</v>
      </c>
      <c r="G204" s="337"/>
    </row>
    <row r="205" ht="15" customHeight="1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/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spans="2:7">
      <c r="B230" s="453"/>
      <c r="C230" s="444"/>
      <c r="D230" s="481"/>
      <c r="E230" s="316"/>
      <c r="F230" s="317" t="str">
        <f t="shared" si="3"/>
        <v>Goal</v>
      </c>
      <c r="G230" s="318"/>
    </row>
    <row r="231" spans="2:7">
      <c r="B231" s="453"/>
      <c r="C231" s="473"/>
      <c r="D231" s="475"/>
      <c r="E231" s="319"/>
      <c r="F231" s="320" t="str">
        <f t="shared" si="3"/>
        <v>Goal</v>
      </c>
      <c r="G231" s="321"/>
    </row>
    <row r="232" spans="2:7">
      <c r="B232" s="453"/>
      <c r="C232" s="473"/>
      <c r="D232" s="475"/>
      <c r="E232" s="319"/>
      <c r="F232" s="320" t="str">
        <f t="shared" si="3"/>
        <v>Goal</v>
      </c>
      <c r="G232" s="321"/>
    </row>
    <row r="233" spans="2:7">
      <c r="B233" s="453"/>
      <c r="C233" s="473"/>
      <c r="D233" s="475"/>
      <c r="E233" s="319"/>
      <c r="F233" s="320" t="str">
        <f t="shared" si="3"/>
        <v>Goal</v>
      </c>
      <c r="G233" s="321"/>
    </row>
    <row r="234" ht="15.75" customHeight="1" spans="2:7">
      <c r="B234" s="453"/>
      <c r="C234" s="476"/>
      <c r="D234" s="477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ht="15.15" spans="2:7">
      <c r="B238" s="453"/>
      <c r="C238" s="357" t="s">
        <v>473</v>
      </c>
      <c r="D238" s="358"/>
      <c r="E238" s="361">
        <v>1</v>
      </c>
      <c r="F238" s="334" t="str">
        <f t="shared" si="4"/>
        <v>Completed</v>
      </c>
      <c r="G238" s="332"/>
    </row>
    <row r="239" spans="2:7">
      <c r="B239" s="453"/>
      <c r="C239" s="355" t="s">
        <v>470</v>
      </c>
      <c r="D239" s="356"/>
      <c r="E239" s="362">
        <v>1</v>
      </c>
      <c r="F239" s="336" t="str">
        <f t="shared" si="4"/>
        <v>Completed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192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B165:C165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C166:C175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{36acdfa3-695e-4789-b1a1-2cdb45e46b95}</x14:id>
        </ext>
      </extLst>
    </cfRule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{94402710-1f06-4d32-af24-d8f4193683fd}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{cb6d8b0e-a3a2-4667-8951-5b8eaa8c855c}</x14:id>
        </ext>
      </extLst>
    </cfRule>
  </conditionalFormatting>
  <conditionalFormatting sqref="D4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{cb890d3f-862d-49b3-84cc-18b222a265c4}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{dd8d8d57-c7c2-48fa-ae67-757e682c097b}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{7767d9f5-49cf-45f9-915b-02f2b8f09ad5}</x14:id>
        </ext>
      </extLst>
    </cfRule>
  </conditionalFormatting>
  <conditionalFormatting sqref="E18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{f053fe23-7391-48b4-84c6-3e00b50db9e9}</x14:id>
        </ext>
      </extLst>
    </cfRule>
    <cfRule type="dataBar" priority="5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{4d719f4b-7876-442b-8777-37e95e1274b4}</x14:id>
        </ext>
      </extLst>
    </cfRule>
    <cfRule type="dataBar" priority="5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{cefc605a-ca7d-442d-b79a-a80e036cce4d}</x14:id>
        </ext>
      </extLst>
    </cfRule>
  </conditionalFormatting>
  <conditionalFormatting sqref="E19">
    <cfRule type="dataBar" priority="5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{f4c74d66-6cd3-49ec-84f4-de35e2756cfd}</x14:id>
        </ext>
      </extLst>
    </cfRule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{a64826ff-22d2-4a75-b419-54a06068da77}</x14:id>
        </ext>
      </extLst>
    </cfRule>
    <cfRule type="dataBar" priority="5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{7f70e4d4-85ca-44ee-a794-f41571562a93}</x14:id>
        </ext>
      </extLst>
    </cfRule>
  </conditionalFormatting>
  <conditionalFormatting sqref="E55"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{0cb0b80d-820c-4414-b5db-e21a6395539e}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{60247a84-4cd2-4c50-b3cc-201b41c9bacf}</x14:id>
        </ext>
      </extLst>
    </cfRule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{b686ad02-ab2f-4991-a836-19f2da927dd3}</x14:id>
        </ext>
      </extLst>
    </cfRule>
  </conditionalFormatting>
  <conditionalFormatting sqref="E56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{fbba6efb-4d75-466e-a4d7-6d2921db4ef6}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{118b20e9-f9e1-403f-9087-92706a87e2a7}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{29a4d5c8-976e-4580-a904-2749e3fac2fc}</x14:id>
        </ext>
      </extLst>
    </cfRule>
  </conditionalFormatting>
  <conditionalFormatting sqref="E92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{c7c482ec-9d0e-48b0-a951-4d408d497434}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{68cb698f-94ac-4cb0-a9f3-9c917f49629f}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{7b232104-02a9-4330-af52-eaa1f546d39c}</x14:id>
        </ext>
      </extLst>
    </cfRule>
  </conditionalFormatting>
  <conditionalFormatting sqref="E93"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{f461cb54-05bc-48ff-89b4-68e9e78a922b}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{e05f13a7-5a10-4ac8-b19d-02f91658c32d}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{7d3fbf95-0d33-4d87-815e-6420175e3825}</x14:id>
        </ext>
      </extLst>
    </cfRule>
  </conditionalFormatting>
  <conditionalFormatting sqref="E129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{67c707d9-bcaa-4d9e-9910-c4b9b85fff16}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{5e876434-ee4a-498f-8569-a275fb1d0df7}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{5f0e78fa-640e-4a04-8a26-581a1c818602}</x14:id>
        </ext>
      </extLst>
    </cfRule>
  </conditionalFormatting>
  <conditionalFormatting sqref="E130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{ce158693-de64-4bb4-9d88-09d06d4be698}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{53cf6db9-0c8f-48e4-aba5-e982ec8f5f05}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{cb9c8e56-45f6-4e30-a8f9-a5615f001494}</x14:id>
        </ext>
      </extLst>
    </cfRule>
  </conditionalFormatting>
  <conditionalFormatting sqref="E179"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{003a2a09-dd7c-4242-b0d2-31368b37d2de}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{d0023d0a-52f8-4fbe-87b2-8999cd1a90b6}</x14:id>
        </ext>
      </extLst>
    </cfRule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{062bc03a-02d0-4ef7-bc73-38c6caf7d88a}</x14:id>
        </ext>
      </extLst>
    </cfRule>
  </conditionalFormatting>
  <conditionalFormatting sqref="E180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{36297472-f957-4997-ae94-7338c4e40e62}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{57d7a9b9-be18-41eb-becf-ac353959ac1c}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{b993dec4-65f1-4d53-914c-6b0b74eb9394}</x14:id>
        </ext>
      </extLst>
    </cfRule>
  </conditionalFormatting>
  <conditionalFormatting sqref="E216"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{f796516e-e164-44d9-a51f-3aadeeb20ca2}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{83fd4b93-ee8c-4e58-9138-23c9b86c481c}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{feed8a09-20b1-4ea8-adce-9866c9d0df0a}</x14:id>
        </ext>
      </extLst>
    </cfRule>
  </conditionalFormatting>
  <conditionalFormatting sqref="E217"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{b423e2ad-96fe-4ab9-b54b-610092a10b63}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{84a446ed-6563-4b6c-a911-7203e1a65c58}</x14:id>
        </ext>
      </extLst>
    </cfRule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{3a84b674-b661-4763-9c89-3d9db85ef2eb}</x14:id>
        </ext>
      </extLst>
    </cfRule>
  </conditionalFormatting>
  <conditionalFormatting sqref="E40:E49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{fd8ba04e-5594-4f5f-9b17-bf42f6bc38ea}</x14:id>
        </ext>
      </extLst>
    </cfRule>
  </conditionalFormatting>
  <conditionalFormatting sqref="E77:E86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{b4c5df52-e4d0-4a6d-8fe0-7d9b432aba2f}</x14:id>
        </ext>
      </extLst>
    </cfRule>
  </conditionalFormatting>
  <conditionalFormatting sqref="E114:E123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{3a24db0e-b236-4010-97ae-3d987dbe088c}</x14:id>
        </ext>
      </extLst>
    </cfRule>
  </conditionalFormatting>
  <conditionalFormatting sqref="E151:E16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{05b46e60-8d6b-4193-aece-a1cd9646ba43}</x14:id>
        </ext>
      </extLst>
    </cfRule>
  </conditionalFormatting>
  <conditionalFormatting sqref="E201:E210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{02702fc2-5292-4d7c-ba87-e78940dd6e31}</x14:id>
        </ext>
      </extLst>
    </cfRule>
  </conditionalFormatting>
  <conditionalFormatting sqref="E238:E247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{6cf62a64-eacc-43ed-ac53-06784056c607}</x14:id>
        </ext>
      </extLst>
    </cfRule>
  </conditionalFormatting>
  <conditionalFormatting sqref="E248:E249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{ffdfa3a0-7795-4492-9cb7-588115f17b03}</x14:id>
        </ext>
      </extLst>
    </cfRule>
  </conditionalFormatting>
  <conditionalFormatting sqref="H166:H17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{edaf073c-bf62-467c-9d93-78f653d64b68}</x14:id>
        </ext>
      </extLst>
    </cfRule>
  </conditionalFormatting>
  <conditionalFormatting sqref="D3:D12;D14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{a494c32e-815a-4613-bb9e-de9ac563f17c}</x14:id>
        </ext>
      </extLst>
    </cfRule>
  </conditionalFormatting>
  <conditionalFormatting sqref="E18:E22;E25:E29;E32:E37;E50:E51">
    <cfRule type="dataBar" priority="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{07c84054-64b1-4099-bb9d-9cc82afbadd4}</x14:id>
        </ext>
      </extLst>
    </cfRule>
  </conditionalFormatting>
  <conditionalFormatting sqref="E55:E59;E62:E66;E69:E74;E87:E88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{fc53003e-a7d5-40e9-9f90-5edccfb8faae}</x14:id>
        </ext>
      </extLst>
    </cfRule>
  </conditionalFormatting>
  <conditionalFormatting sqref="E92:E96;E99:E103;E106:E111;E124:E125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{615daa5a-8339-4fc8-bf32-fcd92fb1fb7b}</x14:id>
        </ext>
      </extLst>
    </cfRule>
  </conditionalFormatting>
  <conditionalFormatting sqref="E129:E133;E136:E140;E143:E148;E161:E162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{a9a3b581-468a-4626-9aa5-316559666342}</x14:id>
        </ext>
      </extLst>
    </cfRule>
  </conditionalFormatting>
  <conditionalFormatting sqref="E179:E183;E186:E190;E193:E198;E211:E21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{bf7289e9-478c-4982-8b3e-1ad8ed936f6d}</x14:id>
        </ext>
      </extLst>
    </cfRule>
  </conditionalFormatting>
  <conditionalFormatting sqref="E216:E220;E223:E227;E230:E235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{a2cd9762-4509-4a5b-afb5-9f70f807786b}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acdfa3-695e-4789-b1a1-2cdb45e46b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4402710-1f06-4d32-af24-d8f4193683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b6d8b0e-a3a2-4667-8951-5b8eaa8c85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cb890d3f-862d-49b3-84cc-18b222a265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d8d8d57-c7c2-48fa-ae67-757e682c09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67d9f5-49cf-45f9-915b-02f2b8f09ad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f053fe23-7391-48b4-84c6-3e00b50db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d719f4b-7876-442b-8777-37e95e1274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efc605a-ca7d-442d-b79a-a80e036cce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f4c74d66-6cd3-49ec-84f4-de35e2756c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64826ff-22d2-4a75-b419-54a06068d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f70e4d4-85ca-44ee-a794-f41571562a9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0cb0b80d-820c-4414-b5db-e21a639553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0247a84-4cd2-4c50-b3cc-201b41c9ba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686ad02-ab2f-4991-a836-19f2da927dd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fbba6efb-4d75-466e-a4d7-6d2921db4e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18b20e9-f9e1-403f-9087-92706a87e2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9a4d5c8-976e-4580-a904-2749e3fac2f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c7c482ec-9d0e-48b0-a951-4d408d49743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8cb698f-94ac-4cb0-a9f3-9c917f49629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b232104-02a9-4330-af52-eaa1f546d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f461cb54-05bc-48ff-89b4-68e9e78a922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05f13a7-5a10-4ac8-b19d-02f91658c3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d3fbf95-0d33-4d87-815e-6420175e382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67c707d9-bcaa-4d9e-9910-c4b9b85fff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e876434-ee4a-498f-8569-a275fb1d0d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f0e78fa-640e-4a04-8a26-581a1c8186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ce158693-de64-4bb4-9d88-09d06d4be69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3cf6db9-0c8f-48e4-aba5-e982ec8f5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9c8e56-45f6-4e30-a8f9-a5615f00149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003a2a09-dd7c-4242-b0d2-31368b37d2d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0023d0a-52f8-4fbe-87b2-8999cd1a90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62bc03a-02d0-4ef7-bc73-38c6caf7d8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36297472-f957-4997-ae94-7338c4e40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7d7a9b9-be18-41eb-becf-ac353959ac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993dec4-65f1-4d53-914c-6b0b74eb939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f796516e-e164-44d9-a51f-3aadeeb20ca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3fd4b93-ee8c-4e58-9138-23c9b86c4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eed8a09-20b1-4ea8-adce-9866c9d0df0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b423e2ad-96fe-4ab9-b54b-610092a10b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4a446ed-6563-4b6c-a911-7203e1a65c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a84b674-b661-4763-9c89-3d9db85ef2e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fd8ba04e-5594-4f5f-9b17-bf42f6bc38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b4c5df52-e4d0-4a6d-8fe0-7d9b432aba2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3a24db0e-b236-4010-97ae-3d987dbe08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05b46e60-8d6b-4193-aece-a1cd9646ba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02702fc2-5292-4d7c-ba87-e78940dd6e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6cf62a64-eacc-43ed-ac53-06784056c60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ffdfa3a0-7795-4492-9cb7-588115f17b0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edaf073c-bf62-467c-9d93-78f653d64b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a494c32e-815a-4613-bb9e-de9ac563f17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07c84054-64b1-4099-bb9d-9cc82afbadd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fc53003e-a7d5-40e9-9f90-5edccfb8fa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615daa5a-8339-4fc8-bf32-fcd92fb1fb7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a9a3b581-468a-4626-9aa5-3165596663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bf7289e9-478c-4982-8b3e-1ad8ed936f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a2cd9762-4509-4a5b-afb5-9f70f807786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topLeftCell="E117" workbookViewId="0">
      <selection activeCell="E117" sqref="E117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45558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55" t="s">
        <v>474</v>
      </c>
      <c r="D25" s="256"/>
      <c r="E25" s="303"/>
      <c r="F25" s="304" t="str">
        <f t="shared" si="0"/>
        <v>Goal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261"/>
      <c r="D32" s="262"/>
      <c r="E32" s="316"/>
      <c r="F32" s="317" t="str">
        <f t="shared" si="0"/>
        <v>Goal</v>
      </c>
      <c r="G32" s="318"/>
    </row>
    <row r="33" ht="15" customHeight="1" spans="2:7">
      <c r="B33" s="244"/>
      <c r="C33" s="263"/>
      <c r="D33" s="264"/>
      <c r="E33" s="319"/>
      <c r="F33" s="320" t="str">
        <f t="shared" si="0"/>
        <v>Goal</v>
      </c>
      <c r="G33" s="321"/>
    </row>
    <row r="34" ht="15" customHeight="1" spans="2:7">
      <c r="B34" s="244"/>
      <c r="C34" s="263"/>
      <c r="D34" s="264"/>
      <c r="E34" s="319"/>
      <c r="F34" s="320" t="str">
        <f t="shared" si="0"/>
        <v>Goal</v>
      </c>
      <c r="G34" s="321"/>
    </row>
    <row r="35" ht="15" customHeight="1" spans="2:7">
      <c r="B35" s="244"/>
      <c r="C35" s="263"/>
      <c r="D35" s="264"/>
      <c r="E35" s="319"/>
      <c r="F35" s="320" t="str">
        <f t="shared" si="0"/>
        <v>Goal</v>
      </c>
      <c r="G35" s="321"/>
    </row>
    <row r="36" ht="15" customHeight="1" spans="2:7">
      <c r="B36" s="244"/>
      <c r="C36" s="265"/>
      <c r="D36" s="266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/>
      <c r="D40" s="356"/>
      <c r="E40" s="361"/>
      <c r="F40" s="334" t="str">
        <f t="shared" si="0"/>
        <v>Goal</v>
      </c>
      <c r="G40" s="332"/>
    </row>
    <row r="41" ht="15" customHeight="1" spans="2:7">
      <c r="B41" s="244"/>
      <c r="C41" s="357"/>
      <c r="D41" s="358"/>
      <c r="E41" s="362"/>
      <c r="F41" s="336" t="str">
        <f t="shared" si="0"/>
        <v>Goal</v>
      </c>
      <c r="G41" s="337"/>
    </row>
    <row r="42" ht="15" customHeight="1" spans="2:7">
      <c r="B42" s="244"/>
      <c r="C42" s="357"/>
      <c r="D42" s="358"/>
      <c r="E42" s="362"/>
      <c r="F42" s="336" t="str">
        <f t="shared" si="0"/>
        <v>Goal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/>
      <c r="C55" s="245">
        <v>0.208333333333333</v>
      </c>
      <c r="D55" s="246" t="s">
        <v>63</v>
      </c>
      <c r="E55" s="287"/>
      <c r="F55" s="288" t="str">
        <f t="shared" si="0"/>
        <v>Goal</v>
      </c>
      <c r="G55" s="289"/>
    </row>
    <row r="56" spans="2:7">
      <c r="B56" s="244"/>
      <c r="C56" s="247">
        <v>0.215277777777778</v>
      </c>
      <c r="D56" s="248" t="s">
        <v>373</v>
      </c>
      <c r="E56" s="290"/>
      <c r="F56" s="291" t="str">
        <f t="shared" si="0"/>
        <v>Goal</v>
      </c>
      <c r="G56" s="292"/>
    </row>
    <row r="57" spans="2:7">
      <c r="B57" s="244"/>
      <c r="C57" s="247">
        <v>0.243055555555556</v>
      </c>
      <c r="D57" s="248" t="s">
        <v>374</v>
      </c>
      <c r="E57" s="293"/>
      <c r="F57" s="294" t="str">
        <f t="shared" si="0"/>
        <v>Goal</v>
      </c>
      <c r="G57" s="292"/>
    </row>
    <row r="58" spans="2:7">
      <c r="B58" s="244"/>
      <c r="C58" s="247">
        <v>0.277777777777778</v>
      </c>
      <c r="D58" s="248" t="s">
        <v>375</v>
      </c>
      <c r="E58" s="293"/>
      <c r="F58" s="294" t="str">
        <f t="shared" si="0"/>
        <v>Goal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/>
      <c r="F59" s="296" t="str">
        <f t="shared" si="0"/>
        <v>Goal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/>
      <c r="D62" s="285"/>
      <c r="E62" s="303"/>
      <c r="F62" s="304" t="str">
        <f t="shared" si="0"/>
        <v>Goal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261"/>
      <c r="D69" s="262"/>
      <c r="E69" s="316"/>
      <c r="F69" s="317" t="str">
        <f t="shared" si="0"/>
        <v>Goal</v>
      </c>
      <c r="G69" s="318"/>
    </row>
    <row r="70" spans="2:7">
      <c r="B70" s="244"/>
      <c r="C70" s="263"/>
      <c r="D70" s="264"/>
      <c r="E70" s="319"/>
      <c r="F70" s="320" t="str">
        <f t="shared" si="0"/>
        <v>Goal</v>
      </c>
      <c r="G70" s="321"/>
    </row>
    <row r="71" spans="2:7">
      <c r="B71" s="244"/>
      <c r="C71" s="263"/>
      <c r="D71" s="264"/>
      <c r="E71" s="319"/>
      <c r="F71" s="320" t="str">
        <f t="shared" si="0"/>
        <v>Goal</v>
      </c>
      <c r="G71" s="321"/>
    </row>
    <row r="72" spans="2:7">
      <c r="B72" s="244"/>
      <c r="C72" s="263"/>
      <c r="D72" s="264"/>
      <c r="E72" s="319"/>
      <c r="F72" s="320" t="str">
        <f t="shared" si="0"/>
        <v>Goal</v>
      </c>
      <c r="G72" s="321"/>
    </row>
    <row r="73" ht="15.75" customHeight="1" spans="2:7">
      <c r="B73" s="244"/>
      <c r="C73" s="265"/>
      <c r="D73" s="266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/>
      <c r="D77" s="356"/>
      <c r="E77" s="361"/>
      <c r="F77" s="334" t="str">
        <f t="shared" si="0"/>
        <v>Goal</v>
      </c>
      <c r="G77" s="332"/>
    </row>
    <row r="78" spans="2:7">
      <c r="B78" s="244"/>
      <c r="C78" s="357"/>
      <c r="D78" s="358"/>
      <c r="E78" s="362"/>
      <c r="F78" s="336" t="str">
        <f t="shared" si="0"/>
        <v>Goal</v>
      </c>
      <c r="G78" s="337"/>
    </row>
    <row r="79" spans="2:7">
      <c r="B79" s="244"/>
      <c r="C79" s="357"/>
      <c r="D79" s="358"/>
      <c r="E79" s="362"/>
      <c r="F79" s="336" t="str">
        <f t="shared" si="0"/>
        <v>Goal</v>
      </c>
      <c r="G79" s="337"/>
    </row>
    <row r="80" spans="2:7">
      <c r="B80" s="244"/>
      <c r="C80" s="357"/>
      <c r="D80" s="358"/>
      <c r="E80" s="362"/>
      <c r="F80" s="336" t="str">
        <f t="shared" si="0"/>
        <v>Goal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45560</v>
      </c>
      <c r="C92" s="245">
        <v>0.208333333333333</v>
      </c>
      <c r="D92" s="246" t="s">
        <v>63</v>
      </c>
      <c r="E92" s="287"/>
      <c r="F92" s="288" t="str">
        <f t="shared" si="1"/>
        <v>Goal</v>
      </c>
      <c r="G92" s="289"/>
    </row>
    <row r="93" spans="2:7">
      <c r="B93" s="244"/>
      <c r="C93" s="247">
        <v>0.215277777777778</v>
      </c>
      <c r="D93" s="248" t="s">
        <v>373</v>
      </c>
      <c r="E93" s="290"/>
      <c r="F93" s="291" t="str">
        <f t="shared" si="1"/>
        <v>Goal</v>
      </c>
      <c r="G93" s="292"/>
    </row>
    <row r="94" spans="2:7">
      <c r="B94" s="244"/>
      <c r="C94" s="247">
        <v>0.243055555555556</v>
      </c>
      <c r="D94" s="248" t="s">
        <v>374</v>
      </c>
      <c r="E94" s="293"/>
      <c r="F94" s="294" t="str">
        <f t="shared" si="1"/>
        <v>Goal</v>
      </c>
      <c r="G94" s="292"/>
    </row>
    <row r="95" spans="2:7">
      <c r="B95" s="244"/>
      <c r="C95" s="247">
        <v>0.277777777777778</v>
      </c>
      <c r="D95" s="248" t="s">
        <v>375</v>
      </c>
      <c r="E95" s="293"/>
      <c r="F95" s="294" t="str">
        <f t="shared" si="1"/>
        <v>Goal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/>
      <c r="F96" s="296" t="str">
        <f t="shared" si="1"/>
        <v>Goal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475</v>
      </c>
      <c r="D99" s="285"/>
      <c r="E99" s="303">
        <v>1</v>
      </c>
      <c r="F99" s="304" t="str">
        <f t="shared" si="1"/>
        <v>Completed</v>
      </c>
      <c r="G99" s="305"/>
    </row>
    <row r="100" spans="2:7">
      <c r="B100" s="244"/>
      <c r="C100" s="255"/>
      <c r="D100" s="256"/>
      <c r="E100" s="306"/>
      <c r="F100" s="255" t="str">
        <f t="shared" si="1"/>
        <v>Goal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444"/>
      <c r="D106" s="481"/>
      <c r="E106" s="316"/>
      <c r="F106" s="317" t="str">
        <f t="shared" ref="F106:F169" si="2">IF(E106=100%,"Completed","Goal")</f>
        <v>Goal</v>
      </c>
      <c r="G106" s="318"/>
    </row>
    <row r="107" spans="2:7">
      <c r="B107" s="244"/>
      <c r="C107" s="473"/>
      <c r="D107" s="475"/>
      <c r="E107" s="319"/>
      <c r="F107" s="320" t="str">
        <f t="shared" si="2"/>
        <v>Goal</v>
      </c>
      <c r="G107" s="321"/>
    </row>
    <row r="108" spans="2:7">
      <c r="B108" s="244"/>
      <c r="C108" s="473"/>
      <c r="D108" s="475"/>
      <c r="E108" s="319"/>
      <c r="F108" s="320" t="str">
        <f t="shared" si="2"/>
        <v>Goal</v>
      </c>
      <c r="G108" s="321"/>
    </row>
    <row r="109" spans="2:7">
      <c r="B109" s="244"/>
      <c r="C109" s="473"/>
      <c r="D109" s="475"/>
      <c r="E109" s="319"/>
      <c r="F109" s="320" t="str">
        <f t="shared" si="2"/>
        <v>Goal</v>
      </c>
      <c r="G109" s="321"/>
    </row>
    <row r="110" ht="15.75" customHeight="1" spans="2:7">
      <c r="B110" s="244"/>
      <c r="C110" s="476"/>
      <c r="D110" s="477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45</v>
      </c>
      <c r="D114" s="356"/>
      <c r="E114" s="361">
        <v>1</v>
      </c>
      <c r="F114" s="334" t="str">
        <f t="shared" si="2"/>
        <v>Completed</v>
      </c>
      <c r="G114" s="332"/>
    </row>
    <row r="115" spans="2:7">
      <c r="B115" s="244"/>
      <c r="C115" s="357" t="s">
        <v>476</v>
      </c>
      <c r="D115" s="358"/>
      <c r="E115" s="362">
        <v>1</v>
      </c>
      <c r="F115" s="336" t="str">
        <f t="shared" si="2"/>
        <v>Completed</v>
      </c>
      <c r="G115" s="337"/>
    </row>
    <row r="116" spans="2:7">
      <c r="B116" s="244"/>
      <c r="C116" s="357" t="s">
        <v>477</v>
      </c>
      <c r="D116" s="358"/>
      <c r="E116" s="362">
        <v>1</v>
      </c>
      <c r="F116" s="336" t="str">
        <f t="shared" si="2"/>
        <v>Completed</v>
      </c>
      <c r="G116" s="337"/>
    </row>
    <row r="117" spans="2:7">
      <c r="B117" s="244"/>
      <c r="C117" s="357"/>
      <c r="D117" s="358"/>
      <c r="E117" s="362"/>
      <c r="F117" s="336" t="str">
        <f t="shared" si="2"/>
        <v>Goal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45561</v>
      </c>
      <c r="C129" s="245">
        <v>0.208333333333333</v>
      </c>
      <c r="D129" s="246" t="s">
        <v>63</v>
      </c>
      <c r="E129" s="287"/>
      <c r="F129" s="288" t="str">
        <f t="shared" si="2"/>
        <v>Goal</v>
      </c>
      <c r="G129" s="289"/>
    </row>
    <row r="130" spans="2:7">
      <c r="B130" s="244"/>
      <c r="C130" s="247">
        <v>0.215277777777778</v>
      </c>
      <c r="D130" s="248" t="s">
        <v>373</v>
      </c>
      <c r="E130" s="290"/>
      <c r="F130" s="291" t="str">
        <f t="shared" si="2"/>
        <v>Goal</v>
      </c>
      <c r="G130" s="292"/>
    </row>
    <row r="131" spans="2:7">
      <c r="B131" s="244"/>
      <c r="C131" s="247">
        <v>0.243055555555556</v>
      </c>
      <c r="D131" s="248" t="s">
        <v>374</v>
      </c>
      <c r="E131" s="293"/>
      <c r="F131" s="294" t="str">
        <f t="shared" si="2"/>
        <v>Goal</v>
      </c>
      <c r="G131" s="292"/>
    </row>
    <row r="132" spans="2:7">
      <c r="B132" s="244"/>
      <c r="C132" s="247">
        <v>0.277777777777778</v>
      </c>
      <c r="D132" s="248" t="s">
        <v>375</v>
      </c>
      <c r="E132" s="293"/>
      <c r="F132" s="294" t="str">
        <f t="shared" si="2"/>
        <v>Goal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/>
      <c r="F133" s="296" t="str">
        <f t="shared" si="2"/>
        <v>Goal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/>
      <c r="D136" s="285"/>
      <c r="E136" s="303"/>
      <c r="F136" s="304" t="str">
        <f t="shared" si="2"/>
        <v>Goal</v>
      </c>
      <c r="G136" s="305"/>
    </row>
    <row r="137" spans="2:7">
      <c r="B137" s="244"/>
      <c r="C137" s="255"/>
      <c r="D137" s="256"/>
      <c r="E137" s="306"/>
      <c r="F137" s="255" t="str">
        <f t="shared" si="2"/>
        <v>Goal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259" t="s">
        <v>69</v>
      </c>
      <c r="D142" s="260"/>
      <c r="E142" s="314" t="s">
        <v>44</v>
      </c>
      <c r="F142" s="315" t="s">
        <v>61</v>
      </c>
      <c r="G142" s="314" t="s">
        <v>62</v>
      </c>
    </row>
    <row r="143" ht="28.8" spans="2:7">
      <c r="B143" s="244"/>
      <c r="C143" s="482" t="s">
        <v>478</v>
      </c>
      <c r="D143" s="483" t="s">
        <v>479</v>
      </c>
      <c r="E143" s="316">
        <v>1</v>
      </c>
      <c r="F143" s="317" t="str">
        <f t="shared" si="2"/>
        <v>Completed</v>
      </c>
      <c r="G143" s="318"/>
    </row>
    <row r="144" spans="2:7">
      <c r="B144" s="244"/>
      <c r="C144" s="473"/>
      <c r="D144" s="475"/>
      <c r="E144" s="319"/>
      <c r="F144" s="320" t="str">
        <f t="shared" si="2"/>
        <v>Goal</v>
      </c>
      <c r="G144" s="321"/>
    </row>
    <row r="145" spans="2:7">
      <c r="B145" s="244"/>
      <c r="C145" s="473"/>
      <c r="D145" s="475"/>
      <c r="E145" s="319"/>
      <c r="F145" s="320" t="str">
        <f t="shared" si="2"/>
        <v>Goal</v>
      </c>
      <c r="G145" s="321"/>
    </row>
    <row r="146" spans="2:7">
      <c r="B146" s="244"/>
      <c r="C146" s="473"/>
      <c r="D146" s="475"/>
      <c r="E146" s="319"/>
      <c r="F146" s="320" t="str">
        <f t="shared" si="2"/>
        <v>Goal</v>
      </c>
      <c r="G146" s="321"/>
    </row>
    <row r="147" ht="15.75" customHeight="1" spans="2:7">
      <c r="B147" s="244"/>
      <c r="C147" s="476"/>
      <c r="D147" s="477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355" t="s">
        <v>480</v>
      </c>
      <c r="D151" s="356"/>
      <c r="E151" s="361">
        <v>1</v>
      </c>
      <c r="F151" s="334" t="str">
        <f t="shared" si="2"/>
        <v>Completed</v>
      </c>
      <c r="G151" s="332"/>
    </row>
    <row r="152" spans="2:7">
      <c r="B152" s="244"/>
      <c r="C152" s="357"/>
      <c r="D152" s="358"/>
      <c r="E152" s="362"/>
      <c r="F152" s="336" t="str">
        <f t="shared" si="2"/>
        <v>Goal</v>
      </c>
      <c r="G152" s="337"/>
    </row>
    <row r="153" spans="2:7">
      <c r="B153" s="244"/>
      <c r="C153" s="357"/>
      <c r="D153" s="358"/>
      <c r="E153" s="362"/>
      <c r="F153" s="336" t="str">
        <f t="shared" si="2"/>
        <v>Goal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462</v>
      </c>
      <c r="C165" s="367"/>
      <c r="D165" s="368" t="s">
        <v>404</v>
      </c>
      <c r="E165" s="368" t="s">
        <v>217</v>
      </c>
      <c r="F165" s="368" t="s">
        <v>405</v>
      </c>
      <c r="G165" s="368" t="s">
        <v>406</v>
      </c>
      <c r="H165" s="378" t="s">
        <v>44</v>
      </c>
      <c r="I165" s="384" t="s">
        <v>78</v>
      </c>
    </row>
    <row r="166" ht="15" customHeight="1" spans="2:9">
      <c r="B166" s="369"/>
      <c r="C166" s="370"/>
      <c r="D166" s="371"/>
      <c r="E166" s="371"/>
      <c r="F166" s="371"/>
      <c r="G166" s="379"/>
      <c r="H166" s="380"/>
      <c r="I166" s="385"/>
    </row>
    <row r="167" ht="15" customHeight="1" spans="2:9">
      <c r="B167" s="372"/>
      <c r="C167" s="373"/>
      <c r="D167" s="374"/>
      <c r="E167" s="374"/>
      <c r="F167" s="374"/>
      <c r="G167" s="221"/>
      <c r="H167" s="381"/>
      <c r="I167" s="386" t="s">
        <v>79</v>
      </c>
    </row>
    <row r="168" ht="15" customHeight="1" spans="2:9">
      <c r="B168" s="372"/>
      <c r="C168" s="373"/>
      <c r="D168" s="374"/>
      <c r="E168" s="374"/>
      <c r="F168" s="374"/>
      <c r="G168" s="221"/>
      <c r="H168" s="381"/>
      <c r="I168" s="386" t="s">
        <v>81</v>
      </c>
    </row>
    <row r="169" ht="15" customHeight="1" spans="2:9">
      <c r="B169" s="372"/>
      <c r="C169" s="373"/>
      <c r="D169" s="374"/>
      <c r="E169" s="374"/>
      <c r="F169" s="374"/>
      <c r="G169" s="221"/>
      <c r="H169" s="381"/>
      <c r="I169" s="386" t="s">
        <v>82</v>
      </c>
    </row>
    <row r="170" ht="15" customHeight="1" spans="2:9">
      <c r="B170" s="372"/>
      <c r="C170" s="373"/>
      <c r="D170" s="374"/>
      <c r="E170" s="374"/>
      <c r="F170" s="374"/>
      <c r="G170" s="221"/>
      <c r="H170" s="381"/>
      <c r="I170" s="386" t="s">
        <v>84</v>
      </c>
    </row>
    <row r="171" ht="15" customHeight="1" spans="2:9">
      <c r="B171" s="372"/>
      <c r="C171" s="373"/>
      <c r="D171" s="374"/>
      <c r="E171" s="374"/>
      <c r="F171" s="374"/>
      <c r="G171" s="221"/>
      <c r="H171" s="381"/>
      <c r="I171" s="386" t="s">
        <v>85</v>
      </c>
    </row>
    <row r="172" ht="15" customHeight="1" spans="2:9">
      <c r="B172" s="372"/>
      <c r="C172" s="373"/>
      <c r="D172" s="374"/>
      <c r="E172" s="374"/>
      <c r="F172" s="374"/>
      <c r="G172" s="221"/>
      <c r="H172" s="381"/>
      <c r="I172" s="387"/>
    </row>
    <row r="173" ht="15" customHeight="1" spans="2:9">
      <c r="B173" s="372"/>
      <c r="C173" s="373"/>
      <c r="D173" s="374"/>
      <c r="E173" s="374"/>
      <c r="F173" s="374"/>
      <c r="G173" s="221"/>
      <c r="H173" s="381"/>
      <c r="I173" s="387"/>
    </row>
    <row r="174" ht="15" customHeight="1" spans="2:9">
      <c r="B174" s="372"/>
      <c r="C174" s="373"/>
      <c r="D174" s="374"/>
      <c r="E174" s="374"/>
      <c r="F174" s="374"/>
      <c r="G174" s="221"/>
      <c r="H174" s="381"/>
      <c r="I174" s="387"/>
    </row>
    <row r="175" ht="15" customHeight="1" spans="2:9">
      <c r="B175" s="375"/>
      <c r="C175" s="376"/>
      <c r="D175" s="377"/>
      <c r="E175" s="377"/>
      <c r="F175" s="377"/>
      <c r="G175" s="382"/>
      <c r="H175" s="383"/>
      <c r="I175" s="388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45562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spans="2:7">
      <c r="B186" s="244"/>
      <c r="C186" s="284" t="s">
        <v>474</v>
      </c>
      <c r="D186" s="285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/>
      <c r="D187" s="256"/>
      <c r="E187" s="306"/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444"/>
      <c r="D193" s="481"/>
      <c r="E193" s="316"/>
      <c r="F193" s="317" t="str">
        <f t="shared" si="3"/>
        <v>Goal</v>
      </c>
      <c r="G193" s="318"/>
    </row>
    <row r="194" spans="2:7">
      <c r="B194" s="244"/>
      <c r="C194" s="473"/>
      <c r="D194" s="475"/>
      <c r="E194" s="319"/>
      <c r="F194" s="320" t="str">
        <f t="shared" si="3"/>
        <v>Goal</v>
      </c>
      <c r="G194" s="321"/>
    </row>
    <row r="195" spans="2:7">
      <c r="B195" s="244"/>
      <c r="C195" s="473"/>
      <c r="D195" s="475"/>
      <c r="E195" s="319"/>
      <c r="F195" s="320" t="str">
        <f t="shared" si="3"/>
        <v>Goal</v>
      </c>
      <c r="G195" s="321"/>
    </row>
    <row r="196" spans="2:7">
      <c r="B196" s="244"/>
      <c r="C196" s="473"/>
      <c r="D196" s="475"/>
      <c r="E196" s="319"/>
      <c r="F196" s="320" t="str">
        <f t="shared" si="3"/>
        <v>Goal</v>
      </c>
      <c r="G196" s="321"/>
    </row>
    <row r="197" ht="15.75" customHeight="1" spans="2:7">
      <c r="B197" s="244"/>
      <c r="C197" s="476"/>
      <c r="D197" s="477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481</v>
      </c>
      <c r="D201" s="356"/>
      <c r="E201" s="361"/>
      <c r="F201" s="334" t="str">
        <f t="shared" si="3"/>
        <v>Goal</v>
      </c>
      <c r="G201" s="332"/>
    </row>
    <row r="202" spans="2:7">
      <c r="B202" s="244"/>
      <c r="C202" s="357" t="s">
        <v>482</v>
      </c>
      <c r="D202" s="358"/>
      <c r="E202" s="362"/>
      <c r="F202" s="336" t="str">
        <f t="shared" si="3"/>
        <v>Goal</v>
      </c>
      <c r="G202" s="337"/>
    </row>
    <row r="203" spans="2:7">
      <c r="B203" s="244"/>
      <c r="C203" s="357"/>
      <c r="D203" s="358"/>
      <c r="E203" s="362"/>
      <c r="F203" s="336" t="str">
        <f t="shared" si="3"/>
        <v>Goal</v>
      </c>
      <c r="G203" s="337"/>
    </row>
    <row r="204" spans="2:7">
      <c r="B204" s="244"/>
      <c r="C204" s="357"/>
      <c r="D204" s="358"/>
      <c r="E204" s="362"/>
      <c r="F204" s="336" t="str">
        <f t="shared" si="3"/>
        <v>Goal</v>
      </c>
      <c r="G204" s="337"/>
    </row>
    <row r="205" ht="15" customHeight="1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/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ht="230.4" spans="2:7">
      <c r="B230" s="453"/>
      <c r="C230" s="444" t="s">
        <v>483</v>
      </c>
      <c r="D230" s="467" t="s">
        <v>484</v>
      </c>
      <c r="E230" s="316"/>
      <c r="F230" s="317" t="str">
        <f t="shared" si="3"/>
        <v>Goal</v>
      </c>
      <c r="G230" s="318"/>
    </row>
    <row r="231" spans="2:7">
      <c r="B231" s="453"/>
      <c r="C231" s="473"/>
      <c r="D231" s="475"/>
      <c r="E231" s="319"/>
      <c r="F231" s="320" t="str">
        <f t="shared" si="3"/>
        <v>Goal</v>
      </c>
      <c r="G231" s="321"/>
    </row>
    <row r="232" spans="2:7">
      <c r="B232" s="453"/>
      <c r="C232" s="473"/>
      <c r="D232" s="475"/>
      <c r="E232" s="319"/>
      <c r="F232" s="320" t="str">
        <f t="shared" si="3"/>
        <v>Goal</v>
      </c>
      <c r="G232" s="321"/>
    </row>
    <row r="233" spans="2:7">
      <c r="B233" s="453"/>
      <c r="C233" s="473"/>
      <c r="D233" s="475"/>
      <c r="E233" s="319"/>
      <c r="F233" s="320" t="str">
        <f t="shared" si="3"/>
        <v>Goal</v>
      </c>
      <c r="G233" s="321"/>
    </row>
    <row r="234" ht="15.75" customHeight="1" spans="2:7">
      <c r="B234" s="453"/>
      <c r="C234" s="476"/>
      <c r="D234" s="477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202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2:D32"/>
    <mergeCell ref="C33:D33"/>
    <mergeCell ref="C34:D34"/>
    <mergeCell ref="C35:D35"/>
    <mergeCell ref="C36:D36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69:D69"/>
    <mergeCell ref="C70:D70"/>
    <mergeCell ref="C71:D71"/>
    <mergeCell ref="C72:D72"/>
    <mergeCell ref="C73:D73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B165:C165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C166:C175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{14e4a656-051a-43e1-b7ab-f980f655b412}</x14:id>
        </ext>
      </extLst>
    </cfRule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{0bb3ed9a-893f-43c7-b6f9-c387be0aa9fd}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{82e047fa-054b-485f-ba21-b224346c5a96}</x14:id>
        </ext>
      </extLst>
    </cfRule>
  </conditionalFormatting>
  <conditionalFormatting sqref="D4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{7773c064-9f86-409a-906e-b3e6865e8348}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{2e1f5436-6755-455c-b915-78c2daba2a5f}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{387c37fb-cfd5-4564-bdac-021d5b76832a}</x14:id>
        </ext>
      </extLst>
    </cfRule>
  </conditionalFormatting>
  <conditionalFormatting sqref="E18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{c625051d-f0cd-4309-991e-03cc28acd224}</x14:id>
        </ext>
      </extLst>
    </cfRule>
    <cfRule type="dataBar" priority="5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{bdb4ba9f-0c5a-47d1-8334-9f9b5456f2a0}</x14:id>
        </ext>
      </extLst>
    </cfRule>
    <cfRule type="dataBar" priority="5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{ebe038b4-747b-457e-8229-5394fe9f226d}</x14:id>
        </ext>
      </extLst>
    </cfRule>
  </conditionalFormatting>
  <conditionalFormatting sqref="E19">
    <cfRule type="dataBar" priority="5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{12cf7a88-3a5c-46b3-8c56-b2d1a13fbc06}</x14:id>
        </ext>
      </extLst>
    </cfRule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{fa68563d-4c3b-4b24-bf7e-d428dae7e2c9}</x14:id>
        </ext>
      </extLst>
    </cfRule>
    <cfRule type="dataBar" priority="5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{50487249-618d-4ec2-9b48-ee83803665fe}</x14:id>
        </ext>
      </extLst>
    </cfRule>
  </conditionalFormatting>
  <conditionalFormatting sqref="E55"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{f9880a35-4a27-45c5-9e8b-91e347b987a0}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{6b3e172a-3f08-4220-aa78-7f29bf9fa351}</x14:id>
        </ext>
      </extLst>
    </cfRule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{3264580a-7c5b-4413-aa45-e2b8f94bed00}</x14:id>
        </ext>
      </extLst>
    </cfRule>
  </conditionalFormatting>
  <conditionalFormatting sqref="E56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{305e9958-79ff-4e07-8295-8b0cbad629c8}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{c97f36d7-24be-46b6-bfeb-247a2b2cb0ca}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{6f7a9b04-d5c1-4f00-89df-cb2706794d82}</x14:id>
        </ext>
      </extLst>
    </cfRule>
  </conditionalFormatting>
  <conditionalFormatting sqref="E92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{14404bb8-ed47-4832-aa91-985d11be8a0c}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{2f5d47e6-8375-4375-9fee-384eef813ac8}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{276e050b-5a0a-4f79-9b6f-9decb7ec1fff}</x14:id>
        </ext>
      </extLst>
    </cfRule>
  </conditionalFormatting>
  <conditionalFormatting sqref="E93"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{ae7b1b51-1480-443c-b0c2-ae7407e48997}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{f5a88857-e40b-41e1-9581-3efa76507517}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{8ddfca30-c281-48ab-bcd8-bcf0a9aa785a}</x14:id>
        </ext>
      </extLst>
    </cfRule>
  </conditionalFormatting>
  <conditionalFormatting sqref="E129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{30dcb615-47f1-4cb1-9db9-794f63e49986}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{e5ac5ce8-096e-4b27-9e5e-29e586d87125}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{460947bf-218f-4803-9521-decf948d1dc6}</x14:id>
        </ext>
      </extLst>
    </cfRule>
  </conditionalFormatting>
  <conditionalFormatting sqref="E130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{edb626fd-db45-4c46-9621-66b0f3d9d1ea}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{41fc68d8-132f-497a-9b3f-c0fd65873727}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{1c570e05-f596-47df-ae9c-a3f10e862087}</x14:id>
        </ext>
      </extLst>
    </cfRule>
  </conditionalFormatting>
  <conditionalFormatting sqref="E179"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{0342a1c8-8b8d-4912-8eae-9b52228fa84e}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{d38932e9-190b-4068-b14b-52f66f21d5f5}</x14:id>
        </ext>
      </extLst>
    </cfRule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{53190c58-c5ef-4d98-8b76-6a897d7171de}</x14:id>
        </ext>
      </extLst>
    </cfRule>
  </conditionalFormatting>
  <conditionalFormatting sqref="E180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{9b8a2161-8d05-4f72-8d06-2b29c01c64f8}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{fc800a8e-cb6a-4a7b-80ad-8690338b1cd4}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{b5910335-858a-46b7-9d2d-9e81d12a9fa2}</x14:id>
        </ext>
      </extLst>
    </cfRule>
  </conditionalFormatting>
  <conditionalFormatting sqref="E216"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{7d371def-08c1-4aa7-bfce-31f7e8bbb240}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{107da907-23c7-48dd-b379-6afd2f801d92}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{c7d1d143-fbd2-4b0c-bc59-78f27817f505}</x14:id>
        </ext>
      </extLst>
    </cfRule>
  </conditionalFormatting>
  <conditionalFormatting sqref="E217"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{6f2fcbc6-de52-4ba9-acb3-794df68913ae}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{66a76b9b-b5db-4507-9c1a-7806352ea336}</x14:id>
        </ext>
      </extLst>
    </cfRule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{eeaa5652-c15d-4981-89bc-fc7b27791c31}</x14:id>
        </ext>
      </extLst>
    </cfRule>
  </conditionalFormatting>
  <conditionalFormatting sqref="E40:E49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{b9cae463-a52f-474b-849f-86573f923558}</x14:id>
        </ext>
      </extLst>
    </cfRule>
  </conditionalFormatting>
  <conditionalFormatting sqref="E77:E86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{9b20257d-5eda-44e8-8409-b3055df397b4}</x14:id>
        </ext>
      </extLst>
    </cfRule>
  </conditionalFormatting>
  <conditionalFormatting sqref="E114:E123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{9d3e7b27-7f7b-42f4-9c91-d2f3529141d5}</x14:id>
        </ext>
      </extLst>
    </cfRule>
  </conditionalFormatting>
  <conditionalFormatting sqref="E151:E16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{50db4407-2178-46f8-bd14-1e2430d149e8}</x14:id>
        </ext>
      </extLst>
    </cfRule>
  </conditionalFormatting>
  <conditionalFormatting sqref="E201:E210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{5ba21bef-8181-472d-867d-d4ac1376d244}</x14:id>
        </ext>
      </extLst>
    </cfRule>
  </conditionalFormatting>
  <conditionalFormatting sqref="E238:E247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{670d3148-1a12-4e92-b387-f05e12b9af63}</x14:id>
        </ext>
      </extLst>
    </cfRule>
  </conditionalFormatting>
  <conditionalFormatting sqref="E248:E249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{518d2d89-f927-4ea2-943f-4e8c5620510e}</x14:id>
        </ext>
      </extLst>
    </cfRule>
  </conditionalFormatting>
  <conditionalFormatting sqref="H166:H17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{43d28fa0-ad80-4ef5-8cea-a93cca2fe70e}</x14:id>
        </ext>
      </extLst>
    </cfRule>
  </conditionalFormatting>
  <conditionalFormatting sqref="D3:D12;D14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{4b9f827c-1f04-4c2c-888a-da43f5092c53}</x14:id>
        </ext>
      </extLst>
    </cfRule>
  </conditionalFormatting>
  <conditionalFormatting sqref="E18:E22;E25:E29;E32:E37;E50:E51">
    <cfRule type="dataBar" priority="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{c746e185-a260-46ff-b6f7-a412b7745036}</x14:id>
        </ext>
      </extLst>
    </cfRule>
  </conditionalFormatting>
  <conditionalFormatting sqref="E55:E59;E62:E66;E69:E74;E87:E88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{07702961-d638-4a13-b9de-8c8ed41a54a2}</x14:id>
        </ext>
      </extLst>
    </cfRule>
  </conditionalFormatting>
  <conditionalFormatting sqref="E92:E96;E99:E103;E106:E111;E124:E125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{5146b7d0-f50d-4d76-a847-5027b9377636}</x14:id>
        </ext>
      </extLst>
    </cfRule>
  </conditionalFormatting>
  <conditionalFormatting sqref="E129:E133;E136:E140;E143:E148;E161:E162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{d461a74a-1277-4eb4-9dd9-9cf69ba2ca7a}</x14:id>
        </ext>
      </extLst>
    </cfRule>
  </conditionalFormatting>
  <conditionalFormatting sqref="E179:E183;E186:E190;E193:E198;E211:E21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{5a424a90-d1ca-40ba-b416-48d1d8c1c876}</x14:id>
        </ext>
      </extLst>
    </cfRule>
  </conditionalFormatting>
  <conditionalFormatting sqref="E216:E220;E223:E227;E230:E235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{e61e6370-4667-42e1-8b9a-9b187f630c75}</x14:id>
        </ext>
      </extLst>
    </cfRule>
  </conditionalFormatting>
  <hyperlinks>
    <hyperlink ref="D143" r:id="rId2" display="https://www.youtube.com/@dataschool"/>
    <hyperlink ref="D230" r:id="rId3" display="http://url9090.coderbyte.com/ls/click?upn=u001.lj3TCiZxNU7jdbrh9WbrWc0TYooxWyNG7iblBrnUkY1dZbk53wTdsxFlySTVgXVY0EOKezaMxxXBeEkLTi-2B8-2Bw-3D-3DKqsu_0uW3xirGmLjaxDxe8V-2Bwmt8Dx4Ob8Wr9iaeT5yuPIW-2FpPZOvLScC6DPke-2BWze2CJmGoBOKGbFbSiwSzw27EoVm7YSDPtzYJZMsgmjKtW0KUhcnthDyKwCQKwkqk-2F0i52to5-2B4c7spcB3X25keno6PpCqvbtaQud5hvm-2Fzxx95MAMaQDlRFwYo1l6uv5-2FTOFFuvVXNSCVpKvt8-2F5vo9UpdA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e4a656-051a-43e1-b7ab-f980f655b41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bb3ed9a-893f-43c7-b6f9-c387be0aa9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2e047fa-054b-485f-ba21-b224346c5a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7773c064-9f86-409a-906e-b3e6865e834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e1f5436-6755-455c-b915-78c2daba2a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87c37fb-cfd5-4564-bdac-021d5b76832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c625051d-f0cd-4309-991e-03cc28acd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db4ba9f-0c5a-47d1-8334-9f9b5456f2a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be038b4-747b-457e-8229-5394fe9f22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12cf7a88-3a5c-46b3-8c56-b2d1a13fbc0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a68563d-4c3b-4b24-bf7e-d428dae7e2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487249-618d-4ec2-9b48-ee83803665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f9880a35-4a27-45c5-9e8b-91e347b987a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b3e172a-3f08-4220-aa78-7f29bf9fa3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264580a-7c5b-4413-aa45-e2b8f94bed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305e9958-79ff-4e07-8295-8b0cbad629c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97f36d7-24be-46b6-bfeb-247a2b2cb0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f7a9b04-d5c1-4f00-89df-cb2706794d8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14404bb8-ed47-4832-aa91-985d11be8a0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f5d47e6-8375-4375-9fee-384eef813ac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76e050b-5a0a-4f79-9b6f-9decb7ec1f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ae7b1b51-1480-443c-b0c2-ae7407e489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5a88857-e40b-41e1-9581-3efa765075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dfca30-c281-48ab-bcd8-bcf0a9aa785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30dcb615-47f1-4cb1-9db9-794f63e4998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5ac5ce8-096e-4b27-9e5e-29e586d871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0947bf-218f-4803-9521-decf948d1dc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edb626fd-db45-4c46-9621-66b0f3d9d1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1fc68d8-132f-497a-9b3f-c0fd658737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570e05-f596-47df-ae9c-a3f10e8620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0342a1c8-8b8d-4912-8eae-9b52228fa84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38932e9-190b-4068-b14b-52f66f21d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190c58-c5ef-4d98-8b76-6a897d7171d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9b8a2161-8d05-4f72-8d06-2b29c01c64f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c800a8e-cb6a-4a7b-80ad-8690338b1c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5910335-858a-46b7-9d2d-9e81d12a9fa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7d371def-08c1-4aa7-bfce-31f7e8bbb24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07da907-23c7-48dd-b379-6afd2f801d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d1d143-fbd2-4b0c-bc59-78f27817f50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6f2fcbc6-de52-4ba9-acb3-794df68913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6a76b9b-b5db-4507-9c1a-7806352ea3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eaa5652-c15d-4981-89bc-fc7b27791c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b9cae463-a52f-474b-849f-86573f92355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9b20257d-5eda-44e8-8409-b3055df397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9d3e7b27-7f7b-42f4-9c91-d2f3529141d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50db4407-2178-46f8-bd14-1e2430d149e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5ba21bef-8181-472d-867d-d4ac1376d2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670d3148-1a12-4e92-b387-f05e12b9af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518d2d89-f927-4ea2-943f-4e8c562051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43d28fa0-ad80-4ef5-8cea-a93cca2fe7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4b9f827c-1f04-4c2c-888a-da43f5092c5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c746e185-a260-46ff-b6f7-a412b774503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07702961-d638-4a13-b9de-8c8ed41a54a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5146b7d0-f50d-4d76-a847-5027b937763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d461a74a-1277-4eb4-9dd9-9cf69ba2ca7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5a424a90-d1ca-40ba-b416-48d1d8c1c8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e61e6370-4667-42e1-8b9a-9b187f630c7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topLeftCell="A183" workbookViewId="0">
      <selection activeCell="E189" sqref="E189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 t="s">
        <v>485</v>
      </c>
      <c r="C3" s="455"/>
      <c r="D3" s="232"/>
      <c r="F3" s="75">
        <f>'PROGRESS REPORT '!AA3</f>
        <v>2</v>
      </c>
      <c r="G3" s="76"/>
    </row>
    <row r="4" spans="2:4">
      <c r="B4" s="234" t="s">
        <v>486</v>
      </c>
      <c r="C4" s="235"/>
      <c r="D4" s="233"/>
    </row>
    <row r="5" spans="2:4">
      <c r="B5" s="234" t="s">
        <v>487</v>
      </c>
      <c r="C5" s="235"/>
      <c r="D5" s="72"/>
    </row>
    <row r="6" spans="2:4">
      <c r="B6" s="8" t="s">
        <v>488</v>
      </c>
      <c r="C6" s="9"/>
      <c r="D6" s="72"/>
    </row>
    <row r="7" spans="2:4">
      <c r="B7" s="13" t="s">
        <v>489</v>
      </c>
      <c r="C7" s="14"/>
      <c r="D7" s="72"/>
    </row>
    <row r="8" spans="2:4">
      <c r="B8" s="13" t="s">
        <v>490</v>
      </c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45551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 t="s">
        <v>491</v>
      </c>
      <c r="D25" s="285"/>
      <c r="E25" s="303">
        <v>1</v>
      </c>
      <c r="F25" s="304" t="str">
        <f t="shared" si="0"/>
        <v>Completed</v>
      </c>
      <c r="G25" s="305"/>
    </row>
    <row r="26" ht="15" customHeight="1" spans="2:7">
      <c r="B26" s="244"/>
      <c r="C26" s="255" t="s">
        <v>448</v>
      </c>
      <c r="D26" s="256"/>
      <c r="E26" s="306">
        <v>1</v>
      </c>
      <c r="F26" s="255" t="str">
        <f t="shared" si="0"/>
        <v>Completed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261"/>
      <c r="D32" s="262"/>
      <c r="E32" s="316"/>
      <c r="F32" s="317" t="str">
        <f t="shared" si="0"/>
        <v>Goal</v>
      </c>
      <c r="G32" s="318"/>
    </row>
    <row r="33" ht="15" customHeight="1" spans="2:7">
      <c r="B33" s="244"/>
      <c r="C33" s="263"/>
      <c r="D33" s="264"/>
      <c r="E33" s="319"/>
      <c r="F33" s="320" t="str">
        <f t="shared" si="0"/>
        <v>Goal</v>
      </c>
      <c r="G33" s="321"/>
    </row>
    <row r="34" ht="15" customHeight="1" spans="2:7">
      <c r="B34" s="244"/>
      <c r="C34" s="263"/>
      <c r="D34" s="264"/>
      <c r="E34" s="319"/>
      <c r="F34" s="320" t="str">
        <f t="shared" si="0"/>
        <v>Goal</v>
      </c>
      <c r="G34" s="321"/>
    </row>
    <row r="35" ht="15" customHeight="1" spans="2:7">
      <c r="B35" s="244"/>
      <c r="C35" s="263"/>
      <c r="D35" s="264"/>
      <c r="E35" s="319"/>
      <c r="F35" s="320" t="str">
        <f t="shared" si="0"/>
        <v>Goal</v>
      </c>
      <c r="G35" s="321"/>
    </row>
    <row r="36" ht="15" customHeight="1" spans="2:7">
      <c r="B36" s="244"/>
      <c r="C36" s="265"/>
      <c r="D36" s="266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492</v>
      </c>
      <c r="D40" s="356"/>
      <c r="E40" s="361" t="s">
        <v>385</v>
      </c>
      <c r="F40" s="334" t="str">
        <f t="shared" si="0"/>
        <v>Goal</v>
      </c>
      <c r="G40" s="332"/>
    </row>
    <row r="41" ht="15" customHeight="1" spans="2:7">
      <c r="B41" s="244"/>
      <c r="C41" s="357" t="s">
        <v>493</v>
      </c>
      <c r="D41" s="358"/>
      <c r="E41" s="362" t="s">
        <v>385</v>
      </c>
      <c r="F41" s="336" t="str">
        <f t="shared" si="0"/>
        <v>Goal</v>
      </c>
      <c r="G41" s="337"/>
    </row>
    <row r="42" ht="15" customHeight="1" spans="2:7">
      <c r="B42" s="244"/>
      <c r="C42" s="357" t="s">
        <v>494</v>
      </c>
      <c r="D42" s="358"/>
      <c r="E42" s="362">
        <v>1</v>
      </c>
      <c r="F42" s="336" t="str">
        <f t="shared" si="0"/>
        <v>Completed</v>
      </c>
      <c r="G42" s="337"/>
    </row>
    <row r="43" ht="15" customHeight="1" spans="2:7">
      <c r="B43" s="244"/>
      <c r="C43" s="357" t="s">
        <v>495</v>
      </c>
      <c r="D43" s="358"/>
      <c r="E43" s="362">
        <v>1</v>
      </c>
      <c r="F43" s="336" t="str">
        <f t="shared" si="0"/>
        <v>Completed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45552</v>
      </c>
      <c r="C55" s="245">
        <v>0.208333333333333</v>
      </c>
      <c r="D55" s="246" t="s">
        <v>63</v>
      </c>
      <c r="E55" s="287"/>
      <c r="F55" s="288" t="str">
        <f t="shared" si="0"/>
        <v>Goal</v>
      </c>
      <c r="G55" s="289"/>
    </row>
    <row r="56" spans="2:7">
      <c r="B56" s="244"/>
      <c r="C56" s="247">
        <v>0.215277777777778</v>
      </c>
      <c r="D56" s="248" t="s">
        <v>373</v>
      </c>
      <c r="E56" s="290"/>
      <c r="F56" s="291" t="str">
        <f t="shared" si="0"/>
        <v>Goal</v>
      </c>
      <c r="G56" s="292"/>
    </row>
    <row r="57" spans="2:7">
      <c r="B57" s="244"/>
      <c r="C57" s="247">
        <v>0.243055555555556</v>
      </c>
      <c r="D57" s="248" t="s">
        <v>374</v>
      </c>
      <c r="E57" s="293"/>
      <c r="F57" s="294" t="str">
        <f t="shared" si="0"/>
        <v>Goal</v>
      </c>
      <c r="G57" s="292"/>
    </row>
    <row r="58" spans="2:7">
      <c r="B58" s="244"/>
      <c r="C58" s="247">
        <v>0.277777777777778</v>
      </c>
      <c r="D58" s="248" t="s">
        <v>375</v>
      </c>
      <c r="E58" s="293"/>
      <c r="F58" s="294" t="str">
        <f t="shared" si="0"/>
        <v>Goal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/>
      <c r="F59" s="296" t="str">
        <f t="shared" si="0"/>
        <v>Goal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 t="s">
        <v>491</v>
      </c>
      <c r="D62" s="285"/>
      <c r="E62" s="303">
        <v>1</v>
      </c>
      <c r="F62" s="304" t="str">
        <f t="shared" si="0"/>
        <v>Completed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261"/>
      <c r="D69" s="262"/>
      <c r="E69" s="316"/>
      <c r="F69" s="317" t="str">
        <f t="shared" si="0"/>
        <v>Goal</v>
      </c>
      <c r="G69" s="318"/>
    </row>
    <row r="70" spans="2:7">
      <c r="B70" s="244"/>
      <c r="C70" s="263"/>
      <c r="D70" s="264"/>
      <c r="E70" s="319"/>
      <c r="F70" s="320" t="str">
        <f t="shared" si="0"/>
        <v>Goal</v>
      </c>
      <c r="G70" s="321"/>
    </row>
    <row r="71" spans="2:7">
      <c r="B71" s="244"/>
      <c r="C71" s="263"/>
      <c r="D71" s="264"/>
      <c r="E71" s="319"/>
      <c r="F71" s="320" t="str">
        <f t="shared" si="0"/>
        <v>Goal</v>
      </c>
      <c r="G71" s="321"/>
    </row>
    <row r="72" spans="2:7">
      <c r="B72" s="244"/>
      <c r="C72" s="263"/>
      <c r="D72" s="264"/>
      <c r="E72" s="319"/>
      <c r="F72" s="320" t="str">
        <f t="shared" si="0"/>
        <v>Goal</v>
      </c>
      <c r="G72" s="321"/>
    </row>
    <row r="73" ht="15.75" customHeight="1" spans="2:7">
      <c r="B73" s="244"/>
      <c r="C73" s="265"/>
      <c r="D73" s="266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495</v>
      </c>
      <c r="D77" s="356"/>
      <c r="E77" s="361" t="s">
        <v>496</v>
      </c>
      <c r="F77" s="334" t="str">
        <f t="shared" si="0"/>
        <v>Goal</v>
      </c>
      <c r="G77" s="332"/>
    </row>
    <row r="78" spans="2:7">
      <c r="B78" s="244"/>
      <c r="C78" s="357" t="s">
        <v>480</v>
      </c>
      <c r="D78" s="358"/>
      <c r="E78" s="362">
        <v>1</v>
      </c>
      <c r="F78" s="336" t="str">
        <f t="shared" si="0"/>
        <v>Completed</v>
      </c>
      <c r="G78" s="337"/>
    </row>
    <row r="79" spans="2:7">
      <c r="B79" s="244"/>
      <c r="C79" s="357" t="s">
        <v>492</v>
      </c>
      <c r="D79" s="358"/>
      <c r="E79" s="362">
        <v>1</v>
      </c>
      <c r="F79" s="336" t="str">
        <f t="shared" si="0"/>
        <v>Completed</v>
      </c>
      <c r="G79" s="337"/>
    </row>
    <row r="80" spans="2:7">
      <c r="B80" s="244"/>
      <c r="C80" s="357" t="s">
        <v>497</v>
      </c>
      <c r="D80" s="358"/>
      <c r="E80" s="362">
        <v>1</v>
      </c>
      <c r="F80" s="336" t="str">
        <f t="shared" si="0"/>
        <v>Completed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45553</v>
      </c>
      <c r="C92" s="245">
        <v>0.208333333333333</v>
      </c>
      <c r="D92" s="246" t="s">
        <v>63</v>
      </c>
      <c r="E92" s="287"/>
      <c r="F92" s="288" t="str">
        <f t="shared" si="1"/>
        <v>Goal</v>
      </c>
      <c r="G92" s="289"/>
    </row>
    <row r="93" spans="2:7">
      <c r="B93" s="244"/>
      <c r="C93" s="247">
        <v>0.215277777777778</v>
      </c>
      <c r="D93" s="248" t="s">
        <v>373</v>
      </c>
      <c r="E93" s="290"/>
      <c r="F93" s="291" t="str">
        <f t="shared" si="1"/>
        <v>Goal</v>
      </c>
      <c r="G93" s="292"/>
    </row>
    <row r="94" spans="2:7">
      <c r="B94" s="244"/>
      <c r="C94" s="247">
        <v>0.243055555555556</v>
      </c>
      <c r="D94" s="248" t="s">
        <v>374</v>
      </c>
      <c r="E94" s="293"/>
      <c r="F94" s="294" t="str">
        <f t="shared" si="1"/>
        <v>Goal</v>
      </c>
      <c r="G94" s="292"/>
    </row>
    <row r="95" spans="2:7">
      <c r="B95" s="244"/>
      <c r="C95" s="247">
        <v>0.277777777777778</v>
      </c>
      <c r="D95" s="248" t="s">
        <v>375</v>
      </c>
      <c r="E95" s="293"/>
      <c r="F95" s="294" t="str">
        <f t="shared" si="1"/>
        <v>Goal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/>
      <c r="F96" s="296" t="str">
        <f t="shared" si="1"/>
        <v>Goal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491</v>
      </c>
      <c r="D99" s="285"/>
      <c r="E99" s="303">
        <v>1</v>
      </c>
      <c r="F99" s="304" t="str">
        <f t="shared" si="1"/>
        <v>Completed</v>
      </c>
      <c r="G99" s="305"/>
    </row>
    <row r="100" spans="2:7">
      <c r="B100" s="244"/>
      <c r="C100" s="255" t="s">
        <v>448</v>
      </c>
      <c r="D100" s="256"/>
      <c r="E100" s="306">
        <v>1</v>
      </c>
      <c r="F100" s="255" t="str">
        <f t="shared" si="1"/>
        <v>Completed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261"/>
      <c r="D106" s="262"/>
      <c r="E106" s="316"/>
      <c r="F106" s="317" t="str">
        <f t="shared" ref="F106:F169" si="2">IF(E106=100%,"Completed","Goal")</f>
        <v>Goal</v>
      </c>
      <c r="G106" s="318"/>
    </row>
    <row r="107" spans="2:7">
      <c r="B107" s="244"/>
      <c r="C107" s="263"/>
      <c r="D107" s="264"/>
      <c r="E107" s="319"/>
      <c r="F107" s="320" t="str">
        <f t="shared" si="2"/>
        <v>Goal</v>
      </c>
      <c r="G107" s="321"/>
    </row>
    <row r="108" spans="2:7">
      <c r="B108" s="244"/>
      <c r="C108" s="263"/>
      <c r="D108" s="264"/>
      <c r="E108" s="319"/>
      <c r="F108" s="320" t="str">
        <f t="shared" si="2"/>
        <v>Goal</v>
      </c>
      <c r="G108" s="321"/>
    </row>
    <row r="109" spans="2:7">
      <c r="B109" s="244"/>
      <c r="C109" s="263"/>
      <c r="D109" s="264"/>
      <c r="E109" s="319"/>
      <c r="F109" s="320" t="str">
        <f t="shared" si="2"/>
        <v>Goal</v>
      </c>
      <c r="G109" s="321"/>
    </row>
    <row r="110" ht="15.75" customHeight="1" spans="2:7">
      <c r="B110" s="244"/>
      <c r="C110" s="265"/>
      <c r="D110" s="266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480</v>
      </c>
      <c r="D114" s="356"/>
      <c r="E114" s="361">
        <v>1</v>
      </c>
      <c r="F114" s="334" t="str">
        <f t="shared" si="2"/>
        <v>Completed</v>
      </c>
      <c r="G114" s="332"/>
    </row>
    <row r="115" spans="2:7">
      <c r="B115" s="244"/>
      <c r="C115" s="357" t="s">
        <v>498</v>
      </c>
      <c r="D115" s="358"/>
      <c r="E115" s="362">
        <v>1</v>
      </c>
      <c r="F115" s="336" t="str">
        <f t="shared" si="2"/>
        <v>Completed</v>
      </c>
      <c r="G115" s="337"/>
    </row>
    <row r="116" spans="2:7">
      <c r="B116" s="244"/>
      <c r="C116" s="357" t="s">
        <v>499</v>
      </c>
      <c r="D116" s="358"/>
      <c r="E116" s="362" t="s">
        <v>500</v>
      </c>
      <c r="F116" s="336" t="str">
        <f t="shared" si="2"/>
        <v>Goal</v>
      </c>
      <c r="G116" s="337"/>
    </row>
    <row r="117" spans="2:7">
      <c r="B117" s="244"/>
      <c r="C117" s="357"/>
      <c r="D117" s="358"/>
      <c r="E117" s="362"/>
      <c r="F117" s="336" t="str">
        <f t="shared" si="2"/>
        <v>Goal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45554</v>
      </c>
      <c r="C129" s="245">
        <v>0.208333333333333</v>
      </c>
      <c r="D129" s="246" t="s">
        <v>63</v>
      </c>
      <c r="E129" s="287"/>
      <c r="F129" s="288" t="str">
        <f t="shared" si="2"/>
        <v>Goal</v>
      </c>
      <c r="G129" s="289"/>
    </row>
    <row r="130" spans="2:7">
      <c r="B130" s="244"/>
      <c r="C130" s="247">
        <v>0.215277777777778</v>
      </c>
      <c r="D130" s="248" t="s">
        <v>373</v>
      </c>
      <c r="E130" s="290"/>
      <c r="F130" s="291" t="str">
        <f t="shared" si="2"/>
        <v>Goal</v>
      </c>
      <c r="G130" s="292"/>
    </row>
    <row r="131" spans="2:7">
      <c r="B131" s="244"/>
      <c r="C131" s="247">
        <v>0.243055555555556</v>
      </c>
      <c r="D131" s="248" t="s">
        <v>374</v>
      </c>
      <c r="E131" s="293"/>
      <c r="F131" s="294" t="str">
        <f t="shared" si="2"/>
        <v>Goal</v>
      </c>
      <c r="G131" s="292"/>
    </row>
    <row r="132" spans="2:7">
      <c r="B132" s="244"/>
      <c r="C132" s="247">
        <v>0.277777777777778</v>
      </c>
      <c r="D132" s="248" t="s">
        <v>375</v>
      </c>
      <c r="E132" s="293"/>
      <c r="F132" s="294" t="str">
        <f t="shared" si="2"/>
        <v>Goal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/>
      <c r="F133" s="296" t="str">
        <f t="shared" si="2"/>
        <v>Goal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/>
      <c r="D136" s="285"/>
      <c r="E136" s="303"/>
      <c r="F136" s="304" t="str">
        <f t="shared" si="2"/>
        <v>Goal</v>
      </c>
      <c r="G136" s="305"/>
    </row>
    <row r="137" spans="2:7">
      <c r="B137" s="244"/>
      <c r="C137" s="255"/>
      <c r="D137" s="256"/>
      <c r="E137" s="306"/>
      <c r="F137" s="255" t="str">
        <f t="shared" si="2"/>
        <v>Goal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432">
        <v>0.395833333333333</v>
      </c>
      <c r="D141" s="433"/>
      <c r="E141" s="311" t="s">
        <v>217</v>
      </c>
      <c r="F141" s="312"/>
      <c r="G141" s="313"/>
    </row>
    <row r="142" ht="15.75" customHeight="1" spans="2:7">
      <c r="B142" s="244"/>
      <c r="C142" s="259" t="s">
        <v>69</v>
      </c>
      <c r="D142" s="260"/>
      <c r="E142" s="314" t="s">
        <v>44</v>
      </c>
      <c r="F142" s="315" t="s">
        <v>61</v>
      </c>
      <c r="G142" s="314" t="s">
        <v>62</v>
      </c>
    </row>
    <row r="143" ht="28.8" spans="2:7">
      <c r="B143" s="244"/>
      <c r="C143" s="470" t="s">
        <v>501</v>
      </c>
      <c r="D143" s="471" t="s">
        <v>502</v>
      </c>
      <c r="E143" s="316">
        <v>1</v>
      </c>
      <c r="F143" s="317" t="str">
        <f t="shared" si="2"/>
        <v>Completed</v>
      </c>
      <c r="G143" s="318" t="s">
        <v>503</v>
      </c>
    </row>
    <row r="144" ht="28.8" spans="2:7">
      <c r="B144" s="244"/>
      <c r="C144" s="470" t="s">
        <v>504</v>
      </c>
      <c r="D144" s="472" t="s">
        <v>505</v>
      </c>
      <c r="E144" s="319">
        <v>1</v>
      </c>
      <c r="F144" s="320" t="str">
        <f t="shared" si="2"/>
        <v>Completed</v>
      </c>
      <c r="G144" s="321"/>
    </row>
    <row r="145" ht="28.8" spans="2:7">
      <c r="B145" s="244"/>
      <c r="C145" s="473" t="s">
        <v>506</v>
      </c>
      <c r="D145" s="474" t="s">
        <v>507</v>
      </c>
      <c r="E145" s="319">
        <v>1</v>
      </c>
      <c r="F145" s="320" t="str">
        <f t="shared" si="2"/>
        <v>Completed</v>
      </c>
      <c r="G145" s="321"/>
    </row>
    <row r="146" spans="2:7">
      <c r="B146" s="244"/>
      <c r="C146" s="473"/>
      <c r="D146" s="475"/>
      <c r="E146" s="319"/>
      <c r="F146" s="320" t="str">
        <f t="shared" si="2"/>
        <v>Goal</v>
      </c>
      <c r="G146" s="321"/>
    </row>
    <row r="147" ht="15.75" customHeight="1" spans="2:7">
      <c r="B147" s="244"/>
      <c r="C147" s="476"/>
      <c r="D147" s="477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355" t="s">
        <v>492</v>
      </c>
      <c r="D151" s="356"/>
      <c r="E151" s="361" t="s">
        <v>385</v>
      </c>
      <c r="F151" s="334" t="str">
        <f t="shared" si="2"/>
        <v>Goal</v>
      </c>
      <c r="G151" s="332"/>
    </row>
    <row r="152" spans="2:7">
      <c r="B152" s="244"/>
      <c r="C152" s="357" t="s">
        <v>508</v>
      </c>
      <c r="D152" s="358"/>
      <c r="E152" s="362" t="s">
        <v>385</v>
      </c>
      <c r="F152" s="336" t="str">
        <f t="shared" si="2"/>
        <v>Goal</v>
      </c>
      <c r="G152" s="337"/>
    </row>
    <row r="153" spans="2:7">
      <c r="B153" s="244"/>
      <c r="C153" s="357" t="s">
        <v>509</v>
      </c>
      <c r="D153" s="358"/>
      <c r="E153" s="362">
        <v>1</v>
      </c>
      <c r="F153" s="336" t="str">
        <f t="shared" si="2"/>
        <v>Completed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462</v>
      </c>
      <c r="C165" s="367"/>
      <c r="D165" s="368" t="s">
        <v>404</v>
      </c>
      <c r="E165" s="368" t="s">
        <v>217</v>
      </c>
      <c r="F165" s="368" t="s">
        <v>405</v>
      </c>
      <c r="G165" s="368" t="s">
        <v>406</v>
      </c>
      <c r="H165" s="378" t="s">
        <v>44</v>
      </c>
      <c r="I165" s="384" t="s">
        <v>78</v>
      </c>
    </row>
    <row r="166" ht="50.25" customHeight="1" spans="2:9">
      <c r="B166" s="369">
        <v>45551</v>
      </c>
      <c r="C166" s="370">
        <v>45555</v>
      </c>
      <c r="D166" s="371" t="s">
        <v>510</v>
      </c>
      <c r="E166" s="371" t="s">
        <v>511</v>
      </c>
      <c r="F166" s="371" t="s">
        <v>83</v>
      </c>
      <c r="G166" s="379" t="s">
        <v>512</v>
      </c>
      <c r="H166" s="380"/>
      <c r="I166" s="385"/>
    </row>
    <row r="167" ht="50.25" customHeight="1" spans="2:9">
      <c r="B167" s="372"/>
      <c r="C167" s="373"/>
      <c r="D167" s="374"/>
      <c r="E167" s="374" t="s">
        <v>513</v>
      </c>
      <c r="F167" s="374"/>
      <c r="G167" s="221" t="s">
        <v>514</v>
      </c>
      <c r="H167" s="381"/>
      <c r="I167" s="386" t="s">
        <v>79</v>
      </c>
    </row>
    <row r="168" ht="50.25" customHeight="1" spans="2:9">
      <c r="B168" s="372"/>
      <c r="C168" s="373"/>
      <c r="D168" s="374"/>
      <c r="E168" s="374" t="s">
        <v>515</v>
      </c>
      <c r="F168" s="374"/>
      <c r="G168" s="221"/>
      <c r="H168" s="381"/>
      <c r="I168" s="386" t="s">
        <v>81</v>
      </c>
    </row>
    <row r="169" ht="50.25" customHeight="1" spans="2:9">
      <c r="B169" s="372"/>
      <c r="C169" s="373"/>
      <c r="D169" s="374"/>
      <c r="E169" s="374"/>
      <c r="F169" s="374"/>
      <c r="G169" s="221"/>
      <c r="H169" s="381"/>
      <c r="I169" s="386" t="s">
        <v>82</v>
      </c>
    </row>
    <row r="170" ht="50.25" customHeight="1" spans="2:9">
      <c r="B170" s="372"/>
      <c r="C170" s="373"/>
      <c r="D170" s="374"/>
      <c r="E170" s="374"/>
      <c r="F170" s="374"/>
      <c r="G170" s="221"/>
      <c r="H170" s="381"/>
      <c r="I170" s="386" t="s">
        <v>84</v>
      </c>
    </row>
    <row r="171" ht="50.25" customHeight="1" spans="2:9">
      <c r="B171" s="372"/>
      <c r="C171" s="373"/>
      <c r="D171" s="374"/>
      <c r="E171" s="374"/>
      <c r="F171" s="374"/>
      <c r="G171" s="221"/>
      <c r="H171" s="381"/>
      <c r="I171" s="386" t="s">
        <v>85</v>
      </c>
    </row>
    <row r="172" ht="50.25" customHeight="1" spans="2:9">
      <c r="B172" s="372"/>
      <c r="C172" s="373"/>
      <c r="D172" s="374"/>
      <c r="E172" s="374"/>
      <c r="F172" s="374"/>
      <c r="G172" s="221"/>
      <c r="H172" s="381"/>
      <c r="I172" s="387"/>
    </row>
    <row r="173" ht="50.25" customHeight="1" spans="2:9">
      <c r="B173" s="372"/>
      <c r="C173" s="373"/>
      <c r="D173" s="374"/>
      <c r="E173" s="374"/>
      <c r="F173" s="374"/>
      <c r="G173" s="221"/>
      <c r="H173" s="381"/>
      <c r="I173" s="387"/>
    </row>
    <row r="174" ht="50.25" customHeight="1" spans="2:9">
      <c r="B174" s="372"/>
      <c r="C174" s="373"/>
      <c r="D174" s="374"/>
      <c r="E174" s="374"/>
      <c r="F174" s="374"/>
      <c r="G174" s="221"/>
      <c r="H174" s="381"/>
      <c r="I174" s="387"/>
    </row>
    <row r="175" ht="50.25" customHeight="1" spans="2:9">
      <c r="B175" s="375"/>
      <c r="C175" s="376"/>
      <c r="D175" s="377"/>
      <c r="E175" s="377"/>
      <c r="F175" s="377"/>
      <c r="G175" s="382"/>
      <c r="H175" s="383"/>
      <c r="I175" s="388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45555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spans="2:7">
      <c r="B186" s="244"/>
      <c r="C186" s="284" t="s">
        <v>491</v>
      </c>
      <c r="D186" s="285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 t="s">
        <v>448</v>
      </c>
      <c r="D187" s="256"/>
      <c r="E187" s="306">
        <v>1</v>
      </c>
      <c r="F187" s="255" t="str">
        <f t="shared" si="3"/>
        <v>Completed</v>
      </c>
      <c r="G187" s="307"/>
    </row>
    <row r="188" spans="2:7">
      <c r="B188" s="244"/>
      <c r="C188" s="255" t="s">
        <v>474</v>
      </c>
      <c r="D188" s="256"/>
      <c r="E188" s="306">
        <v>1</v>
      </c>
      <c r="F188" s="255" t="str">
        <f t="shared" si="3"/>
        <v>Completed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432" t="s">
        <v>69</v>
      </c>
      <c r="D192" s="433"/>
      <c r="E192" s="314" t="s">
        <v>44</v>
      </c>
      <c r="F192" s="315" t="s">
        <v>61</v>
      </c>
      <c r="G192" s="314" t="s">
        <v>62</v>
      </c>
    </row>
    <row r="193" ht="28.8" spans="2:7">
      <c r="B193" s="244"/>
      <c r="C193" s="473" t="s">
        <v>506</v>
      </c>
      <c r="D193" s="474" t="s">
        <v>507</v>
      </c>
      <c r="E193" s="316"/>
      <c r="F193" s="317" t="str">
        <f t="shared" si="3"/>
        <v>Goal</v>
      </c>
      <c r="G193" s="318"/>
    </row>
    <row r="194" ht="57.6" spans="2:7">
      <c r="B194" s="244"/>
      <c r="C194" s="473" t="s">
        <v>516</v>
      </c>
      <c r="D194" s="478" t="s">
        <v>517</v>
      </c>
      <c r="E194" s="319"/>
      <c r="F194" s="320" t="str">
        <f t="shared" si="3"/>
        <v>Goal</v>
      </c>
      <c r="G194" s="321"/>
    </row>
    <row r="195" ht="43.2" spans="2:7">
      <c r="B195" s="244"/>
      <c r="C195" s="473" t="s">
        <v>518</v>
      </c>
      <c r="D195" s="478" t="s">
        <v>519</v>
      </c>
      <c r="E195" s="319"/>
      <c r="F195" s="320" t="str">
        <f t="shared" si="3"/>
        <v>Goal</v>
      </c>
      <c r="G195" s="321"/>
    </row>
    <row r="196" spans="2:7">
      <c r="B196" s="244"/>
      <c r="C196" s="473"/>
      <c r="D196" s="479"/>
      <c r="E196" s="319"/>
      <c r="F196" s="320" t="str">
        <f t="shared" si="3"/>
        <v>Goal</v>
      </c>
      <c r="G196" s="321"/>
    </row>
    <row r="197" ht="15.75" customHeight="1" spans="2:7">
      <c r="B197" s="244"/>
      <c r="C197" s="476"/>
      <c r="D197" s="480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492</v>
      </c>
      <c r="D201" s="356"/>
      <c r="E201" s="361">
        <v>1</v>
      </c>
      <c r="F201" s="334" t="str">
        <f t="shared" si="3"/>
        <v>Completed</v>
      </c>
      <c r="G201" s="332"/>
    </row>
    <row r="202" spans="2:7">
      <c r="B202" s="244"/>
      <c r="C202" s="357" t="s">
        <v>477</v>
      </c>
      <c r="D202" s="358"/>
      <c r="E202" s="362">
        <v>1</v>
      </c>
      <c r="F202" s="336" t="str">
        <f t="shared" si="3"/>
        <v>Completed</v>
      </c>
      <c r="G202" s="337"/>
    </row>
    <row r="203" spans="2:7">
      <c r="B203" s="244"/>
      <c r="C203" s="357" t="s">
        <v>482</v>
      </c>
      <c r="D203" s="358"/>
      <c r="E203" s="362">
        <v>1</v>
      </c>
      <c r="F203" s="336" t="str">
        <f t="shared" si="3"/>
        <v>Completed</v>
      </c>
      <c r="G203" s="337"/>
    </row>
    <row r="204" spans="2:7">
      <c r="B204" s="244"/>
      <c r="C204" s="357" t="s">
        <v>520</v>
      </c>
      <c r="D204" s="358"/>
      <c r="E204" s="362">
        <v>1</v>
      </c>
      <c r="F204" s="336" t="str">
        <f t="shared" si="3"/>
        <v>Completed</v>
      </c>
      <c r="G204" s="337"/>
    </row>
    <row r="205" ht="15" customHeight="1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>
        <v>45556</v>
      </c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 t="s">
        <v>521</v>
      </c>
      <c r="D223" s="285"/>
      <c r="E223" s="303">
        <v>1</v>
      </c>
      <c r="F223" s="304" t="str">
        <f t="shared" si="3"/>
        <v>Completed</v>
      </c>
      <c r="G223" s="305"/>
    </row>
    <row r="224" spans="2:7">
      <c r="B224" s="453"/>
      <c r="C224" s="255" t="s">
        <v>448</v>
      </c>
      <c r="D224" s="256"/>
      <c r="E224" s="306">
        <v>1</v>
      </c>
      <c r="F224" s="255" t="str">
        <f t="shared" si="3"/>
        <v>Completed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spans="2:7">
      <c r="B230" s="453"/>
      <c r="C230" s="261"/>
      <c r="D230" s="262"/>
      <c r="E230" s="316"/>
      <c r="F230" s="317" t="str">
        <f t="shared" si="3"/>
        <v>Goal</v>
      </c>
      <c r="G230" s="318"/>
    </row>
    <row r="231" spans="2:7">
      <c r="B231" s="453"/>
      <c r="C231" s="263"/>
      <c r="D231" s="264"/>
      <c r="E231" s="319"/>
      <c r="F231" s="320" t="str">
        <f t="shared" si="3"/>
        <v>Goal</v>
      </c>
      <c r="G231" s="321"/>
    </row>
    <row r="232" spans="2:7">
      <c r="B232" s="453"/>
      <c r="C232" s="263"/>
      <c r="D232" s="264"/>
      <c r="E232" s="319"/>
      <c r="F232" s="320" t="str">
        <f t="shared" si="3"/>
        <v>Goal</v>
      </c>
      <c r="G232" s="321"/>
    </row>
    <row r="233" spans="2:7">
      <c r="B233" s="453"/>
      <c r="C233" s="263"/>
      <c r="D233" s="264"/>
      <c r="E233" s="319"/>
      <c r="F233" s="320" t="str">
        <f t="shared" si="3"/>
        <v>Goal</v>
      </c>
      <c r="G233" s="321"/>
    </row>
    <row r="234" ht="15.75" customHeight="1" spans="2:7">
      <c r="B234" s="453"/>
      <c r="C234" s="265"/>
      <c r="D234" s="266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212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2:D32"/>
    <mergeCell ref="C33:D33"/>
    <mergeCell ref="C34:D34"/>
    <mergeCell ref="C35:D35"/>
    <mergeCell ref="C36:D36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69:D69"/>
    <mergeCell ref="C70:D70"/>
    <mergeCell ref="C71:D71"/>
    <mergeCell ref="C72:D72"/>
    <mergeCell ref="C73:D73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06:D106"/>
    <mergeCell ref="C107:D107"/>
    <mergeCell ref="C108:D108"/>
    <mergeCell ref="C109:D109"/>
    <mergeCell ref="C110:D110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B165:C165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0:D230"/>
    <mergeCell ref="C231:D231"/>
    <mergeCell ref="C232:D232"/>
    <mergeCell ref="C233:D233"/>
    <mergeCell ref="C234:D234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C166:C175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{64400784-f6f0-46d5-bb63-f62d25ae49f6}</x14:id>
        </ext>
      </extLst>
    </cfRule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{605e740c-4d49-4d1c-a6d4-0b41df43f74c}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{d8766846-8a33-4014-b397-eec316683f14}</x14:id>
        </ext>
      </extLst>
    </cfRule>
  </conditionalFormatting>
  <conditionalFormatting sqref="D4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{fbc1f1a5-5c5a-4242-af34-b64d8bc8fb8c}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{335bfdfd-603f-4ee7-a08c-fa2eac2afaa8}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{ab3b6a1a-2947-4e9d-9ef7-9307d6905082}</x14:id>
        </ext>
      </extLst>
    </cfRule>
  </conditionalFormatting>
  <conditionalFormatting sqref="E18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{e9131666-4c9d-4e62-ad0d-4225bd2c3c98}</x14:id>
        </ext>
      </extLst>
    </cfRule>
    <cfRule type="dataBar" priority="5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{445a1f92-42f3-45a6-ae2f-08a6d79cb210}</x14:id>
        </ext>
      </extLst>
    </cfRule>
    <cfRule type="dataBar" priority="5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{a8bd53a7-b0db-4bfa-a55a-9d385e51c477}</x14:id>
        </ext>
      </extLst>
    </cfRule>
  </conditionalFormatting>
  <conditionalFormatting sqref="E19">
    <cfRule type="dataBar" priority="5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{0cdfea22-c241-4326-a492-4967294482ec}</x14:id>
        </ext>
      </extLst>
    </cfRule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{4430f2ea-60e9-450b-8362-c66a614e962e}</x14:id>
        </ext>
      </extLst>
    </cfRule>
    <cfRule type="dataBar" priority="5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{8abab5f9-fc16-49b4-a1fe-a29ef4bc3eea}</x14:id>
        </ext>
      </extLst>
    </cfRule>
  </conditionalFormatting>
  <conditionalFormatting sqref="E55"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{121aba60-5048-4d77-8ec1-644a45ac7298}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{3022743e-b41c-4dbf-95d8-5370a0513b6c}</x14:id>
        </ext>
      </extLst>
    </cfRule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{de1ff01f-ce3b-4a4f-844f-748059b01765}</x14:id>
        </ext>
      </extLst>
    </cfRule>
  </conditionalFormatting>
  <conditionalFormatting sqref="E56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{e670d87a-c5fa-4166-beee-cc63ba1888aa}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{b1732a26-57ea-418b-9a58-981a930c54f6}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{6c9bdcf6-16c4-4e06-bb9e-5fabe2bf9515}</x14:id>
        </ext>
      </extLst>
    </cfRule>
  </conditionalFormatting>
  <conditionalFormatting sqref="E92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{7a957b67-ee4a-4de7-8845-5b78a5f42c45}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{4ac248ae-cd28-4443-b82c-ddb7c5da3f42}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{ed244573-ced4-4c7b-87a8-575f9b3b2570}</x14:id>
        </ext>
      </extLst>
    </cfRule>
  </conditionalFormatting>
  <conditionalFormatting sqref="E93"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{5d77c6bd-0bec-406f-9221-e66ae8ab956a}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{95dcdbaf-461f-41ea-acc5-1bbafae647ef}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{396f2022-748d-411a-bf95-09567971c254}</x14:id>
        </ext>
      </extLst>
    </cfRule>
  </conditionalFormatting>
  <conditionalFormatting sqref="E129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{b0895df2-3a3b-4a8f-8481-f2a0b7369134}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{6a41137a-5b7b-43e3-a495-9bc597510239}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{14f4e9bf-6808-4d4f-97f1-cfe9ffa34c97}</x14:id>
        </ext>
      </extLst>
    </cfRule>
  </conditionalFormatting>
  <conditionalFormatting sqref="E130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{74040821-dd36-4d4c-8497-fd7ef262a5e7}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{765e49ef-17f0-413c-a8cc-c973a7d79687}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{83fc10b9-2c40-4de1-9536-2a019b0b224b}</x14:id>
        </ext>
      </extLst>
    </cfRule>
  </conditionalFormatting>
  <conditionalFormatting sqref="E179"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{842a7e60-00cb-4eda-bff6-ae5d6e7a6779}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{650e077d-eaa3-498a-89b5-7f190852ac08}</x14:id>
        </ext>
      </extLst>
    </cfRule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{637de0d4-68b0-4af8-9ca9-f27ff39f26c0}</x14:id>
        </ext>
      </extLst>
    </cfRule>
  </conditionalFormatting>
  <conditionalFormatting sqref="E180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{6c05a19d-3187-44da-afca-bbfb563a646a}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{424cf39d-65b7-4bac-84a7-a88d19134edf}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{4817c44f-928a-4e33-bf8c-94472ba92580}</x14:id>
        </ext>
      </extLst>
    </cfRule>
  </conditionalFormatting>
  <conditionalFormatting sqref="E216"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{7cd641a0-2d0b-4127-84b1-35134492dd8c}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{f641f067-2167-454a-95ad-b23f64882161}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{c64bd018-fa0f-4366-928e-f3ae016c7a6a}</x14:id>
        </ext>
      </extLst>
    </cfRule>
  </conditionalFormatting>
  <conditionalFormatting sqref="E217"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{55c46e36-dd8e-4969-a725-74f916f6dba4}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{238310fd-c8e0-4c0b-b97a-1498a9138966}</x14:id>
        </ext>
      </extLst>
    </cfRule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{a34911f4-011c-4e6d-b006-480763f491e7}</x14:id>
        </ext>
      </extLst>
    </cfRule>
  </conditionalFormatting>
  <conditionalFormatting sqref="E40:E49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{cda2fa6d-0f3d-4a49-8d3b-31ab7a9af77a}</x14:id>
        </ext>
      </extLst>
    </cfRule>
  </conditionalFormatting>
  <conditionalFormatting sqref="E77:E86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{2d112ad4-9e2c-4084-9062-47ee713a348c}</x14:id>
        </ext>
      </extLst>
    </cfRule>
  </conditionalFormatting>
  <conditionalFormatting sqref="E114:E123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{2a156b57-ab2a-4eb8-af97-6de0623c2bb4}</x14:id>
        </ext>
      </extLst>
    </cfRule>
  </conditionalFormatting>
  <conditionalFormatting sqref="E151:E16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{f3af974d-db77-442e-8a76-422197fb1511}</x14:id>
        </ext>
      </extLst>
    </cfRule>
  </conditionalFormatting>
  <conditionalFormatting sqref="E201:E210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{92027be1-304b-4f79-90c9-87e991b0f806}</x14:id>
        </ext>
      </extLst>
    </cfRule>
  </conditionalFormatting>
  <conditionalFormatting sqref="E238:E247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{ebccbaa9-677b-4697-a7ae-0c4d17846e97}</x14:id>
        </ext>
      </extLst>
    </cfRule>
  </conditionalFormatting>
  <conditionalFormatting sqref="E248:E249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{4a4a4371-d6ad-4d13-a6f4-3076acd547b5}</x14:id>
        </ext>
      </extLst>
    </cfRule>
  </conditionalFormatting>
  <conditionalFormatting sqref="H166:H17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{78165869-0932-459e-961d-37f0bef24569}</x14:id>
        </ext>
      </extLst>
    </cfRule>
  </conditionalFormatting>
  <conditionalFormatting sqref="D3:D12;D14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{6de95067-1c20-46aa-b02d-251756b7a619}</x14:id>
        </ext>
      </extLst>
    </cfRule>
  </conditionalFormatting>
  <conditionalFormatting sqref="E18:E22;E25:E29;E32:E37;E50:E51">
    <cfRule type="dataBar" priority="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{0a009737-e58f-4454-a462-2e83e72cd0e0}</x14:id>
        </ext>
      </extLst>
    </cfRule>
  </conditionalFormatting>
  <conditionalFormatting sqref="E55:E59;E62:E66;E69:E74;E87:E88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{380e1237-ee13-4d2c-9640-dfd9f2f7472c}</x14:id>
        </ext>
      </extLst>
    </cfRule>
  </conditionalFormatting>
  <conditionalFormatting sqref="E92:E96;E99:E103;E106:E111;E124:E125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{768b9c36-b246-4524-b02d-334f0342599a}</x14:id>
        </ext>
      </extLst>
    </cfRule>
  </conditionalFormatting>
  <conditionalFormatting sqref="E129:E133;E136:E140;E143:E148;E161:E162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{0ca32105-665a-4870-8685-76f86c61e852}</x14:id>
        </ext>
      </extLst>
    </cfRule>
  </conditionalFormatting>
  <conditionalFormatting sqref="E179:E183;E186:E190;E193:E198;E211:E21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{a1d6d4fd-ff27-4441-bfe5-7166c7bc489b}</x14:id>
        </ext>
      </extLst>
    </cfRule>
  </conditionalFormatting>
  <conditionalFormatting sqref="E216:E220;E223:E227;E230:E235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{999103bb-83d8-4d10-b9da-4f2d5cb4cc44}</x14:id>
        </ext>
      </extLst>
    </cfRule>
  </conditionalFormatting>
  <hyperlinks>
    <hyperlink ref="D143" r:id="rId2" display="https://leetcode.com/problems/toeplitz-matrix/description/"/>
    <hyperlink ref="D144" r:id="rId3" display="https://leetcode.com/problems/random-flip-matrix/description/"/>
    <hyperlink ref="D145" r:id="rId4" display="https://leetcode.com/problems/matrix-block-sum/description/"/>
    <hyperlink ref="D193" r:id="rId4" display="https://leetcode.com/problems/matrix-block-sum/description/"/>
    <hyperlink ref="D194" r:id="rId5" display="https://www.hackerrank.com/challenges/hackerland-radio-transmitters/problem?isFullScreen=true"/>
    <hyperlink ref="D195" r:id="rId6" display="https://www.hackerrank.com/challenges/icecream-parlor/problem?isFullScreen=true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400784-f6f0-46d5-bb63-f62d25ae49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05e740c-4d49-4d1c-a6d4-0b41df43f74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8766846-8a33-4014-b397-eec316683f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fbc1f1a5-5c5a-4242-af34-b64d8bc8fb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35bfdfd-603f-4ee7-a08c-fa2eac2afa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b3b6a1a-2947-4e9d-9ef7-9307d690508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e9131666-4c9d-4e62-ad0d-4225bd2c3c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5a1f92-42f3-45a6-ae2f-08a6d79cb2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8bd53a7-b0db-4bfa-a55a-9d385e51c4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0cdfea22-c241-4326-a492-4967294482e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430f2ea-60e9-450b-8362-c66a614e96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abab5f9-fc16-49b4-a1fe-a29ef4bc3e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121aba60-5048-4d77-8ec1-644a45ac729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022743e-b41c-4dbf-95d8-5370a0513b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1ff01f-ce3b-4a4f-844f-748059b017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e670d87a-c5fa-4166-beee-cc63ba1888a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1732a26-57ea-418b-9a58-981a930c54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c9bdcf6-16c4-4e06-bb9e-5fabe2bf951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7a957b67-ee4a-4de7-8845-5b78a5f42c4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ac248ae-cd28-4443-b82c-ddb7c5da3f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d244573-ced4-4c7b-87a8-575f9b3b25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5d77c6bd-0bec-406f-9221-e66ae8ab956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5dcdbaf-461f-41ea-acc5-1bbafae647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96f2022-748d-411a-bf95-09567971c2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b0895df2-3a3b-4a8f-8481-f2a0b736913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a41137a-5b7b-43e3-a495-9bc597510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4f4e9bf-6808-4d4f-97f1-cfe9ffa34c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74040821-dd36-4d4c-8497-fd7ef262a5e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65e49ef-17f0-413c-a8cc-c973a7d79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fc10b9-2c40-4de1-9536-2a019b0b22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842a7e60-00cb-4eda-bff6-ae5d6e7a67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50e077d-eaa3-498a-89b5-7f190852ac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7de0d4-68b0-4af8-9ca9-f27ff39f26c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6c05a19d-3187-44da-afca-bbfb563a646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24cf39d-65b7-4bac-84a7-a88d19134e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817c44f-928a-4e33-bf8c-94472ba9258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7cd641a0-2d0b-4127-84b1-35134492dd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641f067-2167-454a-95ad-b23f64882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4bd018-fa0f-4366-928e-f3ae016c7a6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55c46e36-dd8e-4969-a725-74f916f6db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38310fd-c8e0-4c0b-b97a-1498a91389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34911f4-011c-4e6d-b006-480763f491e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cda2fa6d-0f3d-4a49-8d3b-31ab7a9af77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2d112ad4-9e2c-4084-9062-47ee713a34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2a156b57-ab2a-4eb8-af97-6de0623c2b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f3af974d-db77-442e-8a76-422197fb151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92027be1-304b-4f79-90c9-87e991b0f80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ebccbaa9-677b-4697-a7ae-0c4d17846e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4a4a4371-d6ad-4d13-a6f4-3076acd547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78165869-0932-459e-961d-37f0bef2456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6de95067-1c20-46aa-b02d-251756b7a61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0a009737-e58f-4454-a462-2e83e72cd0e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380e1237-ee13-4d2c-9640-dfd9f2f7472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768b9c36-b246-4524-b02d-334f034259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0ca32105-665a-4870-8685-76f86c61e85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a1d6d4fd-ff27-4441-bfe5-7166c7bc48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999103bb-83d8-4d10-b9da-4f2d5cb4cc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topLeftCell="A188" workbookViewId="0">
      <selection activeCell="G168" sqref="G168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45544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55" t="s">
        <v>522</v>
      </c>
      <c r="D25" s="256"/>
      <c r="E25" s="303">
        <v>1</v>
      </c>
      <c r="F25" s="304" t="str">
        <f t="shared" si="0"/>
        <v>Completed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261"/>
      <c r="D32" s="262"/>
      <c r="E32" s="316"/>
      <c r="F32" s="317" t="str">
        <f t="shared" si="0"/>
        <v>Goal</v>
      </c>
      <c r="G32" s="318"/>
    </row>
    <row r="33" ht="15" customHeight="1" spans="2:7">
      <c r="B33" s="244"/>
      <c r="C33" s="263"/>
      <c r="D33" s="264"/>
      <c r="E33" s="319"/>
      <c r="F33" s="320" t="str">
        <f t="shared" si="0"/>
        <v>Goal</v>
      </c>
      <c r="G33" s="321"/>
    </row>
    <row r="34" ht="15" customHeight="1" spans="2:7">
      <c r="B34" s="244"/>
      <c r="C34" s="263"/>
      <c r="D34" s="264"/>
      <c r="E34" s="319"/>
      <c r="F34" s="320" t="str">
        <f t="shared" si="0"/>
        <v>Goal</v>
      </c>
      <c r="G34" s="321"/>
    </row>
    <row r="35" ht="15" customHeight="1" spans="2:7">
      <c r="B35" s="244"/>
      <c r="C35" s="263"/>
      <c r="D35" s="264"/>
      <c r="E35" s="319"/>
      <c r="F35" s="320" t="str">
        <f t="shared" si="0"/>
        <v>Goal</v>
      </c>
      <c r="G35" s="321"/>
    </row>
    <row r="36" ht="15" customHeight="1" spans="2:7">
      <c r="B36" s="244"/>
      <c r="C36" s="265"/>
      <c r="D36" s="266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523</v>
      </c>
      <c r="D40" s="356"/>
      <c r="E40" s="361">
        <v>1</v>
      </c>
      <c r="F40" s="334" t="str">
        <f t="shared" si="0"/>
        <v>Completed</v>
      </c>
      <c r="G40" s="332"/>
    </row>
    <row r="41" ht="15" customHeight="1" spans="2:7">
      <c r="B41" s="244"/>
      <c r="C41" s="357" t="s">
        <v>524</v>
      </c>
      <c r="D41" s="358"/>
      <c r="E41" s="362">
        <v>1</v>
      </c>
      <c r="F41" s="336" t="str">
        <f t="shared" si="0"/>
        <v>Completed</v>
      </c>
      <c r="G41" s="337"/>
    </row>
    <row r="42" ht="15" customHeight="1" spans="2:7">
      <c r="B42" s="244"/>
      <c r="C42" s="357" t="s">
        <v>525</v>
      </c>
      <c r="D42" s="358"/>
      <c r="E42" s="362">
        <v>1</v>
      </c>
      <c r="F42" s="336" t="str">
        <f t="shared" si="0"/>
        <v>Completed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45545</v>
      </c>
      <c r="C55" s="245">
        <v>0.208333333333333</v>
      </c>
      <c r="D55" s="246" t="s">
        <v>63</v>
      </c>
      <c r="E55" s="287"/>
      <c r="F55" s="288" t="str">
        <f t="shared" si="0"/>
        <v>Goal</v>
      </c>
      <c r="G55" s="289"/>
    </row>
    <row r="56" spans="2:7">
      <c r="B56" s="244"/>
      <c r="C56" s="247">
        <v>0.215277777777778</v>
      </c>
      <c r="D56" s="248" t="s">
        <v>373</v>
      </c>
      <c r="E56" s="290"/>
      <c r="F56" s="291" t="str">
        <f t="shared" si="0"/>
        <v>Goal</v>
      </c>
      <c r="G56" s="292"/>
    </row>
    <row r="57" spans="2:7">
      <c r="B57" s="244"/>
      <c r="C57" s="247">
        <v>0.243055555555556</v>
      </c>
      <c r="D57" s="248" t="s">
        <v>374</v>
      </c>
      <c r="E57" s="293"/>
      <c r="F57" s="294" t="str">
        <f t="shared" si="0"/>
        <v>Goal</v>
      </c>
      <c r="G57" s="292"/>
    </row>
    <row r="58" spans="2:7">
      <c r="B58" s="244"/>
      <c r="C58" s="247">
        <v>0.277777777777778</v>
      </c>
      <c r="D58" s="248" t="s">
        <v>375</v>
      </c>
      <c r="E58" s="293"/>
      <c r="F58" s="294" t="str">
        <f t="shared" si="0"/>
        <v>Goal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/>
      <c r="F59" s="296" t="str">
        <f t="shared" si="0"/>
        <v>Goal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 t="s">
        <v>526</v>
      </c>
      <c r="D62" s="285"/>
      <c r="E62" s="303">
        <v>1</v>
      </c>
      <c r="F62" s="304" t="str">
        <f t="shared" si="0"/>
        <v>Completed</v>
      </c>
      <c r="G62" s="305"/>
    </row>
    <row r="63" spans="2:7">
      <c r="B63" s="244"/>
      <c r="C63" s="255" t="s">
        <v>527</v>
      </c>
      <c r="D63" s="256"/>
      <c r="E63" s="306">
        <v>1</v>
      </c>
      <c r="F63" s="255" t="str">
        <f t="shared" si="0"/>
        <v>Completed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261"/>
      <c r="D69" s="262"/>
      <c r="E69" s="316"/>
      <c r="F69" s="317" t="str">
        <f t="shared" si="0"/>
        <v>Goal</v>
      </c>
      <c r="G69" s="318"/>
    </row>
    <row r="70" spans="2:7">
      <c r="B70" s="244"/>
      <c r="C70" s="263"/>
      <c r="D70" s="264"/>
      <c r="E70" s="319"/>
      <c r="F70" s="320" t="str">
        <f t="shared" si="0"/>
        <v>Goal</v>
      </c>
      <c r="G70" s="321"/>
    </row>
    <row r="71" spans="2:7">
      <c r="B71" s="244"/>
      <c r="C71" s="263"/>
      <c r="D71" s="264"/>
      <c r="E71" s="319"/>
      <c r="F71" s="320" t="str">
        <f t="shared" si="0"/>
        <v>Goal</v>
      </c>
      <c r="G71" s="321"/>
    </row>
    <row r="72" spans="2:7">
      <c r="B72" s="244"/>
      <c r="C72" s="263"/>
      <c r="D72" s="264"/>
      <c r="E72" s="319"/>
      <c r="F72" s="320" t="str">
        <f t="shared" si="0"/>
        <v>Goal</v>
      </c>
      <c r="G72" s="321"/>
    </row>
    <row r="73" ht="15.75" customHeight="1" spans="2:7">
      <c r="B73" s="244"/>
      <c r="C73" s="265"/>
      <c r="D73" s="266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523</v>
      </c>
      <c r="D77" s="356"/>
      <c r="E77" s="361">
        <v>1</v>
      </c>
      <c r="F77" s="334" t="str">
        <f t="shared" si="0"/>
        <v>Completed</v>
      </c>
      <c r="G77" s="332"/>
    </row>
    <row r="78" spans="2:7">
      <c r="B78" s="244"/>
      <c r="C78" s="357" t="s">
        <v>524</v>
      </c>
      <c r="D78" s="358"/>
      <c r="E78" s="362" t="s">
        <v>385</v>
      </c>
      <c r="F78" s="336" t="str">
        <f t="shared" si="0"/>
        <v>Goal</v>
      </c>
      <c r="G78" s="337"/>
    </row>
    <row r="79" spans="2:7">
      <c r="B79" s="244"/>
      <c r="C79" s="357" t="s">
        <v>528</v>
      </c>
      <c r="D79" s="358"/>
      <c r="E79" s="362">
        <v>1</v>
      </c>
      <c r="F79" s="336" t="str">
        <f t="shared" si="0"/>
        <v>Completed</v>
      </c>
      <c r="G79" s="337"/>
    </row>
    <row r="80" spans="2:7">
      <c r="B80" s="244"/>
      <c r="C80" s="357"/>
      <c r="D80" s="358"/>
      <c r="E80" s="362"/>
      <c r="F80" s="336" t="str">
        <f t="shared" si="0"/>
        <v>Goal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45546</v>
      </c>
      <c r="C92" s="245">
        <v>0.208333333333333</v>
      </c>
      <c r="D92" s="246" t="s">
        <v>63</v>
      </c>
      <c r="E92" s="287"/>
      <c r="F92" s="288" t="str">
        <f t="shared" si="1"/>
        <v>Goal</v>
      </c>
      <c r="G92" s="289"/>
    </row>
    <row r="93" spans="2:7">
      <c r="B93" s="244"/>
      <c r="C93" s="247">
        <v>0.215277777777778</v>
      </c>
      <c r="D93" s="248" t="s">
        <v>373</v>
      </c>
      <c r="E93" s="290"/>
      <c r="F93" s="291" t="str">
        <f t="shared" si="1"/>
        <v>Goal</v>
      </c>
      <c r="G93" s="292"/>
    </row>
    <row r="94" spans="2:7">
      <c r="B94" s="244"/>
      <c r="C94" s="247">
        <v>0.243055555555556</v>
      </c>
      <c r="D94" s="248" t="s">
        <v>374</v>
      </c>
      <c r="E94" s="293"/>
      <c r="F94" s="294" t="str">
        <f t="shared" si="1"/>
        <v>Goal</v>
      </c>
      <c r="G94" s="292"/>
    </row>
    <row r="95" spans="2:7">
      <c r="B95" s="244"/>
      <c r="C95" s="247">
        <v>0.277777777777778</v>
      </c>
      <c r="D95" s="248" t="s">
        <v>375</v>
      </c>
      <c r="E95" s="293"/>
      <c r="F95" s="294" t="str">
        <f t="shared" si="1"/>
        <v>Goal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/>
      <c r="F96" s="296" t="str">
        <f t="shared" si="1"/>
        <v>Goal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526</v>
      </c>
      <c r="D99" s="285"/>
      <c r="E99" s="303" t="s">
        <v>529</v>
      </c>
      <c r="F99" s="304" t="str">
        <f t="shared" si="1"/>
        <v>Goal</v>
      </c>
      <c r="G99" s="305"/>
    </row>
    <row r="100" spans="2:7">
      <c r="B100" s="244"/>
      <c r="C100" s="255"/>
      <c r="D100" s="256"/>
      <c r="E100" s="306"/>
      <c r="F100" s="255" t="str">
        <f t="shared" si="1"/>
        <v>Goal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261"/>
      <c r="D106" s="262"/>
      <c r="E106" s="316"/>
      <c r="F106" s="317" t="str">
        <f t="shared" ref="F106:F169" si="2">IF(E106=100%,"Completed","Goal")</f>
        <v>Goal</v>
      </c>
      <c r="G106" s="318"/>
    </row>
    <row r="107" spans="2:7">
      <c r="B107" s="244"/>
      <c r="C107" s="263"/>
      <c r="D107" s="264"/>
      <c r="E107" s="319"/>
      <c r="F107" s="320" t="str">
        <f t="shared" si="2"/>
        <v>Goal</v>
      </c>
      <c r="G107" s="321"/>
    </row>
    <row r="108" spans="2:7">
      <c r="B108" s="244"/>
      <c r="C108" s="263"/>
      <c r="D108" s="264"/>
      <c r="E108" s="319"/>
      <c r="F108" s="320" t="str">
        <f t="shared" si="2"/>
        <v>Goal</v>
      </c>
      <c r="G108" s="321"/>
    </row>
    <row r="109" spans="2:7">
      <c r="B109" s="244"/>
      <c r="C109" s="263"/>
      <c r="D109" s="264"/>
      <c r="E109" s="319"/>
      <c r="F109" s="320" t="str">
        <f t="shared" si="2"/>
        <v>Goal</v>
      </c>
      <c r="G109" s="321"/>
    </row>
    <row r="110" ht="15.75" customHeight="1" spans="2:7">
      <c r="B110" s="244"/>
      <c r="C110" s="265"/>
      <c r="D110" s="266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523</v>
      </c>
      <c r="D114" s="356"/>
      <c r="E114" s="361"/>
      <c r="F114" s="334" t="str">
        <f t="shared" si="2"/>
        <v>Goal</v>
      </c>
      <c r="G114" s="332"/>
    </row>
    <row r="115" spans="2:7">
      <c r="B115" s="244"/>
      <c r="C115" s="357" t="s">
        <v>524</v>
      </c>
      <c r="D115" s="358"/>
      <c r="E115" s="362" t="s">
        <v>385</v>
      </c>
      <c r="F115" s="336" t="str">
        <f t="shared" si="2"/>
        <v>Goal</v>
      </c>
      <c r="G115" s="337"/>
    </row>
    <row r="116" spans="2:7">
      <c r="B116" s="244"/>
      <c r="C116" s="357" t="s">
        <v>528</v>
      </c>
      <c r="D116" s="358"/>
      <c r="E116" s="362">
        <v>1</v>
      </c>
      <c r="F116" s="336" t="str">
        <f t="shared" si="2"/>
        <v>Completed</v>
      </c>
      <c r="G116" s="337"/>
    </row>
    <row r="117" ht="15" customHeight="1" spans="2:7">
      <c r="B117" s="244"/>
      <c r="C117" s="357" t="s">
        <v>498</v>
      </c>
      <c r="D117" s="358"/>
      <c r="E117" s="362">
        <v>1</v>
      </c>
      <c r="F117" s="336" t="str">
        <f t="shared" si="2"/>
        <v>Completed</v>
      </c>
      <c r="G117" s="337"/>
    </row>
    <row r="118" ht="15" customHeight="1" spans="2:7">
      <c r="B118" s="244"/>
      <c r="C118" s="357" t="s">
        <v>499</v>
      </c>
      <c r="D118" s="358"/>
      <c r="E118" s="451">
        <v>1</v>
      </c>
      <c r="F118" s="336" t="str">
        <f t="shared" si="2"/>
        <v>Completed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45547</v>
      </c>
      <c r="C129" s="245">
        <v>0.208333333333333</v>
      </c>
      <c r="D129" s="246" t="s">
        <v>63</v>
      </c>
      <c r="E129" s="287"/>
      <c r="F129" s="288" t="str">
        <f t="shared" si="2"/>
        <v>Goal</v>
      </c>
      <c r="G129" s="289"/>
    </row>
    <row r="130" spans="2:7">
      <c r="B130" s="244"/>
      <c r="C130" s="247">
        <v>0.215277777777778</v>
      </c>
      <c r="D130" s="248" t="s">
        <v>373</v>
      </c>
      <c r="E130" s="290"/>
      <c r="F130" s="291" t="str">
        <f t="shared" si="2"/>
        <v>Goal</v>
      </c>
      <c r="G130" s="292"/>
    </row>
    <row r="131" spans="2:7">
      <c r="B131" s="244"/>
      <c r="C131" s="247">
        <v>0.243055555555556</v>
      </c>
      <c r="D131" s="248" t="s">
        <v>374</v>
      </c>
      <c r="E131" s="293"/>
      <c r="F131" s="294" t="str">
        <f t="shared" si="2"/>
        <v>Goal</v>
      </c>
      <c r="G131" s="292"/>
    </row>
    <row r="132" spans="2:7">
      <c r="B132" s="244"/>
      <c r="C132" s="247">
        <v>0.277777777777778</v>
      </c>
      <c r="D132" s="248" t="s">
        <v>375</v>
      </c>
      <c r="E132" s="293"/>
      <c r="F132" s="294" t="str">
        <f t="shared" si="2"/>
        <v>Goal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/>
      <c r="F133" s="296" t="str">
        <f t="shared" si="2"/>
        <v>Goal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 t="s">
        <v>530</v>
      </c>
      <c r="D136" s="285"/>
      <c r="E136" s="303" t="s">
        <v>531</v>
      </c>
      <c r="F136" s="304" t="str">
        <f t="shared" si="2"/>
        <v>Goal</v>
      </c>
      <c r="G136" s="305"/>
    </row>
    <row r="137" spans="2:7">
      <c r="B137" s="244"/>
      <c r="C137" s="255" t="s">
        <v>532</v>
      </c>
      <c r="D137" s="256"/>
      <c r="E137" s="306" t="s">
        <v>531</v>
      </c>
      <c r="F137" s="255" t="str">
        <f t="shared" si="2"/>
        <v>Goal</v>
      </c>
      <c r="G137" s="307"/>
    </row>
    <row r="138" spans="2:7">
      <c r="B138" s="244"/>
      <c r="C138" s="255" t="s">
        <v>474</v>
      </c>
      <c r="D138" s="256"/>
      <c r="E138" s="306">
        <v>1</v>
      </c>
      <c r="F138" s="255" t="str">
        <f t="shared" si="2"/>
        <v>Completed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259" t="s">
        <v>69</v>
      </c>
      <c r="D142" s="260"/>
      <c r="E142" s="314" t="s">
        <v>44</v>
      </c>
      <c r="F142" s="315" t="s">
        <v>61</v>
      </c>
      <c r="G142" s="314" t="s">
        <v>62</v>
      </c>
    </row>
    <row r="143" ht="28.8" spans="2:7">
      <c r="B143" s="244"/>
      <c r="C143" s="444" t="s">
        <v>533</v>
      </c>
      <c r="D143" s="467" t="s">
        <v>534</v>
      </c>
      <c r="E143" s="316">
        <v>1</v>
      </c>
      <c r="F143" s="317" t="str">
        <f t="shared" si="2"/>
        <v>Completed</v>
      </c>
      <c r="G143" s="318"/>
    </row>
    <row r="144" spans="2:7">
      <c r="B144" s="244"/>
      <c r="C144" s="263"/>
      <c r="D144" s="264"/>
      <c r="E144" s="319"/>
      <c r="F144" s="320" t="str">
        <f t="shared" si="2"/>
        <v>Goal</v>
      </c>
      <c r="G144" s="321"/>
    </row>
    <row r="145" spans="2:7">
      <c r="B145" s="244"/>
      <c r="C145" s="263"/>
      <c r="D145" s="264"/>
      <c r="E145" s="319"/>
      <c r="F145" s="320" t="str">
        <f t="shared" si="2"/>
        <v>Goal</v>
      </c>
      <c r="G145" s="321"/>
    </row>
    <row r="146" spans="2:7">
      <c r="B146" s="244"/>
      <c r="C146" s="263"/>
      <c r="D146" s="264"/>
      <c r="E146" s="319"/>
      <c r="F146" s="320" t="str">
        <f t="shared" si="2"/>
        <v>Goal</v>
      </c>
      <c r="G146" s="321"/>
    </row>
    <row r="147" ht="15.75" customHeight="1" spans="2:7">
      <c r="B147" s="244"/>
      <c r="C147" s="265"/>
      <c r="D147" s="266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355" t="s">
        <v>535</v>
      </c>
      <c r="D151" s="356"/>
      <c r="E151" s="361" t="s">
        <v>385</v>
      </c>
      <c r="F151" s="334" t="str">
        <f t="shared" si="2"/>
        <v>Goal</v>
      </c>
      <c r="G151" s="332"/>
    </row>
    <row r="152" spans="2:7">
      <c r="B152" s="244"/>
      <c r="C152" s="357" t="s">
        <v>523</v>
      </c>
      <c r="D152" s="358"/>
      <c r="E152" s="362">
        <v>1</v>
      </c>
      <c r="F152" s="336" t="str">
        <f t="shared" si="2"/>
        <v>Completed</v>
      </c>
      <c r="G152" s="337"/>
    </row>
    <row r="153" spans="2:7">
      <c r="B153" s="244"/>
      <c r="C153" s="357"/>
      <c r="D153" s="358"/>
      <c r="E153" s="362"/>
      <c r="F153" s="336" t="str">
        <f t="shared" si="2"/>
        <v>Goal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462</v>
      </c>
      <c r="C165" s="367"/>
      <c r="D165" s="368" t="s">
        <v>404</v>
      </c>
      <c r="E165" s="368" t="s">
        <v>217</v>
      </c>
      <c r="F165" s="368" t="s">
        <v>405</v>
      </c>
      <c r="G165" s="368" t="s">
        <v>406</v>
      </c>
      <c r="H165" s="378" t="s">
        <v>44</v>
      </c>
      <c r="I165" s="384" t="s">
        <v>78</v>
      </c>
    </row>
    <row r="166" ht="15" customHeight="1" spans="2:9">
      <c r="B166" s="369">
        <v>45544</v>
      </c>
      <c r="C166" s="370">
        <v>45548</v>
      </c>
      <c r="D166" s="371" t="s">
        <v>80</v>
      </c>
      <c r="E166" s="371" t="s">
        <v>536</v>
      </c>
      <c r="F166" s="371" t="s">
        <v>83</v>
      </c>
      <c r="G166" s="379" t="s">
        <v>537</v>
      </c>
      <c r="H166" s="380"/>
      <c r="I166" s="385"/>
    </row>
    <row r="167" ht="15" customHeight="1" spans="2:9">
      <c r="B167" s="372"/>
      <c r="C167" s="373"/>
      <c r="D167" s="374"/>
      <c r="E167" s="374" t="s">
        <v>538</v>
      </c>
      <c r="F167" s="374"/>
      <c r="G167" s="221" t="s">
        <v>539</v>
      </c>
      <c r="H167" s="381"/>
      <c r="I167" s="386" t="s">
        <v>79</v>
      </c>
    </row>
    <row r="168" ht="15" customHeight="1" spans="2:9">
      <c r="B168" s="372"/>
      <c r="C168" s="373"/>
      <c r="D168" s="374"/>
      <c r="E168" s="374" t="s">
        <v>540</v>
      </c>
      <c r="F168" s="374"/>
      <c r="G168" s="221" t="s">
        <v>490</v>
      </c>
      <c r="H168" s="381"/>
      <c r="I168" s="386" t="s">
        <v>81</v>
      </c>
    </row>
    <row r="169" ht="15" customHeight="1" spans="2:9">
      <c r="B169" s="372"/>
      <c r="C169" s="373"/>
      <c r="D169" s="374"/>
      <c r="E169" s="374" t="s">
        <v>541</v>
      </c>
      <c r="F169" s="374"/>
      <c r="G169" s="221"/>
      <c r="H169" s="381"/>
      <c r="I169" s="386" t="s">
        <v>82</v>
      </c>
    </row>
    <row r="170" ht="15" customHeight="1" spans="2:9">
      <c r="B170" s="372"/>
      <c r="C170" s="373"/>
      <c r="D170" s="374"/>
      <c r="E170" s="374" t="s">
        <v>86</v>
      </c>
      <c r="F170" s="374"/>
      <c r="G170" s="221"/>
      <c r="H170" s="381"/>
      <c r="I170" s="386" t="s">
        <v>84</v>
      </c>
    </row>
    <row r="171" ht="15" customHeight="1" spans="2:9">
      <c r="B171" s="372"/>
      <c r="C171" s="373"/>
      <c r="D171" s="374"/>
      <c r="E171" s="374"/>
      <c r="F171" s="374"/>
      <c r="G171" s="221"/>
      <c r="H171" s="381"/>
      <c r="I171" s="386" t="s">
        <v>85</v>
      </c>
    </row>
    <row r="172" ht="15" customHeight="1" spans="2:9">
      <c r="B172" s="372"/>
      <c r="C172" s="373"/>
      <c r="D172" s="374"/>
      <c r="E172" s="374"/>
      <c r="F172" s="374"/>
      <c r="G172" s="221"/>
      <c r="H172" s="381"/>
      <c r="I172" s="387"/>
    </row>
    <row r="173" ht="15" customHeight="1" spans="2:9">
      <c r="B173" s="372"/>
      <c r="C173" s="373"/>
      <c r="D173" s="374"/>
      <c r="E173" s="374"/>
      <c r="F173" s="374"/>
      <c r="G173" s="221"/>
      <c r="H173" s="381"/>
      <c r="I173" s="387"/>
    </row>
    <row r="174" ht="15" customHeight="1" spans="2:9">
      <c r="B174" s="372"/>
      <c r="C174" s="373"/>
      <c r="D174" s="374"/>
      <c r="E174" s="374"/>
      <c r="F174" s="374"/>
      <c r="G174" s="221"/>
      <c r="H174" s="381"/>
      <c r="I174" s="387"/>
    </row>
    <row r="175" ht="15" customHeight="1" spans="2:9">
      <c r="B175" s="375"/>
      <c r="C175" s="376"/>
      <c r="D175" s="377"/>
      <c r="E175" s="377"/>
      <c r="F175" s="377"/>
      <c r="G175" s="382"/>
      <c r="H175" s="383"/>
      <c r="I175" s="388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45548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spans="2:7">
      <c r="B186" s="244"/>
      <c r="C186" s="284" t="s">
        <v>474</v>
      </c>
      <c r="D186" s="285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 t="s">
        <v>532</v>
      </c>
      <c r="D187" s="256"/>
      <c r="E187" s="306">
        <v>1</v>
      </c>
      <c r="F187" s="255" t="str">
        <f t="shared" si="3"/>
        <v>Completed</v>
      </c>
      <c r="G187" s="307"/>
    </row>
    <row r="188" spans="2:7">
      <c r="B188" s="244"/>
      <c r="C188" s="255" t="s">
        <v>530</v>
      </c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261" t="s">
        <v>542</v>
      </c>
      <c r="D193" s="262"/>
      <c r="E193" s="316"/>
      <c r="F193" s="317" t="str">
        <f t="shared" si="3"/>
        <v>Goal</v>
      </c>
      <c r="G193" s="468" t="s">
        <v>543</v>
      </c>
    </row>
    <row r="194" spans="2:7">
      <c r="B194" s="244"/>
      <c r="C194" s="263" t="s">
        <v>544</v>
      </c>
      <c r="D194" s="264"/>
      <c r="E194" s="319"/>
      <c r="F194" s="320" t="str">
        <f t="shared" si="3"/>
        <v>Goal</v>
      </c>
      <c r="G194" s="321"/>
    </row>
    <row r="195" spans="2:7">
      <c r="B195" s="244"/>
      <c r="C195" s="263"/>
      <c r="D195" s="264"/>
      <c r="E195" s="319"/>
      <c r="F195" s="320" t="str">
        <f t="shared" si="3"/>
        <v>Goal</v>
      </c>
      <c r="G195" s="321"/>
    </row>
    <row r="196" spans="2:7">
      <c r="B196" s="244"/>
      <c r="C196" s="263"/>
      <c r="D196" s="264"/>
      <c r="E196" s="319"/>
      <c r="F196" s="320" t="str">
        <f t="shared" si="3"/>
        <v>Goal</v>
      </c>
      <c r="G196" s="321"/>
    </row>
    <row r="197" ht="15.75" customHeight="1" spans="2:7">
      <c r="B197" s="244"/>
      <c r="C197" s="265"/>
      <c r="D197" s="266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482</v>
      </c>
      <c r="D201" s="356"/>
      <c r="E201" s="361">
        <v>1</v>
      </c>
      <c r="F201" s="334" t="str">
        <f t="shared" si="3"/>
        <v>Completed</v>
      </c>
      <c r="G201" s="469" t="s">
        <v>545</v>
      </c>
    </row>
    <row r="202" spans="2:7">
      <c r="B202" s="244"/>
      <c r="C202" s="357" t="s">
        <v>523</v>
      </c>
      <c r="D202" s="358"/>
      <c r="E202" s="362">
        <v>1</v>
      </c>
      <c r="F202" s="336" t="str">
        <f t="shared" si="3"/>
        <v>Completed</v>
      </c>
      <c r="G202" s="337"/>
    </row>
    <row r="203" spans="2:7">
      <c r="B203" s="244"/>
      <c r="C203" s="357" t="s">
        <v>535</v>
      </c>
      <c r="D203" s="358"/>
      <c r="E203" s="362" t="s">
        <v>385</v>
      </c>
      <c r="F203" s="336" t="str">
        <f t="shared" si="3"/>
        <v>Goal</v>
      </c>
      <c r="G203" s="337"/>
    </row>
    <row r="204" spans="2:7">
      <c r="B204" s="244"/>
      <c r="C204" s="357"/>
      <c r="D204" s="358"/>
      <c r="E204" s="362"/>
      <c r="F204" s="336" t="str">
        <f t="shared" si="3"/>
        <v>Goal</v>
      </c>
      <c r="G204" s="337"/>
    </row>
    <row r="205" ht="15" customHeight="1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>
        <v>45549</v>
      </c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ht="216" spans="2:7">
      <c r="B230" s="453"/>
      <c r="C230" s="444" t="s">
        <v>377</v>
      </c>
      <c r="D230" s="467" t="s">
        <v>546</v>
      </c>
      <c r="E230" s="316"/>
      <c r="F230" s="317" t="str">
        <f t="shared" si="3"/>
        <v>Goal</v>
      </c>
      <c r="G230" s="318"/>
    </row>
    <row r="231" spans="2:7">
      <c r="B231" s="453"/>
      <c r="C231" s="263"/>
      <c r="D231" s="264"/>
      <c r="E231" s="319"/>
      <c r="F231" s="320" t="str">
        <f t="shared" si="3"/>
        <v>Goal</v>
      </c>
      <c r="G231" s="321"/>
    </row>
    <row r="232" spans="2:7">
      <c r="B232" s="453"/>
      <c r="C232" s="263"/>
      <c r="D232" s="264"/>
      <c r="E232" s="319"/>
      <c r="F232" s="320" t="str">
        <f t="shared" si="3"/>
        <v>Goal</v>
      </c>
      <c r="G232" s="321"/>
    </row>
    <row r="233" spans="2:7">
      <c r="B233" s="453"/>
      <c r="C233" s="263"/>
      <c r="D233" s="264"/>
      <c r="E233" s="319"/>
      <c r="F233" s="320" t="str">
        <f t="shared" si="3"/>
        <v>Goal</v>
      </c>
      <c r="G233" s="321"/>
    </row>
    <row r="234" ht="15.75" customHeight="1" spans="2:7">
      <c r="B234" s="453"/>
      <c r="C234" s="265"/>
      <c r="D234" s="266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220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2:D32"/>
    <mergeCell ref="C33:D33"/>
    <mergeCell ref="C34:D34"/>
    <mergeCell ref="C35:D35"/>
    <mergeCell ref="C36:D36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69:D69"/>
    <mergeCell ref="C70:D70"/>
    <mergeCell ref="C71:D71"/>
    <mergeCell ref="C72:D72"/>
    <mergeCell ref="C73:D73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06:D106"/>
    <mergeCell ref="C107:D107"/>
    <mergeCell ref="C108:D108"/>
    <mergeCell ref="C109:D109"/>
    <mergeCell ref="C110:D110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4:D144"/>
    <mergeCell ref="C145:D145"/>
    <mergeCell ref="C146:D146"/>
    <mergeCell ref="C147:D147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B165:C165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3:D193"/>
    <mergeCell ref="C194:D194"/>
    <mergeCell ref="C195:D195"/>
    <mergeCell ref="C196:D196"/>
    <mergeCell ref="C197:D197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1:D231"/>
    <mergeCell ref="C232:D232"/>
    <mergeCell ref="C233:D233"/>
    <mergeCell ref="C234:D234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C166:C175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{7d3a248a-0549-4b12-9565-bc8155088f27}</x14:id>
        </ext>
      </extLst>
    </cfRule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{48432a88-e6bc-479f-a4f9-af4ba4173b12}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{e005d544-3194-4f59-8367-fe2c18f61ab7}</x14:id>
        </ext>
      </extLst>
    </cfRule>
  </conditionalFormatting>
  <conditionalFormatting sqref="D4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{dc298e92-a075-462c-9860-a7d0a0419aaa}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{14864dc9-23ba-43cf-be46-e71462ffc896}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{8f138c36-235d-4d04-836d-2cba78e95a26}</x14:id>
        </ext>
      </extLst>
    </cfRule>
  </conditionalFormatting>
  <conditionalFormatting sqref="E18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{8760e49e-f995-4c59-afee-e1b787141a12}</x14:id>
        </ext>
      </extLst>
    </cfRule>
    <cfRule type="dataBar" priority="5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{b17101d0-7de2-4a48-8862-b7df6db23323}</x14:id>
        </ext>
      </extLst>
    </cfRule>
    <cfRule type="dataBar" priority="5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{f22016b4-cef0-45bb-a94b-7ff129d52cb0}</x14:id>
        </ext>
      </extLst>
    </cfRule>
  </conditionalFormatting>
  <conditionalFormatting sqref="E19">
    <cfRule type="dataBar" priority="5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{7eefc95e-efdd-438a-94e0-a79f51ca87cd}</x14:id>
        </ext>
      </extLst>
    </cfRule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{f4e3ee0b-3d1b-4210-bf2c-b78ad22e87dc}</x14:id>
        </ext>
      </extLst>
    </cfRule>
    <cfRule type="dataBar" priority="5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{1683de7c-4203-4627-b875-463faccfd504}</x14:id>
        </ext>
      </extLst>
    </cfRule>
  </conditionalFormatting>
  <conditionalFormatting sqref="E55"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{c8c4f04e-bbde-4e66-9058-64c5792c3b14}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{9f750e97-03a5-4af1-8875-aad3e037c453}</x14:id>
        </ext>
      </extLst>
    </cfRule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{a8f9c082-fad8-4b70-b894-8265b66d5843}</x14:id>
        </ext>
      </extLst>
    </cfRule>
  </conditionalFormatting>
  <conditionalFormatting sqref="E56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{31da1577-3b4e-49f8-8e68-d18e995097e6}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{0d91dafa-3612-48d4-adb0-607e115516ba}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{f670d32f-7df3-4810-98d9-79eb344681f2}</x14:id>
        </ext>
      </extLst>
    </cfRule>
  </conditionalFormatting>
  <conditionalFormatting sqref="E92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{88f2cfab-30bb-4368-be2e-2b9108976fe9}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{dd06a3e1-fb14-4e75-bb06-65006562080c}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{9152b5df-3bc5-4043-821a-cd7a15288ef4}</x14:id>
        </ext>
      </extLst>
    </cfRule>
  </conditionalFormatting>
  <conditionalFormatting sqref="E93"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{edc79588-a466-4ec6-9bab-0a26856c7278}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{c6fd299d-fc09-4adc-b542-c2e960bf777a}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{6ea36b51-9580-4125-b31a-ae4082d310ce}</x14:id>
        </ext>
      </extLst>
    </cfRule>
  </conditionalFormatting>
  <conditionalFormatting sqref="E129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{ec6231a3-0336-4258-b6a1-eb49e0bb8731}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{366c9762-0829-48ed-b684-2f777ad1e78e}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{d3b35f3b-fc23-4d87-9da7-3cb040937f81}</x14:id>
        </ext>
      </extLst>
    </cfRule>
  </conditionalFormatting>
  <conditionalFormatting sqref="E130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{b23dc1df-6af9-47a4-90db-58129f7046d3}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{ebeb3d0d-6c31-459c-a9f1-382253e0bb84}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{bc361b51-e01a-455d-9419-a3d3de233510}</x14:id>
        </ext>
      </extLst>
    </cfRule>
  </conditionalFormatting>
  <conditionalFormatting sqref="E179"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{2b691a16-a154-43f2-b7d6-8a8196bad832}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{915d000e-4441-4df8-9b2d-8f10a4becd64}</x14:id>
        </ext>
      </extLst>
    </cfRule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{d88cf761-3da5-47f6-9218-6dbf19a935d5}</x14:id>
        </ext>
      </extLst>
    </cfRule>
  </conditionalFormatting>
  <conditionalFormatting sqref="E180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{5eb461ab-3948-4061-9859-c414e5c214ac}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{46ec3cce-c504-4201-9b92-3cf6cf2fbbf7}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{efd2a694-cf5e-4a89-90bf-ebf46b993a3c}</x14:id>
        </ext>
      </extLst>
    </cfRule>
  </conditionalFormatting>
  <conditionalFormatting sqref="E216"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{c8e7cf9e-0d74-4682-852f-32ec9ca3b673}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{43452e01-7bd0-4267-8212-71afd2b8335e}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{3516d201-fa0a-439d-aca1-39978823a491}</x14:id>
        </ext>
      </extLst>
    </cfRule>
  </conditionalFormatting>
  <conditionalFormatting sqref="E217"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{0b78d510-5c55-4099-b969-e5f626a20bf2}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{f0c96aa1-d6c7-4ca0-806e-fb55711ac682}</x14:id>
        </ext>
      </extLst>
    </cfRule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{7d424ed0-e0b5-41bf-94ed-bdea5c9b27f2}</x14:id>
        </ext>
      </extLst>
    </cfRule>
  </conditionalFormatting>
  <conditionalFormatting sqref="E40:E49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{fc2570e3-02ad-4dd4-837a-13180254a56d}</x14:id>
        </ext>
      </extLst>
    </cfRule>
  </conditionalFormatting>
  <conditionalFormatting sqref="E77:E86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{8dabada9-066f-4cea-93eb-04b0bdac71dd}</x14:id>
        </ext>
      </extLst>
    </cfRule>
  </conditionalFormatting>
  <conditionalFormatting sqref="E114:E123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{8fba18ae-39d1-4e16-89da-514ee29771a7}</x14:id>
        </ext>
      </extLst>
    </cfRule>
  </conditionalFormatting>
  <conditionalFormatting sqref="E151:E16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{cd0a233c-ef32-46fe-99ff-205820f1ba44}</x14:id>
        </ext>
      </extLst>
    </cfRule>
  </conditionalFormatting>
  <conditionalFormatting sqref="E201:E210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{91976475-2a1e-41a9-9dd2-c2034af34c43}</x14:id>
        </ext>
      </extLst>
    </cfRule>
  </conditionalFormatting>
  <conditionalFormatting sqref="E238:E247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{05866ebb-5b96-4205-bbfc-e5510bbd2d9e}</x14:id>
        </ext>
      </extLst>
    </cfRule>
  </conditionalFormatting>
  <conditionalFormatting sqref="E248:E249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{53d311fb-aa83-4bd0-97a5-7a775b5dd7c6}</x14:id>
        </ext>
      </extLst>
    </cfRule>
  </conditionalFormatting>
  <conditionalFormatting sqref="H166:H17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{ae5ee1db-4626-4a67-9a72-1332bbf21ed8}</x14:id>
        </ext>
      </extLst>
    </cfRule>
  </conditionalFormatting>
  <conditionalFormatting sqref="D3:D12;D14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{128d1482-9f34-476e-99a7-541b3bfb5924}</x14:id>
        </ext>
      </extLst>
    </cfRule>
  </conditionalFormatting>
  <conditionalFormatting sqref="E18:E22;E25:E29;E32:E37;E50:E51">
    <cfRule type="dataBar" priority="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{5ce96d8c-66f2-4499-97c0-f7f21ca951f3}</x14:id>
        </ext>
      </extLst>
    </cfRule>
  </conditionalFormatting>
  <conditionalFormatting sqref="E55:E59;E62:E66;E69:E74;E87:E88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{61df975d-9b97-47d6-a4b5-d12f8725ad6f}</x14:id>
        </ext>
      </extLst>
    </cfRule>
  </conditionalFormatting>
  <conditionalFormatting sqref="E92:E96;E99:E103;E106:E111;E124:E125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{2d1e2aa0-26ab-4137-89d9-176671533084}</x14:id>
        </ext>
      </extLst>
    </cfRule>
  </conditionalFormatting>
  <conditionalFormatting sqref="E129:E133;E136:E140;E143:E148;E161:E162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{6c5a7441-0aa8-4d18-bf75-a553867d4894}</x14:id>
        </ext>
      </extLst>
    </cfRule>
  </conditionalFormatting>
  <conditionalFormatting sqref="E179:E183;E186:E190;E193:E198;E211:E21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{e1ca605d-9535-4607-85cd-88db9dd70f83}</x14:id>
        </ext>
      </extLst>
    </cfRule>
  </conditionalFormatting>
  <conditionalFormatting sqref="E216:E220;E223:E227;E230:E235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{dc15a946-68ef-4b55-81e9-c2366163a90f}</x14:id>
        </ext>
      </extLst>
    </cfRule>
  </conditionalFormatting>
  <hyperlinks>
    <hyperlink ref="D143" r:id="rId2" display="https://leetcode.com/problems/roman-to-integer/description/"/>
    <hyperlink ref="D230" r:id="rId3" display="http://url9090.coderbyte.com/ls/click?upn=u001.lj3TCiZxNU7jdbrh9WbrWc0TYooxWyNG7iblBrnUkY1dZbk53wTdsxFlySTVgXVYwYWepHMI-2FPtSqTEK1SnOvA-3D-3Dt3lO_0uW3xirGmLjaxDxe8V-2Bwmt8Dx4Ob8Wr9iaeT5yuPIW9gs196ZiVv-2Fim-2BR-2BxIGgCc2GH3-2FlSQy3nauK2SMWtCNZSftOpeR1W4Y1muF9Nd1yfStizHc2DDiEgJqzwljSPuZpeoECvhbpicgAbpcmVYgnpeknGH8LhLL3YSJSg3n-2B-2Be7OGWkD616ABmq-2B5oRgFGog4EPFaUxjcTsY-2BMS9CjMA-3D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3a248a-0549-4b12-9565-bc8155088f2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8432a88-e6bc-479f-a4f9-af4ba4173b1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005d544-3194-4f59-8367-fe2c18f61a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dc298e92-a075-462c-9860-a7d0a0419aa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4864dc9-23ba-43cf-be46-e71462ffc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f138c36-235d-4d04-836d-2cba78e95a2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8760e49e-f995-4c59-afee-e1b787141a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17101d0-7de2-4a48-8862-b7df6db2332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22016b4-cef0-45bb-a94b-7ff129d52cb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7eefc95e-efdd-438a-94e0-a79f51ca87c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4e3ee0b-3d1b-4210-bf2c-b78ad22e87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683de7c-4203-4627-b875-463faccfd50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c8c4f04e-bbde-4e66-9058-64c5792c3b1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f750e97-03a5-4af1-8875-aad3e037c4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8f9c082-fad8-4b70-b894-8265b66d58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31da1577-3b4e-49f8-8e68-d18e995097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d91dafa-3612-48d4-adb0-607e115516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70d32f-7df3-4810-98d9-79eb344681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88f2cfab-30bb-4368-be2e-2b9108976fe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d06a3e1-fb14-4e75-bb06-65006562080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152b5df-3bc5-4043-821a-cd7a15288e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edc79588-a466-4ec6-9bab-0a26856c727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6fd299d-fc09-4adc-b542-c2e960bf77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a36b51-9580-4125-b31a-ae4082d310c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ec6231a3-0336-4258-b6a1-eb49e0bb87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66c9762-0829-48ed-b684-2f777ad1e7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b35f3b-fc23-4d87-9da7-3cb040937f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b23dc1df-6af9-47a4-90db-58129f7046d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beb3d0d-6c31-459c-a9f1-382253e0bb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c361b51-e01a-455d-9419-a3d3de2335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2b691a16-a154-43f2-b7d6-8a8196bad83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15d000e-4441-4df8-9b2d-8f10a4bec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88cf761-3da5-47f6-9218-6dbf19a935d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5eb461ab-3948-4061-9859-c414e5c214a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6ec3cce-c504-4201-9b92-3cf6cf2fbb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d2a694-cf5e-4a89-90bf-ebf46b993a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c8e7cf9e-0d74-4682-852f-32ec9ca3b6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3452e01-7bd0-4267-8212-71afd2b833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516d201-fa0a-439d-aca1-39978823a49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0b78d510-5c55-4099-b969-e5f626a20b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0c96aa1-d6c7-4ca0-806e-fb55711ac6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d424ed0-e0b5-41bf-94ed-bdea5c9b27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fc2570e3-02ad-4dd4-837a-13180254a5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8dabada9-066f-4cea-93eb-04b0bdac71d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8fba18ae-39d1-4e16-89da-514ee29771a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cd0a233c-ef32-46fe-99ff-205820f1ba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91976475-2a1e-41a9-9dd2-c2034af34c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05866ebb-5b96-4205-bbfc-e5510bbd2d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53d311fb-aa83-4bd0-97a5-7a775b5dd7c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ae5ee1db-4626-4a67-9a72-1332bbf21ed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128d1482-9f34-476e-99a7-541b3bfb59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5ce96d8c-66f2-4499-97c0-f7f21ca951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61df975d-9b97-47d6-a4b5-d12f8725ad6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2d1e2aa0-26ab-4137-89d9-17667153308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6c5a7441-0aa8-4d18-bf75-a553867d489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e1ca605d-9535-4607-85cd-88db9dd70f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dc15a946-68ef-4b55-81e9-c2366163a90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zoomScale="20" zoomScaleNormal="20" workbookViewId="0">
      <selection activeCell="E188" sqref="E188"/>
    </sheetView>
  </sheetViews>
  <sheetFormatPr defaultColWidth="9.144" defaultRowHeight="14.4"/>
  <cols>
    <col min="2" max="2" width="4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45537</v>
      </c>
      <c r="C18" s="245">
        <v>0.208333333333333</v>
      </c>
      <c r="D18" s="246" t="s">
        <v>63</v>
      </c>
      <c r="E18" s="287">
        <v>1</v>
      </c>
      <c r="F18" s="288" t="str">
        <f t="shared" ref="F18:F81" si="0">IF(E18=100%,"Completed","Goal")</f>
        <v>Completed</v>
      </c>
      <c r="G18" s="289"/>
    </row>
    <row r="19" spans="2:7">
      <c r="B19" s="244"/>
      <c r="C19" s="247">
        <v>0.215277777777778</v>
      </c>
      <c r="D19" s="248" t="s">
        <v>373</v>
      </c>
      <c r="E19" s="290">
        <v>1</v>
      </c>
      <c r="F19" s="291" t="str">
        <f t="shared" si="0"/>
        <v>Completed</v>
      </c>
      <c r="G19" s="292"/>
    </row>
    <row r="20" spans="2:7">
      <c r="B20" s="244"/>
      <c r="C20" s="247">
        <v>0.243055555555556</v>
      </c>
      <c r="D20" s="248" t="s">
        <v>374</v>
      </c>
      <c r="E20" s="293">
        <v>1</v>
      </c>
      <c r="F20" s="294" t="str">
        <f t="shared" si="0"/>
        <v>Completed</v>
      </c>
      <c r="G20" s="292"/>
    </row>
    <row r="21" spans="2:7">
      <c r="B21" s="244"/>
      <c r="C21" s="247">
        <v>0.277777777777778</v>
      </c>
      <c r="D21" s="248" t="s">
        <v>375</v>
      </c>
      <c r="E21" s="293">
        <v>1</v>
      </c>
      <c r="F21" s="294" t="str">
        <f t="shared" si="0"/>
        <v>Completed</v>
      </c>
      <c r="G21" s="292"/>
    </row>
    <row r="22" ht="15.15" spans="2:7">
      <c r="B22" s="244"/>
      <c r="C22" s="249">
        <v>0.326388888888889</v>
      </c>
      <c r="D22" s="250" t="s">
        <v>376</v>
      </c>
      <c r="E22" s="295">
        <v>1</v>
      </c>
      <c r="F22" s="296" t="str">
        <f t="shared" si="0"/>
        <v>Completed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30" customHeight="1" spans="2:7">
      <c r="B25" s="244"/>
      <c r="C25" s="464" t="s">
        <v>547</v>
      </c>
      <c r="D25" s="464"/>
      <c r="E25" s="303">
        <v>1</v>
      </c>
      <c r="F25" s="304" t="str">
        <f t="shared" si="0"/>
        <v>Completed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432" t="s">
        <v>69</v>
      </c>
      <c r="D31" s="433"/>
      <c r="E31" s="314" t="s">
        <v>44</v>
      </c>
      <c r="F31" s="315" t="s">
        <v>61</v>
      </c>
      <c r="G31" s="314" t="s">
        <v>62</v>
      </c>
    </row>
    <row r="32" ht="50.25" customHeight="1" spans="2:7">
      <c r="B32" s="244"/>
      <c r="C32" s="465" t="s">
        <v>548</v>
      </c>
      <c r="D32" s="445" t="s">
        <v>549</v>
      </c>
      <c r="E32" s="316">
        <v>1</v>
      </c>
      <c r="F32" s="317" t="str">
        <f t="shared" si="0"/>
        <v>Completed</v>
      </c>
      <c r="G32" s="318"/>
    </row>
    <row r="33" ht="15" customHeight="1" spans="2:7">
      <c r="B33" s="244"/>
      <c r="C33" s="436"/>
      <c r="D33" s="437"/>
      <c r="E33" s="319"/>
      <c r="F33" s="320" t="str">
        <f t="shared" si="0"/>
        <v>Goal</v>
      </c>
      <c r="G33" s="321"/>
    </row>
    <row r="34" ht="15" customHeight="1" spans="2:7">
      <c r="B34" s="244"/>
      <c r="C34" s="436"/>
      <c r="D34" s="437"/>
      <c r="E34" s="319"/>
      <c r="F34" s="320" t="str">
        <f t="shared" si="0"/>
        <v>Goal</v>
      </c>
      <c r="G34" s="321"/>
    </row>
    <row r="35" ht="15" customHeight="1" spans="2:7">
      <c r="B35" s="244"/>
      <c r="C35" s="436"/>
      <c r="D35" s="437"/>
      <c r="E35" s="319"/>
      <c r="F35" s="320" t="str">
        <f t="shared" si="0"/>
        <v>Goal</v>
      </c>
      <c r="G35" s="321"/>
    </row>
    <row r="36" ht="15" customHeight="1" spans="2:7">
      <c r="B36" s="244"/>
      <c r="C36" s="438"/>
      <c r="D36" s="439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492</v>
      </c>
      <c r="D40" s="356"/>
      <c r="E40" s="361" t="s">
        <v>550</v>
      </c>
      <c r="F40" s="334" t="str">
        <f t="shared" si="0"/>
        <v>Goal</v>
      </c>
      <c r="G40" s="332"/>
    </row>
    <row r="41" ht="15" customHeight="1" spans="2:7">
      <c r="B41" s="244"/>
      <c r="C41" s="357" t="s">
        <v>551</v>
      </c>
      <c r="D41" s="358"/>
      <c r="E41" s="362">
        <v>1</v>
      </c>
      <c r="F41" s="336" t="str">
        <f t="shared" si="0"/>
        <v>Completed</v>
      </c>
      <c r="G41" s="337"/>
    </row>
    <row r="42" ht="15" customHeight="1" spans="2:7">
      <c r="B42" s="244"/>
      <c r="C42" s="357"/>
      <c r="D42" s="358"/>
      <c r="E42" s="362"/>
      <c r="F42" s="336" t="str">
        <f t="shared" si="0"/>
        <v>Goal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359"/>
      <c r="D49" s="360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45538</v>
      </c>
      <c r="C55" s="245">
        <v>0.208333333333333</v>
      </c>
      <c r="D55" s="246" t="s">
        <v>63</v>
      </c>
      <c r="E55" s="287">
        <v>1</v>
      </c>
      <c r="F55" s="288" t="str">
        <f t="shared" si="0"/>
        <v>Completed</v>
      </c>
      <c r="G55" s="289"/>
    </row>
    <row r="56" spans="2:7">
      <c r="B56" s="244"/>
      <c r="C56" s="247">
        <v>0.215277777777778</v>
      </c>
      <c r="D56" s="248" t="s">
        <v>373</v>
      </c>
      <c r="E56" s="290">
        <v>1</v>
      </c>
      <c r="F56" s="291" t="str">
        <f t="shared" si="0"/>
        <v>Completed</v>
      </c>
      <c r="G56" s="292"/>
    </row>
    <row r="57" spans="2:7">
      <c r="B57" s="244"/>
      <c r="C57" s="247">
        <v>0.243055555555556</v>
      </c>
      <c r="D57" s="248" t="s">
        <v>374</v>
      </c>
      <c r="E57" s="293">
        <v>1</v>
      </c>
      <c r="F57" s="294" t="str">
        <f t="shared" si="0"/>
        <v>Completed</v>
      </c>
      <c r="G57" s="292"/>
    </row>
    <row r="58" spans="2:7">
      <c r="B58" s="244"/>
      <c r="C58" s="247">
        <v>0.277777777777778</v>
      </c>
      <c r="D58" s="248" t="s">
        <v>375</v>
      </c>
      <c r="E58" s="293">
        <v>1</v>
      </c>
      <c r="F58" s="294" t="str">
        <f t="shared" si="0"/>
        <v>Completed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>
        <v>1</v>
      </c>
      <c r="F59" s="296" t="str">
        <f t="shared" si="0"/>
        <v>Completed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84" t="s">
        <v>552</v>
      </c>
      <c r="D62" s="285"/>
      <c r="E62" s="303">
        <v>1</v>
      </c>
      <c r="F62" s="304" t="str">
        <f t="shared" si="0"/>
        <v>Completed</v>
      </c>
      <c r="G62" s="305"/>
    </row>
    <row r="63" spans="2:7">
      <c r="B63" s="244"/>
      <c r="C63" s="255" t="s">
        <v>526</v>
      </c>
      <c r="D63" s="256"/>
      <c r="E63" s="306">
        <v>1</v>
      </c>
      <c r="F63" s="255" t="str">
        <f t="shared" si="0"/>
        <v>Completed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ht="43.2" spans="2:7">
      <c r="B69" s="244"/>
      <c r="C69" s="465" t="s">
        <v>548</v>
      </c>
      <c r="D69" s="445" t="s">
        <v>549</v>
      </c>
      <c r="E69" s="316">
        <v>1</v>
      </c>
      <c r="F69" s="317" t="str">
        <f t="shared" si="0"/>
        <v>Completed</v>
      </c>
      <c r="G69" s="318"/>
    </row>
    <row r="70" spans="2:7">
      <c r="B70" s="244"/>
      <c r="C70" s="263"/>
      <c r="D70" s="264"/>
      <c r="E70" s="319"/>
      <c r="F70" s="320" t="str">
        <f t="shared" si="0"/>
        <v>Goal</v>
      </c>
      <c r="G70" s="321"/>
    </row>
    <row r="71" spans="2:7">
      <c r="B71" s="244"/>
      <c r="C71" s="263"/>
      <c r="D71" s="264"/>
      <c r="E71" s="319"/>
      <c r="F71" s="320" t="str">
        <f t="shared" si="0"/>
        <v>Goal</v>
      </c>
      <c r="G71" s="321"/>
    </row>
    <row r="72" spans="2:7">
      <c r="B72" s="244"/>
      <c r="C72" s="263"/>
      <c r="D72" s="264"/>
      <c r="E72" s="319"/>
      <c r="F72" s="320" t="str">
        <f t="shared" si="0"/>
        <v>Goal</v>
      </c>
      <c r="G72" s="321"/>
    </row>
    <row r="73" ht="15.75" customHeight="1" spans="2:7">
      <c r="B73" s="244"/>
      <c r="C73" s="265"/>
      <c r="D73" s="266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553</v>
      </c>
      <c r="D77" s="356"/>
      <c r="E77" s="361">
        <v>1</v>
      </c>
      <c r="F77" s="334" t="str">
        <f t="shared" si="0"/>
        <v>Completed</v>
      </c>
      <c r="G77" s="332"/>
    </row>
    <row r="78" spans="2:7">
      <c r="B78" s="244"/>
      <c r="C78" s="357" t="s">
        <v>523</v>
      </c>
      <c r="D78" s="358"/>
      <c r="E78" s="362">
        <v>1</v>
      </c>
      <c r="F78" s="336" t="str">
        <f t="shared" si="0"/>
        <v>Completed</v>
      </c>
      <c r="G78" s="337"/>
    </row>
    <row r="79" spans="2:7">
      <c r="B79" s="244"/>
      <c r="C79" s="357" t="s">
        <v>554</v>
      </c>
      <c r="D79" s="358"/>
      <c r="E79" s="362">
        <v>1</v>
      </c>
      <c r="F79" s="336" t="str">
        <f t="shared" si="0"/>
        <v>Completed</v>
      </c>
      <c r="G79" s="337"/>
    </row>
    <row r="80" spans="2:7">
      <c r="B80" s="244"/>
      <c r="C80" s="357" t="s">
        <v>509</v>
      </c>
      <c r="D80" s="358"/>
      <c r="E80" s="362">
        <v>1</v>
      </c>
      <c r="F80" s="336" t="str">
        <f t="shared" si="0"/>
        <v>Completed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45539</v>
      </c>
      <c r="C92" s="245">
        <v>0.208333333333333</v>
      </c>
      <c r="D92" s="246" t="s">
        <v>63</v>
      </c>
      <c r="E92" s="287"/>
      <c r="F92" s="288" t="str">
        <f t="shared" si="1"/>
        <v>Goal</v>
      </c>
      <c r="G92" s="289"/>
    </row>
    <row r="93" spans="2:7">
      <c r="B93" s="244"/>
      <c r="C93" s="247">
        <v>0.215277777777778</v>
      </c>
      <c r="D93" s="248" t="s">
        <v>373</v>
      </c>
      <c r="E93" s="290"/>
      <c r="F93" s="291" t="str">
        <f t="shared" si="1"/>
        <v>Goal</v>
      </c>
      <c r="G93" s="292"/>
    </row>
    <row r="94" spans="2:7">
      <c r="B94" s="244"/>
      <c r="C94" s="247">
        <v>0.243055555555556</v>
      </c>
      <c r="D94" s="248" t="s">
        <v>374</v>
      </c>
      <c r="E94" s="293"/>
      <c r="F94" s="294" t="str">
        <f t="shared" si="1"/>
        <v>Goal</v>
      </c>
      <c r="G94" s="292"/>
    </row>
    <row r="95" spans="2:7">
      <c r="B95" s="244"/>
      <c r="C95" s="247">
        <v>0.277777777777778</v>
      </c>
      <c r="D95" s="248" t="s">
        <v>375</v>
      </c>
      <c r="E95" s="293"/>
      <c r="F95" s="294" t="str">
        <f t="shared" si="1"/>
        <v>Goal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/>
      <c r="F96" s="296" t="str">
        <f t="shared" si="1"/>
        <v>Goal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552</v>
      </c>
      <c r="D99" s="285"/>
      <c r="E99" s="303">
        <v>1</v>
      </c>
      <c r="F99" s="304" t="str">
        <f t="shared" si="1"/>
        <v>Completed</v>
      </c>
      <c r="G99" s="305"/>
    </row>
    <row r="100" spans="2:7">
      <c r="B100" s="244"/>
      <c r="C100" s="255"/>
      <c r="D100" s="256"/>
      <c r="E100" s="306"/>
      <c r="F100" s="255" t="str">
        <f t="shared" si="1"/>
        <v>Goal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spans="2:7">
      <c r="B106" s="244"/>
      <c r="C106" s="261" t="s">
        <v>555</v>
      </c>
      <c r="D106" s="262"/>
      <c r="E106" s="316">
        <v>1</v>
      </c>
      <c r="F106" s="317" t="str">
        <f t="shared" ref="F106:F169" si="2">IF(E106=100%,"Completed","Goal")</f>
        <v>Completed</v>
      </c>
      <c r="G106" s="318"/>
    </row>
    <row r="107" spans="2:7">
      <c r="B107" s="244"/>
      <c r="C107" s="263"/>
      <c r="D107" s="264"/>
      <c r="E107" s="319"/>
      <c r="F107" s="320" t="str">
        <f t="shared" si="2"/>
        <v>Goal</v>
      </c>
      <c r="G107" s="321"/>
    </row>
    <row r="108" spans="2:7">
      <c r="B108" s="244"/>
      <c r="C108" s="263"/>
      <c r="D108" s="264"/>
      <c r="E108" s="319"/>
      <c r="F108" s="320" t="str">
        <f t="shared" si="2"/>
        <v>Goal</v>
      </c>
      <c r="G108" s="321"/>
    </row>
    <row r="109" spans="2:7">
      <c r="B109" s="244"/>
      <c r="C109" s="263"/>
      <c r="D109" s="264"/>
      <c r="E109" s="319"/>
      <c r="F109" s="320" t="str">
        <f t="shared" si="2"/>
        <v>Goal</v>
      </c>
      <c r="G109" s="321"/>
    </row>
    <row r="110" ht="15.75" customHeight="1" spans="2:7">
      <c r="B110" s="244"/>
      <c r="C110" s="265"/>
      <c r="D110" s="266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523</v>
      </c>
      <c r="D114" s="356"/>
      <c r="E114" s="361"/>
      <c r="F114" s="334" t="str">
        <f t="shared" si="2"/>
        <v>Goal</v>
      </c>
      <c r="G114" s="332"/>
    </row>
    <row r="115" spans="2:7">
      <c r="B115" s="244"/>
      <c r="C115" s="357" t="s">
        <v>524</v>
      </c>
      <c r="D115" s="358"/>
      <c r="E115" s="362"/>
      <c r="F115" s="336" t="str">
        <f t="shared" si="2"/>
        <v>Goal</v>
      </c>
      <c r="G115" s="337"/>
    </row>
    <row r="116" spans="2:7">
      <c r="B116" s="244"/>
      <c r="C116" s="357"/>
      <c r="D116" s="358"/>
      <c r="E116" s="362"/>
      <c r="F116" s="336" t="str">
        <f t="shared" si="2"/>
        <v>Goal</v>
      </c>
      <c r="G116" s="337"/>
    </row>
    <row r="117" spans="2:7">
      <c r="B117" s="244"/>
      <c r="C117" s="357"/>
      <c r="D117" s="358"/>
      <c r="E117" s="362"/>
      <c r="F117" s="336" t="str">
        <f t="shared" si="2"/>
        <v>Goal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45540</v>
      </c>
      <c r="C129" s="245">
        <v>0.208333333333333</v>
      </c>
      <c r="D129" s="246" t="s">
        <v>63</v>
      </c>
      <c r="E129" s="287"/>
      <c r="F129" s="288" t="str">
        <f t="shared" si="2"/>
        <v>Goal</v>
      </c>
      <c r="G129" s="289"/>
    </row>
    <row r="130" spans="2:7">
      <c r="B130" s="244"/>
      <c r="C130" s="247">
        <v>0.215277777777778</v>
      </c>
      <c r="D130" s="248" t="s">
        <v>373</v>
      </c>
      <c r="E130" s="290"/>
      <c r="F130" s="291" t="str">
        <f t="shared" si="2"/>
        <v>Goal</v>
      </c>
      <c r="G130" s="292"/>
    </row>
    <row r="131" spans="2:7">
      <c r="B131" s="244"/>
      <c r="C131" s="247">
        <v>0.243055555555556</v>
      </c>
      <c r="D131" s="248" t="s">
        <v>374</v>
      </c>
      <c r="E131" s="293"/>
      <c r="F131" s="294" t="str">
        <f t="shared" si="2"/>
        <v>Goal</v>
      </c>
      <c r="G131" s="292"/>
    </row>
    <row r="132" spans="2:7">
      <c r="B132" s="244"/>
      <c r="C132" s="247">
        <v>0.277777777777778</v>
      </c>
      <c r="D132" s="248" t="s">
        <v>375</v>
      </c>
      <c r="E132" s="293"/>
      <c r="F132" s="294" t="str">
        <f t="shared" si="2"/>
        <v>Goal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/>
      <c r="F133" s="296" t="str">
        <f t="shared" si="2"/>
        <v>Goal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 t="s">
        <v>556</v>
      </c>
      <c r="D136" s="285"/>
      <c r="E136" s="303">
        <v>1</v>
      </c>
      <c r="F136" s="304" t="str">
        <f t="shared" si="2"/>
        <v>Completed</v>
      </c>
      <c r="G136" s="305"/>
    </row>
    <row r="137" spans="2:7">
      <c r="B137" s="244"/>
      <c r="C137" s="255" t="s">
        <v>526</v>
      </c>
      <c r="D137" s="256"/>
      <c r="E137" s="306"/>
      <c r="F137" s="255" t="str">
        <f t="shared" si="2"/>
        <v>Goal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432" t="s">
        <v>69</v>
      </c>
      <c r="D142" s="433"/>
      <c r="E142" s="314" t="s">
        <v>44</v>
      </c>
      <c r="F142" s="315" t="s">
        <v>61</v>
      </c>
      <c r="G142" s="314" t="s">
        <v>62</v>
      </c>
    </row>
    <row r="143" ht="28.8" spans="2:7">
      <c r="B143" s="244"/>
      <c r="C143" s="444" t="s">
        <v>377</v>
      </c>
      <c r="D143" s="445" t="s">
        <v>557</v>
      </c>
      <c r="E143" s="316">
        <v>1</v>
      </c>
      <c r="F143" s="317" t="str">
        <f t="shared" si="2"/>
        <v>Completed</v>
      </c>
      <c r="G143" s="318"/>
    </row>
    <row r="144" spans="2:7">
      <c r="B144" s="244"/>
      <c r="C144" s="436"/>
      <c r="D144" s="437"/>
      <c r="E144" s="319"/>
      <c r="F144" s="320" t="str">
        <f t="shared" si="2"/>
        <v>Goal</v>
      </c>
      <c r="G144" s="321"/>
    </row>
    <row r="145" spans="2:7">
      <c r="B145" s="244"/>
      <c r="C145" s="436"/>
      <c r="D145" s="437"/>
      <c r="E145" s="319"/>
      <c r="F145" s="320" t="str">
        <f t="shared" si="2"/>
        <v>Goal</v>
      </c>
      <c r="G145" s="321"/>
    </row>
    <row r="146" spans="2:7">
      <c r="B146" s="244"/>
      <c r="C146" s="436"/>
      <c r="D146" s="437"/>
      <c r="E146" s="319"/>
      <c r="F146" s="320" t="str">
        <f t="shared" si="2"/>
        <v>Goal</v>
      </c>
      <c r="G146" s="321"/>
    </row>
    <row r="147" ht="15.75" customHeight="1" spans="2:7">
      <c r="B147" s="244"/>
      <c r="C147" s="438"/>
      <c r="D147" s="439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355" t="s">
        <v>523</v>
      </c>
      <c r="D151" s="356"/>
      <c r="E151" s="361">
        <v>1</v>
      </c>
      <c r="F151" s="334" t="str">
        <f t="shared" si="2"/>
        <v>Completed</v>
      </c>
      <c r="G151" s="332"/>
    </row>
    <row r="152" spans="2:7">
      <c r="B152" s="244"/>
      <c r="C152" s="357" t="s">
        <v>524</v>
      </c>
      <c r="D152" s="358"/>
      <c r="E152" s="362" t="s">
        <v>558</v>
      </c>
      <c r="F152" s="336" t="str">
        <f t="shared" si="2"/>
        <v>Goal</v>
      </c>
      <c r="G152" s="337"/>
    </row>
    <row r="153" spans="2:7">
      <c r="B153" s="244"/>
      <c r="C153" s="357" t="s">
        <v>559</v>
      </c>
      <c r="D153" s="358"/>
      <c r="E153" s="362">
        <v>1</v>
      </c>
      <c r="F153" s="336" t="str">
        <f t="shared" si="2"/>
        <v>Completed</v>
      </c>
      <c r="G153" s="337"/>
    </row>
    <row r="154" spans="2:7">
      <c r="B154" s="244"/>
      <c r="C154" s="357" t="s">
        <v>560</v>
      </c>
      <c r="D154" s="358"/>
      <c r="E154" s="362">
        <v>1</v>
      </c>
      <c r="F154" s="336" t="str">
        <f t="shared" si="2"/>
        <v>Completed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462</v>
      </c>
      <c r="C165" s="367"/>
      <c r="D165" s="368" t="s">
        <v>404</v>
      </c>
      <c r="E165" s="368" t="s">
        <v>217</v>
      </c>
      <c r="F165" s="368" t="s">
        <v>405</v>
      </c>
      <c r="G165" s="368" t="s">
        <v>406</v>
      </c>
      <c r="H165" s="378" t="s">
        <v>44</v>
      </c>
      <c r="I165" s="384" t="s">
        <v>78</v>
      </c>
    </row>
    <row r="166" ht="15" customHeight="1" spans="2:9">
      <c r="B166" s="369">
        <v>45537</v>
      </c>
      <c r="C166" s="370">
        <v>45541</v>
      </c>
      <c r="D166" s="371" t="s">
        <v>561</v>
      </c>
      <c r="E166" s="371" t="s">
        <v>86</v>
      </c>
      <c r="F166" s="371" t="s">
        <v>83</v>
      </c>
      <c r="G166" s="379" t="s">
        <v>562</v>
      </c>
      <c r="H166" s="380"/>
      <c r="I166" s="385"/>
    </row>
    <row r="167" ht="15" customHeight="1" spans="2:9">
      <c r="B167" s="372"/>
      <c r="C167" s="373"/>
      <c r="D167" s="374"/>
      <c r="E167" s="374" t="s">
        <v>563</v>
      </c>
      <c r="F167" s="374"/>
      <c r="G167" s="221" t="s">
        <v>564</v>
      </c>
      <c r="H167" s="381"/>
      <c r="I167" s="386" t="s">
        <v>79</v>
      </c>
    </row>
    <row r="168" ht="15" customHeight="1" spans="2:9">
      <c r="B168" s="372"/>
      <c r="C168" s="373"/>
      <c r="D168" s="374"/>
      <c r="E168" s="374"/>
      <c r="F168" s="374"/>
      <c r="G168" s="221" t="s">
        <v>565</v>
      </c>
      <c r="H168" s="381"/>
      <c r="I168" s="386" t="s">
        <v>81</v>
      </c>
    </row>
    <row r="169" ht="15" customHeight="1" spans="2:9">
      <c r="B169" s="372"/>
      <c r="C169" s="373"/>
      <c r="D169" s="374"/>
      <c r="E169" s="374"/>
      <c r="F169" s="374"/>
      <c r="G169" s="221"/>
      <c r="H169" s="381"/>
      <c r="I169" s="386" t="s">
        <v>82</v>
      </c>
    </row>
    <row r="170" ht="15" customHeight="1" spans="2:9">
      <c r="B170" s="372"/>
      <c r="C170" s="373"/>
      <c r="D170" s="374"/>
      <c r="E170" s="374"/>
      <c r="F170" s="374"/>
      <c r="G170" s="221"/>
      <c r="H170" s="381"/>
      <c r="I170" s="386" t="s">
        <v>84</v>
      </c>
    </row>
    <row r="171" ht="15" customHeight="1" spans="2:9">
      <c r="B171" s="372"/>
      <c r="C171" s="373"/>
      <c r="D171" s="374"/>
      <c r="E171" s="374"/>
      <c r="F171" s="374"/>
      <c r="G171" s="221"/>
      <c r="H171" s="381"/>
      <c r="I171" s="386" t="s">
        <v>85</v>
      </c>
    </row>
    <row r="172" ht="15" customHeight="1" spans="2:9">
      <c r="B172" s="372"/>
      <c r="C172" s="373"/>
      <c r="D172" s="374"/>
      <c r="E172" s="374"/>
      <c r="F172" s="374"/>
      <c r="G172" s="221"/>
      <c r="H172" s="381"/>
      <c r="I172" s="387"/>
    </row>
    <row r="173" ht="15" customHeight="1" spans="2:9">
      <c r="B173" s="372"/>
      <c r="C173" s="373"/>
      <c r="D173" s="374"/>
      <c r="E173" s="374"/>
      <c r="F173" s="374"/>
      <c r="G173" s="221"/>
      <c r="H173" s="381"/>
      <c r="I173" s="387"/>
    </row>
    <row r="174" ht="15" customHeight="1" spans="2:9">
      <c r="B174" s="372"/>
      <c r="C174" s="373"/>
      <c r="D174" s="374"/>
      <c r="E174" s="374"/>
      <c r="F174" s="374"/>
      <c r="G174" s="221"/>
      <c r="H174" s="381"/>
      <c r="I174" s="387"/>
    </row>
    <row r="175" ht="15" customHeight="1" spans="2:9">
      <c r="B175" s="375"/>
      <c r="C175" s="376"/>
      <c r="D175" s="377"/>
      <c r="E175" s="377"/>
      <c r="F175" s="377"/>
      <c r="G175" s="382"/>
      <c r="H175" s="383"/>
      <c r="I175" s="388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45541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ht="15" customHeight="1" spans="2:7">
      <c r="B186" s="244"/>
      <c r="C186" s="255" t="s">
        <v>522</v>
      </c>
      <c r="D186" s="256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 t="s">
        <v>566</v>
      </c>
      <c r="D187" s="256"/>
      <c r="E187" s="306" t="s">
        <v>567</v>
      </c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261"/>
      <c r="D193" s="262"/>
      <c r="E193" s="316"/>
      <c r="F193" s="317" t="str">
        <f t="shared" si="3"/>
        <v>Goal</v>
      </c>
      <c r="G193" s="318"/>
    </row>
    <row r="194" spans="2:7">
      <c r="B194" s="244"/>
      <c r="C194" s="263"/>
      <c r="D194" s="264"/>
      <c r="E194" s="319"/>
      <c r="F194" s="320" t="str">
        <f t="shared" si="3"/>
        <v>Goal</v>
      </c>
      <c r="G194" s="321"/>
    </row>
    <row r="195" spans="2:7">
      <c r="B195" s="244"/>
      <c r="C195" s="263"/>
      <c r="D195" s="264"/>
      <c r="E195" s="319"/>
      <c r="F195" s="320" t="str">
        <f t="shared" si="3"/>
        <v>Goal</v>
      </c>
      <c r="G195" s="321"/>
    </row>
    <row r="196" spans="2:7">
      <c r="B196" s="244"/>
      <c r="C196" s="263"/>
      <c r="D196" s="264"/>
      <c r="E196" s="319"/>
      <c r="F196" s="320" t="str">
        <f t="shared" si="3"/>
        <v>Goal</v>
      </c>
      <c r="G196" s="321"/>
    </row>
    <row r="197" ht="15.75" customHeight="1" spans="2:7">
      <c r="B197" s="244"/>
      <c r="C197" s="265"/>
      <c r="D197" s="266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523</v>
      </c>
      <c r="D201" s="356"/>
      <c r="E201" s="361">
        <v>1</v>
      </c>
      <c r="F201" s="334" t="str">
        <f t="shared" si="3"/>
        <v>Completed</v>
      </c>
      <c r="G201" s="332"/>
    </row>
    <row r="202" ht="28.8" spans="2:7">
      <c r="B202" s="244"/>
      <c r="C202" s="357" t="s">
        <v>568</v>
      </c>
      <c r="D202" s="358"/>
      <c r="E202" s="466" t="s">
        <v>569</v>
      </c>
      <c r="F202" s="336" t="str">
        <f t="shared" si="3"/>
        <v>Goal</v>
      </c>
      <c r="G202" s="337"/>
    </row>
    <row r="203" ht="28.8" spans="2:7">
      <c r="B203" s="244"/>
      <c r="C203" s="357" t="s">
        <v>570</v>
      </c>
      <c r="D203" s="358"/>
      <c r="E203" s="466" t="s">
        <v>571</v>
      </c>
      <c r="F203" s="336" t="str">
        <f t="shared" si="3"/>
        <v>Goal</v>
      </c>
      <c r="G203" s="337"/>
    </row>
    <row r="204" spans="2:7">
      <c r="B204" s="244"/>
      <c r="C204" s="357" t="s">
        <v>524</v>
      </c>
      <c r="D204" s="358"/>
      <c r="E204" s="362">
        <v>1</v>
      </c>
      <c r="F204" s="336" t="str">
        <f t="shared" si="3"/>
        <v>Completed</v>
      </c>
      <c r="G204" s="337"/>
    </row>
    <row r="205" ht="15" customHeight="1" spans="2:7">
      <c r="B205" s="244"/>
      <c r="C205" s="357" t="s">
        <v>572</v>
      </c>
      <c r="D205" s="358"/>
      <c r="E205" s="451">
        <v>1</v>
      </c>
      <c r="F205" s="336" t="str">
        <f t="shared" si="3"/>
        <v>Completed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>
        <v>45544</v>
      </c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spans="2:7">
      <c r="B230" s="453"/>
      <c r="C230" s="261"/>
      <c r="D230" s="262"/>
      <c r="E230" s="316"/>
      <c r="F230" s="317" t="str">
        <f t="shared" si="3"/>
        <v>Goal</v>
      </c>
      <c r="G230" s="318"/>
    </row>
    <row r="231" spans="2:7">
      <c r="B231" s="453"/>
      <c r="C231" s="263"/>
      <c r="D231" s="264"/>
      <c r="E231" s="319"/>
      <c r="F231" s="320" t="str">
        <f t="shared" si="3"/>
        <v>Goal</v>
      </c>
      <c r="G231" s="321"/>
    </row>
    <row r="232" spans="2:7">
      <c r="B232" s="453"/>
      <c r="C232" s="263"/>
      <c r="D232" s="264"/>
      <c r="E232" s="319"/>
      <c r="F232" s="320" t="str">
        <f t="shared" si="3"/>
        <v>Goal</v>
      </c>
      <c r="G232" s="321"/>
    </row>
    <row r="233" spans="2:7">
      <c r="B233" s="453"/>
      <c r="C233" s="263"/>
      <c r="D233" s="264"/>
      <c r="E233" s="319"/>
      <c r="F233" s="320" t="str">
        <f t="shared" si="3"/>
        <v>Goal</v>
      </c>
      <c r="G233" s="321"/>
    </row>
    <row r="234" ht="15.75" customHeight="1" spans="2:7">
      <c r="B234" s="453"/>
      <c r="C234" s="265"/>
      <c r="D234" s="266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 t="s">
        <v>523</v>
      </c>
      <c r="D238" s="356"/>
      <c r="E238" s="361"/>
      <c r="F238" s="334" t="str">
        <f t="shared" si="4"/>
        <v>Goal</v>
      </c>
      <c r="G238" s="332"/>
    </row>
    <row r="239" spans="2:7">
      <c r="B239" s="453"/>
      <c r="C239" s="357" t="s">
        <v>524</v>
      </c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219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3:D33"/>
    <mergeCell ref="C34:D34"/>
    <mergeCell ref="C35:D35"/>
    <mergeCell ref="C36:D36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70:D70"/>
    <mergeCell ref="C71:D71"/>
    <mergeCell ref="C72:D72"/>
    <mergeCell ref="C73:D73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06:D106"/>
    <mergeCell ref="C107:D107"/>
    <mergeCell ref="C108:D108"/>
    <mergeCell ref="C109:D109"/>
    <mergeCell ref="C110:D110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4:D144"/>
    <mergeCell ref="C145:D145"/>
    <mergeCell ref="C146:D146"/>
    <mergeCell ref="C147:D147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B165:C165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3:D193"/>
    <mergeCell ref="C194:D194"/>
    <mergeCell ref="C195:D195"/>
    <mergeCell ref="C196:D196"/>
    <mergeCell ref="C197:D197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0:D230"/>
    <mergeCell ref="C231:D231"/>
    <mergeCell ref="C232:D232"/>
    <mergeCell ref="C233:D233"/>
    <mergeCell ref="C234:D234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C166:C175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{c466f571-7a25-473d-a55f-5747b233c421}</x14:id>
        </ext>
      </extLst>
    </cfRule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{37f0a58d-8c4a-45cd-b30a-2031d5586cc4}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{c8d6e0b0-254c-4c15-922f-ddeb298a2962}</x14:id>
        </ext>
      </extLst>
    </cfRule>
  </conditionalFormatting>
  <conditionalFormatting sqref="D4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{7aeb92f4-e6a2-47cd-8fe3-644ebe8bbdc4}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{1c23672c-abda-4db7-8802-ab3243501189}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{54ddb586-f3a6-46ed-a03d-f435d8614f08}</x14:id>
        </ext>
      </extLst>
    </cfRule>
  </conditionalFormatting>
  <conditionalFormatting sqref="E18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{92437b63-ba98-4348-91b3-488859acb9e5}</x14:id>
        </ext>
      </extLst>
    </cfRule>
    <cfRule type="dataBar" priority="5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{b035ca61-5ae6-4cc4-9dac-bf96a26dc455}</x14:id>
        </ext>
      </extLst>
    </cfRule>
    <cfRule type="dataBar" priority="5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{062e9284-17b9-4bd6-8af1-3d983cc49053}</x14:id>
        </ext>
      </extLst>
    </cfRule>
  </conditionalFormatting>
  <conditionalFormatting sqref="E19">
    <cfRule type="dataBar" priority="5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{b4a212c9-c37b-464d-8c0f-8916daea295a}</x14:id>
        </ext>
      </extLst>
    </cfRule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{907b4261-b2a3-4e14-b02f-24e6e2890116}</x14:id>
        </ext>
      </extLst>
    </cfRule>
    <cfRule type="dataBar" priority="5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{20f0a15a-044e-4979-a1db-a0dcd56b8e04}</x14:id>
        </ext>
      </extLst>
    </cfRule>
  </conditionalFormatting>
  <conditionalFormatting sqref="E55"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{9ffb940f-ac7c-4936-baa6-cb333961c6fd}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{a4f2f244-b8c6-4a98-8427-08315571ebba}</x14:id>
        </ext>
      </extLst>
    </cfRule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{73a1861f-276c-4fbd-90a6-d974b5b21666}</x14:id>
        </ext>
      </extLst>
    </cfRule>
  </conditionalFormatting>
  <conditionalFormatting sqref="E56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{871f6efd-7499-42f3-9045-e48f5089cf92}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{8e9739fe-e72d-43e7-84a9-d65cb8f75778}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{7ea54435-aa9f-405d-81eb-1711e7fcb448}</x14:id>
        </ext>
      </extLst>
    </cfRule>
  </conditionalFormatting>
  <conditionalFormatting sqref="E92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{83bc92e2-f27e-4002-aac8-b04d5b81e952}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{27c96c86-e9ad-460b-8360-60b202dc2807}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{0e715176-5876-4f14-9889-4366230f009c}</x14:id>
        </ext>
      </extLst>
    </cfRule>
  </conditionalFormatting>
  <conditionalFormatting sqref="E93"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{517c47ce-8430-4cc7-b581-37777b815a25}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{95948a2d-1d2f-4c50-9b44-8a1d217e6a07}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{cc220874-cc15-467c-814f-2243b7ce3872}</x14:id>
        </ext>
      </extLst>
    </cfRule>
  </conditionalFormatting>
  <conditionalFormatting sqref="E129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{727f1af5-022a-4f83-a3d5-9c8d813974b2}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{1178edb7-ba14-46bf-9e9b-df2f09b055c3}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{48e13fd0-49d6-485b-ae6b-8cd60254bd95}</x14:id>
        </ext>
      </extLst>
    </cfRule>
  </conditionalFormatting>
  <conditionalFormatting sqref="E130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{a9933e1f-8718-43db-9e89-c605847f4a95}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{159fb63a-3620-4e89-8407-b7df082acab6}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{35b1b136-ffe0-4094-8940-f9bba38cdb85}</x14:id>
        </ext>
      </extLst>
    </cfRule>
  </conditionalFormatting>
  <conditionalFormatting sqref="E179"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{e59793b8-2fe4-49e8-b106-46b30ed6eef6}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{7e70659f-e89b-48ef-831b-f5e2323d6b1c}</x14:id>
        </ext>
      </extLst>
    </cfRule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{41b71181-726d-4cef-9f9d-e22b737ba9c8}</x14:id>
        </ext>
      </extLst>
    </cfRule>
  </conditionalFormatting>
  <conditionalFormatting sqref="E180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{5fa3f1f8-f811-4704-85d2-07b845da553c}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{d8619cd5-dbb3-4324-a1d4-aa0d4bda740f}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{17bd4f17-55f2-42cc-9bff-4e543d346e59}</x14:id>
        </ext>
      </extLst>
    </cfRule>
  </conditionalFormatting>
  <conditionalFormatting sqref="E216"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{258b5867-c6e6-426b-8809-0f3a8fe46eb1}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{624875e0-c08c-461d-b4f4-5a8fffd2124c}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{6a9d90d3-32a8-4e14-b960-6be10a6ad51d}</x14:id>
        </ext>
      </extLst>
    </cfRule>
  </conditionalFormatting>
  <conditionalFormatting sqref="E217"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{6188d90f-5664-4a21-bd1a-e045dae018bf}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{e6ba5408-53fb-43fa-b92b-e7a31a99e0cb}</x14:id>
        </ext>
      </extLst>
    </cfRule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{f81b846a-2eb1-4fbb-a5c4-81876b555137}</x14:id>
        </ext>
      </extLst>
    </cfRule>
  </conditionalFormatting>
  <conditionalFormatting sqref="E40:E49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{29588a9f-059a-4d21-8429-b81fbac541f2}</x14:id>
        </ext>
      </extLst>
    </cfRule>
  </conditionalFormatting>
  <conditionalFormatting sqref="E77:E86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{2e6f4c2c-8192-4c64-aa77-76df3213f118}</x14:id>
        </ext>
      </extLst>
    </cfRule>
  </conditionalFormatting>
  <conditionalFormatting sqref="E114:E123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{33e0973e-48d3-4116-8efc-8a8379b9bef3}</x14:id>
        </ext>
      </extLst>
    </cfRule>
  </conditionalFormatting>
  <conditionalFormatting sqref="E151:E16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{8b7b859c-895e-43ca-be90-aa3b75e3aa40}</x14:id>
        </ext>
      </extLst>
    </cfRule>
  </conditionalFormatting>
  <conditionalFormatting sqref="E201:E210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{1808d245-146e-41ff-8e9a-e1832d62ab98}</x14:id>
        </ext>
      </extLst>
    </cfRule>
  </conditionalFormatting>
  <conditionalFormatting sqref="E238:E247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{25bcccdd-472e-4676-80bd-da911a7ce61a}</x14:id>
        </ext>
      </extLst>
    </cfRule>
  </conditionalFormatting>
  <conditionalFormatting sqref="E248:E249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{d854c2df-90a3-4f6c-a88b-c5646ab97dd0}</x14:id>
        </ext>
      </extLst>
    </cfRule>
  </conditionalFormatting>
  <conditionalFormatting sqref="H166:H17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{1e5373d7-1bbb-4042-b79f-4269a35e6e00}</x14:id>
        </ext>
      </extLst>
    </cfRule>
  </conditionalFormatting>
  <conditionalFormatting sqref="D3:D12;D14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{03aa952e-84cd-49a1-87d4-a4b523d255f2}</x14:id>
        </ext>
      </extLst>
    </cfRule>
  </conditionalFormatting>
  <conditionalFormatting sqref="E18:E22;E25:E29;E32:E37;E50:E51">
    <cfRule type="dataBar" priority="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{f726ded9-0104-457d-8a63-007ead63e2cc}</x14:id>
        </ext>
      </extLst>
    </cfRule>
  </conditionalFormatting>
  <conditionalFormatting sqref="E55:E59;E62:E66;E69:E74;E87:E88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{17024e77-fd22-45a3-bb78-5456a607caab}</x14:id>
        </ext>
      </extLst>
    </cfRule>
  </conditionalFormatting>
  <conditionalFormatting sqref="E92:E96;E99:E103;E106:E111;E124:E125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{51e31c86-94b3-4454-8d2d-f088e720d8c3}</x14:id>
        </ext>
      </extLst>
    </cfRule>
  </conditionalFormatting>
  <conditionalFormatting sqref="E129:E133;E136:E140;E143:E148;E161:E162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{c9704ae0-9da0-4458-a5fe-0e7e3f50fa9a}</x14:id>
        </ext>
      </extLst>
    </cfRule>
  </conditionalFormatting>
  <conditionalFormatting sqref="E179:E183;E186:E190;E193:E198;E211:E21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{c007ee42-4854-47b7-a081-3b6665f3a8ee}</x14:id>
        </ext>
      </extLst>
    </cfRule>
  </conditionalFormatting>
  <conditionalFormatting sqref="E216:E220;E223:E227;E230:E235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{b7c39194-9342-41c9-8179-703a7e418049}</x14:id>
        </ext>
      </extLst>
    </cfRule>
  </conditionalFormatting>
  <hyperlinks>
    <hyperlink ref="D32" r:id="rId2" display="https://leetcode.com/problems/minimum-number-of-flips-to-make-binary-grid-palindromic-i/description/"/>
    <hyperlink ref="D69" r:id="rId2" display="https://leetcode.com/problems/minimum-number-of-flips-to-make-binary-grid-palindromic-i/description/"/>
    <hyperlink ref="D143" r:id="rId3" display="https://coderbyte.com/sl-candidate?inviteKey=ZhxskeU5UI"/>
    <hyperlink ref="E202" r:id="rId4" display="http://syllabus.africacode.net/topics/data_validation_and_verification/"/>
    <hyperlink ref="E203" r:id="rId5" display="http://syllabus.africacode.net/topics/regular-expressions/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66f571-7a25-473d-a55f-5747b233c4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7f0a58d-8c4a-45cd-b30a-2031d5586c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8d6e0b0-254c-4c15-922f-ddeb298a29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7aeb92f4-e6a2-47cd-8fe3-644ebe8bbd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c23672c-abda-4db7-8802-ab3243501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4ddb586-f3a6-46ed-a03d-f435d8614f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92437b63-ba98-4348-91b3-488859acb9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035ca61-5ae6-4cc4-9dac-bf96a26dc4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62e9284-17b9-4bd6-8af1-3d983cc4905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b4a212c9-c37b-464d-8c0f-8916daea295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07b4261-b2a3-4e14-b02f-24e6e28901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0f0a15a-044e-4979-a1db-a0dcd56b8e0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9ffb940f-ac7c-4936-baa6-cb333961c6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4f2f244-b8c6-4a98-8427-08315571eb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a1861f-276c-4fbd-90a6-d974b5b2166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871f6efd-7499-42f3-9045-e48f5089cf9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e9739fe-e72d-43e7-84a9-d65cb8f757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ea54435-aa9f-405d-81eb-1711e7fcb44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83bc92e2-f27e-4002-aac8-b04d5b81e95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7c96c86-e9ad-460b-8360-60b202dc280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e715176-5876-4f14-9889-4366230f00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517c47ce-8430-4cc7-b581-37777b815a2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5948a2d-1d2f-4c50-9b44-8a1d217e6a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c220874-cc15-467c-814f-2243b7ce38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727f1af5-022a-4f83-a3d5-9c8d813974b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178edb7-ba14-46bf-9e9b-df2f09b05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8e13fd0-49d6-485b-ae6b-8cd60254bd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a9933e1f-8718-43db-9e89-c605847f4a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59fb63a-3620-4e89-8407-b7df082aca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5b1b136-ffe0-4094-8940-f9bba38cdb8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e59793b8-2fe4-49e8-b106-46b30ed6ee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e70659f-e89b-48ef-831b-f5e2323d6b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1b71181-726d-4cef-9f9d-e22b737ba9c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5fa3f1f8-f811-4704-85d2-07b845da55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8619cd5-dbb3-4324-a1d4-aa0d4bda74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7bd4f17-55f2-42cc-9bff-4e543d346e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258b5867-c6e6-426b-8809-0f3a8fe46eb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24875e0-c08c-461d-b4f4-5a8fffd21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a9d90d3-32a8-4e14-b960-6be10a6ad51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6188d90f-5664-4a21-bd1a-e045dae018b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6ba5408-53fb-43fa-b92b-e7a31a99e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1b846a-2eb1-4fbb-a5c4-81876b55513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29588a9f-059a-4d21-8429-b81fbac541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2e6f4c2c-8192-4c64-aa77-76df3213f1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33e0973e-48d3-4116-8efc-8a8379b9be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8b7b859c-895e-43ca-be90-aa3b75e3aa4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1808d245-146e-41ff-8e9a-e1832d62ab9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25bcccdd-472e-4676-80bd-da911a7ce61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d854c2df-90a3-4f6c-a88b-c5646ab97d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1e5373d7-1bbb-4042-b79f-4269a35e6e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03aa952e-84cd-49a1-87d4-a4b523d255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f726ded9-0104-457d-8a63-007ead63e2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17024e77-fd22-45a3-bb78-5456a607caa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51e31c86-94b3-4454-8d2d-f088e720d8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c9704ae0-9da0-4458-a5fe-0e7e3f50fa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c007ee42-4854-47b7-a081-3b6665f3a8e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b7c39194-9342-41c9-8179-703a7e4180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50" zoomScaleNormal="50" topLeftCell="A10" workbookViewId="0">
      <selection activeCell="C173" sqref="C173:H17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45723</v>
      </c>
    </row>
    <row r="5" ht="30" customHeight="1" spans="2:11">
      <c r="B5" s="8" t="s">
        <v>48</v>
      </c>
      <c r="C5" s="9"/>
      <c r="D5" s="10"/>
      <c r="E5" s="72">
        <v>0.99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 t="str">
        <f t="shared" ref="J6:K10" si="0">C34</f>
        <v>coderbyte assessment</v>
      </c>
      <c r="K6" s="139" t="str">
        <f t="shared" si="0"/>
        <v>https://coderbyte.com/sl-candidate?inviteKey=ZiCac1uABQ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>
        <v>0.99</v>
      </c>
      <c r="J11" s="137" t="str">
        <f t="shared" ref="J11:J20" si="1">C42</f>
        <v>create a REST api to interact with actual database - make changes if requested</v>
      </c>
      <c r="K11" s="138"/>
    </row>
    <row r="12" ht="30" customHeight="1" spans="2:11">
      <c r="B12" s="13" t="s">
        <v>55</v>
      </c>
      <c r="C12" s="14"/>
      <c r="D12" s="10"/>
      <c r="E12" s="72">
        <v>0.99</v>
      </c>
      <c r="J12" s="140" t="str">
        <f t="shared" si="1"/>
        <v>Python and MongoDB - make changes if requested</v>
      </c>
      <c r="K12" s="144"/>
    </row>
    <row r="13" ht="30" customHeight="1" spans="2:11">
      <c r="B13" s="13" t="s">
        <v>56</v>
      </c>
      <c r="C13" s="14"/>
      <c r="D13" s="10"/>
      <c r="E13" s="72">
        <v>0.1</v>
      </c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>
        <f t="shared" si="1"/>
        <v>0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Managing the Software Development Process - start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 t="str">
        <f t="shared" si="1"/>
        <v>Ethics and Professionalism</v>
      </c>
      <c r="K16" s="144"/>
    </row>
    <row r="17" spans="10:11">
      <c r="J17" s="140" t="str">
        <f t="shared" si="1"/>
        <v>Agile &amp; Scrum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45723</v>
      </c>
      <c r="C20" s="23">
        <v>0.208333333333333</v>
      </c>
      <c r="D20" s="24" t="s">
        <v>63</v>
      </c>
      <c r="E20" s="82"/>
      <c r="F20" s="83">
        <v>1</v>
      </c>
      <c r="G20" s="84" t="str">
        <f t="shared" ref="G20:G43" si="2">IF(F20=100%,"Complete",IF(AND(F20&lt;100%,F20&gt;0%),"In Progress","Not Started"))</f>
        <v>Complete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3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3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3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3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4">IF(F27=100%,"Complete",IF(AND(F27&lt;100%,F27&gt;0%),"In Progress","Not Started"))</f>
        <v>Not Started</v>
      </c>
      <c r="H27" s="96"/>
      <c r="J27" s="150">
        <f t="shared" si="3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4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4"/>
        <v>Not Started</v>
      </c>
      <c r="H29" s="98"/>
      <c r="J29" s="153" t="s">
        <v>67</v>
      </c>
      <c r="K29" s="154">
        <f>B57</f>
        <v>45726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4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4"/>
        <v>Not Started</v>
      </c>
      <c r="H31" s="98"/>
      <c r="J31" s="137">
        <f t="shared" ref="J31:K35" si="5">C71</f>
        <v>0</v>
      </c>
      <c r="K31" s="139">
        <f t="shared" si="5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5"/>
        <v>0</v>
      </c>
      <c r="K32" s="141">
        <f t="shared" si="5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5"/>
        <v>0</v>
      </c>
      <c r="K33" s="141">
        <f t="shared" si="5"/>
        <v>0</v>
      </c>
      <c r="M33" s="159"/>
      <c r="N33" s="159"/>
    </row>
    <row r="34" ht="15.95" customHeight="1" spans="2:14">
      <c r="B34" s="22"/>
      <c r="C34" s="42" t="s">
        <v>86</v>
      </c>
      <c r="D34" s="706" t="s">
        <v>87</v>
      </c>
      <c r="E34" s="707"/>
      <c r="F34" s="106">
        <v>1</v>
      </c>
      <c r="G34" s="107" t="str">
        <f t="shared" ref="G34:G51" si="6">IF(F34=100%,"Complete",IF(AND(F34&lt;100%,F34&gt;0%),"In Progress","Not Started"))</f>
        <v>Complete</v>
      </c>
      <c r="H34" s="108"/>
      <c r="J34" s="140">
        <f t="shared" si="5"/>
        <v>0</v>
      </c>
      <c r="K34" s="141">
        <f t="shared" si="5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6"/>
        <v>Not Started</v>
      </c>
      <c r="H35" s="111"/>
      <c r="J35" s="142">
        <f t="shared" si="5"/>
        <v>0</v>
      </c>
      <c r="K35" s="143">
        <f t="shared" si="5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6"/>
        <v>Not Started</v>
      </c>
      <c r="H36" s="111"/>
      <c r="J36" s="149" t="str">
        <f t="shared" ref="J36:J45" si="7">C79</f>
        <v>create a REST api to interact with actual database - make changes if requested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6"/>
        <v>Not Started</v>
      </c>
      <c r="H37" s="111"/>
      <c r="J37" s="150" t="str">
        <f t="shared" si="7"/>
        <v>Python and MongoDB - make changes if requested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6"/>
        <v>Not Started</v>
      </c>
      <c r="H38" s="103"/>
      <c r="J38" s="150">
        <f t="shared" si="7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7"/>
        <v>RabbitMQ - start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 t="str">
        <f t="shared" si="7"/>
        <v>Agile &amp; Scrum - continue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 t="str">
        <f t="shared" si="7"/>
        <v>Reviewer Communication During Code Reviews - started</v>
      </c>
      <c r="K41" s="141"/>
      <c r="M41" s="171"/>
      <c r="N41" s="171"/>
    </row>
    <row r="42" ht="15.95" customHeight="1" spans="2:14">
      <c r="B42" s="22"/>
      <c r="C42" s="54" t="s">
        <v>88</v>
      </c>
      <c r="D42" s="55"/>
      <c r="E42" s="121" t="s">
        <v>73</v>
      </c>
      <c r="F42" s="122">
        <v>1</v>
      </c>
      <c r="G42" s="123" t="str">
        <f t="shared" si="6"/>
        <v>Complete</v>
      </c>
      <c r="H42" s="124"/>
      <c r="J42" s="150">
        <f t="shared" si="7"/>
        <v>0</v>
      </c>
      <c r="K42" s="141"/>
      <c r="M42" s="171"/>
      <c r="N42" s="171"/>
    </row>
    <row r="43" ht="15.95" customHeight="1" spans="2:14">
      <c r="B43" s="22"/>
      <c r="C43" s="56" t="s">
        <v>89</v>
      </c>
      <c r="D43" s="57"/>
      <c r="E43" s="125"/>
      <c r="F43" s="126">
        <v>1</v>
      </c>
      <c r="G43" s="123" t="str">
        <f t="shared" si="6"/>
        <v>Complete</v>
      </c>
      <c r="H43" s="127"/>
      <c r="J43" s="150">
        <f t="shared" si="7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6"/>
        <v>Not Started</v>
      </c>
      <c r="H44" s="127"/>
      <c r="J44" s="150">
        <f t="shared" si="7"/>
        <v>0</v>
      </c>
      <c r="K44" s="141"/>
      <c r="M44" s="169"/>
      <c r="N44" s="170"/>
    </row>
    <row r="45" ht="15.95" customHeight="1" spans="2:14">
      <c r="B45" s="22"/>
      <c r="C45" s="60"/>
      <c r="D45" s="61"/>
      <c r="E45" s="128" t="s">
        <v>74</v>
      </c>
      <c r="F45" s="126"/>
      <c r="G45" s="123" t="str">
        <f t="shared" si="6"/>
        <v>Not Started</v>
      </c>
      <c r="H45" s="127"/>
      <c r="J45" s="150">
        <f t="shared" si="7"/>
        <v>0</v>
      </c>
      <c r="K45" s="141"/>
      <c r="M45" s="171"/>
      <c r="N45" s="171"/>
    </row>
    <row r="46" ht="15.95" customHeight="1" spans="2:14">
      <c r="B46" s="22"/>
      <c r="C46" s="62" t="s">
        <v>90</v>
      </c>
      <c r="D46" s="63"/>
      <c r="E46" s="129" t="s">
        <v>75</v>
      </c>
      <c r="F46" s="126">
        <v>1</v>
      </c>
      <c r="G46" s="123" t="str">
        <f t="shared" si="6"/>
        <v>Complete</v>
      </c>
      <c r="H46" s="127"/>
      <c r="J46" s="145"/>
      <c r="K46" s="146"/>
      <c r="M46" s="159"/>
      <c r="N46" s="159"/>
    </row>
    <row r="47" ht="15.95" customHeight="1" spans="2:14">
      <c r="B47" s="22"/>
      <c r="C47" s="64" t="s">
        <v>91</v>
      </c>
      <c r="D47" s="65"/>
      <c r="E47" s="130"/>
      <c r="F47" s="126">
        <v>1</v>
      </c>
      <c r="G47" s="123" t="str">
        <f t="shared" si="6"/>
        <v>Complete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 t="s">
        <v>92</v>
      </c>
      <c r="D48" s="65"/>
      <c r="E48" s="130"/>
      <c r="F48" s="126">
        <v>0.5</v>
      </c>
      <c r="G48" s="123" t="str">
        <f t="shared" si="6"/>
        <v>In Progress</v>
      </c>
      <c r="H48" s="127"/>
      <c r="J48" s="149" t="str">
        <f t="shared" ref="J48:J52" si="8">C64</f>
        <v>Simple Website - Build your first personal website - yoland.magxagxa@umuzi.org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6"/>
        <v>Not Started</v>
      </c>
      <c r="H49" s="127"/>
      <c r="J49" s="150">
        <f t="shared" si="8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6"/>
        <v>Not Started</v>
      </c>
      <c r="H50" s="127"/>
      <c r="J50" s="150">
        <f t="shared" si="8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6"/>
        <v>Not Started</v>
      </c>
      <c r="H51" s="133"/>
      <c r="J51" s="150">
        <f t="shared" si="8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8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45726</v>
      </c>
      <c r="C57" s="23">
        <v>0.208333333333333</v>
      </c>
      <c r="D57" s="24" t="s">
        <v>63</v>
      </c>
      <c r="E57" s="82"/>
      <c r="F57" s="83">
        <v>1</v>
      </c>
      <c r="G57" s="84" t="str">
        <f t="shared" ref="G34:G57" si="9">IF(F57=100%,"Complete",IF(AND(F57&lt;100%,F57&gt;0%),"In Progress","Not Started"))</f>
        <v>Complete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45726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74" si="10">J31</f>
        <v>0</v>
      </c>
      <c r="K60" s="164">
        <f t="shared" si="10"/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10"/>
        <v>0</v>
      </c>
      <c r="K61" s="166">
        <f t="shared" si="10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10"/>
        <v>0</v>
      </c>
      <c r="K62" s="166">
        <f t="shared" si="10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10"/>
        <v>0</v>
      </c>
      <c r="K63" s="166">
        <f t="shared" si="10"/>
        <v>0</v>
      </c>
      <c r="M63" s="171"/>
      <c r="N63" s="171"/>
    </row>
    <row r="64" ht="43.95" spans="2:14">
      <c r="B64" s="22"/>
      <c r="C64" s="33" t="s">
        <v>93</v>
      </c>
      <c r="D64" s="34"/>
      <c r="E64" s="34"/>
      <c r="F64" s="94">
        <v>1</v>
      </c>
      <c r="G64" s="95" t="str">
        <f t="shared" ref="G64:G68" si="11">IF(F64=100%,"Complete",IF(AND(F64&lt;100%,F64&gt;0%),"In Progress","Not Started"))</f>
        <v>Complete</v>
      </c>
      <c r="H64" s="96"/>
      <c r="J64" s="167">
        <f t="shared" si="10"/>
        <v>0</v>
      </c>
      <c r="K64" s="168">
        <f t="shared" si="10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1"/>
        <v>Not Started</v>
      </c>
      <c r="H65" s="98"/>
      <c r="J65" s="174" t="str">
        <f t="shared" si="10"/>
        <v>create a REST api to interact with actual database - make changes if requested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1"/>
        <v>Not Started</v>
      </c>
      <c r="H66" s="98"/>
      <c r="J66" s="175" t="str">
        <f t="shared" si="10"/>
        <v>Python and MongoDB - make changes if requested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1"/>
        <v>Not Started</v>
      </c>
      <c r="H67" s="98"/>
      <c r="J67" s="175">
        <f t="shared" si="10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1"/>
        <v>Not Started</v>
      </c>
      <c r="H68" s="98"/>
      <c r="J68" s="175" t="str">
        <f t="shared" si="10"/>
        <v>RabbitMQ - start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10"/>
        <v>Agile &amp; Scrum - continue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 t="str">
        <f t="shared" si="10"/>
        <v>Reviewer Communication During Code Reviews - started</v>
      </c>
      <c r="K70" s="166"/>
      <c r="M70" s="173"/>
      <c r="N70" s="173"/>
    </row>
    <row r="71" ht="30" customHeight="1" spans="2:11">
      <c r="B71" s="22"/>
      <c r="C71" s="42"/>
      <c r="D71" s="43"/>
      <c r="E71" s="105"/>
      <c r="F71" s="106"/>
      <c r="G71" s="107" t="str">
        <f t="shared" ref="G71:G94" si="12">IF(F71=100%,"Complete",IF(AND(F71&lt;100%,F71&gt;0%),"In Progress","Not Started"))</f>
        <v>Not Started</v>
      </c>
      <c r="H71" s="108"/>
      <c r="J71" s="175">
        <f t="shared" si="10"/>
        <v>0</v>
      </c>
      <c r="K71" s="166"/>
    </row>
    <row r="72" ht="30" customHeight="1" spans="2:11">
      <c r="B72" s="22"/>
      <c r="C72" s="44"/>
      <c r="D72" s="45"/>
      <c r="E72" s="109"/>
      <c r="F72" s="110"/>
      <c r="G72" s="107" t="str">
        <f t="shared" si="12"/>
        <v>Not Started</v>
      </c>
      <c r="H72" s="111"/>
      <c r="J72" s="175">
        <f t="shared" si="10"/>
        <v>0</v>
      </c>
      <c r="K72" s="166"/>
    </row>
    <row r="73" ht="30" customHeight="1" spans="2:11">
      <c r="B73" s="22"/>
      <c r="C73" s="44"/>
      <c r="D73" s="45"/>
      <c r="E73" s="109"/>
      <c r="F73" s="110"/>
      <c r="G73" s="107" t="str">
        <f t="shared" si="12"/>
        <v>Not Started</v>
      </c>
      <c r="H73" s="111"/>
      <c r="J73" s="175">
        <f t="shared" si="10"/>
        <v>0</v>
      </c>
      <c r="K73" s="166"/>
    </row>
    <row r="74" ht="30" customHeight="1" spans="2:11">
      <c r="B74" s="22"/>
      <c r="C74" s="44"/>
      <c r="D74" s="45"/>
      <c r="E74" s="109"/>
      <c r="F74" s="110"/>
      <c r="G74" s="107" t="str">
        <f t="shared" si="12"/>
        <v>Not Started</v>
      </c>
      <c r="H74" s="111"/>
      <c r="J74" s="175">
        <f t="shared" si="10"/>
        <v>0</v>
      </c>
      <c r="K74" s="166"/>
    </row>
    <row r="75" ht="30" customHeight="1" spans="2:11">
      <c r="B75" s="22"/>
      <c r="C75" s="46"/>
      <c r="D75" s="47"/>
      <c r="E75" s="112"/>
      <c r="F75" s="113"/>
      <c r="G75" s="107" t="str">
        <f t="shared" si="12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 t="str">
        <f t="shared" ref="J77:K81" si="13">J48</f>
        <v>Simple Website - Build your first personal website - yoland.magxagxa@umuzi.org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13"/>
        <v>0</v>
      </c>
      <c r="K78" s="166"/>
    </row>
    <row r="79" ht="30" customHeight="1" spans="2:11">
      <c r="B79" s="22"/>
      <c r="C79" s="54" t="s">
        <v>88</v>
      </c>
      <c r="D79" s="55"/>
      <c r="E79" s="121" t="s">
        <v>73</v>
      </c>
      <c r="F79" s="122">
        <v>1</v>
      </c>
      <c r="G79" s="123" t="str">
        <f t="shared" si="12"/>
        <v>Complete</v>
      </c>
      <c r="H79" s="124"/>
      <c r="J79" s="175">
        <f t="shared" si="13"/>
        <v>0</v>
      </c>
      <c r="K79" s="166"/>
    </row>
    <row r="80" ht="30" customHeight="1" spans="2:11">
      <c r="B80" s="22"/>
      <c r="C80" s="56" t="s">
        <v>89</v>
      </c>
      <c r="D80" s="57"/>
      <c r="E80" s="125"/>
      <c r="F80" s="126">
        <v>1</v>
      </c>
      <c r="G80" s="123" t="str">
        <f t="shared" si="12"/>
        <v>Complete</v>
      </c>
      <c r="H80" s="127"/>
      <c r="J80" s="175">
        <f t="shared" si="13"/>
        <v>0</v>
      </c>
      <c r="K80" s="166"/>
    </row>
    <row r="81" ht="30" customHeight="1" spans="2:11">
      <c r="B81" s="22"/>
      <c r="C81" s="58"/>
      <c r="D81" s="59"/>
      <c r="E81" s="125"/>
      <c r="F81" s="126"/>
      <c r="G81" s="123" t="str">
        <f t="shared" si="12"/>
        <v>Not Started</v>
      </c>
      <c r="H81" s="127"/>
      <c r="J81" s="175">
        <f t="shared" si="13"/>
        <v>0</v>
      </c>
      <c r="K81" s="166"/>
    </row>
    <row r="82" ht="30" customHeight="1" spans="2:11">
      <c r="B82" s="22"/>
      <c r="C82" s="60" t="s">
        <v>94</v>
      </c>
      <c r="D82" s="61"/>
      <c r="E82" s="128" t="s">
        <v>74</v>
      </c>
      <c r="F82" s="126">
        <v>1</v>
      </c>
      <c r="G82" s="123" t="str">
        <f t="shared" si="12"/>
        <v>Complete</v>
      </c>
      <c r="H82" s="127"/>
      <c r="J82" s="180"/>
      <c r="K82" s="181"/>
    </row>
    <row r="83" ht="30" customHeight="1" spans="2:11">
      <c r="B83" s="22"/>
      <c r="C83" s="62" t="s">
        <v>95</v>
      </c>
      <c r="D83" s="63"/>
      <c r="E83" s="129" t="s">
        <v>75</v>
      </c>
      <c r="F83" s="126">
        <v>1</v>
      </c>
      <c r="G83" s="123" t="str">
        <f t="shared" si="12"/>
        <v>Complete</v>
      </c>
      <c r="H83" s="127"/>
      <c r="J83" s="182" t="s">
        <v>67</v>
      </c>
      <c r="K83" s="183">
        <f>B94</f>
        <v>45727</v>
      </c>
    </row>
    <row r="84" ht="30" customHeight="1" spans="2:11">
      <c r="B84" s="22"/>
      <c r="C84" s="64" t="s">
        <v>96</v>
      </c>
      <c r="D84" s="65"/>
      <c r="E84" s="130"/>
      <c r="F84" s="126">
        <v>1</v>
      </c>
      <c r="G84" s="123" t="str">
        <f t="shared" si="12"/>
        <v>Complete</v>
      </c>
      <c r="H84" s="127"/>
      <c r="J84" s="178"/>
      <c r="K84" s="179"/>
    </row>
    <row r="85" ht="30" customHeight="1" spans="2:11">
      <c r="B85" s="22"/>
      <c r="C85" s="64"/>
      <c r="D85" s="65"/>
      <c r="E85" s="130"/>
      <c r="F85" s="126"/>
      <c r="G85" s="123" t="str">
        <f t="shared" si="12"/>
        <v>Not Started</v>
      </c>
      <c r="H85" s="127"/>
      <c r="J85" s="162">
        <f t="shared" ref="J85:K89" si="14">C108</f>
        <v>0</v>
      </c>
      <c r="K85" s="164">
        <f t="shared" si="14"/>
        <v>0</v>
      </c>
    </row>
    <row r="86" ht="30" customHeight="1" spans="2:11">
      <c r="B86" s="22"/>
      <c r="C86" s="64"/>
      <c r="D86" s="65"/>
      <c r="E86" s="130"/>
      <c r="F86" s="126"/>
      <c r="G86" s="123" t="str">
        <f t="shared" si="12"/>
        <v>Not Started</v>
      </c>
      <c r="H86" s="127"/>
      <c r="J86" s="165">
        <f t="shared" si="14"/>
        <v>0</v>
      </c>
      <c r="K86" s="166">
        <f t="shared" si="14"/>
        <v>0</v>
      </c>
    </row>
    <row r="87" ht="30" customHeight="1" spans="2:11">
      <c r="B87" s="22"/>
      <c r="C87" s="64"/>
      <c r="D87" s="65"/>
      <c r="E87" s="130"/>
      <c r="F87" s="126"/>
      <c r="G87" s="123" t="str">
        <f t="shared" si="12"/>
        <v>Not Started</v>
      </c>
      <c r="H87" s="127"/>
      <c r="J87" s="165">
        <f t="shared" si="14"/>
        <v>0</v>
      </c>
      <c r="K87" s="166">
        <f t="shared" si="14"/>
        <v>0</v>
      </c>
    </row>
    <row r="88" ht="30" customHeight="1" spans="2:11">
      <c r="B88" s="66"/>
      <c r="C88" s="67"/>
      <c r="D88" s="68"/>
      <c r="E88" s="131"/>
      <c r="F88" s="132"/>
      <c r="G88" s="123" t="str">
        <f t="shared" si="12"/>
        <v>Not Started</v>
      </c>
      <c r="H88" s="133"/>
      <c r="J88" s="165">
        <f t="shared" si="14"/>
        <v>0</v>
      </c>
      <c r="K88" s="166">
        <f t="shared" si="14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4"/>
        <v>0</v>
      </c>
      <c r="K89" s="168">
        <f t="shared" si="14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5">C116</f>
        <v>create a REST api to interact with actual database - make changes if requested</v>
      </c>
      <c r="K90" s="164"/>
    </row>
    <row r="91" spans="10:11">
      <c r="J91" s="175" t="str">
        <f t="shared" si="15"/>
        <v>Python and MongoDB - make changes if requested</v>
      </c>
      <c r="K91" s="166"/>
    </row>
    <row r="92" ht="15.15" spans="10:11">
      <c r="J92" s="175">
        <f t="shared" si="15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5"/>
        <v>RabbitMQ - continue</v>
      </c>
      <c r="K93" s="166"/>
    </row>
    <row r="94" spans="2:11">
      <c r="B94" s="22">
        <v>45727</v>
      </c>
      <c r="C94" s="23">
        <v>0.208333333333333</v>
      </c>
      <c r="D94" s="24" t="s">
        <v>63</v>
      </c>
      <c r="E94" s="82"/>
      <c r="F94" s="83">
        <v>1</v>
      </c>
      <c r="G94" s="84" t="str">
        <f t="shared" si="12"/>
        <v>Complete</v>
      </c>
      <c r="H94" s="82"/>
      <c r="J94" s="175" t="str">
        <f t="shared" si="15"/>
        <v>Reviewer Communication During Code Reviews - continue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 t="str">
        <f t="shared" si="15"/>
        <v>How to Ask for a Code Review - missed goal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5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5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5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5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43.95" spans="2:11">
      <c r="B101" s="22"/>
      <c r="C101" s="33" t="s">
        <v>93</v>
      </c>
      <c r="D101" s="34"/>
      <c r="E101" s="34"/>
      <c r="F101" s="94">
        <v>1</v>
      </c>
      <c r="G101" s="95" t="str">
        <f t="shared" ref="G101:G105" si="16">IF(F101=100%,"Complete",IF(AND(F101&lt;100%,F101&gt;0%),"In Progress","Not Started"))</f>
        <v>Complete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6"/>
        <v>Not Started</v>
      </c>
      <c r="H102" s="98"/>
      <c r="J102" s="174" t="str">
        <f t="shared" ref="J102:J106" si="17">C101</f>
        <v>Simple Website - Build your first personal website - yoland.magxagxa@umuzi.org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6"/>
        <v>Not Started</v>
      </c>
      <c r="H103" s="98"/>
      <c r="J103" s="175">
        <f t="shared" si="17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6"/>
        <v>Not Started</v>
      </c>
      <c r="H104" s="98"/>
      <c r="J104" s="175">
        <f t="shared" si="17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6"/>
        <v>Not Started</v>
      </c>
      <c r="H105" s="98"/>
      <c r="J105" s="175">
        <f t="shared" si="17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7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ht="30" customHeight="1" spans="2:11">
      <c r="B108" s="22"/>
      <c r="C108" s="42"/>
      <c r="D108" s="43"/>
      <c r="E108" s="105"/>
      <c r="F108" s="106"/>
      <c r="G108" s="107" t="str">
        <f t="shared" ref="G108:G131" si="18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30" customHeight="1" spans="2:11">
      <c r="B109" s="22"/>
      <c r="C109" s="44"/>
      <c r="D109" s="45"/>
      <c r="E109" s="109"/>
      <c r="F109" s="110"/>
      <c r="G109" s="107" t="str">
        <f t="shared" si="18"/>
        <v>Not Started</v>
      </c>
      <c r="H109" s="111"/>
      <c r="J109" s="176"/>
      <c r="K109" s="177"/>
    </row>
    <row r="110" ht="30" customHeight="1" spans="2:8">
      <c r="B110" s="22"/>
      <c r="C110" s="44"/>
      <c r="D110" s="45"/>
      <c r="E110" s="109"/>
      <c r="F110" s="110"/>
      <c r="G110" s="107" t="str">
        <f t="shared" si="18"/>
        <v>Not Started</v>
      </c>
      <c r="H110" s="111"/>
    </row>
    <row r="111" ht="30" customHeight="1" spans="2:8">
      <c r="B111" s="22"/>
      <c r="C111" s="44"/>
      <c r="D111" s="45"/>
      <c r="E111" s="109"/>
      <c r="F111" s="110"/>
      <c r="G111" s="107" t="str">
        <f t="shared" si="18"/>
        <v>Not Started</v>
      </c>
      <c r="H111" s="111"/>
    </row>
    <row r="112" ht="30" customHeight="1" spans="2:11">
      <c r="B112" s="22"/>
      <c r="C112" s="46"/>
      <c r="D112" s="47"/>
      <c r="E112" s="112"/>
      <c r="F112" s="113"/>
      <c r="G112" s="107" t="str">
        <f t="shared" si="18"/>
        <v>Not Started</v>
      </c>
      <c r="H112" s="103"/>
      <c r="J112" s="135" t="s">
        <v>47</v>
      </c>
      <c r="K112" s="136">
        <f>K83</f>
        <v>45727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9">J85</f>
        <v>0</v>
      </c>
      <c r="K114" s="139">
        <f t="shared" si="19"/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9"/>
        <v>0</v>
      </c>
      <c r="K115" s="141">
        <f t="shared" si="19"/>
        <v>0</v>
      </c>
    </row>
    <row r="116" ht="30" customHeight="1" spans="2:11">
      <c r="B116" s="22"/>
      <c r="C116" s="54" t="s">
        <v>88</v>
      </c>
      <c r="D116" s="55"/>
      <c r="E116" s="121" t="s">
        <v>73</v>
      </c>
      <c r="F116" s="122">
        <v>1</v>
      </c>
      <c r="G116" s="123" t="str">
        <f t="shared" si="18"/>
        <v>Complete</v>
      </c>
      <c r="H116" s="124"/>
      <c r="J116" s="140">
        <f t="shared" si="19"/>
        <v>0</v>
      </c>
      <c r="K116" s="141">
        <f t="shared" si="19"/>
        <v>0</v>
      </c>
    </row>
    <row r="117" ht="30" customHeight="1" spans="2:11">
      <c r="B117" s="22"/>
      <c r="C117" s="56" t="s">
        <v>89</v>
      </c>
      <c r="D117" s="57"/>
      <c r="E117" s="125"/>
      <c r="F117" s="126">
        <v>1</v>
      </c>
      <c r="G117" s="123" t="str">
        <f t="shared" si="18"/>
        <v>Complete</v>
      </c>
      <c r="H117" s="127"/>
      <c r="J117" s="140">
        <f t="shared" si="19"/>
        <v>0</v>
      </c>
      <c r="K117" s="141">
        <f t="shared" si="19"/>
        <v>0</v>
      </c>
    </row>
    <row r="118" ht="30" customHeight="1" spans="2:11">
      <c r="B118" s="22"/>
      <c r="C118" s="58"/>
      <c r="D118" s="59"/>
      <c r="E118" s="125"/>
      <c r="F118" s="126"/>
      <c r="G118" s="123" t="str">
        <f t="shared" si="18"/>
        <v>Not Started</v>
      </c>
      <c r="H118" s="127"/>
      <c r="J118" s="142">
        <f t="shared" si="19"/>
        <v>0</v>
      </c>
      <c r="K118" s="143">
        <f t="shared" si="19"/>
        <v>0</v>
      </c>
    </row>
    <row r="119" ht="30" customHeight="1" spans="2:11">
      <c r="B119" s="22"/>
      <c r="C119" s="60" t="s">
        <v>97</v>
      </c>
      <c r="D119" s="61"/>
      <c r="E119" s="128" t="s">
        <v>74</v>
      </c>
      <c r="F119" s="126">
        <v>1</v>
      </c>
      <c r="G119" s="123" t="str">
        <f t="shared" si="18"/>
        <v>Complete</v>
      </c>
      <c r="H119" s="127"/>
      <c r="J119" s="149" t="str">
        <f t="shared" si="19"/>
        <v>create a REST api to interact with actual database - make changes if requested</v>
      </c>
      <c r="K119" s="139"/>
    </row>
    <row r="120" ht="30" customHeight="1" spans="2:11">
      <c r="B120" s="22"/>
      <c r="C120" s="64" t="s">
        <v>98</v>
      </c>
      <c r="D120" s="65"/>
      <c r="E120" s="129" t="s">
        <v>75</v>
      </c>
      <c r="F120" s="126">
        <v>1</v>
      </c>
      <c r="G120" s="123" t="str">
        <f t="shared" si="18"/>
        <v>Complete</v>
      </c>
      <c r="H120" s="127"/>
      <c r="J120" s="150" t="str">
        <f t="shared" si="19"/>
        <v>Python and MongoDB - make changes if requested</v>
      </c>
      <c r="K120" s="141"/>
    </row>
    <row r="121" ht="30" customHeight="1" spans="2:11">
      <c r="B121" s="22"/>
      <c r="C121" s="64" t="s">
        <v>99</v>
      </c>
      <c r="D121" s="65"/>
      <c r="E121" s="130"/>
      <c r="F121" s="126">
        <v>1</v>
      </c>
      <c r="G121" s="123" t="str">
        <f t="shared" si="18"/>
        <v>Complete</v>
      </c>
      <c r="H121" s="127"/>
      <c r="J121" s="150">
        <f t="shared" si="19"/>
        <v>0</v>
      </c>
      <c r="K121" s="141"/>
    </row>
    <row r="122" ht="30" customHeight="1" spans="2:11">
      <c r="B122" s="22"/>
      <c r="C122" s="64"/>
      <c r="D122" s="65"/>
      <c r="E122" s="130"/>
      <c r="F122" s="126"/>
      <c r="G122" s="123" t="str">
        <f t="shared" si="18"/>
        <v>Not Started</v>
      </c>
      <c r="H122" s="127"/>
      <c r="J122" s="150" t="str">
        <f t="shared" si="19"/>
        <v>RabbitMQ - continue</v>
      </c>
      <c r="K122" s="141"/>
    </row>
    <row r="123" ht="30" customHeight="1" spans="2:11">
      <c r="B123" s="22"/>
      <c r="C123" s="64"/>
      <c r="D123" s="65"/>
      <c r="E123" s="130"/>
      <c r="F123" s="126"/>
      <c r="G123" s="123" t="str">
        <f t="shared" si="18"/>
        <v>Not Started</v>
      </c>
      <c r="H123" s="127"/>
      <c r="J123" s="150" t="str">
        <f t="shared" si="19"/>
        <v>Reviewer Communication During Code Reviews - continue</v>
      </c>
      <c r="K123" s="141"/>
    </row>
    <row r="124" ht="30" customHeight="1" spans="2:11">
      <c r="B124" s="22"/>
      <c r="C124" s="64"/>
      <c r="D124" s="65"/>
      <c r="E124" s="130"/>
      <c r="F124" s="126"/>
      <c r="G124" s="123" t="str">
        <f t="shared" si="18"/>
        <v>Not Started</v>
      </c>
      <c r="H124" s="127"/>
      <c r="J124" s="150" t="str">
        <f t="shared" si="19"/>
        <v>How to Ask for a Code Review - missed goal</v>
      </c>
      <c r="K124" s="141"/>
    </row>
    <row r="125" ht="30" customHeight="1" spans="2:11">
      <c r="B125" s="66"/>
      <c r="C125" s="67"/>
      <c r="D125" s="68"/>
      <c r="E125" s="131"/>
      <c r="F125" s="132"/>
      <c r="G125" s="123" t="str">
        <f t="shared" si="18"/>
        <v>Not Started</v>
      </c>
      <c r="H125" s="133"/>
      <c r="J125" s="150">
        <f t="shared" si="19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9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9"/>
        <v>0</v>
      </c>
      <c r="K127" s="141"/>
    </row>
    <row r="128" spans="10:11">
      <c r="J128" s="150">
        <f t="shared" si="19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45728</v>
      </c>
      <c r="C131" s="23">
        <v>0.208333333333333</v>
      </c>
      <c r="D131" s="24" t="s">
        <v>63</v>
      </c>
      <c r="E131" s="82"/>
      <c r="F131" s="83">
        <v>1</v>
      </c>
      <c r="G131" s="84" t="str">
        <f t="shared" si="18"/>
        <v>Complete</v>
      </c>
      <c r="H131" s="82"/>
      <c r="J131" s="150" t="str">
        <f t="shared" ref="J131:J135" si="20">J102</f>
        <v>Simple Website - Build your first personal website - yoland.magxagxa@umuzi.org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20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20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20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20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45728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1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1"/>
        <v>Not Started</v>
      </c>
      <c r="H139" s="98"/>
      <c r="J139" s="137">
        <f t="shared" ref="J139:K143" si="22">C145</f>
        <v>0</v>
      </c>
      <c r="K139" s="139">
        <f t="shared" si="22"/>
        <v>0</v>
      </c>
    </row>
    <row r="140" spans="2:11">
      <c r="B140" s="22"/>
      <c r="C140" s="35"/>
      <c r="D140" s="36"/>
      <c r="E140" s="36"/>
      <c r="F140" s="97"/>
      <c r="G140" s="95" t="str">
        <f t="shared" si="21"/>
        <v>Not Started</v>
      </c>
      <c r="H140" s="98"/>
      <c r="J140" s="140">
        <f t="shared" si="22"/>
        <v>0</v>
      </c>
      <c r="K140" s="141">
        <f t="shared" si="22"/>
        <v>0</v>
      </c>
    </row>
    <row r="141" spans="2:11">
      <c r="B141" s="22"/>
      <c r="C141" s="35"/>
      <c r="D141" s="36"/>
      <c r="E141" s="36"/>
      <c r="F141" s="97"/>
      <c r="G141" s="95" t="str">
        <f t="shared" si="21"/>
        <v>Not Started</v>
      </c>
      <c r="H141" s="98"/>
      <c r="J141" s="140">
        <f t="shared" si="22"/>
        <v>0</v>
      </c>
      <c r="K141" s="141">
        <f t="shared" si="22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1"/>
        <v>Not Started</v>
      </c>
      <c r="H142" s="98"/>
      <c r="J142" s="140">
        <f t="shared" si="22"/>
        <v>0</v>
      </c>
      <c r="K142" s="141">
        <f t="shared" si="22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2"/>
        <v>0</v>
      </c>
      <c r="K143" s="143">
        <f t="shared" si="22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3">C153</f>
        <v>create a REST api to interact with actual database - make changes if requested</v>
      </c>
      <c r="K144" s="139"/>
    </row>
    <row r="145" ht="30" customHeight="1" spans="2:11">
      <c r="B145" s="22"/>
      <c r="C145" s="42"/>
      <c r="D145" s="43"/>
      <c r="E145" s="105"/>
      <c r="F145" s="106"/>
      <c r="G145" s="107" t="str">
        <f t="shared" ref="G145:G168" si="24">IF(F145=100%,"Complete",IF(AND(F145&lt;100%,F145&gt;0%),"In Progress","Not Started"))</f>
        <v>Not Started</v>
      </c>
      <c r="H145" s="108"/>
      <c r="J145" s="150" t="str">
        <f t="shared" si="23"/>
        <v>Python and MongoDB - make changes if requested</v>
      </c>
      <c r="K145" s="141"/>
    </row>
    <row r="146" ht="30" customHeight="1" spans="2:11">
      <c r="B146" s="22"/>
      <c r="C146" s="44"/>
      <c r="D146" s="45"/>
      <c r="E146" s="109"/>
      <c r="F146" s="110"/>
      <c r="G146" s="107" t="str">
        <f t="shared" si="24"/>
        <v>Not Started</v>
      </c>
      <c r="H146" s="111"/>
      <c r="J146" s="150">
        <f t="shared" si="23"/>
        <v>0</v>
      </c>
      <c r="K146" s="141"/>
    </row>
    <row r="147" ht="30" customHeight="1" spans="2:11">
      <c r="B147" s="22"/>
      <c r="C147" s="44"/>
      <c r="D147" s="45"/>
      <c r="E147" s="109"/>
      <c r="F147" s="110"/>
      <c r="G147" s="107" t="str">
        <f t="shared" si="24"/>
        <v>Not Started</v>
      </c>
      <c r="H147" s="111"/>
      <c r="J147" s="150" t="str">
        <f t="shared" si="23"/>
        <v>RabbitMQ - continue</v>
      </c>
      <c r="K147" s="141"/>
    </row>
    <row r="148" ht="30" customHeight="1" spans="2:11">
      <c r="B148" s="22"/>
      <c r="C148" s="44"/>
      <c r="D148" s="45"/>
      <c r="E148" s="109"/>
      <c r="F148" s="110"/>
      <c r="G148" s="107" t="str">
        <f t="shared" si="24"/>
        <v>Not Started</v>
      </c>
      <c r="H148" s="111"/>
      <c r="J148" s="150" t="str">
        <f t="shared" si="23"/>
        <v>Reviewer Communication During Code Reviews - completed</v>
      </c>
      <c r="K148" s="141"/>
    </row>
    <row r="149" ht="30" customHeight="1" spans="2:11">
      <c r="B149" s="22"/>
      <c r="C149" s="46"/>
      <c r="D149" s="47"/>
      <c r="E149" s="112"/>
      <c r="F149" s="113"/>
      <c r="G149" s="107" t="str">
        <f t="shared" si="24"/>
        <v>Not Started</v>
      </c>
      <c r="H149" s="103"/>
      <c r="J149" s="150" t="str">
        <f t="shared" si="23"/>
        <v>How to Ask for a Code Review - completed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 t="str">
        <f t="shared" si="23"/>
        <v>High performance dev teams - completed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 t="str">
        <f t="shared" si="23"/>
        <v>Clean Code (language agnostic) - completed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3"/>
        <v>0</v>
      </c>
      <c r="K152" s="141"/>
    </row>
    <row r="153" ht="30" customHeight="1" spans="2:11">
      <c r="B153" s="22"/>
      <c r="C153" s="54" t="s">
        <v>88</v>
      </c>
      <c r="D153" s="55"/>
      <c r="E153" s="121" t="s">
        <v>73</v>
      </c>
      <c r="F153" s="122">
        <v>1</v>
      </c>
      <c r="G153" s="123" t="str">
        <f t="shared" si="24"/>
        <v>Complete</v>
      </c>
      <c r="H153" s="124"/>
      <c r="J153" s="150">
        <f t="shared" si="23"/>
        <v>0</v>
      </c>
      <c r="K153" s="141"/>
    </row>
    <row r="154" ht="30" customHeight="1" spans="2:11">
      <c r="B154" s="22"/>
      <c r="C154" s="56" t="s">
        <v>89</v>
      </c>
      <c r="D154" s="57"/>
      <c r="E154" s="125"/>
      <c r="F154" s="126">
        <v>1</v>
      </c>
      <c r="G154" s="123" t="str">
        <f t="shared" si="24"/>
        <v>Complete</v>
      </c>
      <c r="H154" s="127"/>
      <c r="J154" s="189"/>
      <c r="K154" s="190"/>
    </row>
    <row r="155" ht="30" customHeight="1" spans="2:11">
      <c r="B155" s="22"/>
      <c r="C155" s="58"/>
      <c r="D155" s="59"/>
      <c r="E155" s="125"/>
      <c r="F155" s="126"/>
      <c r="G155" s="123" t="str">
        <f t="shared" si="24"/>
        <v>Not Started</v>
      </c>
      <c r="H155" s="127"/>
      <c r="J155" s="155" t="s">
        <v>64</v>
      </c>
      <c r="K155" s="156"/>
    </row>
    <row r="156" ht="30" customHeight="1" spans="2:11">
      <c r="B156" s="22"/>
      <c r="C156" s="60" t="s">
        <v>97</v>
      </c>
      <c r="D156" s="61"/>
      <c r="E156" s="128" t="s">
        <v>74</v>
      </c>
      <c r="F156" s="126">
        <v>1</v>
      </c>
      <c r="G156" s="123" t="str">
        <f t="shared" si="24"/>
        <v>Complete</v>
      </c>
      <c r="H156" s="127"/>
      <c r="J156" s="149">
        <f t="shared" ref="J156:J160" si="25">C138</f>
        <v>0</v>
      </c>
      <c r="K156" s="139"/>
    </row>
    <row r="157" ht="30" customHeight="1" spans="2:11">
      <c r="B157" s="22"/>
      <c r="C157" s="64" t="s">
        <v>100</v>
      </c>
      <c r="D157" s="65"/>
      <c r="E157" s="129" t="s">
        <v>75</v>
      </c>
      <c r="F157" s="126">
        <v>1</v>
      </c>
      <c r="G157" s="123" t="str">
        <f t="shared" si="24"/>
        <v>Complete</v>
      </c>
      <c r="H157" s="127"/>
      <c r="J157" s="150">
        <f t="shared" si="25"/>
        <v>0</v>
      </c>
      <c r="K157" s="141"/>
    </row>
    <row r="158" ht="30" customHeight="1" spans="2:11">
      <c r="B158" s="22"/>
      <c r="C158" s="64" t="s">
        <v>101</v>
      </c>
      <c r="D158" s="65"/>
      <c r="E158" s="130"/>
      <c r="F158" s="126">
        <v>1</v>
      </c>
      <c r="G158" s="123" t="str">
        <f t="shared" si="24"/>
        <v>Complete</v>
      </c>
      <c r="H158" s="127"/>
      <c r="J158" s="150">
        <f t="shared" si="25"/>
        <v>0</v>
      </c>
      <c r="K158" s="141"/>
    </row>
    <row r="159" ht="30" customHeight="1" spans="2:11">
      <c r="B159" s="22"/>
      <c r="C159" s="64" t="s">
        <v>102</v>
      </c>
      <c r="D159" s="65"/>
      <c r="E159" s="130"/>
      <c r="F159" s="126">
        <v>1</v>
      </c>
      <c r="G159" s="123" t="str">
        <f t="shared" si="24"/>
        <v>Complete</v>
      </c>
      <c r="H159" s="127"/>
      <c r="J159" s="150">
        <f t="shared" si="25"/>
        <v>0</v>
      </c>
      <c r="K159" s="141"/>
    </row>
    <row r="160" ht="30" customHeight="1" spans="2:11">
      <c r="B160" s="22"/>
      <c r="C160" s="64" t="s">
        <v>103</v>
      </c>
      <c r="D160" s="65"/>
      <c r="E160" s="130"/>
      <c r="F160" s="126">
        <v>1</v>
      </c>
      <c r="G160" s="123" t="str">
        <f t="shared" si="24"/>
        <v>Complete</v>
      </c>
      <c r="H160" s="127"/>
      <c r="J160" s="150">
        <f t="shared" si="25"/>
        <v>0</v>
      </c>
      <c r="K160" s="141"/>
    </row>
    <row r="161" ht="30" customHeight="1" spans="2:11">
      <c r="B161" s="22"/>
      <c r="C161" s="64"/>
      <c r="D161" s="65"/>
      <c r="E161" s="130"/>
      <c r="F161" s="126"/>
      <c r="G161" s="123" t="str">
        <f t="shared" si="24"/>
        <v>Not Started</v>
      </c>
      <c r="H161" s="127"/>
      <c r="J161" s="140" t="s">
        <v>76</v>
      </c>
      <c r="K161" s="144"/>
    </row>
    <row r="162" ht="30" customHeight="1" spans="2:11">
      <c r="B162" s="66"/>
      <c r="C162" s="67"/>
      <c r="D162" s="68"/>
      <c r="E162" s="131"/>
      <c r="F162" s="132"/>
      <c r="G162" s="123" t="str">
        <f t="shared" si="24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45728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45729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4"/>
        <v>Complete</v>
      </c>
      <c r="H168" s="82"/>
      <c r="J168" s="162">
        <f t="shared" ref="J168:K182" si="26">J139</f>
        <v>0</v>
      </c>
      <c r="K168" s="164">
        <f t="shared" si="26"/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6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6"/>
        <v>0</v>
      </c>
      <c r="K170" s="166">
        <f t="shared" si="26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6"/>
        <v>0</v>
      </c>
      <c r="K171" s="166">
        <f t="shared" si="26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6"/>
        <v>0</v>
      </c>
      <c r="K172" s="168">
        <f t="shared" si="26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6"/>
        <v>create a REST api to interact with actual database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 t="str">
        <f t="shared" si="26"/>
        <v>Python and MongoDB - make changes if requested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7">IF(F175=100%,"Complete",IF(AND(F175&lt;100%,F175&gt;0%),"In Progress","Not Started"))</f>
        <v>Not Started</v>
      </c>
      <c r="H175" s="96"/>
      <c r="J175" s="175">
        <f t="shared" si="26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6"/>
        <v>RabbitMQ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6"/>
        <v>Reviewer Communication During Code Reviews - completed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 t="str">
        <f t="shared" si="26"/>
        <v>How to Ask for a Code Review - completed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 t="str">
        <f t="shared" si="26"/>
        <v>High performance dev teams - completed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 t="str">
        <f t="shared" si="26"/>
        <v>Clean Code (language agnostic) - completed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6"/>
        <v>0</v>
      </c>
      <c r="K181" s="166"/>
    </row>
    <row r="182" ht="30" customHeight="1" spans="2:11">
      <c r="B182" s="22"/>
      <c r="C182" s="42"/>
      <c r="D182" s="43"/>
      <c r="E182" s="105"/>
      <c r="F182" s="106"/>
      <c r="G182" s="107" t="str">
        <f t="shared" ref="G182:G205" si="28">IF(F182=100%,"Complete",IF(AND(F182&lt;100%,F182&gt;0%),"In Progress","Not Started"))</f>
        <v>Not Started</v>
      </c>
      <c r="H182" s="108"/>
      <c r="J182" s="175">
        <f t="shared" si="26"/>
        <v>0</v>
      </c>
      <c r="K182" s="166"/>
    </row>
    <row r="183" ht="30" customHeight="1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30" customHeight="1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ht="30" customHeight="1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>
        <f t="shared" ref="J185:K189" si="29">J156</f>
        <v>0</v>
      </c>
      <c r="K185" s="166"/>
    </row>
    <row r="186" ht="30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9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9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9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9"/>
        <v>0</v>
      </c>
      <c r="K189" s="166"/>
    </row>
    <row r="190" ht="30" customHeight="1" spans="2:11">
      <c r="B190" s="22"/>
      <c r="C190" s="54" t="s">
        <v>104</v>
      </c>
      <c r="D190" s="55"/>
      <c r="E190" s="121" t="s">
        <v>73</v>
      </c>
      <c r="F190" s="122">
        <v>1</v>
      </c>
      <c r="G190" s="123" t="str">
        <f t="shared" si="28"/>
        <v>Complete</v>
      </c>
      <c r="H190" s="124"/>
      <c r="J190" s="180"/>
      <c r="K190" s="181"/>
    </row>
    <row r="191" ht="30" customHeight="1" spans="2:11">
      <c r="B191" s="22"/>
      <c r="C191" s="56"/>
      <c r="D191" s="57"/>
      <c r="E191" s="125"/>
      <c r="F191" s="126"/>
      <c r="G191" s="123" t="str">
        <f t="shared" si="28"/>
        <v>Not Started</v>
      </c>
      <c r="H191" s="127"/>
      <c r="J191" s="182" t="s">
        <v>67</v>
      </c>
      <c r="K191" s="183">
        <f>B168</f>
        <v>45729</v>
      </c>
    </row>
    <row r="192" ht="30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30" customHeight="1" spans="2:11">
      <c r="B193" s="22"/>
      <c r="C193" s="60" t="s">
        <v>105</v>
      </c>
      <c r="D193" s="61"/>
      <c r="E193" s="128" t="s">
        <v>74</v>
      </c>
      <c r="F193" s="126">
        <v>1</v>
      </c>
      <c r="G193" s="123" t="str">
        <f t="shared" si="28"/>
        <v>Complete</v>
      </c>
      <c r="H193" s="127"/>
      <c r="J193" s="162">
        <f t="shared" ref="J193:K197" si="30">C182</f>
        <v>0</v>
      </c>
      <c r="K193" s="164">
        <f t="shared" si="30"/>
        <v>0</v>
      </c>
    </row>
    <row r="194" ht="30" customHeight="1" spans="2:11">
      <c r="B194" s="22"/>
      <c r="C194" s="62" t="s">
        <v>106</v>
      </c>
      <c r="D194" s="63"/>
      <c r="E194" s="129" t="s">
        <v>75</v>
      </c>
      <c r="F194" s="126">
        <v>1</v>
      </c>
      <c r="G194" s="123" t="str">
        <f t="shared" si="28"/>
        <v>Complete</v>
      </c>
      <c r="H194" s="127"/>
      <c r="J194" s="165">
        <f t="shared" si="30"/>
        <v>0</v>
      </c>
      <c r="K194" s="166">
        <f t="shared" si="30"/>
        <v>0</v>
      </c>
    </row>
    <row r="195" ht="30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165">
        <f t="shared" si="30"/>
        <v>0</v>
      </c>
      <c r="K195" s="166">
        <f t="shared" si="30"/>
        <v>0</v>
      </c>
    </row>
    <row r="196" ht="30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30"/>
        <v>0</v>
      </c>
      <c r="K196" s="166">
        <f t="shared" si="30"/>
        <v>0</v>
      </c>
    </row>
    <row r="197" ht="30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30"/>
        <v>0</v>
      </c>
      <c r="K197" s="168">
        <f t="shared" si="30"/>
        <v>0</v>
      </c>
    </row>
    <row r="198" ht="30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1">C190</f>
        <v>Phython Mongodb - make changes if requested</v>
      </c>
      <c r="K198" s="164"/>
    </row>
    <row r="199" ht="30" customHeight="1" spans="2:11">
      <c r="B199" s="66"/>
      <c r="C199" s="67"/>
      <c r="D199" s="68"/>
      <c r="E199" s="131"/>
      <c r="F199" s="132"/>
      <c r="G199" s="123" t="str">
        <f t="shared" si="28"/>
        <v>Not Started</v>
      </c>
      <c r="H199" s="133"/>
      <c r="J199" s="175">
        <f t="shared" si="31"/>
        <v>0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1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 t="str">
        <f t="shared" si="31"/>
        <v>Rabbitmq - continue</v>
      </c>
      <c r="K201" s="166"/>
    </row>
    <row r="202" spans="10:11">
      <c r="J202" s="175" t="str">
        <f t="shared" si="31"/>
        <v>Weekly reflection</v>
      </c>
      <c r="K202" s="166"/>
    </row>
    <row r="203" ht="15.15" spans="10:11">
      <c r="J203" s="175">
        <f t="shared" si="31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1"/>
        <v>0</v>
      </c>
      <c r="K204" s="166"/>
    </row>
    <row r="205" ht="23.25" customHeight="1" spans="2:11">
      <c r="B205" s="22">
        <v>45730</v>
      </c>
      <c r="C205" s="23">
        <v>0.208333333333333</v>
      </c>
      <c r="D205" s="24" t="s">
        <v>63</v>
      </c>
      <c r="E205" s="82"/>
      <c r="F205" s="83">
        <v>1</v>
      </c>
      <c r="G205" s="84" t="str">
        <f t="shared" si="28"/>
        <v>Complete</v>
      </c>
      <c r="H205" s="82"/>
      <c r="J205" s="175">
        <f t="shared" si="31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1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1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2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2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3">IF(F212=100%,"Complete",IF(AND(F212&lt;100%,F212&gt;0%),"In Progress","Not Started"))</f>
        <v>Not Started</v>
      </c>
      <c r="H212" s="96"/>
      <c r="J212" s="175">
        <f t="shared" si="32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3"/>
        <v>Not Started</v>
      </c>
      <c r="H213" s="98"/>
      <c r="J213" s="175">
        <f t="shared" si="32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3"/>
        <v>Not Started</v>
      </c>
      <c r="H214" s="98"/>
      <c r="J214" s="175">
        <f t="shared" si="32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3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3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4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4"/>
        <v>Not Started</v>
      </c>
      <c r="H220" s="111"/>
      <c r="J220" s="135" t="s">
        <v>47</v>
      </c>
      <c r="K220" s="136">
        <f>K191</f>
        <v>45729</v>
      </c>
    </row>
    <row r="221" ht="15.15" spans="2:11">
      <c r="B221" s="22"/>
      <c r="C221" s="44"/>
      <c r="D221" s="45"/>
      <c r="E221" s="109"/>
      <c r="F221" s="110"/>
      <c r="G221" s="107" t="str">
        <f t="shared" si="34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4"/>
        <v>Not Started</v>
      </c>
      <c r="H222" s="111"/>
      <c r="J222" s="137">
        <f t="shared" ref="J222:K236" si="35">J193</f>
        <v>0</v>
      </c>
      <c r="K222" s="139">
        <f t="shared" si="35"/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4"/>
        <v>Not Started</v>
      </c>
      <c r="H223" s="103"/>
      <c r="J223" s="140">
        <f t="shared" si="35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5"/>
        <v>0</v>
      </c>
      <c r="K224" s="141">
        <f t="shared" si="35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5"/>
        <v>0</v>
      </c>
      <c r="K225" s="141">
        <f t="shared" si="35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5"/>
        <v>0</v>
      </c>
      <c r="K226" s="141">
        <f t="shared" si="35"/>
        <v>0</v>
      </c>
    </row>
    <row r="227" ht="15" customHeight="1" spans="2:11">
      <c r="B227" s="22"/>
      <c r="C227" s="54" t="s">
        <v>104</v>
      </c>
      <c r="D227" s="55"/>
      <c r="E227" s="121" t="s">
        <v>73</v>
      </c>
      <c r="F227" s="122">
        <v>1</v>
      </c>
      <c r="G227" s="123" t="str">
        <f t="shared" si="34"/>
        <v>Complete</v>
      </c>
      <c r="H227" s="124"/>
      <c r="J227" s="149" t="str">
        <f t="shared" si="35"/>
        <v>Phython Mongodb - make changes if requested</v>
      </c>
      <c r="K227" s="139"/>
    </row>
    <row r="228" spans="2:11">
      <c r="B228" s="22"/>
      <c r="C228" s="56"/>
      <c r="D228" s="57"/>
      <c r="E228" s="125"/>
      <c r="F228" s="126"/>
      <c r="G228" s="123" t="str">
        <f t="shared" si="34"/>
        <v>Not Started</v>
      </c>
      <c r="H228" s="127"/>
      <c r="J228" s="150">
        <f t="shared" si="35"/>
        <v>0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4"/>
        <v>Not Started</v>
      </c>
      <c r="H229" s="127"/>
      <c r="J229" s="150">
        <f t="shared" si="35"/>
        <v>0</v>
      </c>
      <c r="K229" s="141"/>
    </row>
    <row r="230" ht="15.15" spans="2:11">
      <c r="B230" s="22"/>
      <c r="C230" s="60" t="s">
        <v>105</v>
      </c>
      <c r="D230" s="61"/>
      <c r="E230" s="128" t="s">
        <v>74</v>
      </c>
      <c r="F230" s="126">
        <v>1</v>
      </c>
      <c r="G230" s="123" t="str">
        <f t="shared" si="34"/>
        <v>Complete</v>
      </c>
      <c r="H230" s="127"/>
      <c r="J230" s="150" t="str">
        <f t="shared" si="35"/>
        <v>Rabbitmq - continue</v>
      </c>
      <c r="K230" s="141"/>
    </row>
    <row r="231" ht="15.75" customHeight="1" spans="2:11">
      <c r="B231" s="22"/>
      <c r="C231" s="62" t="s">
        <v>107</v>
      </c>
      <c r="D231" s="63"/>
      <c r="E231" s="129" t="s">
        <v>75</v>
      </c>
      <c r="F231" s="126">
        <v>1</v>
      </c>
      <c r="G231" s="123" t="str">
        <f t="shared" si="34"/>
        <v>Complete</v>
      </c>
      <c r="H231" s="127"/>
      <c r="J231" s="150" t="str">
        <f t="shared" si="35"/>
        <v>Weekly reflection</v>
      </c>
      <c r="K231" s="141"/>
    </row>
    <row r="232" spans="2:11">
      <c r="B232" s="22"/>
      <c r="C232" s="64" t="s">
        <v>108</v>
      </c>
      <c r="D232" s="65"/>
      <c r="E232" s="130"/>
      <c r="F232" s="126">
        <v>1</v>
      </c>
      <c r="G232" s="123" t="str">
        <f t="shared" si="34"/>
        <v>Complete</v>
      </c>
      <c r="H232" s="127"/>
      <c r="J232" s="150">
        <f t="shared" si="35"/>
        <v>0</v>
      </c>
      <c r="K232" s="141"/>
    </row>
    <row r="233" ht="15.75" customHeight="1" spans="2:11">
      <c r="B233" s="22"/>
      <c r="C233" s="64" t="s">
        <v>109</v>
      </c>
      <c r="D233" s="65"/>
      <c r="E233" s="130"/>
      <c r="F233" s="126">
        <v>1</v>
      </c>
      <c r="G233" s="123" t="str">
        <f t="shared" si="34"/>
        <v>Complete</v>
      </c>
      <c r="H233" s="127"/>
      <c r="J233" s="150">
        <f t="shared" si="35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4"/>
        <v>Not Started</v>
      </c>
      <c r="H234" s="127"/>
      <c r="J234" s="150">
        <f t="shared" si="35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4"/>
        <v>Not Started</v>
      </c>
      <c r="H235" s="127"/>
      <c r="J235" s="150">
        <f t="shared" si="35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4"/>
        <v>Not Started</v>
      </c>
      <c r="H236" s="133"/>
      <c r="J236" s="150">
        <f t="shared" si="35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ref="J239:K243" si="36">J210</f>
        <v>0</v>
      </c>
      <c r="K239" s="141"/>
    </row>
    <row r="240" spans="2:11">
      <c r="B240" s="193"/>
      <c r="C240" s="194"/>
      <c r="J240" s="150">
        <f t="shared" si="36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6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6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6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45730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7">C219</f>
        <v>0</v>
      </c>
      <c r="K247" s="139">
        <f t="shared" si="37"/>
        <v>0</v>
      </c>
    </row>
    <row r="248" spans="2:11">
      <c r="B248" s="43">
        <f t="shared" ref="B248:C249" si="38">C71</f>
        <v>0</v>
      </c>
      <c r="C248" s="208">
        <f t="shared" si="38"/>
        <v>0</v>
      </c>
      <c r="D248" s="197"/>
      <c r="E248" s="197"/>
      <c r="F248" s="197"/>
      <c r="G248" s="197"/>
      <c r="H248" s="210"/>
      <c r="J248" s="140">
        <f t="shared" si="37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8"/>
        <v>0</v>
      </c>
      <c r="D249" s="197"/>
      <c r="E249" s="197"/>
      <c r="F249" s="197"/>
      <c r="G249" s="197"/>
      <c r="H249" s="210"/>
      <c r="J249" s="140">
        <f t="shared" si="37"/>
        <v>0</v>
      </c>
      <c r="K249" s="141">
        <f t="shared" si="37"/>
        <v>0</v>
      </c>
    </row>
    <row r="250" spans="2:11">
      <c r="B250" s="45">
        <f t="shared" ref="B250:C251" si="39">C108</f>
        <v>0</v>
      </c>
      <c r="C250" s="209">
        <f t="shared" si="39"/>
        <v>0</v>
      </c>
      <c r="D250" s="197"/>
      <c r="E250" s="197"/>
      <c r="F250" s="197"/>
      <c r="G250" s="197"/>
      <c r="H250" s="210"/>
      <c r="J250" s="140">
        <f t="shared" si="37"/>
        <v>0</v>
      </c>
      <c r="K250" s="141">
        <f t="shared" si="37"/>
        <v>0</v>
      </c>
    </row>
    <row r="251" ht="15.15" spans="2:11">
      <c r="B251" s="45">
        <f t="shared" si="39"/>
        <v>0</v>
      </c>
      <c r="C251" s="209">
        <f t="shared" si="39"/>
        <v>0</v>
      </c>
      <c r="D251" s="197"/>
      <c r="E251" s="197"/>
      <c r="F251" s="197"/>
      <c r="G251" s="197"/>
      <c r="H251" s="210"/>
      <c r="J251" s="142">
        <f t="shared" si="37"/>
        <v>0</v>
      </c>
      <c r="K251" s="143">
        <f t="shared" si="37"/>
        <v>0</v>
      </c>
    </row>
    <row r="252" spans="2:11">
      <c r="B252" s="45">
        <f t="shared" ref="B252:C253" si="40">C145</f>
        <v>0</v>
      </c>
      <c r="C252" s="209">
        <f t="shared" si="40"/>
        <v>0</v>
      </c>
      <c r="J252" s="149" t="str">
        <f t="shared" ref="J252:J261" si="41">C227</f>
        <v>Phython Mongodb - make changes if requested</v>
      </c>
      <c r="K252" s="139"/>
    </row>
    <row r="253" spans="2:11">
      <c r="B253" s="45">
        <f t="shared" si="40"/>
        <v>0</v>
      </c>
      <c r="C253" s="209">
        <f t="shared" si="40"/>
        <v>0</v>
      </c>
      <c r="J253" s="150">
        <f t="shared" si="41"/>
        <v>0</v>
      </c>
      <c r="K253" s="141"/>
    </row>
    <row r="254" spans="2:11">
      <c r="B254" s="45">
        <f t="shared" ref="B254:C255" si="42">C182</f>
        <v>0</v>
      </c>
      <c r="C254" s="209">
        <f t="shared" si="42"/>
        <v>0</v>
      </c>
      <c r="J254" s="150">
        <f t="shared" si="41"/>
        <v>0</v>
      </c>
      <c r="K254" s="141"/>
    </row>
    <row r="255" spans="2:11">
      <c r="B255" s="45">
        <f t="shared" si="42"/>
        <v>0</v>
      </c>
      <c r="C255" s="209">
        <f t="shared" si="42"/>
        <v>0</v>
      </c>
      <c r="J255" s="150" t="str">
        <f t="shared" si="41"/>
        <v>Rabbitmq - continue</v>
      </c>
      <c r="K255" s="141"/>
    </row>
    <row r="256" spans="2:11">
      <c r="B256" s="45">
        <f t="shared" ref="B256:C257" si="43">C219</f>
        <v>0</v>
      </c>
      <c r="C256" s="209">
        <f t="shared" si="43"/>
        <v>0</v>
      </c>
      <c r="J256" s="150" t="str">
        <f t="shared" si="41"/>
        <v>Python Exception handling - start</v>
      </c>
      <c r="K256" s="141"/>
    </row>
    <row r="257" ht="15.15" spans="2:11">
      <c r="B257" s="211">
        <f t="shared" si="43"/>
        <v>0</v>
      </c>
      <c r="C257" s="212">
        <f t="shared" si="43"/>
        <v>0</v>
      </c>
      <c r="J257" s="150" t="str">
        <f t="shared" si="41"/>
        <v>Python Decorators - Intro - start</v>
      </c>
      <c r="K257" s="141"/>
    </row>
    <row r="258" ht="15.15" spans="2:11">
      <c r="B258" s="213" t="s">
        <v>82</v>
      </c>
      <c r="C258" s="214"/>
      <c r="J258" s="150" t="str">
        <f t="shared" si="41"/>
        <v>ZeroMQ versus RabbitMQ versus Kafka - start</v>
      </c>
      <c r="K258" s="141"/>
    </row>
    <row r="259" spans="2:11">
      <c r="B259" s="215"/>
      <c r="C259" s="216"/>
      <c r="J259" s="150">
        <f t="shared" si="41"/>
        <v>0</v>
      </c>
      <c r="K259" s="141"/>
    </row>
    <row r="260" spans="2:11">
      <c r="B260" s="215" t="s">
        <v>83</v>
      </c>
      <c r="C260" s="216"/>
      <c r="J260" s="150">
        <f t="shared" si="41"/>
        <v>0</v>
      </c>
      <c r="K260" s="141"/>
    </row>
    <row r="261" ht="15.15" spans="2:13">
      <c r="B261" s="204"/>
      <c r="C261" s="205"/>
      <c r="J261" s="150">
        <f t="shared" si="41"/>
        <v>0</v>
      </c>
      <c r="K261" s="141"/>
      <c r="M261" s="1" t="s">
        <v>110</v>
      </c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4">C212</f>
        <v>0</v>
      </c>
      <c r="K264" s="139"/>
    </row>
    <row r="265" spans="2:11">
      <c r="B265" s="221"/>
      <c r="C265" s="222"/>
      <c r="J265" s="150">
        <f t="shared" si="44"/>
        <v>0</v>
      </c>
      <c r="K265" s="141"/>
    </row>
    <row r="266" spans="2:11">
      <c r="B266" s="221" t="str">
        <f t="shared" ref="B266:B272" si="45">C230</f>
        <v>Rabbitmq - continue</v>
      </c>
      <c r="C266" s="222"/>
      <c r="J266" s="150">
        <f t="shared" si="44"/>
        <v>0</v>
      </c>
      <c r="K266" s="141"/>
    </row>
    <row r="267" spans="2:11">
      <c r="B267" s="221" t="str">
        <f t="shared" si="45"/>
        <v>Python Exception handling - start</v>
      </c>
      <c r="C267" s="222"/>
      <c r="J267" s="150">
        <f t="shared" si="44"/>
        <v>0</v>
      </c>
      <c r="K267" s="141"/>
    </row>
    <row r="268" spans="2:11">
      <c r="B268" s="221" t="str">
        <f t="shared" si="45"/>
        <v>Python Decorators - Intro - start</v>
      </c>
      <c r="C268" s="222"/>
      <c r="J268" s="150">
        <f t="shared" si="44"/>
        <v>0</v>
      </c>
      <c r="K268" s="141"/>
    </row>
    <row r="269" spans="2:11">
      <c r="B269" s="221" t="str">
        <f t="shared" si="45"/>
        <v>ZeroMQ versus RabbitMQ versus Kafka - start</v>
      </c>
      <c r="C269" s="222"/>
      <c r="J269" s="140" t="s">
        <v>76</v>
      </c>
      <c r="K269" s="144"/>
    </row>
    <row r="270" spans="2:11">
      <c r="B270" s="221">
        <f t="shared" si="45"/>
        <v>0</v>
      </c>
      <c r="C270" s="222"/>
      <c r="J270" s="157" t="s">
        <v>77</v>
      </c>
      <c r="K270" s="158"/>
    </row>
    <row r="271" ht="15.15" spans="2:11">
      <c r="B271" s="221">
        <f t="shared" si="45"/>
        <v>0</v>
      </c>
      <c r="C271" s="222"/>
      <c r="J271" s="145"/>
      <c r="K271" s="146"/>
    </row>
    <row r="272" spans="2:3">
      <c r="B272" s="221">
        <f t="shared" si="45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5:E209"/>
    <mergeCell ref="D168:E172"/>
    <mergeCell ref="D131:E135"/>
    <mergeCell ref="D94:E98"/>
    <mergeCell ref="D57:E61"/>
    <mergeCell ref="D20:E24"/>
  </mergeCells>
  <conditionalFormatting sqref="F20">
    <cfRule type="dataBar" priority="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{6345cc9c-f767-40ad-88d6-ad4604d1b667}</x14:id>
        </ext>
      </extLst>
    </cfRule>
    <cfRule type="dataBar" priority="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{0c825ff1-f09a-4513-952f-f5a86a16a625}</x14:id>
        </ext>
      </extLst>
    </cfRule>
    <cfRule type="dataBar" priority="1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{c758f1ee-7546-4c14-bd79-78d235b865e1}</x14:id>
        </ext>
      </extLst>
    </cfRule>
    <cfRule type="dataBar" priority="1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{2dc07bf5-ec9b-491e-9958-53f637cd93ea}</x14:id>
        </ext>
      </extLst>
    </cfRule>
    <cfRule type="dataBar" priority="2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{77b4a6df-1d56-4460-9e05-b3b97bc8d514}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{91b5c0d3-ce33-4b39-85f8-48efdb2ec468}</x14:id>
        </ext>
      </extLst>
    </cfRule>
    <cfRule type="dataBar" priority="2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{1697bd7b-a902-41b1-8e95-105cf3058e0c}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{03bd99e6-4ead-4a89-917c-78a7ec23286b}</x14:id>
        </ext>
      </extLst>
    </cfRule>
    <cfRule type="dataBar" priority="1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{030e93c0-3b61-443f-a084-4ecf8d88125a}</x14:id>
        </ext>
      </extLst>
    </cfRule>
  </conditionalFormatting>
  <conditionalFormatting sqref="F57">
    <cfRule type="dataBar" priority="15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{9ed68694-00ff-454b-972e-0e14677280fa}</x14:id>
        </ext>
      </extLst>
    </cfRule>
    <cfRule type="dataBar" priority="15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{b305a8c1-1ac8-4a8a-a5ad-f993b88e4c55}</x14:id>
        </ext>
      </extLst>
    </cfRule>
    <cfRule type="dataBar" priority="15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{1803ca72-bdac-4818-b9aa-4d0d314598dd}</x14:id>
        </ext>
      </extLst>
    </cfRule>
    <cfRule type="dataBar" priority="16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{835eedbd-45a5-42f9-b613-e2f7958dadd3}</x14:id>
        </ext>
      </extLst>
    </cfRule>
    <cfRule type="dataBar" priority="16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{e8967b64-474d-4980-b445-4741eb7e00b2}</x14:id>
        </ext>
      </extLst>
    </cfRule>
    <cfRule type="dataBar" priority="1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{7389e14a-f27c-4af9-8cab-ca94be934df2}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{e8a5a7f6-351e-48e2-9f3d-e5fe8fb8a4d7}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{a2fc4611-ab8e-4c93-83d3-0da18456776d}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{c57658e6-7a79-4125-85ca-a8b6c43fd148}</x14:id>
        </ext>
      </extLst>
    </cfRule>
  </conditionalFormatting>
  <conditionalFormatting sqref="F94">
    <cfRule type="dataBar" priority="13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{ec68eb52-724d-404f-8671-162c553ba0ff}</x14:id>
        </ext>
      </extLst>
    </cfRule>
    <cfRule type="dataBar" priority="13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{195d2af1-536a-49d7-a3d1-ca421699dbf5}</x14:id>
        </ext>
      </extLst>
    </cfRule>
    <cfRule type="dataBar" priority="13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{d0b4b063-1f4b-4e2a-b151-e0e401d17beb}</x14:id>
        </ext>
      </extLst>
    </cfRule>
    <cfRule type="dataBar" priority="14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{944c05b0-3040-46cc-80ce-d02ceb1f5eb8}</x14:id>
        </ext>
      </extLst>
    </cfRule>
    <cfRule type="dataBar" priority="14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{546a60c8-1dc0-4fc2-be35-0101a649cb0e}</x14:id>
        </ext>
      </extLst>
    </cfRule>
    <cfRule type="dataBar" priority="1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{96702d70-d22d-4970-96ae-ff9e8b457709}</x14:id>
        </ext>
      </extLst>
    </cfRule>
    <cfRule type="dataBar" priority="1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{5d6c5cc9-d8f5-4f27-afeb-a4896bdaea55}</x14:id>
        </ext>
      </extLst>
    </cfRule>
    <cfRule type="dataBar" priority="1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{79cfdd50-bad2-46a7-aa13-7b5c052945e5}</x14:id>
        </ext>
      </extLst>
    </cfRule>
    <cfRule type="dataBar" priority="1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{ac4bd18d-4f57-49e0-b61b-0f40010e18bf}</x14:id>
        </ext>
      </extLst>
    </cfRule>
  </conditionalFormatting>
  <conditionalFormatting sqref="F131">
    <cfRule type="dataBar" priority="1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{96c915b0-339e-436e-9da4-1ed0bee04ce3}</x14:id>
        </ext>
      </extLst>
    </cfRule>
    <cfRule type="dataBar" priority="12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{485516d5-ee93-42f5-b8d4-8eb7c80f65b1}</x14:id>
        </ext>
      </extLst>
    </cfRule>
    <cfRule type="dataBar" priority="11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{61d8394f-5b18-4dc4-ba42-dd536399782e}</x14:id>
        </ext>
      </extLst>
    </cfRule>
    <cfRule type="dataBar" priority="11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{965d6d49-b1f7-493c-bc68-cec3e27443d5}</x14:id>
        </ext>
      </extLst>
    </cfRule>
    <cfRule type="dataBar" priority="11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{719c3557-05ac-4df6-ad7f-2494c24724b5}</x14:id>
        </ext>
      </extLst>
    </cfRule>
    <cfRule type="dataBar" priority="12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{548e4446-f47d-4c31-b56b-d9a85162739a}</x14:id>
        </ext>
      </extLst>
    </cfRule>
    <cfRule type="dataBar" priority="12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{0b034395-b6ad-4cbc-8980-dc6f9332a932}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{46faf37a-3f72-49df-a2f4-277f3ccdc721}</x14:id>
        </ext>
      </extLst>
    </cfRule>
    <cfRule type="dataBar" priority="12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{06d84e6b-ae83-4c62-bbac-b1a978493f92}</x14:id>
        </ext>
      </extLst>
    </cfRule>
  </conditionalFormatting>
  <conditionalFormatting sqref="F168">
    <cfRule type="dataBar" priority="9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{88e5e301-0ec7-402c-8662-0ec3b1f8aede}</x14:id>
        </ext>
      </extLst>
    </cfRule>
    <cfRule type="dataBar" priority="10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{d00977f6-f6f5-4aa1-a7aa-906d80adf28c}</x14:id>
        </ext>
      </extLst>
    </cfRule>
    <cfRule type="dataBar" priority="9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{b2a352a6-7779-4f68-9114-d1e5f82258c9}</x14:id>
        </ext>
      </extLst>
    </cfRule>
    <cfRule type="dataBar" priority="10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{5da560ba-adfc-48eb-b0e9-39ee2fa47128}</x14:id>
        </ext>
      </extLst>
    </cfRule>
    <cfRule type="dataBar" priority="10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{8ff4c840-9693-4ad3-a439-48d392ab96b3}</x14:id>
        </ext>
      </extLst>
    </cfRule>
    <cfRule type="dataBar" priority="9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{8d4adafc-0a1c-4d5b-900b-2d482fd8ea8f}</x14:id>
        </ext>
      </extLst>
    </cfRule>
    <cfRule type="dataBar" priority="10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{a4a80946-7d59-46f8-9665-e431b26b688e}</x14:id>
        </ext>
      </extLst>
    </cfRule>
    <cfRule type="dataBar" priority="10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{e40126e7-f54e-4c68-a44c-30cab97d9708}</x14:id>
        </ext>
      </extLst>
    </cfRule>
    <cfRule type="dataBar" priority="10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{71aefb0d-b5f2-4ddd-9534-4922df4f64d2}</x14:id>
        </ext>
      </extLst>
    </cfRule>
  </conditionalFormatting>
  <conditionalFormatting sqref="F205">
    <cfRule type="dataBar" priority="7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{3ddfb929-4eee-4a3b-8780-e28c8a6e63ce}</x14:id>
        </ext>
      </extLst>
    </cfRule>
    <cfRule type="dataBar" priority="7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{ff013e59-df93-4842-813b-978a602fd250}</x14:id>
        </ext>
      </extLst>
    </cfRule>
    <cfRule type="dataBar" priority="7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{c91fab29-7028-4743-9910-fb058c85d90f}</x14:id>
        </ext>
      </extLst>
    </cfRule>
    <cfRule type="dataBar" priority="8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{bf58da5c-4257-4bca-92c1-20bdf58f9eab}</x14:id>
        </ext>
      </extLst>
    </cfRule>
    <cfRule type="dataBar" priority="8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{72aca169-3ae4-460d-b931-6fdd619c3c1f}</x14:id>
        </ext>
      </extLst>
    </cfRule>
    <cfRule type="dataBar" priority="8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{8b71bc76-9d78-41a4-b89a-862ac3ea55e4}</x14:id>
        </ext>
      </extLst>
    </cfRule>
    <cfRule type="dataBar" priority="8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{b5fcf5a9-f9e2-48a4-bb90-a4d91623a6b6}</x14:id>
        </ext>
      </extLst>
    </cfRule>
    <cfRule type="dataBar" priority="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{5abd7498-6851-45c1-81da-5cb2bbb4e134}</x14:id>
        </ext>
      </extLst>
    </cfRule>
    <cfRule type="dataBar" priority="8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{0f9bf788-de44-49ef-aa38-328f2b299796}</x14:id>
        </ext>
      </extLst>
    </cfRule>
  </conditionalFormatting>
  <conditionalFormatting sqref="F27:F31">
    <cfRule type="dataBar" priority="2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{a00ed76e-b9fe-4b77-9e03-bf86d146170e}</x14:id>
        </ext>
      </extLst>
    </cfRule>
    <cfRule type="dataBar" priority="1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{62df4d9f-be44-4030-8b12-2ea0a84bd951}</x14:id>
        </ext>
      </extLst>
    </cfRule>
    <cfRule type="dataBar" priority="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{9a927135-8ca8-4ab6-81dd-04c2c199e061}</x14:id>
        </ext>
      </extLst>
    </cfRule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{48374b38-b22a-4ac7-99e2-7a15ed0beb54}</x14:id>
        </ext>
      </extLst>
    </cfRule>
  </conditionalFormatting>
  <conditionalFormatting sqref="F34:F38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{be5b513d-3884-4618-b2bc-87d4afc19a03}</x14:id>
        </ext>
      </extLst>
    </cfRule>
    <cfRule type="dataBar" priority="1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{c3e301ef-6966-4636-896e-9b733f12d800}</x14:id>
        </ext>
      </extLst>
    </cfRule>
  </conditionalFormatting>
  <conditionalFormatting sqref="F42:F51">
    <cfRule type="dataBar" priority="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{fb77bfe1-2e1a-4729-89ae-d10945eac0ef}</x14:id>
        </ext>
      </extLst>
    </cfRule>
    <cfRule type="dataBar" priority="1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{068736b1-ecad-4478-a5fc-4cdc9c940811}</x14:id>
        </ext>
      </extLst>
    </cfRule>
    <cfRule type="dataBar" priority="1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{06a0fad7-690f-420a-886c-73dd0ca781e0}</x14:id>
        </ext>
      </extLst>
    </cfRule>
    <cfRule type="dataBar" priority="1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{823d8707-5482-49ea-9a08-cdfdfb687c7a}</x14:id>
        </ext>
      </extLst>
    </cfRule>
  </conditionalFormatting>
  <conditionalFormatting sqref="F52:F53">
    <cfRule type="dataBar" priority="19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{5a8644a9-e0b0-4d38-9c41-383728827172}</x14:id>
        </ext>
      </extLst>
    </cfRule>
  </conditionalFormatting>
  <conditionalFormatting sqref="F64:F68">
    <cfRule type="dataBar" priority="15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{92e3f6e8-3b80-411b-96fa-b5a883e06465}</x14:id>
        </ext>
      </extLst>
    </cfRule>
    <cfRule type="dataBar" priority="15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{990e1315-dba4-4223-9062-d3ceb5b4db0b}</x14:id>
        </ext>
      </extLst>
    </cfRule>
    <cfRule type="dataBar" priority="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{6d78d947-2dfc-451b-be5f-e0dd1d8d8c79}</x14:id>
        </ext>
      </extLst>
    </cfRule>
    <cfRule type="dataBar" priority="16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{88bf5cfe-59e4-4c9a-a7e9-582f4a5b3edd}</x14:id>
        </ext>
      </extLst>
    </cfRule>
  </conditionalFormatting>
  <conditionalFormatting sqref="F71:F75">
    <cfRule type="dataBar" priority="15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{e43fbbaa-3e04-48b1-a7d0-5d5347b440be}</x14:id>
        </ext>
      </extLst>
    </cfRule>
    <cfRule type="dataBar" priority="15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{deddd50c-1d82-4478-a769-48faef534004}</x14:id>
        </ext>
      </extLst>
    </cfRule>
  </conditionalFormatting>
  <conditionalFormatting sqref="F79:F88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{f3955c9b-50f9-4167-9db2-a02825112787}</x14:id>
        </ext>
      </extLst>
    </cfRule>
    <cfRule type="dataBar" priority="15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{4c7ed54b-a929-4de2-adb6-052dad64bcf0}</x14:id>
        </ext>
      </extLst>
    </cfRule>
    <cfRule type="dataBar" priority="15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{c01ef023-9b8b-40b5-9293-95574a00c6b0}</x14:id>
        </ext>
      </extLst>
    </cfRule>
    <cfRule type="dataBar" priority="15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{2d923453-cc1f-45f5-8f48-08cc23f31b64}</x14:id>
        </ext>
      </extLst>
    </cfRule>
  </conditionalFormatting>
  <conditionalFormatting sqref="F89:F90">
    <cfRule type="dataBar" priority="19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{5af390cf-ba65-4080-bc86-0e4a65ca4795}</x14:id>
        </ext>
      </extLst>
    </cfRule>
  </conditionalFormatting>
  <conditionalFormatting sqref="F101:F105">
    <cfRule type="dataBar" priority="13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{9f6cf208-62a8-4f64-ba4e-1b9d236e3218}</x14:id>
        </ext>
      </extLst>
    </cfRule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{80f6f605-dcc7-4306-9226-11621e12b4db}</x14:id>
        </ext>
      </extLst>
    </cfRule>
    <cfRule type="dataBar" priority="14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{0895cfca-7ac7-4e23-ba56-85daf148b6e9}</x14:id>
        </ext>
      </extLst>
    </cfRule>
    <cfRule type="dataBar" priority="13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{c68c4524-546d-423b-a0d1-4f66aef41722}</x14:id>
        </ext>
      </extLst>
    </cfRule>
  </conditionalFormatting>
  <conditionalFormatting sqref="F108:F112">
    <cfRule type="dataBar" priority="13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{8422ed39-f3cf-405d-9e7a-3d33dd283d0c}</x14:id>
        </ext>
      </extLst>
    </cfRule>
    <cfRule type="dataBar" priority="13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{a69afdfd-00f4-4b6c-89b3-98027a91a2b4}</x14:id>
        </ext>
      </extLst>
    </cfRule>
  </conditionalFormatting>
  <conditionalFormatting sqref="F116:F125">
    <cfRule type="dataBar" priority="13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{a00dc2c1-c4f6-4182-b382-bbed1e42c2b8}</x14:id>
        </ext>
      </extLst>
    </cfRule>
    <cfRule type="dataBar" priority="13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{5e294172-954f-4010-a0f1-01754ac3a9b1}</x14:id>
        </ext>
      </extLst>
    </cfRule>
    <cfRule type="dataBar" priority="13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{bf964c7b-fba8-4576-b327-8fd0192a8548}</x14:id>
        </ext>
      </extLst>
    </cfRule>
    <cfRule type="dataBar" priority="14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{3e0dc0f6-c73a-4811-bfb6-aac07876cec3}</x14:id>
        </ext>
      </extLst>
    </cfRule>
  </conditionalFormatting>
  <conditionalFormatting sqref="F126:F127">
    <cfRule type="dataBar" priority="17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{69941bec-c780-47d0-81c6-a632c2a6fad9}</x14:id>
        </ext>
      </extLst>
    </cfRule>
  </conditionalFormatting>
  <conditionalFormatting sqref="F138:F142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{ce3f6f6d-32a7-4100-8b2f-ecc2afef9304}</x14:id>
        </ext>
      </extLst>
    </cfRule>
    <cfRule type="dataBar" priority="11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{a9a6494b-374e-49d7-8f20-fb5a49db9b0d}</x14:id>
        </ext>
      </extLst>
    </cfRule>
    <cfRule type="dataBar" priority="11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{e2d55faa-0b17-424f-9a4b-9d8e0262acb1}</x14:id>
        </ext>
      </extLst>
    </cfRule>
    <cfRule type="dataBar" priority="12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{55c9859d-b04f-407c-8fc3-da0cb39c4143}</x14:id>
        </ext>
      </extLst>
    </cfRule>
  </conditionalFormatting>
  <conditionalFormatting sqref="F145:F149">
    <cfRule type="dataBar" priority="11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{c80cf5cf-05f8-429a-a508-bdfbf54ea7d4}</x14:id>
        </ext>
      </extLst>
    </cfRule>
    <cfRule type="dataBar" priority="11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{45884cd3-187e-4b60-9ae0-7994d826b0ad}</x14:id>
        </ext>
      </extLst>
    </cfRule>
  </conditionalFormatting>
  <conditionalFormatting sqref="F153:F162">
    <cfRule type="dataBar" priority="11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{aa89315b-653c-4d0b-bcb7-dd9cf025e83d}</x14:id>
        </ext>
      </extLst>
    </cfRule>
    <cfRule type="dataBar" priority="11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{2690b32b-d46f-4de7-b66d-347a2ac31d99}</x14:id>
        </ext>
      </extLst>
    </cfRule>
    <cfRule type="dataBar" priority="12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{16b10fe0-ac1d-44d5-948f-55d8188f7428}</x14:id>
        </ext>
      </extLst>
    </cfRule>
    <cfRule type="dataBar" priority="11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{d4df7db7-13df-4faa-a07c-2f88b6e9f6ee}</x14:id>
        </ext>
      </extLst>
    </cfRule>
  </conditionalFormatting>
  <conditionalFormatting sqref="F163:F164">
    <cfRule type="dataBar" priority="19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{696862d8-e4c1-40c0-ad8d-4e15680fb46d}</x14:id>
        </ext>
      </extLst>
    </cfRule>
  </conditionalFormatting>
  <conditionalFormatting sqref="F175:F179">
    <cfRule type="dataBar" priority="9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{dd58ed7e-ea9b-4205-8db9-7e2375100ef4}</x14:id>
        </ext>
      </extLst>
    </cfRule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{850acc6c-b506-4ae7-8293-d323ff425fd8}</x14:id>
        </ext>
      </extLst>
    </cfRule>
    <cfRule type="dataBar" priority="10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{a701bdc6-8c7d-4b8a-9831-95dedfdb53df}</x14:id>
        </ext>
      </extLst>
    </cfRule>
    <cfRule type="dataBar" priority="9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{e7010359-793d-49bb-8fb4-0b7ddb4115c7}</x14:id>
        </ext>
      </extLst>
    </cfRule>
  </conditionalFormatting>
  <conditionalFormatting sqref="F182:F186">
    <cfRule type="dataBar" priority="9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{8fbf529c-5788-4df8-aba5-a3817bdd8c73}</x14:id>
        </ext>
      </extLst>
    </cfRule>
    <cfRule type="dataBar" priority="9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{dac68051-a003-4c66-83b3-e5c54b5b61e4}</x14:id>
        </ext>
      </extLst>
    </cfRule>
  </conditionalFormatting>
  <conditionalFormatting sqref="F190:F199">
    <cfRule type="dataBar" priority="9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{7da3ce6b-fef6-414e-8d8b-e15148cd66b4}</x14:id>
        </ext>
      </extLst>
    </cfRule>
    <cfRule type="dataBar" priority="9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{ff219aec-f503-4fb2-8059-bed0544923dc}</x14:id>
        </ext>
      </extLst>
    </cfRule>
    <cfRule type="dataBar" priority="10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{dc70ff1e-4228-4723-8055-79e59181f5d8}</x14:id>
        </ext>
      </extLst>
    </cfRule>
    <cfRule type="dataBar" priority="9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{51f6d084-2b8e-48f9-9a52-04bac12dbaa7}</x14:id>
        </ext>
      </extLst>
    </cfRule>
  </conditionalFormatting>
  <conditionalFormatting sqref="F200:F201">
    <cfRule type="dataBar" priority="19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{381f95a9-b952-4f2f-90c2-d5a93f79be94}</x14:id>
        </ext>
      </extLst>
    </cfRule>
  </conditionalFormatting>
  <conditionalFormatting sqref="F212:F216">
    <cfRule type="dataBar" priority="8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{65fc9278-fd0e-49db-944c-2af45c2a843d}</x14:id>
        </ext>
      </extLst>
    </cfRule>
    <cfRule type="dataBar" priority="7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{782696f9-a5c9-4eb5-9d87-de302c1195cc}</x14:id>
        </ext>
      </extLst>
    </cfRule>
    <cfRule type="dataBar" priority="7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{ad4b50b2-b78a-4c31-af28-119aa2696017}</x14:id>
        </ext>
      </extLst>
    </cfRule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{d23a3845-27a8-423c-af1a-11e302760377}</x14:id>
        </ext>
      </extLst>
    </cfRule>
  </conditionalFormatting>
  <conditionalFormatting sqref="F219:F223">
    <cfRule type="dataBar" priority="7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{8644ad02-2f6c-46cd-b58c-a9e3b5dcbe15}</x14:id>
        </ext>
      </extLst>
    </cfRule>
    <cfRule type="dataBar" priority="7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{d3d77cd4-529d-4cfe-8974-ab77b07cb7c3}</x14:id>
        </ext>
      </extLst>
    </cfRule>
  </conditionalFormatting>
  <conditionalFormatting sqref="F227:F236">
    <cfRule type="dataBar" priority="8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{12ed2ad8-ded6-4dd6-9f8d-1feb51b45e58}</x14:id>
        </ext>
      </extLst>
    </cfRule>
    <cfRule type="dataBar" priority="7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{79747d70-6dc3-466e-a1ce-b118e2afb16b}</x14:id>
        </ext>
      </extLst>
    </cfRule>
    <cfRule type="dataBar" priority="7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{5ef20bd5-fb47-4961-8cf7-cf7fd27ac8aa}</x14:id>
        </ext>
      </extLst>
    </cfRule>
    <cfRule type="dataBar" priority="7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{3c3db361-e662-4f8f-99c6-03db9d229ab8}</x14:id>
        </ext>
      </extLst>
    </cfRule>
  </conditionalFormatting>
  <conditionalFormatting sqref="F237:F238">
    <cfRule type="dataBar" priority="18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{b06a9828-81ec-4206-a2df-3c712002774c}</x14:id>
        </ext>
      </extLst>
    </cfRule>
  </conditionalFormatting>
  <conditionalFormatting sqref="G27:G31">
    <cfRule type="containsText" dxfId="4" priority="7" operator="between" text="In Progress">
      <formula>NOT(ISERROR(SEARCH("In Progress",G27)))</formula>
    </cfRule>
    <cfRule type="containsText" dxfId="3" priority="6" operator="between" text="Complete">
      <formula>NOT(ISERROR(SEARCH("Complete",G27)))</formula>
    </cfRule>
  </conditionalFormatting>
  <conditionalFormatting sqref="G34:G38">
    <cfRule type="containsText" dxfId="3" priority="4" operator="between" text="Complete">
      <formula>NOT(ISERROR(SEARCH("Complete",G34)))</formula>
    </cfRule>
    <cfRule type="containsText" dxfId="4" priority="5" operator="between" text="In Progress">
      <formula>NOT(ISERROR(SEARCH("In Progress",G34)))</formula>
    </cfRule>
  </conditionalFormatting>
  <conditionalFormatting sqref="G42:G51">
    <cfRule type="containsText" dxfId="4" priority="1" operator="between" text="In Progress">
      <formula>NOT(ISERROR(SEARCH("In Progress",G42)))</formula>
    </cfRule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</conditionalFormatting>
  <conditionalFormatting sqref="G64:G68">
    <cfRule type="containsText" dxfId="3" priority="66" operator="between" text="Complete">
      <formula>NOT(ISERROR(SEARCH("Complete",G64)))</formula>
    </cfRule>
    <cfRule type="containsText" dxfId="4" priority="67" operator="between" text="In Progress">
      <formula>NOT(ISERROR(SEARCH("In Progress",G64)))</formula>
    </cfRule>
  </conditionalFormatting>
  <conditionalFormatting sqref="G71:G75">
    <cfRule type="containsText" dxfId="3" priority="54" operator="between" text="Complete">
      <formula>NOT(ISERROR(SEARCH("Complete",G71)))</formula>
    </cfRule>
    <cfRule type="containsText" dxfId="4" priority="55" operator="between" text="In Progress">
      <formula>NOT(ISERROR(SEARCH("In Progress",G71)))</formula>
    </cfRule>
  </conditionalFormatting>
  <conditionalFormatting sqref="G79:G88">
    <cfRule type="containsText" dxfId="4" priority="31" operator="between" text="In Progress">
      <formula>NOT(ISERROR(SEARCH("In Progress",G79)))</formula>
    </cfRule>
    <cfRule type="containsText" dxfId="3" priority="32" operator="between" text="Complete">
      <formula>NOT(ISERROR(SEARCH("Complete",G79)))</formula>
    </cfRule>
    <cfRule type="containsText" dxfId="5" priority="33" operator="between" text="In Progress">
      <formula>NOT(ISERROR(SEARCH("In Progress",G79)))</formula>
    </cfRule>
  </conditionalFormatting>
  <conditionalFormatting sqref="G101:G105">
    <cfRule type="containsText" dxfId="3" priority="64" operator="between" text="Complete">
      <formula>NOT(ISERROR(SEARCH("Complete",G101)))</formula>
    </cfRule>
    <cfRule type="containsText" dxfId="4" priority="65" operator="between" text="In Progress">
      <formula>NOT(ISERROR(SEARCH("In Progress",G101)))</formula>
    </cfRule>
  </conditionalFormatting>
  <conditionalFormatting sqref="G108:G112">
    <cfRule type="containsText" dxfId="4" priority="53" operator="between" text="In Progress">
      <formula>NOT(ISERROR(SEARCH("In Progress",G108)))</formula>
    </cfRule>
    <cfRule type="containsText" dxfId="3" priority="52" operator="between" text="Complete">
      <formula>NOT(ISERROR(SEARCH("Complete",G108)))</formula>
    </cfRule>
  </conditionalFormatting>
  <conditionalFormatting sqref="G116:G125">
    <cfRule type="containsText" dxfId="3" priority="35" operator="between" text="Complete">
      <formula>NOT(ISERROR(SEARCH("Complete",G116)))</formula>
    </cfRule>
    <cfRule type="containsText" dxfId="4" priority="34" operator="between" text="In Progress">
      <formula>NOT(ISERROR(SEARCH("In Progress",G116)))</formula>
    </cfRule>
    <cfRule type="containsText" dxfId="5" priority="36" operator="between" text="In Progress">
      <formula>NOT(ISERROR(SEARCH("In Progress",G116)))</formula>
    </cfRule>
  </conditionalFormatting>
  <conditionalFormatting sqref="G138:G142">
    <cfRule type="containsText" dxfId="4" priority="63" operator="between" text="In Progress">
      <formula>NOT(ISERROR(SEARCH("In Progress",G138)))</formula>
    </cfRule>
    <cfRule type="containsText" dxfId="3" priority="62" operator="between" text="Complete">
      <formula>NOT(ISERROR(SEARCH("Complete",G138)))</formula>
    </cfRule>
  </conditionalFormatting>
  <conditionalFormatting sqref="G145:G149">
    <cfRule type="containsText" dxfId="4" priority="51" operator="between" text="In Progress">
      <formula>NOT(ISERROR(SEARCH("In Progress",G145)))</formula>
    </cfRule>
    <cfRule type="containsText" dxfId="3" priority="50" operator="between" text="Complete">
      <formula>NOT(ISERROR(SEARCH("Complete",G145)))</formula>
    </cfRule>
  </conditionalFormatting>
  <conditionalFormatting sqref="G153:G162">
    <cfRule type="containsText" dxfId="5" priority="39" operator="between" text="In Progress">
      <formula>NOT(ISERROR(SEARCH("In Progress",G153)))</formula>
    </cfRule>
    <cfRule type="containsText" dxfId="4" priority="37" operator="between" text="In Progress">
      <formula>NOT(ISERROR(SEARCH("In Progress",G153)))</formula>
    </cfRule>
    <cfRule type="containsText" dxfId="3" priority="38" operator="between" text="Complete">
      <formula>NOT(ISERROR(SEARCH("Complete",G153)))</formula>
    </cfRule>
  </conditionalFormatting>
  <conditionalFormatting sqref="G175:G179">
    <cfRule type="containsText" dxfId="4" priority="61" operator="between" text="In Progress">
      <formula>NOT(ISERROR(SEARCH("In Progress",G175)))</formula>
    </cfRule>
    <cfRule type="containsText" dxfId="3" priority="60" operator="between" text="Complete">
      <formula>NOT(ISERROR(SEARCH("Complete",G175)))</formula>
    </cfRule>
  </conditionalFormatting>
  <conditionalFormatting sqref="G182:G186">
    <cfRule type="containsText" dxfId="4" priority="49" operator="between" text="In Progress">
      <formula>NOT(ISERROR(SEARCH("In Progress",G182)))</formula>
    </cfRule>
    <cfRule type="containsText" dxfId="3" priority="48" operator="between" text="Complete">
      <formula>NOT(ISERROR(SEARCH("Complete",G182)))</formula>
    </cfRule>
  </conditionalFormatting>
  <conditionalFormatting sqref="G190:G199">
    <cfRule type="containsText" dxfId="3" priority="41" operator="between" text="Complete">
      <formula>NOT(ISERROR(SEARCH("Complete",G190)))</formula>
    </cfRule>
    <cfRule type="containsText" dxfId="5" priority="42" operator="between" text="In Progress">
      <formula>NOT(ISERROR(SEARCH("In Progress",G190)))</formula>
    </cfRule>
    <cfRule type="containsText" dxfId="4" priority="40" operator="between" text="In Progress">
      <formula>NOT(ISERROR(SEARCH("In Progress",G190)))</formula>
    </cfRule>
  </conditionalFormatting>
  <conditionalFormatting sqref="G212:G216">
    <cfRule type="containsText" dxfId="4" priority="59" operator="between" text="In Progress">
      <formula>NOT(ISERROR(SEARCH("In Progress",G212)))</formula>
    </cfRule>
    <cfRule type="containsText" dxfId="3" priority="58" operator="between" text="Complete">
      <formula>NOT(ISERROR(SEARCH("Complete",G212)))</formula>
    </cfRule>
  </conditionalFormatting>
  <conditionalFormatting sqref="G219:G223">
    <cfRule type="containsText" dxfId="3" priority="46" operator="between" text="Complete">
      <formula>NOT(ISERROR(SEARCH("Complete",G219)))</formula>
    </cfRule>
    <cfRule type="containsText" dxfId="4" priority="47" operator="between" text="In Progress">
      <formula>NOT(ISERROR(SEARCH("In Progress",G219)))</formula>
    </cfRule>
  </conditionalFormatting>
  <conditionalFormatting sqref="G227:G236">
    <cfRule type="containsText" dxfId="4" priority="43" operator="between" text="In Progress">
      <formula>NOT(ISERROR(SEARCH("In Progress",G227)))</formula>
    </cfRule>
    <cfRule type="containsText" dxfId="3" priority="44" operator="between" text="Complete">
      <formula>NOT(ISERROR(SEARCH("Complete",G227)))</formula>
    </cfRule>
    <cfRule type="containsText" dxfId="5" priority="45" operator="between" text="In Progress">
      <formula>NOT(ISERROR(SEARCH("In Progress",G227)))</formula>
    </cfRule>
  </conditionalFormatting>
  <conditionalFormatting sqref="H242:H251">
    <cfRule type="dataBar" priority="1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{c9388c81-b520-430c-99bb-6e9036bc79e5}</x14:id>
        </ext>
      </extLst>
    </cfRule>
  </conditionalFormatting>
  <conditionalFormatting sqref="D5:E14;D4;E3:E4">
    <cfRule type="dataBar" priority="18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{ce732eff-714d-4740-93a5-dde3dae1bbe5}</x14:id>
        </ext>
      </extLst>
    </cfRule>
  </conditionalFormatting>
  <conditionalFormatting sqref="F34:F38;F27:F31;F20">
    <cfRule type="dataBar" priority="2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{9a7ed911-1c46-4bac-88cb-e718fdfdd7b6}</x14:id>
        </ext>
      </extLst>
    </cfRule>
  </conditionalFormatting>
  <conditionalFormatting sqref="F71:F75;F64:F68;F57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{17220a40-cf0b-41bf-8506-308791dca319}</x14:id>
        </ext>
      </extLst>
    </cfRule>
  </conditionalFormatting>
  <conditionalFormatting sqref="F108:F112;F101:F105;F94">
    <cfRule type="dataBar" priority="14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{2ba479c1-b0cb-4c34-9eb0-af51b2c075c7}</x14:id>
        </ext>
      </extLst>
    </cfRule>
  </conditionalFormatting>
  <conditionalFormatting sqref="F145:F149;F138:F142;F131">
    <cfRule type="dataBar" priority="12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{30ba81b3-11d7-4e42-a2a4-6f88a14f3277}</x14:id>
        </ext>
      </extLst>
    </cfRule>
  </conditionalFormatting>
  <conditionalFormatting sqref="F182:F186;F175:F179;F168">
    <cfRule type="dataBar" priority="10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{8f8da1c7-dfd3-4dc6-875f-7c26cd1b7243}</x14:id>
        </ext>
      </extLst>
    </cfRule>
  </conditionalFormatting>
  <conditionalFormatting sqref="F219:F223;F212:F216;F205">
    <cfRule type="dataBar" priority="8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{c1b8fe69-7a78-470f-9c93-842923094654}</x14:id>
        </ext>
      </extLst>
    </cfRule>
  </conditionalFormatting>
  <hyperlinks>
    <hyperlink ref="D34:E34" r:id="rId2" display="https://coderbyte.com/sl-candidate?inviteKey=ZiCac1uABQ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5cc9c-f767-40ad-88d6-ad4604d1b6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c825ff1-f09a-4513-952f-f5a86a16a62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58f1ee-7546-4c14-bd79-78d235b865e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c07bf5-ec9b-491e-9958-53f637cd93e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77b4a6df-1d56-4460-9e05-b3b97bc8d51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1b5c0d3-ce33-4b39-85f8-48efdb2ec4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697bd7b-a902-41b1-8e95-105cf3058e0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3bd99e6-4ead-4a89-917c-78a7ec2328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30e93c0-3b61-443f-a084-4ecf8d88125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9ed68694-00ff-454b-972e-0e14677280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05a8c1-1ac8-4a8a-a5ad-f993b88e4c5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803ca72-bdac-4818-b9aa-4d0d314598d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5eedbd-45a5-42f9-b613-e2f7958dadd3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8967b64-474d-4980-b445-4741eb7e00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89e14a-f27c-4af9-8cab-ca94be934d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a5a7f6-351e-48e2-9f3d-e5fe8fb8a4d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2fc4611-ab8e-4c93-83d3-0da184567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57658e6-7a79-4125-85ca-a8b6c43fd14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ec68eb52-724d-404f-8671-162c553ba0f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95d2af1-536a-49d7-a3d1-ca421699dbf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b4b063-1f4b-4e2a-b151-e0e401d17b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44c05b0-3040-46cc-80ce-d02ceb1f5eb8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46a60c8-1dc0-4fc2-be35-0101a649cb0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702d70-d22d-4970-96ae-ff9e8b4577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d6c5cc9-d8f5-4f27-afeb-a4896bdaea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9cfdd50-bad2-46a7-aa13-7b5c052945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c4bd18d-4f57-49e0-b61b-0f40010e18b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96c915b0-339e-436e-9da4-1ed0bee0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85516d5-ee93-42f5-b8d4-8eb7c80f65b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1d8394f-5b18-4dc4-ba42-dd53639978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5d6d49-b1f7-493c-bc68-cec3e27443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19c3557-05ac-4df6-ad7f-2494c24724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48e4446-f47d-4c31-b56b-d9a85162739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0b034395-b6ad-4cbc-8980-dc6f9332a9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faf37a-3f72-49df-a2f4-277f3ccdc7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6d84e6b-ae83-4c62-bbac-b1a978493f9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88e5e301-0ec7-402c-8662-0ec3b1f8ae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0977f6-f6f5-4aa1-a7aa-906d80adf28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b2a352a6-7779-4f68-9114-d1e5f82258c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da560ba-adfc-48eb-b0e9-39ee2fa471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ff4c840-9693-4ad3-a439-48d392ab96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4adafc-0a1c-4d5b-900b-2d482fd8ea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4a80946-7d59-46f8-9665-e431b26b688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40126e7-f54e-4c68-a44c-30cab97d97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1aefb0d-b5f2-4ddd-9534-4922df4f64d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3ddfb929-4eee-4a3b-8780-e28c8a6e63c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f013e59-df93-4842-813b-978a602fd25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91fab29-7028-4743-9910-fb058c85d9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58da5c-4257-4bca-92c1-20bdf58f9ea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72aca169-3ae4-460d-b931-6fdd619c3c1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b71bc76-9d78-41a4-b89a-862ac3ea55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5fcf5a9-f9e2-48a4-bb90-a4d91623a6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abd7498-6851-45c1-81da-5cb2bbb4e1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f9bf788-de44-49ef-aa38-328f2b29979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a00ed76e-b9fe-4b77-9e03-bf86d146170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2df4d9f-be44-4030-8b12-2ea0a84bd95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a927135-8ca8-4ab6-81dd-04c2c199e06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8374b38-b22a-4ac7-99e2-7a15ed0beb5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be5b513d-3884-4618-b2bc-87d4afc19a0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e301ef-6966-4636-896e-9b733f12d8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fb77bfe1-2e1a-4729-89ae-d10945eac0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068736b1-ecad-4478-a5fc-4cdc9c9408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6a0fad7-690f-420a-886c-73dd0ca7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23d8707-5482-49ea-9a08-cdfdfb687c7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5a8644a9-e0b0-4d38-9c41-3837288271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F52:F53</xm:sqref>
        </x14:conditionalFormatting>
        <x14:conditionalFormatting xmlns:xm="http://schemas.microsoft.com/office/excel/2006/main">
          <x14:cfRule type="dataBar" id="{92e3f6e8-3b80-411b-96fa-b5a883e064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90e1315-dba4-4223-9062-d3ceb5b4db0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d78d947-2dfc-451b-be5f-e0dd1d8d8c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88bf5cfe-59e4-4c9a-a7e9-582f4a5b3ed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e43fbbaa-3e04-48b1-a7d0-5d5347b440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ddd50c-1d82-4478-a769-48faef53400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f3955c9b-50f9-4167-9db2-a028251127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c7ed54b-a929-4de2-adb6-052dad64bc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1ef023-9b8b-40b5-9293-95574a00c6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923453-cc1f-45f5-8f48-08cc23f31b6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5af390cf-ba65-4080-bc86-0e4a65ca47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9f6cf208-62a8-4f64-ba4e-1b9d236e32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0f6f605-dcc7-4306-9226-11621e12b4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0895cfca-7ac7-4e23-ba56-85daf148b6e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8c4524-546d-423b-a0d1-4f66aef4172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8422ed39-f3cf-405d-9e7a-3d33dd283d0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69afdfd-00f4-4b6c-89b3-98027a91a2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a00dc2c1-c4f6-4182-b382-bbed1e42c2b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e294172-954f-4010-a0f1-01754ac3a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964c7b-fba8-4576-b327-8fd0192a854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e0dc0f6-c73a-4811-bfb6-aac07876ce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69941bec-c780-47d0-81c6-a632c2a6fa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ce3f6f6d-32a7-4100-8b2f-ecc2afef93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a9a6494b-374e-49d7-8f20-fb5a49db9b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d55faa-0b17-424f-9a4b-9d8e0262acb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5c9859d-b04f-407c-8fc3-da0cb39c414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c80cf5cf-05f8-429a-a508-bdfbf54ea7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5884cd3-187e-4b60-9ae0-7994d826b0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aa89315b-653c-4d0b-bcb7-dd9cf025e8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690b32b-d46f-4de7-b66d-347a2ac31d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6b10fe0-ac1d-44d5-948f-55d8188f74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4df7db7-13df-4faa-a07c-2f88b6e9f6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696862d8-e4c1-40c0-ad8d-4e15680fb4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dd58ed7e-ea9b-4205-8db9-7e2375100e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50acc6c-b506-4ae7-8293-d323ff425f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a701bdc6-8c7d-4b8a-9831-95dedfdb53d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7010359-793d-49bb-8fb4-0b7ddb4115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8fbf529c-5788-4df8-aba5-a3817bdd8c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c68051-a003-4c66-83b3-e5c54b5b61e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7da3ce6b-fef6-414e-8d8b-e15148cd66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f219aec-f503-4fb2-8059-bed0544923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c70ff1e-4228-4723-8055-79e59181f5d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51f6d084-2b8e-48f9-9a52-04bac12dba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381f95a9-b952-4f2f-90c2-d5a93f79be9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65fc9278-fd0e-49db-944c-2af45c2a84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82696f9-a5c9-4eb5-9d87-de302c1195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d4b50b2-b78a-4c31-af28-119aa26960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23a3845-27a8-423c-af1a-11e3027603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8644ad02-2f6c-46cd-b58c-a9e3b5dcbe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d77cd4-529d-4cfe-8974-ab77b07cb7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12ed2ad8-ded6-4dd6-9f8d-1feb51b45e5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79747d70-6dc3-466e-a1ce-b118e2afb16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ef20bd5-fb47-4961-8cf7-cf7fd27ac8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3db361-e662-4f8f-99c6-03db9d229ab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b06a9828-81ec-4206-a2df-3c712002774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c9388c81-b520-430c-99bb-6e9036bc79e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ce732eff-714d-4740-93a5-dde3dae1bbe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9a7ed911-1c46-4bac-88cb-e718fdfdd7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F34:F38;F27:F31;F20</xm:sqref>
        </x14:conditionalFormatting>
        <x14:conditionalFormatting xmlns:xm="http://schemas.microsoft.com/office/excel/2006/main">
          <x14:cfRule type="dataBar" id="{17220a40-cf0b-41bf-8506-308791dca31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2ba479c1-b0cb-4c34-9eb0-af51b2c075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30ba81b3-11d7-4e42-a2a4-6f88a14f32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8f8da1c7-dfd3-4dc6-875f-7c26cd1b72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c1b8fe69-7a78-470f-9c93-8429230946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zoomScale="30" zoomScaleNormal="30" workbookViewId="0">
      <selection activeCell="D106" sqref="D106"/>
    </sheetView>
  </sheetViews>
  <sheetFormatPr defaultColWidth="9.144" defaultRowHeight="14.4"/>
  <cols>
    <col min="2" max="2" width="3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454"/>
      <c r="C3" s="455"/>
      <c r="D3" s="232"/>
      <c r="F3" s="75">
        <f>'PROGRESS REPORT '!AA3</f>
        <v>2</v>
      </c>
      <c r="G3" s="76"/>
    </row>
    <row r="4" spans="2:4">
      <c r="B4" s="13"/>
      <c r="C4" s="14"/>
      <c r="D4" s="233"/>
    </row>
    <row r="5" spans="2:4">
      <c r="B5" s="13"/>
      <c r="C5" s="14"/>
      <c r="D5" s="72"/>
    </row>
    <row r="6" spans="2:4">
      <c r="B6" s="8"/>
      <c r="C6" s="9"/>
      <c r="D6" s="72"/>
    </row>
    <row r="7" spans="2:4">
      <c r="B7" s="13"/>
      <c r="C7" s="14"/>
      <c r="D7" s="72"/>
    </row>
    <row r="8" spans="2:4">
      <c r="B8" s="13"/>
      <c r="C8" s="14"/>
      <c r="D8" s="72"/>
    </row>
    <row r="9" spans="2:4">
      <c r="B9" s="13"/>
      <c r="C9" s="14"/>
      <c r="D9" s="72"/>
    </row>
    <row r="10" spans="2:4">
      <c r="B10" s="13"/>
      <c r="C10" s="14"/>
      <c r="D10" s="72"/>
    </row>
    <row r="11" spans="2:4">
      <c r="B11" s="13"/>
      <c r="C11" s="14"/>
      <c r="D11" s="72"/>
    </row>
    <row r="12" ht="15.15" spans="2:4">
      <c r="B12" s="8"/>
      <c r="C12" s="9"/>
      <c r="D12" s="77"/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45530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/>
      <c r="D25" s="285"/>
      <c r="E25" s="303"/>
      <c r="F25" s="304" t="str">
        <f t="shared" si="0"/>
        <v>Goal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261" t="s">
        <v>573</v>
      </c>
      <c r="D32" s="262"/>
      <c r="E32" s="316"/>
      <c r="F32" s="317" t="str">
        <f t="shared" si="0"/>
        <v>Goal</v>
      </c>
      <c r="G32" s="318"/>
    </row>
    <row r="33" ht="15" customHeight="1" spans="2:7">
      <c r="B33" s="244"/>
      <c r="C33" s="263"/>
      <c r="D33" s="264"/>
      <c r="E33" s="319"/>
      <c r="F33" s="320" t="str">
        <f t="shared" si="0"/>
        <v>Goal</v>
      </c>
      <c r="G33" s="321"/>
    </row>
    <row r="34" ht="15" customHeight="1" spans="2:7">
      <c r="B34" s="244"/>
      <c r="C34" s="263"/>
      <c r="D34" s="264"/>
      <c r="E34" s="319"/>
      <c r="F34" s="320" t="str">
        <f t="shared" si="0"/>
        <v>Goal</v>
      </c>
      <c r="G34" s="321"/>
    </row>
    <row r="35" ht="15" customHeight="1" spans="2:7">
      <c r="B35" s="244"/>
      <c r="C35" s="263"/>
      <c r="D35" s="264"/>
      <c r="E35" s="319"/>
      <c r="F35" s="320" t="str">
        <f t="shared" si="0"/>
        <v>Goal</v>
      </c>
      <c r="G35" s="321"/>
    </row>
    <row r="36" ht="15" customHeight="1" spans="2:7">
      <c r="B36" s="244"/>
      <c r="C36" s="265"/>
      <c r="D36" s="266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69" t="s">
        <v>69</v>
      </c>
      <c r="D39" s="270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355" t="s">
        <v>574</v>
      </c>
      <c r="D40" s="356"/>
      <c r="E40" s="361">
        <v>1</v>
      </c>
      <c r="F40" s="334" t="str">
        <f t="shared" si="0"/>
        <v>Completed</v>
      </c>
      <c r="G40" s="332"/>
    </row>
    <row r="41" ht="15" customHeight="1" spans="2:7">
      <c r="B41" s="244"/>
      <c r="C41" s="357" t="s">
        <v>575</v>
      </c>
      <c r="D41" s="358"/>
      <c r="E41" s="362">
        <v>1</v>
      </c>
      <c r="F41" s="336" t="str">
        <f t="shared" si="0"/>
        <v>Completed</v>
      </c>
      <c r="G41" s="337"/>
    </row>
    <row r="42" ht="15" customHeight="1" spans="2:7">
      <c r="B42" s="244"/>
      <c r="C42" s="357"/>
      <c r="D42" s="358"/>
      <c r="E42" s="362"/>
      <c r="F42" s="336" t="str">
        <f t="shared" si="0"/>
        <v>Goal</v>
      </c>
      <c r="G42" s="337"/>
    </row>
    <row r="43" ht="15" customHeight="1" spans="2:7">
      <c r="B43" s="244"/>
      <c r="C43" s="357"/>
      <c r="D43" s="358"/>
      <c r="E43" s="362"/>
      <c r="F43" s="336" t="str">
        <f t="shared" si="0"/>
        <v>Goal</v>
      </c>
      <c r="G43" s="337"/>
    </row>
    <row r="44" ht="15" customHeight="1" spans="2:7">
      <c r="B44" s="244"/>
      <c r="C44" s="357"/>
      <c r="D44" s="358"/>
      <c r="E44" s="451"/>
      <c r="F44" s="336" t="str">
        <f t="shared" si="0"/>
        <v>Goal</v>
      </c>
      <c r="G44" s="337"/>
    </row>
    <row r="45" ht="15" customHeight="1" spans="2:7">
      <c r="B45" s="244"/>
      <c r="C45" s="357"/>
      <c r="D45" s="358"/>
      <c r="E45" s="451"/>
      <c r="F45" s="336" t="str">
        <f t="shared" si="0"/>
        <v>Goal</v>
      </c>
      <c r="G45" s="337"/>
    </row>
    <row r="46" ht="15" customHeight="1" spans="2:7">
      <c r="B46" s="244"/>
      <c r="C46" s="357"/>
      <c r="D46" s="358"/>
      <c r="E46" s="451"/>
      <c r="F46" s="336" t="str">
        <f t="shared" si="0"/>
        <v>Goal</v>
      </c>
      <c r="G46" s="337"/>
    </row>
    <row r="47" ht="15" customHeight="1" spans="2:7">
      <c r="B47" s="244"/>
      <c r="C47" s="357"/>
      <c r="D47" s="358"/>
      <c r="E47" s="451"/>
      <c r="F47" s="336" t="str">
        <f t="shared" si="0"/>
        <v>Goal</v>
      </c>
      <c r="G47" s="337"/>
    </row>
    <row r="48" ht="15" customHeight="1" spans="2:7">
      <c r="B48" s="244"/>
      <c r="C48" s="357"/>
      <c r="D48" s="358"/>
      <c r="E48" s="451"/>
      <c r="F48" s="336" t="str">
        <f t="shared" si="0"/>
        <v>Goal</v>
      </c>
      <c r="G48" s="337"/>
    </row>
    <row r="49" ht="15" customHeight="1" spans="2:7">
      <c r="B49" s="244"/>
      <c r="C49" s="456" t="s">
        <v>576</v>
      </c>
      <c r="D49" s="457"/>
      <c r="E49" s="364"/>
      <c r="F49" s="340" t="str">
        <f t="shared" si="0"/>
        <v>Goal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45531</v>
      </c>
      <c r="C55" s="245">
        <v>0.208333333333333</v>
      </c>
      <c r="D55" s="246" t="s">
        <v>63</v>
      </c>
      <c r="E55" s="287"/>
      <c r="F55" s="288" t="str">
        <f t="shared" si="0"/>
        <v>Goal</v>
      </c>
      <c r="G55" s="289"/>
    </row>
    <row r="56" spans="2:7">
      <c r="B56" s="244"/>
      <c r="C56" s="247">
        <v>0.215277777777778</v>
      </c>
      <c r="D56" s="248" t="s">
        <v>373</v>
      </c>
      <c r="E56" s="290"/>
      <c r="F56" s="291" t="str">
        <f t="shared" si="0"/>
        <v>Goal</v>
      </c>
      <c r="G56" s="292"/>
    </row>
    <row r="57" spans="2:7">
      <c r="B57" s="244"/>
      <c r="C57" s="247">
        <v>0.243055555555556</v>
      </c>
      <c r="D57" s="248" t="s">
        <v>374</v>
      </c>
      <c r="E57" s="293"/>
      <c r="F57" s="294" t="str">
        <f t="shared" si="0"/>
        <v>Goal</v>
      </c>
      <c r="G57" s="292"/>
    </row>
    <row r="58" spans="2:7">
      <c r="B58" s="244"/>
      <c r="C58" s="247">
        <v>0.277777777777778</v>
      </c>
      <c r="D58" s="248" t="s">
        <v>375</v>
      </c>
      <c r="E58" s="293"/>
      <c r="F58" s="294" t="str">
        <f t="shared" si="0"/>
        <v>Goal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/>
      <c r="F59" s="296" t="str">
        <f t="shared" si="0"/>
        <v>Goal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spans="2:7">
      <c r="B62" s="244"/>
      <c r="C62" s="253" t="s">
        <v>577</v>
      </c>
      <c r="D62" s="254"/>
      <c r="E62" s="303"/>
      <c r="F62" s="304" t="str">
        <f t="shared" si="0"/>
        <v>Goal</v>
      </c>
      <c r="G62" s="458" t="s">
        <v>578</v>
      </c>
    </row>
    <row r="63" spans="2:7">
      <c r="B63" s="244"/>
      <c r="C63" s="255"/>
      <c r="D63" s="256"/>
      <c r="E63" s="306"/>
      <c r="F63" s="255" t="str">
        <f t="shared" si="0"/>
        <v>Goal</v>
      </c>
      <c r="G63" s="459"/>
    </row>
    <row r="64" spans="2:7">
      <c r="B64" s="244"/>
      <c r="C64" s="255"/>
      <c r="D64" s="256"/>
      <c r="E64" s="306"/>
      <c r="F64" s="255" t="str">
        <f t="shared" si="0"/>
        <v>Goal</v>
      </c>
      <c r="G64" s="459"/>
    </row>
    <row r="65" spans="2:7">
      <c r="B65" s="244"/>
      <c r="C65" s="255"/>
      <c r="D65" s="256"/>
      <c r="E65" s="306"/>
      <c r="F65" s="255" t="str">
        <f t="shared" si="0"/>
        <v>Goal</v>
      </c>
      <c r="G65" s="459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462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261" t="s">
        <v>573</v>
      </c>
      <c r="D69" s="262"/>
      <c r="E69" s="316">
        <v>1</v>
      </c>
      <c r="F69" s="317" t="str">
        <f t="shared" si="0"/>
        <v>Completed</v>
      </c>
      <c r="G69" s="318" t="s">
        <v>579</v>
      </c>
    </row>
    <row r="70" spans="2:7">
      <c r="B70" s="244"/>
      <c r="C70" s="263"/>
      <c r="D70" s="264"/>
      <c r="E70" s="319"/>
      <c r="F70" s="320" t="str">
        <f t="shared" si="0"/>
        <v>Goal</v>
      </c>
      <c r="G70" s="321"/>
    </row>
    <row r="71" spans="2:7">
      <c r="B71" s="244"/>
      <c r="C71" s="263"/>
      <c r="D71" s="264"/>
      <c r="E71" s="319"/>
      <c r="F71" s="320" t="str">
        <f t="shared" si="0"/>
        <v>Goal</v>
      </c>
      <c r="G71" s="321"/>
    </row>
    <row r="72" spans="2:7">
      <c r="B72" s="244"/>
      <c r="C72" s="263"/>
      <c r="D72" s="264"/>
      <c r="E72" s="319"/>
      <c r="F72" s="320" t="str">
        <f t="shared" si="0"/>
        <v>Goal</v>
      </c>
      <c r="G72" s="321"/>
    </row>
    <row r="73" ht="15.75" customHeight="1" spans="2:7">
      <c r="B73" s="244"/>
      <c r="C73" s="265"/>
      <c r="D73" s="266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355" t="s">
        <v>574</v>
      </c>
      <c r="D77" s="356"/>
      <c r="E77" s="361"/>
      <c r="F77" s="334" t="str">
        <f t="shared" si="0"/>
        <v>Goal</v>
      </c>
      <c r="G77" s="332"/>
    </row>
    <row r="78" spans="2:7">
      <c r="B78" s="244"/>
      <c r="C78" s="357" t="s">
        <v>575</v>
      </c>
      <c r="D78" s="358"/>
      <c r="E78" s="362"/>
      <c r="F78" s="336" t="str">
        <f t="shared" si="0"/>
        <v>Goal</v>
      </c>
      <c r="G78" s="337"/>
    </row>
    <row r="79" spans="2:7">
      <c r="B79" s="244"/>
      <c r="C79" s="357"/>
      <c r="D79" s="358"/>
      <c r="E79" s="362"/>
      <c r="F79" s="336" t="str">
        <f t="shared" si="0"/>
        <v>Goal</v>
      </c>
      <c r="G79" s="337"/>
    </row>
    <row r="80" spans="2:7">
      <c r="B80" s="244"/>
      <c r="C80" s="357"/>
      <c r="D80" s="358"/>
      <c r="E80" s="362"/>
      <c r="F80" s="336" t="str">
        <f t="shared" si="0"/>
        <v>Goal</v>
      </c>
      <c r="G80" s="337"/>
    </row>
    <row r="81" ht="15" customHeight="1" spans="2:7">
      <c r="B81" s="244"/>
      <c r="C81" s="357"/>
      <c r="D81" s="358"/>
      <c r="E81" s="451"/>
      <c r="F81" s="336" t="str">
        <f t="shared" si="0"/>
        <v>Goal</v>
      </c>
      <c r="G81" s="337"/>
    </row>
    <row r="82" ht="15" customHeight="1" spans="2:7">
      <c r="B82" s="244"/>
      <c r="C82" s="357"/>
      <c r="D82" s="358"/>
      <c r="E82" s="451"/>
      <c r="F82" s="336" t="str">
        <f t="shared" ref="F82:F103" si="1">IF(E82=100%,"Completed","Goal")</f>
        <v>Goal</v>
      </c>
      <c r="G82" s="337"/>
    </row>
    <row r="83" ht="15" customHeight="1" spans="2:7">
      <c r="B83" s="244"/>
      <c r="C83" s="357"/>
      <c r="D83" s="358"/>
      <c r="E83" s="451"/>
      <c r="F83" s="336" t="str">
        <f t="shared" si="1"/>
        <v>Goal</v>
      </c>
      <c r="G83" s="337"/>
    </row>
    <row r="84" ht="15" customHeight="1" spans="2:7">
      <c r="B84" s="244"/>
      <c r="C84" s="357"/>
      <c r="D84" s="358"/>
      <c r="E84" s="451"/>
      <c r="F84" s="336" t="str">
        <f t="shared" si="1"/>
        <v>Goal</v>
      </c>
      <c r="G84" s="337"/>
    </row>
    <row r="85" ht="15" customHeight="1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359"/>
      <c r="D86" s="360"/>
      <c r="E86" s="364"/>
      <c r="F86" s="340" t="str">
        <f t="shared" si="1"/>
        <v>Goal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45532</v>
      </c>
      <c r="C92" s="245">
        <v>0.208333333333333</v>
      </c>
      <c r="D92" s="246" t="s">
        <v>63</v>
      </c>
      <c r="E92" s="287"/>
      <c r="F92" s="288" t="str">
        <f t="shared" si="1"/>
        <v>Goal</v>
      </c>
      <c r="G92" s="289"/>
    </row>
    <row r="93" spans="2:7">
      <c r="B93" s="244"/>
      <c r="C93" s="247">
        <v>0.215277777777778</v>
      </c>
      <c r="D93" s="248" t="s">
        <v>373</v>
      </c>
      <c r="E93" s="290"/>
      <c r="F93" s="291" t="str">
        <f t="shared" si="1"/>
        <v>Goal</v>
      </c>
      <c r="G93" s="292"/>
    </row>
    <row r="94" spans="2:7">
      <c r="B94" s="244"/>
      <c r="C94" s="247">
        <v>0.243055555555556</v>
      </c>
      <c r="D94" s="248" t="s">
        <v>374</v>
      </c>
      <c r="E94" s="293"/>
      <c r="F94" s="294" t="str">
        <f t="shared" si="1"/>
        <v>Goal</v>
      </c>
      <c r="G94" s="292"/>
    </row>
    <row r="95" spans="2:7">
      <c r="B95" s="244"/>
      <c r="C95" s="247">
        <v>0.277777777777778</v>
      </c>
      <c r="D95" s="248" t="s">
        <v>375</v>
      </c>
      <c r="E95" s="293"/>
      <c r="F95" s="294" t="str">
        <f t="shared" si="1"/>
        <v>Goal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/>
      <c r="F96" s="296" t="str">
        <f t="shared" si="1"/>
        <v>Goal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53" t="s">
        <v>577</v>
      </c>
      <c r="D99" s="254"/>
      <c r="E99" s="303">
        <v>1</v>
      </c>
      <c r="F99" s="304" t="str">
        <f t="shared" si="1"/>
        <v>Completed</v>
      </c>
      <c r="G99" s="305"/>
    </row>
    <row r="100" spans="2:7">
      <c r="B100" s="244"/>
      <c r="C100" s="255"/>
      <c r="D100" s="256"/>
      <c r="E100" s="306"/>
      <c r="F100" s="255" t="str">
        <f t="shared" si="1"/>
        <v>Goal</v>
      </c>
      <c r="G100" s="307"/>
    </row>
    <row r="101" spans="2:7">
      <c r="B101" s="244"/>
      <c r="C101" s="255"/>
      <c r="D101" s="256"/>
      <c r="E101" s="306"/>
      <c r="F101" s="255" t="str">
        <f t="shared" si="1"/>
        <v>Goal</v>
      </c>
      <c r="G101" s="307"/>
    </row>
    <row r="102" spans="2:7">
      <c r="B102" s="244"/>
      <c r="C102" s="255"/>
      <c r="D102" s="256"/>
      <c r="E102" s="306"/>
      <c r="F102" s="255" t="str">
        <f t="shared" si="1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1"/>
        <v>Goal</v>
      </c>
      <c r="G103" s="310"/>
    </row>
    <row r="104" ht="15.75" customHeight="1" spans="2:7">
      <c r="B104" s="244"/>
      <c r="C104" s="259">
        <v>0.395833333333333</v>
      </c>
      <c r="D104" s="260"/>
      <c r="E104" s="311" t="s">
        <v>217</v>
      </c>
      <c r="F104" s="312"/>
      <c r="G104" s="313"/>
    </row>
    <row r="105" ht="15.75" customHeight="1" spans="2:7">
      <c r="B105" s="244"/>
      <c r="C105" s="432" t="s">
        <v>69</v>
      </c>
      <c r="D105" s="433"/>
      <c r="E105" s="314" t="s">
        <v>44</v>
      </c>
      <c r="F105" s="315" t="s">
        <v>61</v>
      </c>
      <c r="G105" s="314" t="s">
        <v>62</v>
      </c>
    </row>
    <row r="106" ht="28.8" spans="2:7">
      <c r="B106" s="244"/>
      <c r="C106" s="460" t="s">
        <v>580</v>
      </c>
      <c r="D106" s="461" t="s">
        <v>581</v>
      </c>
      <c r="E106" s="316"/>
      <c r="F106" s="317" t="str">
        <f t="shared" ref="F106:F169" si="2">IF(E106=100%,"Completed","Goal")</f>
        <v>Goal</v>
      </c>
      <c r="G106" s="318"/>
    </row>
    <row r="107" spans="2:7">
      <c r="B107" s="244"/>
      <c r="C107" s="460"/>
      <c r="D107" s="460"/>
      <c r="E107" s="319"/>
      <c r="F107" s="320" t="str">
        <f t="shared" si="2"/>
        <v>Goal</v>
      </c>
      <c r="G107" s="321"/>
    </row>
    <row r="108" spans="2:7">
      <c r="B108" s="244"/>
      <c r="C108" s="460"/>
      <c r="D108" s="460"/>
      <c r="E108" s="319"/>
      <c r="F108" s="320" t="str">
        <f t="shared" si="2"/>
        <v>Goal</v>
      </c>
      <c r="G108" s="321"/>
    </row>
    <row r="109" spans="2:7">
      <c r="B109" s="244"/>
      <c r="C109" s="460"/>
      <c r="D109" s="460"/>
      <c r="E109" s="319"/>
      <c r="F109" s="320" t="str">
        <f t="shared" si="2"/>
        <v>Goal</v>
      </c>
      <c r="G109" s="321"/>
    </row>
    <row r="110" ht="15.75" customHeight="1" spans="2:7">
      <c r="B110" s="244"/>
      <c r="C110" s="460"/>
      <c r="D110" s="460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355" t="s">
        <v>574</v>
      </c>
      <c r="D114" s="356"/>
      <c r="E114" s="361"/>
      <c r="F114" s="334" t="str">
        <f t="shared" si="2"/>
        <v>Goal</v>
      </c>
      <c r="G114" s="332"/>
    </row>
    <row r="115" spans="2:7">
      <c r="B115" s="244"/>
      <c r="C115" s="357" t="s">
        <v>582</v>
      </c>
      <c r="D115" s="358"/>
      <c r="E115" s="362">
        <v>1</v>
      </c>
      <c r="F115" s="336" t="str">
        <f t="shared" si="2"/>
        <v>Completed</v>
      </c>
      <c r="G115" s="337"/>
    </row>
    <row r="116" spans="2:7">
      <c r="B116" s="244"/>
      <c r="C116" s="357"/>
      <c r="D116" s="358"/>
      <c r="E116" s="362"/>
      <c r="F116" s="336" t="str">
        <f t="shared" si="2"/>
        <v>Goal</v>
      </c>
      <c r="G116" s="337"/>
    </row>
    <row r="117" spans="2:7">
      <c r="B117" s="244"/>
      <c r="C117" s="357"/>
      <c r="D117" s="358"/>
      <c r="E117" s="362"/>
      <c r="F117" s="336" t="str">
        <f t="shared" si="2"/>
        <v>Goal</v>
      </c>
      <c r="G117" s="337"/>
    </row>
    <row r="118" ht="15" customHeight="1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ht="15" customHeight="1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ht="15" customHeight="1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ht="15" customHeight="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ht="15" customHeight="1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359"/>
      <c r="D123" s="360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45533</v>
      </c>
      <c r="C129" s="245">
        <v>0.208333333333333</v>
      </c>
      <c r="D129" s="246" t="s">
        <v>63</v>
      </c>
      <c r="E129" s="287"/>
      <c r="F129" s="288" t="str">
        <f t="shared" si="2"/>
        <v>Goal</v>
      </c>
      <c r="G129" s="289"/>
    </row>
    <row r="130" spans="2:7">
      <c r="B130" s="244"/>
      <c r="C130" s="247">
        <v>0.215277777777778</v>
      </c>
      <c r="D130" s="248" t="s">
        <v>373</v>
      </c>
      <c r="E130" s="290"/>
      <c r="F130" s="291" t="str">
        <f t="shared" si="2"/>
        <v>Goal</v>
      </c>
      <c r="G130" s="292"/>
    </row>
    <row r="131" spans="2:7">
      <c r="B131" s="244"/>
      <c r="C131" s="247">
        <v>0.243055555555556</v>
      </c>
      <c r="D131" s="248" t="s">
        <v>374</v>
      </c>
      <c r="E131" s="293"/>
      <c r="F131" s="294" t="str">
        <f t="shared" si="2"/>
        <v>Goal</v>
      </c>
      <c r="G131" s="292"/>
    </row>
    <row r="132" spans="2:7">
      <c r="B132" s="244"/>
      <c r="C132" s="247">
        <v>0.277777777777778</v>
      </c>
      <c r="D132" s="248" t="s">
        <v>375</v>
      </c>
      <c r="E132" s="293"/>
      <c r="F132" s="294" t="str">
        <f t="shared" si="2"/>
        <v>Goal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/>
      <c r="F133" s="296" t="str">
        <f t="shared" si="2"/>
        <v>Goal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53" t="s">
        <v>577</v>
      </c>
      <c r="D136" s="254"/>
      <c r="E136" s="303">
        <v>1</v>
      </c>
      <c r="F136" s="304" t="str">
        <f t="shared" si="2"/>
        <v>Completed</v>
      </c>
      <c r="G136" s="305"/>
    </row>
    <row r="137" spans="2:7">
      <c r="B137" s="244"/>
      <c r="C137" s="255"/>
      <c r="D137" s="256"/>
      <c r="E137" s="306" t="s">
        <v>583</v>
      </c>
      <c r="F137" s="255" t="str">
        <f t="shared" si="2"/>
        <v>Goal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432" t="s">
        <v>69</v>
      </c>
      <c r="D142" s="433"/>
      <c r="E142" s="314" t="s">
        <v>44</v>
      </c>
      <c r="F142" s="315" t="s">
        <v>61</v>
      </c>
      <c r="G142" s="314" t="s">
        <v>62</v>
      </c>
    </row>
    <row r="143" ht="216" spans="2:7">
      <c r="B143" s="244"/>
      <c r="C143" s="444" t="s">
        <v>287</v>
      </c>
      <c r="D143" s="445" t="s">
        <v>584</v>
      </c>
      <c r="E143" s="316">
        <v>1</v>
      </c>
      <c r="F143" s="317" t="str">
        <f t="shared" si="2"/>
        <v>Completed</v>
      </c>
      <c r="G143" s="318"/>
    </row>
    <row r="144" spans="2:7">
      <c r="B144" s="244"/>
      <c r="C144" s="436" t="s">
        <v>585</v>
      </c>
      <c r="D144" s="437"/>
      <c r="E144" s="319">
        <v>1</v>
      </c>
      <c r="F144" s="320" t="str">
        <f t="shared" si="2"/>
        <v>Completed</v>
      </c>
      <c r="G144" s="321"/>
    </row>
    <row r="145" spans="2:7">
      <c r="B145" s="244"/>
      <c r="C145" s="436"/>
      <c r="D145" s="437"/>
      <c r="E145" s="319"/>
      <c r="F145" s="320" t="str">
        <f t="shared" si="2"/>
        <v>Goal</v>
      </c>
      <c r="G145" s="321"/>
    </row>
    <row r="146" spans="2:7">
      <c r="B146" s="244"/>
      <c r="C146" s="436"/>
      <c r="D146" s="437"/>
      <c r="E146" s="319"/>
      <c r="F146" s="320" t="str">
        <f t="shared" si="2"/>
        <v>Goal</v>
      </c>
      <c r="G146" s="321"/>
    </row>
    <row r="147" ht="15.75" customHeight="1" spans="2:7">
      <c r="B147" s="244"/>
      <c r="C147" s="438"/>
      <c r="D147" s="439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ht="15" customHeight="1" spans="2:7">
      <c r="B151" s="244"/>
      <c r="C151" s="357" t="s">
        <v>586</v>
      </c>
      <c r="D151" s="358"/>
      <c r="E151" s="361">
        <v>1</v>
      </c>
      <c r="F151" s="334" t="str">
        <f t="shared" si="2"/>
        <v>Completed</v>
      </c>
      <c r="G151" s="332"/>
    </row>
    <row r="152" spans="2:7">
      <c r="B152" s="244"/>
      <c r="C152" s="357"/>
      <c r="D152" s="358"/>
      <c r="E152" s="362"/>
      <c r="F152" s="336" t="str">
        <f t="shared" si="2"/>
        <v>Goal</v>
      </c>
      <c r="G152" s="337"/>
    </row>
    <row r="153" spans="2:7">
      <c r="B153" s="244"/>
      <c r="C153" s="357"/>
      <c r="D153" s="358"/>
      <c r="E153" s="362"/>
      <c r="F153" s="336" t="str">
        <f t="shared" si="2"/>
        <v>Goal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359"/>
      <c r="D160" s="360"/>
      <c r="E160" s="364"/>
      <c r="F160" s="340" t="str">
        <f t="shared" si="2"/>
        <v>Goal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462</v>
      </c>
      <c r="C165" s="367"/>
      <c r="D165" s="368" t="s">
        <v>404</v>
      </c>
      <c r="E165" s="368" t="s">
        <v>217</v>
      </c>
      <c r="F165" s="368" t="s">
        <v>405</v>
      </c>
      <c r="G165" s="368" t="s">
        <v>406</v>
      </c>
      <c r="H165" s="378" t="s">
        <v>44</v>
      </c>
      <c r="I165" s="384" t="s">
        <v>78</v>
      </c>
    </row>
    <row r="166" ht="39.75" customHeight="1" spans="2:9">
      <c r="B166" s="369"/>
      <c r="C166" s="370"/>
      <c r="D166" s="371" t="s">
        <v>587</v>
      </c>
      <c r="E166" s="371" t="s">
        <v>588</v>
      </c>
      <c r="F166" s="371" t="s">
        <v>83</v>
      </c>
      <c r="G166" s="379" t="s">
        <v>589</v>
      </c>
      <c r="H166" s="380"/>
      <c r="I166" s="385"/>
    </row>
    <row r="167" ht="39.75" customHeight="1" spans="2:9">
      <c r="B167" s="372"/>
      <c r="C167" s="373"/>
      <c r="D167" s="374"/>
      <c r="E167" s="374" t="s">
        <v>377</v>
      </c>
      <c r="F167" s="374"/>
      <c r="G167" s="221" t="s">
        <v>537</v>
      </c>
      <c r="H167" s="381"/>
      <c r="I167" s="386" t="s">
        <v>79</v>
      </c>
    </row>
    <row r="168" ht="39.75" customHeight="1" spans="2:9">
      <c r="B168" s="372"/>
      <c r="C168" s="373"/>
      <c r="D168" s="374"/>
      <c r="E168" s="374" t="s">
        <v>590</v>
      </c>
      <c r="F168" s="374"/>
      <c r="G168" s="221" t="s">
        <v>591</v>
      </c>
      <c r="H168" s="381"/>
      <c r="I168" s="386" t="s">
        <v>81</v>
      </c>
    </row>
    <row r="169" ht="15" customHeight="1" spans="2:9">
      <c r="B169" s="372"/>
      <c r="C169" s="373"/>
      <c r="D169" s="374"/>
      <c r="E169" s="374"/>
      <c r="F169" s="374"/>
      <c r="G169" s="221"/>
      <c r="H169" s="381"/>
      <c r="I169" s="386" t="s">
        <v>82</v>
      </c>
    </row>
    <row r="170" ht="15" customHeight="1" spans="2:9">
      <c r="B170" s="372"/>
      <c r="C170" s="373"/>
      <c r="D170" s="374"/>
      <c r="E170" s="374"/>
      <c r="F170" s="374"/>
      <c r="G170" s="221"/>
      <c r="H170" s="381"/>
      <c r="I170" s="386" t="s">
        <v>84</v>
      </c>
    </row>
    <row r="171" ht="15" customHeight="1" spans="2:9">
      <c r="B171" s="372"/>
      <c r="C171" s="373"/>
      <c r="D171" s="374"/>
      <c r="E171" s="374"/>
      <c r="F171" s="374"/>
      <c r="G171" s="221"/>
      <c r="H171" s="381"/>
      <c r="I171" s="386" t="s">
        <v>85</v>
      </c>
    </row>
    <row r="172" ht="15" customHeight="1" spans="2:9">
      <c r="B172" s="372"/>
      <c r="C172" s="373"/>
      <c r="D172" s="374"/>
      <c r="E172" s="374"/>
      <c r="F172" s="374"/>
      <c r="G172" s="221"/>
      <c r="H172" s="381"/>
      <c r="I172" s="387"/>
    </row>
    <row r="173" ht="39.75" customHeight="1" spans="2:9">
      <c r="B173" s="372"/>
      <c r="C173" s="373"/>
      <c r="D173" s="374"/>
      <c r="E173" s="374"/>
      <c r="F173" s="374"/>
      <c r="G173" s="463" t="s">
        <v>592</v>
      </c>
      <c r="H173" s="381"/>
      <c r="I173" s="387"/>
    </row>
    <row r="174" ht="39.75" customHeight="1" spans="2:9">
      <c r="B174" s="372"/>
      <c r="C174" s="373"/>
      <c r="D174" s="374"/>
      <c r="E174" s="374"/>
      <c r="F174" s="374"/>
      <c r="G174" s="463" t="s">
        <v>593</v>
      </c>
      <c r="H174" s="381"/>
      <c r="I174" s="387"/>
    </row>
    <row r="175" ht="15" customHeight="1" spans="2:9">
      <c r="B175" s="375"/>
      <c r="C175" s="376"/>
      <c r="D175" s="377"/>
      <c r="E175" s="377"/>
      <c r="F175" s="377"/>
      <c r="G175" s="382"/>
      <c r="H175" s="383"/>
      <c r="I175" s="388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45534</v>
      </c>
      <c r="C179" s="245">
        <v>0.208333333333333</v>
      </c>
      <c r="D179" s="246" t="s">
        <v>63</v>
      </c>
      <c r="E179" s="287"/>
      <c r="F179" s="288" t="str">
        <f t="shared" ref="F170:F233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ht="15" customHeight="1" spans="2:7">
      <c r="B186" s="244"/>
      <c r="C186" s="253" t="s">
        <v>577</v>
      </c>
      <c r="D186" s="254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/>
      <c r="D187" s="256"/>
      <c r="E187" s="306"/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261"/>
      <c r="D193" s="262"/>
      <c r="E193" s="316"/>
      <c r="F193" s="317" t="str">
        <f t="shared" si="3"/>
        <v>Goal</v>
      </c>
      <c r="G193" s="318"/>
    </row>
    <row r="194" spans="2:7">
      <c r="B194" s="244"/>
      <c r="C194" s="263"/>
      <c r="D194" s="264"/>
      <c r="E194" s="319"/>
      <c r="F194" s="320" t="str">
        <f t="shared" si="3"/>
        <v>Goal</v>
      </c>
      <c r="G194" s="321"/>
    </row>
    <row r="195" spans="2:7">
      <c r="B195" s="244"/>
      <c r="C195" s="263"/>
      <c r="D195" s="264"/>
      <c r="E195" s="319"/>
      <c r="F195" s="320" t="str">
        <f t="shared" si="3"/>
        <v>Goal</v>
      </c>
      <c r="G195" s="321"/>
    </row>
    <row r="196" spans="2:7">
      <c r="B196" s="244"/>
      <c r="C196" s="263"/>
      <c r="D196" s="264"/>
      <c r="E196" s="319"/>
      <c r="F196" s="320" t="str">
        <f t="shared" si="3"/>
        <v>Goal</v>
      </c>
      <c r="G196" s="321"/>
    </row>
    <row r="197" ht="15.75" customHeight="1" spans="2:7">
      <c r="B197" s="244"/>
      <c r="C197" s="265"/>
      <c r="D197" s="266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355" t="s">
        <v>594</v>
      </c>
      <c r="D201" s="356"/>
      <c r="E201" s="361"/>
      <c r="F201" s="334" t="str">
        <f t="shared" si="3"/>
        <v>Goal</v>
      </c>
      <c r="G201" s="332"/>
    </row>
    <row r="202" spans="2:7">
      <c r="B202" s="244"/>
      <c r="C202" s="357" t="s">
        <v>574</v>
      </c>
      <c r="D202" s="358"/>
      <c r="E202" s="362"/>
      <c r="F202" s="336" t="str">
        <f t="shared" si="3"/>
        <v>Goal</v>
      </c>
      <c r="G202" s="337"/>
    </row>
    <row r="203" spans="2:7">
      <c r="B203" s="244"/>
      <c r="C203" s="357"/>
      <c r="D203" s="358"/>
      <c r="E203" s="362"/>
      <c r="F203" s="336" t="str">
        <f t="shared" si="3"/>
        <v>Goal</v>
      </c>
      <c r="G203" s="337"/>
    </row>
    <row r="204" spans="2:7">
      <c r="B204" s="244"/>
      <c r="C204" s="357"/>
      <c r="D204" s="358"/>
      <c r="E204" s="362"/>
      <c r="F204" s="336" t="str">
        <f t="shared" si="3"/>
        <v>Goal</v>
      </c>
      <c r="G204" s="337"/>
    </row>
    <row r="205" ht="15" customHeight="1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ht="15" customHeight="1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ht="15" customHeight="1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ht="15" customHeight="1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ht="15" customHeight="1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/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spans="2:7">
      <c r="B230" s="453"/>
      <c r="C230" s="261"/>
      <c r="D230" s="262"/>
      <c r="E230" s="316"/>
      <c r="F230" s="317" t="str">
        <f t="shared" si="3"/>
        <v>Goal</v>
      </c>
      <c r="G230" s="318"/>
    </row>
    <row r="231" spans="2:7">
      <c r="B231" s="453"/>
      <c r="C231" s="263"/>
      <c r="D231" s="264"/>
      <c r="E231" s="319"/>
      <c r="F231" s="320" t="str">
        <f t="shared" si="3"/>
        <v>Goal</v>
      </c>
      <c r="G231" s="321"/>
    </row>
    <row r="232" spans="2:7">
      <c r="B232" s="453"/>
      <c r="C232" s="263"/>
      <c r="D232" s="264"/>
      <c r="E232" s="319"/>
      <c r="F232" s="320" t="str">
        <f t="shared" si="3"/>
        <v>Goal</v>
      </c>
      <c r="G232" s="321"/>
    </row>
    <row r="233" spans="2:7">
      <c r="B233" s="453"/>
      <c r="C233" s="263"/>
      <c r="D233" s="264"/>
      <c r="E233" s="319"/>
      <c r="F233" s="320" t="str">
        <f t="shared" si="3"/>
        <v>Goal</v>
      </c>
      <c r="G233" s="321"/>
    </row>
    <row r="234" ht="15.75" customHeight="1" spans="2:7">
      <c r="B234" s="453"/>
      <c r="C234" s="265"/>
      <c r="D234" s="266"/>
      <c r="E234" s="322"/>
      <c r="F234" s="323" t="str">
        <f t="shared" ref="F234:F249" si="4">IF(E234=100%,"Completed","Goal")</f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.15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.15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220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2:D32"/>
    <mergeCell ref="C33:D33"/>
    <mergeCell ref="C34:D34"/>
    <mergeCell ref="C35:D35"/>
    <mergeCell ref="C36:D36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69:D69"/>
    <mergeCell ref="C70:D70"/>
    <mergeCell ref="C71:D71"/>
    <mergeCell ref="C72:D72"/>
    <mergeCell ref="C73:D73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07:D107"/>
    <mergeCell ref="C108:D108"/>
    <mergeCell ref="C109:D109"/>
    <mergeCell ref="C110:D110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4:D144"/>
    <mergeCell ref="C145:D145"/>
    <mergeCell ref="C146:D146"/>
    <mergeCell ref="C147:D147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B165:C165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3:D193"/>
    <mergeCell ref="C194:D194"/>
    <mergeCell ref="C195:D195"/>
    <mergeCell ref="C196:D196"/>
    <mergeCell ref="C197:D197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0:D230"/>
    <mergeCell ref="C231:D231"/>
    <mergeCell ref="C232:D232"/>
    <mergeCell ref="C233:D233"/>
    <mergeCell ref="C234:D234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C166:C175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{69fb2054-26a7-40e7-868d-cb60b962360c}</x14:id>
        </ext>
      </extLst>
    </cfRule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{bb37ed1e-5ca8-46ab-a0b8-3a3cb69ba833}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{257a018e-c5dc-4c47-9ceb-584e7a50203d}</x14:id>
        </ext>
      </extLst>
    </cfRule>
  </conditionalFormatting>
  <conditionalFormatting sqref="D4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{c6c5388a-69e6-435b-9f92-b18b37f758f1}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{75f497f4-df59-436e-a5ac-62f0e65829eb}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{e405ac8b-5866-4982-8bc6-e18daad2c236}</x14:id>
        </ext>
      </extLst>
    </cfRule>
  </conditionalFormatting>
  <conditionalFormatting sqref="E18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{3f3ee943-ff71-4197-8689-b87b26f811e5}</x14:id>
        </ext>
      </extLst>
    </cfRule>
    <cfRule type="dataBar" priority="5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{3f515b5c-9738-49d5-ba54-da1b4b4f76f5}</x14:id>
        </ext>
      </extLst>
    </cfRule>
    <cfRule type="dataBar" priority="5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{2ab87da3-8d10-4737-b183-40297a5a680b}</x14:id>
        </ext>
      </extLst>
    </cfRule>
  </conditionalFormatting>
  <conditionalFormatting sqref="E19">
    <cfRule type="dataBar" priority="5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{de6b7fe1-5e3d-4b82-b2e6-523bf60dcb8f}</x14:id>
        </ext>
      </extLst>
    </cfRule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{3faad18a-032c-4f6d-8ba5-e94a309274dd}</x14:id>
        </ext>
      </extLst>
    </cfRule>
    <cfRule type="dataBar" priority="5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{f6446676-a7d8-4185-bc49-4bc2d758c271}</x14:id>
        </ext>
      </extLst>
    </cfRule>
  </conditionalFormatting>
  <conditionalFormatting sqref="E55"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{e37fee81-a142-4c9d-9788-ea21e35bdadd}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{0b3a21a4-cc04-4e56-aad9-ae4245ddc44c}</x14:id>
        </ext>
      </extLst>
    </cfRule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{f46ca1f8-1cc5-4536-8e77-aa010193efe8}</x14:id>
        </ext>
      </extLst>
    </cfRule>
  </conditionalFormatting>
  <conditionalFormatting sqref="E56"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{1b0b2cb1-5748-42ea-88a1-40f4508f23c3}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{e975584b-fdaa-4bea-bb85-55f6f166fd74}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{921fcacf-89f7-40bd-8c1f-771ab523155f}</x14:id>
        </ext>
      </extLst>
    </cfRule>
  </conditionalFormatting>
  <conditionalFormatting sqref="E92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{cfb5b09d-80ab-4253-bdb3-9b5192e97714}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{3007f1ef-5c10-4a22-9770-8c953448bde2}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{bb266130-3bec-4d5c-8083-f1d19c42e452}</x14:id>
        </ext>
      </extLst>
    </cfRule>
  </conditionalFormatting>
  <conditionalFormatting sqref="E93"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{4c559ae3-dd29-4a21-a822-2555e3c71c08}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{5e72b752-3af9-41e2-81f3-69ebb92e0fd4}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{f09391fc-e377-4bbe-8655-640feeb00a70}</x14:id>
        </ext>
      </extLst>
    </cfRule>
  </conditionalFormatting>
  <conditionalFormatting sqref="E129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{fb04505d-c4e9-4ce0-bc98-23a232c21bc2}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{b76e2666-d095-4b27-bf65-8f24265357ad}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{cbec46bc-3d54-4278-9780-51a7f8a55a2d}</x14:id>
        </ext>
      </extLst>
    </cfRule>
  </conditionalFormatting>
  <conditionalFormatting sqref="E130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{e267c305-e17c-4e2f-995d-493928306ab7}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{84493d13-b7db-4015-a8c7-01d5888637eb}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{b500f982-340f-4022-82ab-3d19b6a533dc}</x14:id>
        </ext>
      </extLst>
    </cfRule>
  </conditionalFormatting>
  <conditionalFormatting sqref="E179"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{8e21ce4f-51ef-4758-aae5-08a402405754}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{150b698a-1c02-4111-b780-61715bef534d}</x14:id>
        </ext>
      </extLst>
    </cfRule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{be3671e3-e7e8-4398-a671-779d07875863}</x14:id>
        </ext>
      </extLst>
    </cfRule>
  </conditionalFormatting>
  <conditionalFormatting sqref="E180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{bb3adc32-686a-4981-a213-595b597a56f5}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{54f77639-8dc1-4e53-914a-463bbaa84956}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{446ea93b-0e9f-4de4-ae66-5dc43ec3b168}</x14:id>
        </ext>
      </extLst>
    </cfRule>
  </conditionalFormatting>
  <conditionalFormatting sqref="E216"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{79654b2d-b5ac-41c0-8e11-27e50666361a}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{b5dbd67f-71ea-45ef-9f60-897a9dc3d782}</x14:id>
        </ext>
      </extLst>
    </cfRule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{ab935302-b9b5-484c-ad2e-266e61b845df}</x14:id>
        </ext>
      </extLst>
    </cfRule>
  </conditionalFormatting>
  <conditionalFormatting sqref="E217"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{8e3a7091-e1e2-4d90-a8fa-de7b3c150479}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{28c188b5-31b2-4b98-98dc-91bfedb9df29}</x14:id>
        </ext>
      </extLst>
    </cfRule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{fcda051d-cde3-4eb6-86d4-17ff65699439}</x14:id>
        </ext>
      </extLst>
    </cfRule>
  </conditionalFormatting>
  <conditionalFormatting sqref="E40:E49">
    <cfRule type="dataBar" priority="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{e2190578-0eb7-4f4c-b92a-9decaeb47e08}</x14:id>
        </ext>
      </extLst>
    </cfRule>
  </conditionalFormatting>
  <conditionalFormatting sqref="E77:E86">
    <cfRule type="dataBar" priority="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{f7a68a9d-99fe-4d06-991c-90b09454f787}</x14:id>
        </ext>
      </extLst>
    </cfRule>
  </conditionalFormatting>
  <conditionalFormatting sqref="E114:E123">
    <cfRule type="dataBar" priority="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{5234f6d6-739d-41be-84f0-d1706566a51c}</x14:id>
        </ext>
      </extLst>
    </cfRule>
  </conditionalFormatting>
  <conditionalFormatting sqref="E151:E160">
    <cfRule type="dataBar" priority="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{8d33031e-11ff-4f02-a263-0e021331cb31}</x14:id>
        </ext>
      </extLst>
    </cfRule>
  </conditionalFormatting>
  <conditionalFormatting sqref="E201:E210">
    <cfRule type="dataBar" priority="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{9a111c13-2f1b-4f6f-9c33-5f7595b00fd6}</x14:id>
        </ext>
      </extLst>
    </cfRule>
  </conditionalFormatting>
  <conditionalFormatting sqref="E238:E247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{cfbe6677-300c-4d92-a87a-cf3d3d55fd23}</x14:id>
        </ext>
      </extLst>
    </cfRule>
  </conditionalFormatting>
  <conditionalFormatting sqref="E248:E249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{148c9083-a900-4906-bf5c-8b992a6d38c7}</x14:id>
        </ext>
      </extLst>
    </cfRule>
  </conditionalFormatting>
  <conditionalFormatting sqref="H166:H17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{e461659f-9d83-4043-afa7-6463d4ad8ef3}</x14:id>
        </ext>
      </extLst>
    </cfRule>
  </conditionalFormatting>
  <conditionalFormatting sqref="D3:D12;D14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{001d0895-3439-45e5-86f6-415c47dcd104}</x14:id>
        </ext>
      </extLst>
    </cfRule>
  </conditionalFormatting>
  <conditionalFormatting sqref="E18:E22;E25:E29;E32:E37;E50:E51">
    <cfRule type="dataBar" priority="5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{fb059ecd-1509-41d4-acb5-c0bf28f7015b}</x14:id>
        </ext>
      </extLst>
    </cfRule>
  </conditionalFormatting>
  <conditionalFormatting sqref="E55:E59;E62:E66;E69:E74;E87:E88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{cd8d27c8-ce7b-4582-bc9c-e0ab45bb8d62}</x14:id>
        </ext>
      </extLst>
    </cfRule>
  </conditionalFormatting>
  <conditionalFormatting sqref="E92:E96;E99:E103;E106:E111;E124:E125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{18a901fd-61d0-47d1-a4da-a46ce57ebec3}</x14:id>
        </ext>
      </extLst>
    </cfRule>
  </conditionalFormatting>
  <conditionalFormatting sqref="E129:E133;E136:E140;E143:E148;E161:E162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{8ea5a0aa-0219-4908-ab18-c45b1377a718}</x14:id>
        </ext>
      </extLst>
    </cfRule>
  </conditionalFormatting>
  <conditionalFormatting sqref="E179:E183;E186:E190;E193:E198;E211:E21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{70001cdc-6e35-4f4c-81b9-2937c920e00c}</x14:id>
        </ext>
      </extLst>
    </cfRule>
  </conditionalFormatting>
  <conditionalFormatting sqref="E216:E220;E223:E227;E230:E235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{2384455b-87e4-4374-91f9-3f99d20b08d9}</x14:id>
        </ext>
      </extLst>
    </cfRule>
  </conditionalFormatting>
  <hyperlinks>
    <hyperlink ref="C62:D62" r:id="rId2" display="oswell.ndhlovu@umuzi.org - interacting with files - review pr"/>
    <hyperlink ref="G62:G66" r:id="rId3" display="oswell.ndhlovu@umuzi.org - interacting with files - review pr - struggling with shop database using sql"/>
    <hyperlink ref="C99:D99" r:id="rId2" display="oswell.ndhlovu@umuzi.org - interacting with files - review pr"/>
    <hyperlink ref="D106" r:id="rId4" display="https://leetcode.com/problems/add-two-numbers/description/"/>
    <hyperlink ref="C136:D136" r:id="rId2" display="oswell.ndhlovu@umuzi.org - interacting with files - review pr"/>
    <hyperlink ref="D143" r:id="rId5" display="http://url9090.coderbyte.com/ls/click?upn=u001.lj3TCiZxNU7jdbrh9WbrWc0TYooxWyNG7iblBrnUkY1dZbk53wTdsxFlySTVgXVYdkHp36vZLmB3vioEVDv-2FhA-3D-3DFkGg_0uW3xirGmLjaxDxe8V-2Bwmt8Dx4Ob8Wr9iaeT5yuPIW8QfrUb25ufUhezFfh1aUCeBdlDhWqSwUUOUaKFPDNYaX7w38on7TScAkDGEu6o5wk3VKcpYGQth9HdJE0-2B10E595H1n-2FP1oiC7xX7w0WHL5E84lKPN2Ly7HhTfJv0a5JU0KxwGK3aJ5Zw4A0WfuVThl1uYLA3wN7Wqn6XuTEhjDg-3D-3D"/>
    <hyperlink ref="C186:D186" r:id="rId2" display="oswell.ndhlovu@umuzi.org - interacting with files - review pr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fb2054-26a7-40e7-868d-cb60b962360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b37ed1e-5ca8-46ab-a0b8-3a3cb69ba83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57a018e-c5dc-4c47-9ceb-584e7a5020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c6c5388a-69e6-435b-9f92-b18b37f758f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5f497f4-df59-436e-a5ac-62f0e6582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05ac8b-5866-4982-8bc6-e18daad2c23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3f3ee943-ff71-4197-8689-b87b26f811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f515b5c-9738-49d5-ba54-da1b4b4f76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ab87da3-8d10-4737-b183-40297a5a68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de6b7fe1-5e3d-4b82-b2e6-523bf60dcb8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faad18a-032c-4f6d-8ba5-e94a30927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446676-a7d8-4185-bc49-4bc2d758c27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e37fee81-a142-4c9d-9788-ea21e35bdad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b3a21a4-cc04-4e56-aad9-ae4245ddc4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6ca1f8-1cc5-4536-8e77-aa010193efe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1b0b2cb1-5748-42ea-88a1-40f4508f23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975584b-fdaa-4bea-bb85-55f6f166fd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21fcacf-89f7-40bd-8c1f-771ab52315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cfb5b09d-80ab-4253-bdb3-9b5192e9771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007f1ef-5c10-4a22-9770-8c953448bd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b266130-3bec-4d5c-8083-f1d19c42e4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4c559ae3-dd29-4a21-a822-2555e3c71c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e72b752-3af9-41e2-81f3-69ebb92e0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09391fc-e377-4bbe-8655-640feeb00a7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fb04505d-c4e9-4ce0-bc98-23a232c21bc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76e2666-d095-4b27-bf65-8f2426535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ec46bc-3d54-4278-9780-51a7f8a55a2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e267c305-e17c-4e2f-995d-493928306ab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4493d13-b7db-4015-a8c7-01d5888637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500f982-340f-4022-82ab-3d19b6a533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8e21ce4f-51ef-4758-aae5-08a4024057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50b698a-1c02-4111-b780-61715bef53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e3671e3-e7e8-4398-a671-779d078758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bb3adc32-686a-4981-a213-595b597a56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4f77639-8dc1-4e53-914a-463bbaa849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6ea93b-0e9f-4de4-ae66-5dc43ec3b1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79654b2d-b5ac-41c0-8e11-27e50666361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5dbd67f-71ea-45ef-9f60-897a9dc3d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b935302-b9b5-484c-ad2e-266e61b845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8e3a7091-e1e2-4d90-a8fa-de7b3c1504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8c188b5-31b2-4b98-98dc-91bfedb9df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da051d-cde3-4eb6-86d4-17ff6569943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e2190578-0eb7-4f4c-b92a-9decaeb47e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f7a68a9d-99fe-4d06-991c-90b09454f7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5234f6d6-739d-41be-84f0-d1706566a5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8d33031e-11ff-4f02-a263-0e021331cb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9a111c13-2f1b-4f6f-9c33-5f7595b00fd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cfbe6677-300c-4d92-a87a-cf3d3d55fd2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148c9083-a900-4906-bf5c-8b992a6d38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e461659f-9d83-4043-afa7-6463d4ad8e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001d0895-3439-45e5-86f6-415c47dcd10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fb059ecd-1509-41d4-acb5-c0bf28f7015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E18:E22;E25:E29;E32:E37;E50:E51</xm:sqref>
        </x14:conditionalFormatting>
        <x14:conditionalFormatting xmlns:xm="http://schemas.microsoft.com/office/excel/2006/main">
          <x14:cfRule type="dataBar" id="{cd8d27c8-ce7b-4582-bc9c-e0ab45bb8d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18a901fd-61d0-47d1-a4da-a46ce57ebe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8ea5a0aa-0219-4908-ab18-c45b1377a7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70001cdc-6e35-4f4c-81b9-2937c920e00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2384455b-87e4-4374-91f9-3f99d20b08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9"/>
  <sheetViews>
    <sheetView zoomScale="30" zoomScaleNormal="30" topLeftCell="B1" workbookViewId="0">
      <selection activeCell="D4" sqref="D4"/>
    </sheetView>
  </sheetViews>
  <sheetFormatPr defaultColWidth="9.144" defaultRowHeight="14.4"/>
  <cols>
    <col min="2" max="2" width="35.568" customWidth="1"/>
    <col min="3" max="4" width="30.568" customWidth="1"/>
    <col min="5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230" t="s">
        <v>595</v>
      </c>
      <c r="C3" s="231"/>
      <c r="D3" s="232">
        <v>1</v>
      </c>
      <c r="F3" s="75">
        <f>'PROGRESS REPORT '!AA3</f>
        <v>2</v>
      </c>
      <c r="G3" s="76"/>
    </row>
    <row r="4" spans="2:4">
      <c r="B4" s="13" t="s">
        <v>596</v>
      </c>
      <c r="C4" s="14"/>
      <c r="D4" s="233"/>
    </row>
    <row r="5" spans="2:4">
      <c r="B5" s="13" t="s">
        <v>560</v>
      </c>
      <c r="C5" s="14"/>
      <c r="D5" s="72"/>
    </row>
    <row r="6" spans="2:4">
      <c r="B6" s="234" t="s">
        <v>597</v>
      </c>
      <c r="C6" s="235"/>
      <c r="D6" s="72"/>
    </row>
    <row r="7" spans="2:4">
      <c r="B7" s="13" t="s">
        <v>598</v>
      </c>
      <c r="C7" s="14"/>
      <c r="D7" s="72"/>
    </row>
    <row r="8" spans="2:4">
      <c r="B8" s="11" t="s">
        <v>599</v>
      </c>
      <c r="C8" s="236"/>
      <c r="D8" s="72"/>
    </row>
    <row r="9" spans="2:4">
      <c r="B9" s="237" t="s">
        <v>600</v>
      </c>
      <c r="C9" s="238"/>
      <c r="D9" s="72"/>
    </row>
    <row r="10" spans="2:4">
      <c r="B10" s="391" t="s">
        <v>601</v>
      </c>
      <c r="C10" s="392"/>
      <c r="D10" s="72"/>
    </row>
    <row r="11" spans="2:4">
      <c r="B11" s="234" t="s">
        <v>602</v>
      </c>
      <c r="C11" s="235"/>
      <c r="D11" s="72"/>
    </row>
    <row r="12" ht="15.15" spans="2:4">
      <c r="B12" s="440" t="s">
        <v>603</v>
      </c>
      <c r="C12" s="441"/>
      <c r="D12" s="77">
        <v>1</v>
      </c>
    </row>
    <row r="13" ht="14.25" customHeight="1" spans="2:4">
      <c r="B13" s="2" t="s">
        <v>21</v>
      </c>
      <c r="C13" s="442"/>
      <c r="D13" s="3"/>
    </row>
    <row r="14" ht="15.15" spans="2:4">
      <c r="B14" s="18">
        <f ca="1">'PROGRESS REPORT '!AB3</f>
        <v>9.03445413034456</v>
      </c>
      <c r="C14" s="79"/>
      <c r="D14" s="443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45523</v>
      </c>
      <c r="C18" s="245">
        <v>0.208333333333333</v>
      </c>
      <c r="D18" s="246" t="s">
        <v>63</v>
      </c>
      <c r="E18" s="287">
        <v>1</v>
      </c>
      <c r="F18" s="288" t="str">
        <f t="shared" ref="F18:F81" si="0">IF(E18=100%,"Completed","Goal")</f>
        <v>Completed</v>
      </c>
      <c r="G18" s="289"/>
    </row>
    <row r="19" spans="2:7">
      <c r="B19" s="244"/>
      <c r="C19" s="247">
        <v>0.215277777777778</v>
      </c>
      <c r="D19" s="248" t="s">
        <v>373</v>
      </c>
      <c r="E19" s="290">
        <v>1</v>
      </c>
      <c r="F19" s="291" t="str">
        <f t="shared" si="0"/>
        <v>Completed</v>
      </c>
      <c r="G19" s="292"/>
    </row>
    <row r="20" spans="2:7">
      <c r="B20" s="244"/>
      <c r="C20" s="247">
        <v>0.243055555555556</v>
      </c>
      <c r="D20" s="248" t="s">
        <v>374</v>
      </c>
      <c r="E20" s="293">
        <v>1</v>
      </c>
      <c r="F20" s="294" t="str">
        <f t="shared" si="0"/>
        <v>Completed</v>
      </c>
      <c r="G20" s="292"/>
    </row>
    <row r="21" spans="2:7">
      <c r="B21" s="244"/>
      <c r="C21" s="247">
        <v>0.277777777777778</v>
      </c>
      <c r="D21" s="248" t="s">
        <v>375</v>
      </c>
      <c r="E21" s="293">
        <v>1</v>
      </c>
      <c r="F21" s="294" t="str">
        <f t="shared" si="0"/>
        <v>Completed</v>
      </c>
      <c r="G21" s="292"/>
    </row>
    <row r="22" ht="15.15" spans="2:7">
      <c r="B22" s="244"/>
      <c r="C22" s="249">
        <v>0.326388888888889</v>
      </c>
      <c r="D22" s="250" t="s">
        <v>376</v>
      </c>
      <c r="E22" s="295">
        <v>1</v>
      </c>
      <c r="F22" s="296" t="str">
        <f t="shared" si="0"/>
        <v>Completed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/>
      <c r="D25" s="285"/>
      <c r="E25" s="303"/>
      <c r="F25" s="304" t="str">
        <f t="shared" si="0"/>
        <v>Goal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432" t="s">
        <v>69</v>
      </c>
      <c r="D31" s="433"/>
      <c r="E31" s="314" t="s">
        <v>44</v>
      </c>
      <c r="F31" s="315" t="s">
        <v>61</v>
      </c>
      <c r="G31" s="314" t="s">
        <v>62</v>
      </c>
    </row>
    <row r="32" ht="50.25" customHeight="1" spans="2:7">
      <c r="B32" s="244"/>
      <c r="C32" s="444" t="s">
        <v>604</v>
      </c>
      <c r="D32" s="445" t="s">
        <v>605</v>
      </c>
      <c r="E32" s="316">
        <v>1</v>
      </c>
      <c r="F32" s="317" t="str">
        <f t="shared" si="0"/>
        <v>Completed</v>
      </c>
      <c r="G32" s="318"/>
    </row>
    <row r="33" ht="15" customHeight="1" spans="2:7">
      <c r="B33" s="244"/>
      <c r="C33" s="436" t="s">
        <v>606</v>
      </c>
      <c r="D33" s="437"/>
      <c r="E33" s="319">
        <v>1</v>
      </c>
      <c r="F33" s="320" t="str">
        <f t="shared" si="0"/>
        <v>Completed</v>
      </c>
      <c r="G33" s="321"/>
    </row>
    <row r="34" ht="15" customHeight="1" spans="2:7">
      <c r="B34" s="244"/>
      <c r="C34" s="436"/>
      <c r="D34" s="437"/>
      <c r="E34" s="319"/>
      <c r="F34" s="320" t="str">
        <f t="shared" si="0"/>
        <v>Goal</v>
      </c>
      <c r="G34" s="321"/>
    </row>
    <row r="35" ht="15" customHeight="1" spans="2:7">
      <c r="B35" s="244"/>
      <c r="C35" s="436"/>
      <c r="D35" s="437"/>
      <c r="E35" s="319"/>
      <c r="F35" s="320" t="str">
        <f t="shared" si="0"/>
        <v>Goal</v>
      </c>
      <c r="G35" s="321"/>
    </row>
    <row r="36" ht="15" customHeight="1" spans="2:7">
      <c r="B36" s="244"/>
      <c r="C36" s="438"/>
      <c r="D36" s="439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71" t="s">
        <v>69</v>
      </c>
      <c r="D39" s="272"/>
      <c r="E39" s="330" t="s">
        <v>44</v>
      </c>
      <c r="F39" s="331" t="s">
        <v>61</v>
      </c>
      <c r="G39" s="329" t="s">
        <v>62</v>
      </c>
    </row>
    <row r="40" ht="15" customHeight="1" spans="2:7">
      <c r="B40" s="244"/>
      <c r="C40" s="273" t="s">
        <v>607</v>
      </c>
      <c r="D40" s="274"/>
      <c r="E40" s="333"/>
      <c r="F40" s="334" t="str">
        <f t="shared" si="0"/>
        <v>Goal</v>
      </c>
      <c r="G40" s="332"/>
    </row>
    <row r="41" ht="15" customHeight="1" spans="2:7">
      <c r="B41" s="244"/>
      <c r="C41" s="275" t="s">
        <v>608</v>
      </c>
      <c r="D41" s="276"/>
      <c r="E41" s="335"/>
      <c r="F41" s="336" t="str">
        <f t="shared" si="0"/>
        <v>Goal</v>
      </c>
      <c r="G41" s="337"/>
    </row>
    <row r="42" ht="15" customHeight="1" spans="2:7">
      <c r="B42" s="244"/>
      <c r="C42" s="275" t="s">
        <v>609</v>
      </c>
      <c r="D42" s="276"/>
      <c r="E42" s="335">
        <v>1</v>
      </c>
      <c r="F42" s="336" t="str">
        <f t="shared" si="0"/>
        <v>Completed</v>
      </c>
      <c r="G42" s="337"/>
    </row>
    <row r="43" ht="15" customHeight="1" spans="2:7">
      <c r="B43" s="244"/>
      <c r="C43" s="275" t="s">
        <v>610</v>
      </c>
      <c r="D43" s="276"/>
      <c r="E43" s="335">
        <v>1</v>
      </c>
      <c r="F43" s="336" t="str">
        <f t="shared" si="0"/>
        <v>Completed</v>
      </c>
      <c r="G43" s="337"/>
    </row>
    <row r="44" ht="15" customHeight="1" spans="2:7">
      <c r="B44" s="244"/>
      <c r="C44" s="275"/>
      <c r="D44" s="276"/>
      <c r="E44" s="446"/>
      <c r="F44" s="336" t="str">
        <f t="shared" si="0"/>
        <v>Goal</v>
      </c>
      <c r="G44" s="337"/>
    </row>
    <row r="45" ht="15" customHeight="1" spans="2:7">
      <c r="B45" s="244"/>
      <c r="C45" s="275"/>
      <c r="D45" s="276"/>
      <c r="E45" s="446"/>
      <c r="F45" s="336" t="str">
        <f t="shared" si="0"/>
        <v>Goal</v>
      </c>
      <c r="G45" s="337"/>
    </row>
    <row r="46" ht="15" customHeight="1" spans="2:7">
      <c r="B46" s="244"/>
      <c r="C46" s="275"/>
      <c r="D46" s="276"/>
      <c r="E46" s="446"/>
      <c r="F46" s="336" t="str">
        <f t="shared" si="0"/>
        <v>Goal</v>
      </c>
      <c r="G46" s="337"/>
    </row>
    <row r="47" ht="15" customHeight="1" spans="2:7">
      <c r="B47" s="244"/>
      <c r="C47" s="275"/>
      <c r="D47" s="276"/>
      <c r="E47" s="446"/>
      <c r="F47" s="336" t="str">
        <f t="shared" si="0"/>
        <v>Goal</v>
      </c>
      <c r="G47" s="337"/>
    </row>
    <row r="48" ht="15" customHeight="1" spans="2:7">
      <c r="B48" s="244"/>
      <c r="C48" s="275"/>
      <c r="D48" s="276"/>
      <c r="E48" s="446"/>
      <c r="F48" s="336" t="str">
        <f t="shared" si="0"/>
        <v>Goal</v>
      </c>
      <c r="G48" s="337"/>
    </row>
    <row r="49" ht="15" customHeight="1" spans="2:7">
      <c r="B49" s="244"/>
      <c r="C49" s="430" t="s">
        <v>611</v>
      </c>
      <c r="D49" s="431"/>
      <c r="E49" s="338">
        <v>1</v>
      </c>
      <c r="F49" s="340" t="str">
        <f t="shared" si="0"/>
        <v>Completed</v>
      </c>
      <c r="G49" s="341"/>
    </row>
    <row r="50" ht="15" customHeight="1" spans="2:7">
      <c r="B50" s="244"/>
      <c r="C50" s="279">
        <v>0.666666666666667</v>
      </c>
      <c r="D50" s="280" t="s">
        <v>391</v>
      </c>
      <c r="E50" s="342"/>
      <c r="F50" s="280" t="str">
        <f t="shared" si="0"/>
        <v>Goal</v>
      </c>
      <c r="G50" s="343"/>
    </row>
    <row r="51" ht="15" customHeight="1" spans="2:7">
      <c r="B51" s="281"/>
      <c r="C51" s="282">
        <v>0.75</v>
      </c>
      <c r="D51" s="283" t="s">
        <v>392</v>
      </c>
      <c r="E51" s="344"/>
      <c r="F51" s="283" t="str">
        <f t="shared" si="0"/>
        <v>Goal</v>
      </c>
      <c r="G51" s="345"/>
    </row>
    <row r="53" ht="15.15"/>
    <row r="54" ht="21.75" customHeight="1" spans="2:7">
      <c r="B54" s="242" t="s">
        <v>58</v>
      </c>
      <c r="C54" s="243" t="s">
        <v>59</v>
      </c>
      <c r="D54" s="242" t="s">
        <v>60</v>
      </c>
      <c r="E54" s="242" t="s">
        <v>44</v>
      </c>
      <c r="F54" s="243" t="s">
        <v>61</v>
      </c>
      <c r="G54" s="286" t="s">
        <v>62</v>
      </c>
    </row>
    <row r="55" spans="2:7">
      <c r="B55" s="244">
        <v>45524</v>
      </c>
      <c r="C55" s="245">
        <v>0.208333333333333</v>
      </c>
      <c r="D55" s="246" t="s">
        <v>63</v>
      </c>
      <c r="E55" s="287">
        <v>1</v>
      </c>
      <c r="F55" s="288" t="str">
        <f t="shared" si="0"/>
        <v>Completed</v>
      </c>
      <c r="G55" s="289"/>
    </row>
    <row r="56" spans="2:7">
      <c r="B56" s="244"/>
      <c r="C56" s="247">
        <v>0.215277777777778</v>
      </c>
      <c r="D56" s="248" t="s">
        <v>373</v>
      </c>
      <c r="E56" s="290">
        <v>1</v>
      </c>
      <c r="F56" s="291" t="str">
        <f t="shared" si="0"/>
        <v>Completed</v>
      </c>
      <c r="G56" s="292"/>
    </row>
    <row r="57" spans="2:7">
      <c r="B57" s="244"/>
      <c r="C57" s="247">
        <v>0.243055555555556</v>
      </c>
      <c r="D57" s="248" t="s">
        <v>374</v>
      </c>
      <c r="E57" s="293">
        <v>1</v>
      </c>
      <c r="F57" s="294" t="str">
        <f t="shared" si="0"/>
        <v>Completed</v>
      </c>
      <c r="G57" s="292"/>
    </row>
    <row r="58" spans="2:7">
      <c r="B58" s="244"/>
      <c r="C58" s="247">
        <v>0.277777777777778</v>
      </c>
      <c r="D58" s="248" t="s">
        <v>375</v>
      </c>
      <c r="E58" s="293">
        <v>1</v>
      </c>
      <c r="F58" s="294" t="str">
        <f t="shared" si="0"/>
        <v>Completed</v>
      </c>
      <c r="G58" s="292"/>
    </row>
    <row r="59" ht="15.75" customHeight="1" spans="2:7">
      <c r="B59" s="244"/>
      <c r="C59" s="249">
        <v>0.326388888888889</v>
      </c>
      <c r="D59" s="250" t="s">
        <v>376</v>
      </c>
      <c r="E59" s="295">
        <v>1</v>
      </c>
      <c r="F59" s="296" t="str">
        <f t="shared" si="0"/>
        <v>Completed</v>
      </c>
      <c r="G59" s="297"/>
    </row>
    <row r="60" ht="15.75" customHeight="1" spans="2:7">
      <c r="B60" s="244"/>
      <c r="C60" s="251">
        <v>0.354166666666667</v>
      </c>
      <c r="D60" s="252"/>
      <c r="E60" s="298" t="s">
        <v>64</v>
      </c>
      <c r="F60" s="299"/>
      <c r="G60" s="300"/>
    </row>
    <row r="61" ht="15.75" customHeight="1" spans="2:7">
      <c r="B61" s="244"/>
      <c r="C61" s="251" t="s">
        <v>69</v>
      </c>
      <c r="D61" s="252"/>
      <c r="E61" s="301" t="s">
        <v>44</v>
      </c>
      <c r="F61" s="301" t="s">
        <v>61</v>
      </c>
      <c r="G61" s="302" t="s">
        <v>62</v>
      </c>
    </row>
    <row r="62" ht="30" customHeight="1" spans="2:7">
      <c r="B62" s="244"/>
      <c r="C62" s="284" t="s">
        <v>612</v>
      </c>
      <c r="D62" s="285"/>
      <c r="E62" s="303">
        <v>1</v>
      </c>
      <c r="F62" s="304" t="str">
        <f t="shared" si="0"/>
        <v>Completed</v>
      </c>
      <c r="G62" s="305"/>
    </row>
    <row r="63" spans="2:7">
      <c r="B63" s="244"/>
      <c r="C63" s="255"/>
      <c r="D63" s="256"/>
      <c r="E63" s="306"/>
      <c r="F63" s="255" t="str">
        <f t="shared" si="0"/>
        <v>Goal</v>
      </c>
      <c r="G63" s="307"/>
    </row>
    <row r="64" spans="2:7">
      <c r="B64" s="244"/>
      <c r="C64" s="255"/>
      <c r="D64" s="256"/>
      <c r="E64" s="306"/>
      <c r="F64" s="255" t="str">
        <f t="shared" si="0"/>
        <v>Goal</v>
      </c>
      <c r="G64" s="307"/>
    </row>
    <row r="65" spans="2:7">
      <c r="B65" s="244"/>
      <c r="C65" s="255"/>
      <c r="D65" s="256"/>
      <c r="E65" s="306"/>
      <c r="F65" s="255" t="str">
        <f t="shared" si="0"/>
        <v>Goal</v>
      </c>
      <c r="G65" s="307"/>
    </row>
    <row r="66" ht="15.75" customHeight="1" spans="2:7">
      <c r="B66" s="244"/>
      <c r="C66" s="257"/>
      <c r="D66" s="258"/>
      <c r="E66" s="308"/>
      <c r="F66" s="309" t="str">
        <f t="shared" si="0"/>
        <v>Goal</v>
      </c>
      <c r="G66" s="310"/>
    </row>
    <row r="67" ht="15.75" customHeight="1" spans="2:7">
      <c r="B67" s="244"/>
      <c r="C67" s="259">
        <v>0.395833333333333</v>
      </c>
      <c r="D67" s="260"/>
      <c r="E67" s="311" t="s">
        <v>217</v>
      </c>
      <c r="F67" s="312"/>
      <c r="G67" s="313"/>
    </row>
    <row r="68" ht="15.75" customHeight="1" spans="2:7">
      <c r="B68" s="244"/>
      <c r="C68" s="259" t="s">
        <v>69</v>
      </c>
      <c r="D68" s="260"/>
      <c r="E68" s="314" t="s">
        <v>44</v>
      </c>
      <c r="F68" s="315" t="s">
        <v>61</v>
      </c>
      <c r="G68" s="314" t="s">
        <v>62</v>
      </c>
    </row>
    <row r="69" spans="2:7">
      <c r="B69" s="244"/>
      <c r="C69" s="436" t="s">
        <v>613</v>
      </c>
      <c r="D69" s="437"/>
      <c r="E69" s="316"/>
      <c r="F69" s="317" t="str">
        <f t="shared" si="0"/>
        <v>Goal</v>
      </c>
      <c r="G69" s="318"/>
    </row>
    <row r="70" spans="2:7">
      <c r="B70" s="244"/>
      <c r="C70" s="263"/>
      <c r="D70" s="264"/>
      <c r="E70" s="319"/>
      <c r="F70" s="320" t="str">
        <f t="shared" si="0"/>
        <v>Goal</v>
      </c>
      <c r="G70" s="321"/>
    </row>
    <row r="71" spans="2:7">
      <c r="B71" s="244"/>
      <c r="C71" s="263"/>
      <c r="D71" s="264"/>
      <c r="E71" s="319"/>
      <c r="F71" s="320" t="str">
        <f t="shared" si="0"/>
        <v>Goal</v>
      </c>
      <c r="G71" s="321"/>
    </row>
    <row r="72" spans="2:7">
      <c r="B72" s="244"/>
      <c r="C72" s="263"/>
      <c r="D72" s="264"/>
      <c r="E72" s="319"/>
      <c r="F72" s="320" t="str">
        <f t="shared" si="0"/>
        <v>Goal</v>
      </c>
      <c r="G72" s="321"/>
    </row>
    <row r="73" ht="15.75" customHeight="1" spans="2:7">
      <c r="B73" s="244"/>
      <c r="C73" s="265"/>
      <c r="D73" s="266"/>
      <c r="E73" s="322"/>
      <c r="F73" s="323" t="str">
        <f t="shared" si="0"/>
        <v>Goal</v>
      </c>
      <c r="G73" s="315"/>
    </row>
    <row r="74" ht="15.75" customHeight="1" spans="2:7">
      <c r="B74" s="244"/>
      <c r="C74" s="267">
        <v>0.520833333333333</v>
      </c>
      <c r="D74" s="268" t="s">
        <v>71</v>
      </c>
      <c r="E74" s="324"/>
      <c r="F74" s="325" t="str">
        <f t="shared" si="0"/>
        <v>Goal</v>
      </c>
      <c r="G74" s="326"/>
    </row>
    <row r="75" ht="15.75" customHeight="1" spans="2:7">
      <c r="B75" s="244"/>
      <c r="C75" s="269">
        <v>0.541666666666667</v>
      </c>
      <c r="D75" s="270"/>
      <c r="E75" s="327" t="s">
        <v>378</v>
      </c>
      <c r="F75" s="328"/>
      <c r="G75" s="329"/>
    </row>
    <row r="76" ht="15.75" customHeight="1" spans="2:7">
      <c r="B76" s="244"/>
      <c r="C76" s="269" t="s">
        <v>69</v>
      </c>
      <c r="D76" s="270"/>
      <c r="E76" s="330" t="s">
        <v>44</v>
      </c>
      <c r="F76" s="331" t="s">
        <v>61</v>
      </c>
      <c r="G76" s="329" t="s">
        <v>62</v>
      </c>
    </row>
    <row r="77" spans="2:7">
      <c r="B77" s="244"/>
      <c r="C77" s="273" t="s">
        <v>607</v>
      </c>
      <c r="D77" s="274"/>
      <c r="E77" s="361"/>
      <c r="F77" s="334" t="str">
        <f t="shared" si="0"/>
        <v>Goal</v>
      </c>
      <c r="G77" s="332"/>
    </row>
    <row r="78" spans="2:7">
      <c r="B78" s="244"/>
      <c r="C78" s="275" t="s">
        <v>614</v>
      </c>
      <c r="D78" s="276"/>
      <c r="E78" s="362">
        <v>1</v>
      </c>
      <c r="F78" s="336" t="str">
        <f t="shared" si="0"/>
        <v>Completed</v>
      </c>
      <c r="G78" s="337"/>
    </row>
    <row r="79" spans="2:7">
      <c r="B79" s="244"/>
      <c r="C79" s="357" t="s">
        <v>509</v>
      </c>
      <c r="D79" s="358"/>
      <c r="E79" s="362">
        <v>1</v>
      </c>
      <c r="F79" s="336" t="str">
        <f t="shared" si="0"/>
        <v>Completed</v>
      </c>
      <c r="G79" s="337"/>
    </row>
    <row r="80" spans="2:7">
      <c r="B80" s="244"/>
      <c r="C80" s="357" t="s">
        <v>615</v>
      </c>
      <c r="D80" s="358"/>
      <c r="E80" s="362">
        <v>1</v>
      </c>
      <c r="F80" s="336" t="str">
        <f t="shared" si="0"/>
        <v>Completed</v>
      </c>
      <c r="G80" s="337"/>
    </row>
    <row r="81" spans="2:7">
      <c r="B81" s="244"/>
      <c r="C81" s="357" t="s">
        <v>616</v>
      </c>
      <c r="D81" s="358"/>
      <c r="E81" s="451">
        <v>1</v>
      </c>
      <c r="F81" s="336" t="str">
        <f t="shared" si="0"/>
        <v>Completed</v>
      </c>
      <c r="G81" s="337"/>
    </row>
    <row r="82" spans="2:7">
      <c r="B82" s="244"/>
      <c r="C82" s="357" t="s">
        <v>617</v>
      </c>
      <c r="D82" s="358"/>
      <c r="E82" s="451">
        <v>1</v>
      </c>
      <c r="F82" s="336" t="str">
        <f t="shared" ref="F82:F99" si="1">IF(E82=100%,"Completed","Goal")</f>
        <v>Completed</v>
      </c>
      <c r="G82" s="337"/>
    </row>
    <row r="83" spans="2:7">
      <c r="B83" s="244"/>
      <c r="C83" s="357"/>
      <c r="D83" s="358"/>
      <c r="E83" s="451"/>
      <c r="F83" s="336" t="str">
        <f t="shared" si="1"/>
        <v>Goal</v>
      </c>
      <c r="G83" s="337"/>
    </row>
    <row r="84" spans="2:7">
      <c r="B84" s="244"/>
      <c r="C84" s="357"/>
      <c r="D84" s="358"/>
      <c r="E84" s="451"/>
      <c r="F84" s="336" t="str">
        <f t="shared" si="1"/>
        <v>Goal</v>
      </c>
      <c r="G84" s="337"/>
    </row>
    <row r="85" spans="2:7">
      <c r="B85" s="244"/>
      <c r="C85" s="357"/>
      <c r="D85" s="358"/>
      <c r="E85" s="451"/>
      <c r="F85" s="336" t="str">
        <f t="shared" si="1"/>
        <v>Goal</v>
      </c>
      <c r="G85" s="337"/>
    </row>
    <row r="86" ht="15.75" customHeight="1" spans="2:7">
      <c r="B86" s="244"/>
      <c r="C86" s="430" t="s">
        <v>611</v>
      </c>
      <c r="D86" s="431"/>
      <c r="E86" s="364">
        <v>1</v>
      </c>
      <c r="F86" s="340" t="str">
        <f t="shared" si="1"/>
        <v>Completed</v>
      </c>
      <c r="G86" s="341"/>
    </row>
    <row r="87" spans="2:7">
      <c r="B87" s="244"/>
      <c r="C87" s="279">
        <v>0.666666666666667</v>
      </c>
      <c r="D87" s="280" t="s">
        <v>391</v>
      </c>
      <c r="E87" s="342"/>
      <c r="F87" s="280" t="str">
        <f t="shared" si="1"/>
        <v>Goal</v>
      </c>
      <c r="G87" s="343"/>
    </row>
    <row r="88" ht="15.75" customHeight="1" spans="2:7">
      <c r="B88" s="281"/>
      <c r="C88" s="282">
        <v>0.75</v>
      </c>
      <c r="D88" s="283" t="s">
        <v>392</v>
      </c>
      <c r="E88" s="344"/>
      <c r="F88" s="283" t="str">
        <f t="shared" si="1"/>
        <v>Goal</v>
      </c>
      <c r="G88" s="345"/>
    </row>
    <row r="90" ht="15.15"/>
    <row r="91" ht="21.75" customHeight="1" spans="2:7">
      <c r="B91" s="242" t="s">
        <v>58</v>
      </c>
      <c r="C91" s="243" t="s">
        <v>59</v>
      </c>
      <c r="D91" s="242" t="s">
        <v>60</v>
      </c>
      <c r="E91" s="242" t="s">
        <v>44</v>
      </c>
      <c r="F91" s="243" t="s">
        <v>61</v>
      </c>
      <c r="G91" s="286" t="s">
        <v>62</v>
      </c>
    </row>
    <row r="92" spans="2:7">
      <c r="B92" s="244">
        <v>45525</v>
      </c>
      <c r="C92" s="245">
        <v>0.208333333333333</v>
      </c>
      <c r="D92" s="246" t="s">
        <v>63</v>
      </c>
      <c r="E92" s="287">
        <v>1</v>
      </c>
      <c r="F92" s="288" t="str">
        <f t="shared" si="1"/>
        <v>Completed</v>
      </c>
      <c r="G92" s="289"/>
    </row>
    <row r="93" spans="2:7">
      <c r="B93" s="244"/>
      <c r="C93" s="247">
        <v>0.215277777777778</v>
      </c>
      <c r="D93" s="248" t="s">
        <v>373</v>
      </c>
      <c r="E93" s="290">
        <v>1</v>
      </c>
      <c r="F93" s="291" t="str">
        <f t="shared" si="1"/>
        <v>Completed</v>
      </c>
      <c r="G93" s="292"/>
    </row>
    <row r="94" spans="2:7">
      <c r="B94" s="244"/>
      <c r="C94" s="247">
        <v>0.243055555555556</v>
      </c>
      <c r="D94" s="248" t="s">
        <v>374</v>
      </c>
      <c r="E94" s="293">
        <v>1</v>
      </c>
      <c r="F94" s="294" t="str">
        <f t="shared" si="1"/>
        <v>Completed</v>
      </c>
      <c r="G94" s="292"/>
    </row>
    <row r="95" spans="2:7">
      <c r="B95" s="244"/>
      <c r="C95" s="247">
        <v>0.277777777777778</v>
      </c>
      <c r="D95" s="248" t="s">
        <v>375</v>
      </c>
      <c r="E95" s="293">
        <v>1</v>
      </c>
      <c r="F95" s="294" t="str">
        <f t="shared" si="1"/>
        <v>Completed</v>
      </c>
      <c r="G95" s="292"/>
    </row>
    <row r="96" ht="15.75" customHeight="1" spans="2:7">
      <c r="B96" s="244"/>
      <c r="C96" s="249">
        <v>0.326388888888889</v>
      </c>
      <c r="D96" s="250" t="s">
        <v>376</v>
      </c>
      <c r="E96" s="295">
        <v>1</v>
      </c>
      <c r="F96" s="296" t="str">
        <f t="shared" si="1"/>
        <v>Completed</v>
      </c>
      <c r="G96" s="297"/>
    </row>
    <row r="97" ht="15.75" customHeight="1" spans="2:7">
      <c r="B97" s="244"/>
      <c r="C97" s="251">
        <v>0.354166666666667</v>
      </c>
      <c r="D97" s="252"/>
      <c r="E97" s="298" t="s">
        <v>64</v>
      </c>
      <c r="F97" s="299"/>
      <c r="G97" s="300"/>
    </row>
    <row r="98" ht="15.75" customHeight="1" spans="2:7">
      <c r="B98" s="244"/>
      <c r="C98" s="251" t="s">
        <v>69</v>
      </c>
      <c r="D98" s="252"/>
      <c r="E98" s="301" t="s">
        <v>44</v>
      </c>
      <c r="F98" s="301" t="s">
        <v>61</v>
      </c>
      <c r="G98" s="302" t="s">
        <v>62</v>
      </c>
    </row>
    <row r="99" spans="2:7">
      <c r="B99" s="244"/>
      <c r="C99" s="284" t="s">
        <v>618</v>
      </c>
      <c r="D99" s="285"/>
      <c r="E99" s="303">
        <v>1</v>
      </c>
      <c r="F99" s="304" t="str">
        <f t="shared" si="1"/>
        <v>Completed</v>
      </c>
      <c r="G99" s="305"/>
    </row>
    <row r="100" spans="2:7">
      <c r="B100" s="244"/>
      <c r="C100" s="255"/>
      <c r="D100" s="256"/>
      <c r="E100" s="306"/>
      <c r="F100" s="255" t="str">
        <f t="shared" ref="F100:F163" si="2">IF(E100=100%,"Completed","Goal")</f>
        <v>Goal</v>
      </c>
      <c r="G100" s="307"/>
    </row>
    <row r="101" spans="2:7">
      <c r="B101" s="244"/>
      <c r="C101" s="255"/>
      <c r="D101" s="256"/>
      <c r="E101" s="306"/>
      <c r="F101" s="255" t="str">
        <f t="shared" si="2"/>
        <v>Goal</v>
      </c>
      <c r="G101" s="307"/>
    </row>
    <row r="102" spans="2:7">
      <c r="B102" s="244"/>
      <c r="C102" s="255"/>
      <c r="D102" s="256"/>
      <c r="E102" s="306"/>
      <c r="F102" s="255" t="str">
        <f t="shared" si="2"/>
        <v>Goal</v>
      </c>
      <c r="G102" s="307"/>
    </row>
    <row r="103" ht="15.75" customHeight="1" spans="2:7">
      <c r="B103" s="244"/>
      <c r="C103" s="257"/>
      <c r="D103" s="258"/>
      <c r="E103" s="308"/>
      <c r="F103" s="309" t="str">
        <f t="shared" si="2"/>
        <v>Goal</v>
      </c>
      <c r="G103" s="310"/>
    </row>
    <row r="104" ht="15.75" customHeight="1" spans="2:7">
      <c r="B104" s="244"/>
      <c r="C104" s="432">
        <v>0.395833333333333</v>
      </c>
      <c r="D104" s="433"/>
      <c r="E104" s="311" t="s">
        <v>217</v>
      </c>
      <c r="F104" s="312"/>
      <c r="G104" s="313"/>
    </row>
    <row r="105" ht="15.75" customHeight="1" spans="2:7">
      <c r="B105" s="244"/>
      <c r="C105" s="259" t="s">
        <v>69</v>
      </c>
      <c r="D105" s="260"/>
      <c r="E105" s="314" t="s">
        <v>44</v>
      </c>
      <c r="F105" s="315" t="s">
        <v>61</v>
      </c>
      <c r="G105" s="314" t="s">
        <v>62</v>
      </c>
    </row>
    <row r="106" ht="50.25" customHeight="1" spans="2:7">
      <c r="B106" s="244"/>
      <c r="C106" s="447" t="s">
        <v>619</v>
      </c>
      <c r="D106" s="448" t="s">
        <v>620</v>
      </c>
      <c r="E106" s="316">
        <v>1</v>
      </c>
      <c r="F106" s="317" t="str">
        <f t="shared" si="2"/>
        <v>Completed</v>
      </c>
      <c r="G106" s="318"/>
    </row>
    <row r="107" spans="2:7">
      <c r="B107" s="244"/>
      <c r="C107" s="449"/>
      <c r="D107" s="450"/>
      <c r="E107" s="319"/>
      <c r="F107" s="320" t="str">
        <f t="shared" si="2"/>
        <v>Goal</v>
      </c>
      <c r="G107" s="321"/>
    </row>
    <row r="108" spans="2:7">
      <c r="B108" s="244"/>
      <c r="C108" s="263"/>
      <c r="D108" s="264"/>
      <c r="E108" s="319"/>
      <c r="F108" s="320" t="str">
        <f t="shared" si="2"/>
        <v>Goal</v>
      </c>
      <c r="G108" s="321"/>
    </row>
    <row r="109" spans="2:7">
      <c r="B109" s="244"/>
      <c r="C109" s="263"/>
      <c r="D109" s="264"/>
      <c r="E109" s="319"/>
      <c r="F109" s="320" t="str">
        <f t="shared" si="2"/>
        <v>Goal</v>
      </c>
      <c r="G109" s="321"/>
    </row>
    <row r="110" ht="15.75" customHeight="1" spans="2:7">
      <c r="B110" s="244"/>
      <c r="C110" s="265"/>
      <c r="D110" s="266"/>
      <c r="E110" s="322"/>
      <c r="F110" s="323" t="str">
        <f t="shared" si="2"/>
        <v>Goal</v>
      </c>
      <c r="G110" s="315"/>
    </row>
    <row r="111" ht="15.75" customHeight="1" spans="2:7">
      <c r="B111" s="244"/>
      <c r="C111" s="267">
        <v>0.520833333333333</v>
      </c>
      <c r="D111" s="268" t="s">
        <v>71</v>
      </c>
      <c r="E111" s="324"/>
      <c r="F111" s="325" t="str">
        <f t="shared" si="2"/>
        <v>Goal</v>
      </c>
      <c r="G111" s="326"/>
    </row>
    <row r="112" ht="15.75" customHeight="1" spans="2:7">
      <c r="B112" s="244"/>
      <c r="C112" s="269">
        <v>0.541666666666667</v>
      </c>
      <c r="D112" s="270"/>
      <c r="E112" s="327" t="s">
        <v>378</v>
      </c>
      <c r="F112" s="328"/>
      <c r="G112" s="329"/>
    </row>
    <row r="113" ht="15.75" customHeight="1" spans="2:7">
      <c r="B113" s="244"/>
      <c r="C113" s="269" t="s">
        <v>69</v>
      </c>
      <c r="D113" s="270"/>
      <c r="E113" s="330" t="s">
        <v>44</v>
      </c>
      <c r="F113" s="330" t="s">
        <v>61</v>
      </c>
      <c r="G113" s="329" t="s">
        <v>62</v>
      </c>
    </row>
    <row r="114" spans="2:7">
      <c r="B114" s="244"/>
      <c r="C114" s="273" t="s">
        <v>621</v>
      </c>
      <c r="D114" s="274"/>
      <c r="E114" s="361">
        <v>1</v>
      </c>
      <c r="F114" s="334" t="str">
        <f t="shared" si="2"/>
        <v>Completed</v>
      </c>
      <c r="G114" s="332"/>
    </row>
    <row r="115" spans="2:7">
      <c r="B115" s="244"/>
      <c r="C115" s="275" t="s">
        <v>622</v>
      </c>
      <c r="D115" s="276"/>
      <c r="E115" s="362">
        <v>1</v>
      </c>
      <c r="F115" s="336" t="str">
        <f t="shared" si="2"/>
        <v>Completed</v>
      </c>
      <c r="G115" s="337"/>
    </row>
    <row r="116" spans="2:7">
      <c r="B116" s="244"/>
      <c r="C116" s="357" t="s">
        <v>623</v>
      </c>
      <c r="D116" s="358"/>
      <c r="E116" s="362">
        <v>1</v>
      </c>
      <c r="F116" s="336" t="str">
        <f t="shared" si="2"/>
        <v>Completed</v>
      </c>
      <c r="G116" s="337"/>
    </row>
    <row r="117" spans="2:7">
      <c r="B117" s="244"/>
      <c r="C117" s="357"/>
      <c r="D117" s="358"/>
      <c r="E117" s="362"/>
      <c r="F117" s="336" t="str">
        <f t="shared" si="2"/>
        <v>Goal</v>
      </c>
      <c r="G117" s="337"/>
    </row>
    <row r="118" spans="2:7">
      <c r="B118" s="244"/>
      <c r="C118" s="357"/>
      <c r="D118" s="358"/>
      <c r="E118" s="451"/>
      <c r="F118" s="336" t="str">
        <f t="shared" si="2"/>
        <v>Goal</v>
      </c>
      <c r="G118" s="337"/>
    </row>
    <row r="119" spans="2:7">
      <c r="B119" s="244"/>
      <c r="C119" s="357"/>
      <c r="D119" s="358"/>
      <c r="E119" s="451"/>
      <c r="F119" s="336" t="str">
        <f t="shared" si="2"/>
        <v>Goal</v>
      </c>
      <c r="G119" s="337"/>
    </row>
    <row r="120" spans="2:7">
      <c r="B120" s="244"/>
      <c r="C120" s="357"/>
      <c r="D120" s="358"/>
      <c r="E120" s="451"/>
      <c r="F120" s="336" t="str">
        <f t="shared" si="2"/>
        <v>Goal</v>
      </c>
      <c r="G120" s="337"/>
    </row>
    <row r="121" spans="2:7">
      <c r="B121" s="244"/>
      <c r="C121" s="357"/>
      <c r="D121" s="358"/>
      <c r="E121" s="451"/>
      <c r="F121" s="336" t="str">
        <f t="shared" si="2"/>
        <v>Goal</v>
      </c>
      <c r="G121" s="337"/>
    </row>
    <row r="122" spans="2:7">
      <c r="B122" s="244"/>
      <c r="C122" s="357"/>
      <c r="D122" s="358"/>
      <c r="E122" s="451"/>
      <c r="F122" s="336" t="str">
        <f t="shared" si="2"/>
        <v>Goal</v>
      </c>
      <c r="G122" s="337"/>
    </row>
    <row r="123" ht="15.75" customHeight="1" spans="2:7">
      <c r="B123" s="244"/>
      <c r="C123" s="430" t="s">
        <v>611</v>
      </c>
      <c r="D123" s="431"/>
      <c r="E123" s="364"/>
      <c r="F123" s="340" t="str">
        <f t="shared" si="2"/>
        <v>Goal</v>
      </c>
      <c r="G123" s="341"/>
    </row>
    <row r="124" spans="2:7">
      <c r="B124" s="244"/>
      <c r="C124" s="279">
        <v>0.666666666666667</v>
      </c>
      <c r="D124" s="280" t="s">
        <v>391</v>
      </c>
      <c r="E124" s="342"/>
      <c r="F124" s="452" t="str">
        <f t="shared" si="2"/>
        <v>Goal</v>
      </c>
      <c r="G124" s="343"/>
    </row>
    <row r="125" ht="15.75" customHeight="1" spans="2:7">
      <c r="B125" s="281"/>
      <c r="C125" s="282">
        <v>0.75</v>
      </c>
      <c r="D125" s="283" t="s">
        <v>392</v>
      </c>
      <c r="E125" s="344"/>
      <c r="F125" s="283" t="str">
        <f t="shared" si="2"/>
        <v>Goal</v>
      </c>
      <c r="G125" s="345"/>
    </row>
    <row r="127" ht="15.15"/>
    <row r="128" ht="21.75" customHeight="1" spans="2:7">
      <c r="B128" s="242" t="s">
        <v>58</v>
      </c>
      <c r="C128" s="243" t="s">
        <v>59</v>
      </c>
      <c r="D128" s="242" t="s">
        <v>60</v>
      </c>
      <c r="E128" s="242" t="s">
        <v>44</v>
      </c>
      <c r="F128" s="243" t="s">
        <v>61</v>
      </c>
      <c r="G128" s="286" t="s">
        <v>62</v>
      </c>
    </row>
    <row r="129" spans="2:7">
      <c r="B129" s="244">
        <v>45526</v>
      </c>
      <c r="C129" s="245">
        <v>0.208333333333333</v>
      </c>
      <c r="D129" s="246" t="s">
        <v>63</v>
      </c>
      <c r="E129" s="287">
        <v>1</v>
      </c>
      <c r="F129" s="288" t="str">
        <f t="shared" si="2"/>
        <v>Completed</v>
      </c>
      <c r="G129" s="289"/>
    </row>
    <row r="130" spans="2:7">
      <c r="B130" s="244"/>
      <c r="C130" s="247">
        <v>0.215277777777778</v>
      </c>
      <c r="D130" s="248" t="s">
        <v>373</v>
      </c>
      <c r="E130" s="290">
        <v>1</v>
      </c>
      <c r="F130" s="291" t="str">
        <f t="shared" si="2"/>
        <v>Completed</v>
      </c>
      <c r="G130" s="292"/>
    </row>
    <row r="131" spans="2:7">
      <c r="B131" s="244"/>
      <c r="C131" s="247">
        <v>0.243055555555556</v>
      </c>
      <c r="D131" s="248" t="s">
        <v>374</v>
      </c>
      <c r="E131" s="293">
        <v>1</v>
      </c>
      <c r="F131" s="294" t="str">
        <f t="shared" si="2"/>
        <v>Completed</v>
      </c>
      <c r="G131" s="292"/>
    </row>
    <row r="132" spans="2:7">
      <c r="B132" s="244"/>
      <c r="C132" s="247">
        <v>0.277777777777778</v>
      </c>
      <c r="D132" s="248" t="s">
        <v>375</v>
      </c>
      <c r="E132" s="293">
        <v>1</v>
      </c>
      <c r="F132" s="294" t="str">
        <f t="shared" si="2"/>
        <v>Completed</v>
      </c>
      <c r="G132" s="292"/>
    </row>
    <row r="133" ht="15.75" customHeight="1" spans="2:7">
      <c r="B133" s="244"/>
      <c r="C133" s="249">
        <v>0.326388888888889</v>
      </c>
      <c r="D133" s="250" t="s">
        <v>376</v>
      </c>
      <c r="E133" s="295">
        <v>1</v>
      </c>
      <c r="F133" s="296" t="str">
        <f t="shared" si="2"/>
        <v>Completed</v>
      </c>
      <c r="G133" s="297"/>
    </row>
    <row r="134" ht="15.75" customHeight="1" spans="2:7">
      <c r="B134" s="244"/>
      <c r="C134" s="251">
        <v>0.354166666666667</v>
      </c>
      <c r="D134" s="252"/>
      <c r="E134" s="298" t="s">
        <v>64</v>
      </c>
      <c r="F134" s="299"/>
      <c r="G134" s="300"/>
    </row>
    <row r="135" ht="15.75" customHeight="1" spans="2:7">
      <c r="B135" s="244"/>
      <c r="C135" s="251" t="s">
        <v>69</v>
      </c>
      <c r="D135" s="252"/>
      <c r="E135" s="301" t="s">
        <v>44</v>
      </c>
      <c r="F135" s="301" t="s">
        <v>61</v>
      </c>
      <c r="G135" s="302" t="s">
        <v>62</v>
      </c>
    </row>
    <row r="136" spans="2:7">
      <c r="B136" s="244"/>
      <c r="C136" s="284"/>
      <c r="D136" s="285"/>
      <c r="E136" s="303"/>
      <c r="F136" s="304" t="str">
        <f t="shared" si="2"/>
        <v>Goal</v>
      </c>
      <c r="G136" s="305"/>
    </row>
    <row r="137" spans="2:7">
      <c r="B137" s="244"/>
      <c r="C137" s="255"/>
      <c r="D137" s="256"/>
      <c r="E137" s="306"/>
      <c r="F137" s="255" t="str">
        <f t="shared" si="2"/>
        <v>Goal</v>
      </c>
      <c r="G137" s="307"/>
    </row>
    <row r="138" spans="2:7">
      <c r="B138" s="244"/>
      <c r="C138" s="255"/>
      <c r="D138" s="256"/>
      <c r="E138" s="306"/>
      <c r="F138" s="255" t="str">
        <f t="shared" si="2"/>
        <v>Goal</v>
      </c>
      <c r="G138" s="307"/>
    </row>
    <row r="139" spans="2:7">
      <c r="B139" s="244"/>
      <c r="C139" s="255"/>
      <c r="D139" s="256"/>
      <c r="E139" s="306"/>
      <c r="F139" s="255" t="str">
        <f t="shared" si="2"/>
        <v>Goal</v>
      </c>
      <c r="G139" s="307"/>
    </row>
    <row r="140" ht="15.75" customHeight="1" spans="2:7">
      <c r="B140" s="244"/>
      <c r="C140" s="257"/>
      <c r="D140" s="258"/>
      <c r="E140" s="308"/>
      <c r="F140" s="309" t="str">
        <f t="shared" si="2"/>
        <v>Goal</v>
      </c>
      <c r="G140" s="310"/>
    </row>
    <row r="141" ht="15.75" customHeight="1" spans="2:7">
      <c r="B141" s="244"/>
      <c r="C141" s="259">
        <v>0.395833333333333</v>
      </c>
      <c r="D141" s="260"/>
      <c r="E141" s="311" t="s">
        <v>217</v>
      </c>
      <c r="F141" s="312"/>
      <c r="G141" s="313"/>
    </row>
    <row r="142" ht="15.75" customHeight="1" spans="2:7">
      <c r="B142" s="244"/>
      <c r="C142" s="432" t="s">
        <v>69</v>
      </c>
      <c r="D142" s="433"/>
      <c r="E142" s="314" t="s">
        <v>44</v>
      </c>
      <c r="F142" s="315" t="s">
        <v>61</v>
      </c>
      <c r="G142" s="314" t="s">
        <v>62</v>
      </c>
    </row>
    <row r="143" ht="30" customHeight="1" spans="2:7">
      <c r="B143" s="244"/>
      <c r="C143" s="261" t="s">
        <v>624</v>
      </c>
      <c r="D143" s="445" t="s">
        <v>625</v>
      </c>
      <c r="E143" s="316">
        <v>1</v>
      </c>
      <c r="F143" s="317" t="str">
        <f t="shared" si="2"/>
        <v>Completed</v>
      </c>
      <c r="G143" s="318"/>
    </row>
    <row r="144" spans="2:7">
      <c r="B144" s="244"/>
      <c r="C144" s="449" t="s">
        <v>626</v>
      </c>
      <c r="D144" s="450"/>
      <c r="E144" s="319">
        <v>1</v>
      </c>
      <c r="F144" s="320" t="str">
        <f t="shared" si="2"/>
        <v>Completed</v>
      </c>
      <c r="G144" s="321"/>
    </row>
    <row r="145" spans="2:7">
      <c r="B145" s="244"/>
      <c r="C145" s="263"/>
      <c r="D145" s="264"/>
      <c r="E145" s="319"/>
      <c r="F145" s="320" t="str">
        <f t="shared" si="2"/>
        <v>Goal</v>
      </c>
      <c r="G145" s="321"/>
    </row>
    <row r="146" spans="2:7">
      <c r="B146" s="244"/>
      <c r="C146" s="263"/>
      <c r="D146" s="264"/>
      <c r="E146" s="319"/>
      <c r="F146" s="320" t="str">
        <f t="shared" si="2"/>
        <v>Goal</v>
      </c>
      <c r="G146" s="321"/>
    </row>
    <row r="147" ht="15.75" customHeight="1" spans="2:7">
      <c r="B147" s="244"/>
      <c r="C147" s="265"/>
      <c r="D147" s="266"/>
      <c r="E147" s="322"/>
      <c r="F147" s="323" t="str">
        <f t="shared" si="2"/>
        <v>Goal</v>
      </c>
      <c r="G147" s="315"/>
    </row>
    <row r="148" ht="15.75" customHeight="1" spans="2:7">
      <c r="B148" s="244"/>
      <c r="C148" s="267">
        <v>0.520833333333333</v>
      </c>
      <c r="D148" s="268" t="s">
        <v>71</v>
      </c>
      <c r="E148" s="324"/>
      <c r="F148" s="325" t="str">
        <f t="shared" si="2"/>
        <v>Goal</v>
      </c>
      <c r="G148" s="326"/>
    </row>
    <row r="149" ht="15.75" customHeight="1" spans="2:7">
      <c r="B149" s="244"/>
      <c r="C149" s="269">
        <v>0.541666666666667</v>
      </c>
      <c r="D149" s="270"/>
      <c r="E149" s="327" t="s">
        <v>378</v>
      </c>
      <c r="F149" s="328"/>
      <c r="G149" s="329"/>
    </row>
    <row r="150" ht="15.75" customHeight="1" spans="2:7">
      <c r="B150" s="244"/>
      <c r="C150" s="269" t="s">
        <v>69</v>
      </c>
      <c r="D150" s="270"/>
      <c r="E150" s="330" t="s">
        <v>44</v>
      </c>
      <c r="F150" s="330" t="s">
        <v>61</v>
      </c>
      <c r="G150" s="329" t="s">
        <v>62</v>
      </c>
    </row>
    <row r="151" spans="2:7">
      <c r="B151" s="244"/>
      <c r="C151" s="275" t="s">
        <v>622</v>
      </c>
      <c r="D151" s="276"/>
      <c r="E151" s="361">
        <v>1</v>
      </c>
      <c r="F151" s="334" t="str">
        <f t="shared" si="2"/>
        <v>Completed</v>
      </c>
      <c r="G151" s="332"/>
    </row>
    <row r="152" spans="2:7">
      <c r="B152" s="244"/>
      <c r="C152" s="357" t="s">
        <v>623</v>
      </c>
      <c r="D152" s="358"/>
      <c r="E152" s="362">
        <v>1</v>
      </c>
      <c r="F152" s="336" t="str">
        <f t="shared" si="2"/>
        <v>Completed</v>
      </c>
      <c r="G152" s="337"/>
    </row>
    <row r="153" spans="2:7">
      <c r="B153" s="244"/>
      <c r="C153" s="357"/>
      <c r="D153" s="358"/>
      <c r="E153" s="362"/>
      <c r="F153" s="336" t="str">
        <f t="shared" si="2"/>
        <v>Goal</v>
      </c>
      <c r="G153" s="337"/>
    </row>
    <row r="154" spans="2:7">
      <c r="B154" s="244"/>
      <c r="C154" s="357"/>
      <c r="D154" s="358"/>
      <c r="E154" s="362"/>
      <c r="F154" s="336" t="str">
        <f t="shared" si="2"/>
        <v>Goal</v>
      </c>
      <c r="G154" s="337"/>
    </row>
    <row r="155" ht="15.75" customHeight="1" spans="2:7">
      <c r="B155" s="244"/>
      <c r="C155" s="357"/>
      <c r="D155" s="358"/>
      <c r="E155" s="451"/>
      <c r="F155" s="336" t="str">
        <f t="shared" si="2"/>
        <v>Goal</v>
      </c>
      <c r="G155" s="337"/>
    </row>
    <row r="156" ht="15.75" customHeight="1" spans="2:7">
      <c r="B156" s="244"/>
      <c r="C156" s="357"/>
      <c r="D156" s="358"/>
      <c r="E156" s="451"/>
      <c r="F156" s="336" t="str">
        <f t="shared" si="2"/>
        <v>Goal</v>
      </c>
      <c r="G156" s="337"/>
    </row>
    <row r="157" ht="15.75" customHeight="1" spans="2:7">
      <c r="B157" s="244"/>
      <c r="C157" s="357"/>
      <c r="D157" s="358"/>
      <c r="E157" s="451"/>
      <c r="F157" s="336" t="str">
        <f t="shared" si="2"/>
        <v>Goal</v>
      </c>
      <c r="G157" s="337"/>
    </row>
    <row r="158" ht="15.75" customHeight="1" spans="2:7">
      <c r="B158" s="244"/>
      <c r="C158" s="357"/>
      <c r="D158" s="358"/>
      <c r="E158" s="451"/>
      <c r="F158" s="336" t="str">
        <f t="shared" si="2"/>
        <v>Goal</v>
      </c>
      <c r="G158" s="337"/>
    </row>
    <row r="159" ht="15.75" customHeight="1" spans="2:7">
      <c r="B159" s="244"/>
      <c r="C159" s="357"/>
      <c r="D159" s="358"/>
      <c r="E159" s="451"/>
      <c r="F159" s="336" t="str">
        <f t="shared" si="2"/>
        <v>Goal</v>
      </c>
      <c r="G159" s="337"/>
    </row>
    <row r="160" ht="15.75" customHeight="1" spans="2:7">
      <c r="B160" s="244"/>
      <c r="C160" s="430" t="s">
        <v>611</v>
      </c>
      <c r="D160" s="431"/>
      <c r="E160" s="364">
        <v>1</v>
      </c>
      <c r="F160" s="340" t="str">
        <f t="shared" si="2"/>
        <v>Completed</v>
      </c>
      <c r="G160" s="341"/>
    </row>
    <row r="161" spans="2:7">
      <c r="B161" s="244"/>
      <c r="C161" s="279">
        <v>0.666666666666667</v>
      </c>
      <c r="D161" s="280" t="s">
        <v>391</v>
      </c>
      <c r="E161" s="342"/>
      <c r="F161" s="280" t="str">
        <f t="shared" si="2"/>
        <v>Goal</v>
      </c>
      <c r="G161" s="343"/>
    </row>
    <row r="162" ht="15.75" customHeight="1" spans="2:7">
      <c r="B162" s="281"/>
      <c r="C162" s="282">
        <v>0.75</v>
      </c>
      <c r="D162" s="283" t="s">
        <v>392</v>
      </c>
      <c r="E162" s="344"/>
      <c r="F162" s="283" t="str">
        <f t="shared" si="2"/>
        <v>Goal</v>
      </c>
      <c r="G162" s="345"/>
    </row>
    <row r="164" ht="15.15"/>
    <row r="165" ht="45" customHeight="1" spans="2:9">
      <c r="B165" s="366" t="s">
        <v>462</v>
      </c>
      <c r="C165" s="367"/>
      <c r="D165" s="368" t="s">
        <v>404</v>
      </c>
      <c r="E165" s="368" t="s">
        <v>217</v>
      </c>
      <c r="F165" s="368" t="s">
        <v>405</v>
      </c>
      <c r="G165" s="368" t="s">
        <v>406</v>
      </c>
      <c r="H165" s="378" t="s">
        <v>44</v>
      </c>
      <c r="I165" s="384" t="s">
        <v>78</v>
      </c>
    </row>
    <row r="166" ht="99.75" customHeight="1" spans="2:9">
      <c r="B166" s="369">
        <v>45523</v>
      </c>
      <c r="C166" s="370">
        <v>45527</v>
      </c>
      <c r="D166" s="371" t="s">
        <v>626</v>
      </c>
      <c r="E166" s="371" t="s">
        <v>627</v>
      </c>
      <c r="F166" s="371" t="s">
        <v>83</v>
      </c>
      <c r="G166" s="379" t="s">
        <v>628</v>
      </c>
      <c r="H166" s="380"/>
      <c r="I166" s="385"/>
    </row>
    <row r="167" ht="30" customHeight="1" spans="2:9">
      <c r="B167" s="372"/>
      <c r="C167" s="373"/>
      <c r="D167" s="374"/>
      <c r="E167" s="374" t="s">
        <v>606</v>
      </c>
      <c r="F167" s="374"/>
      <c r="G167" s="221" t="s">
        <v>629</v>
      </c>
      <c r="H167" s="381"/>
      <c r="I167" s="386" t="s">
        <v>79</v>
      </c>
    </row>
    <row r="168" ht="99.75" customHeight="1" spans="2:9">
      <c r="B168" s="372"/>
      <c r="C168" s="373"/>
      <c r="D168" s="374"/>
      <c r="E168" s="374" t="s">
        <v>630</v>
      </c>
      <c r="F168" s="374"/>
      <c r="G168" s="221" t="s">
        <v>592</v>
      </c>
      <c r="H168" s="381"/>
      <c r="I168" s="386" t="s">
        <v>81</v>
      </c>
    </row>
    <row r="169" ht="30" customHeight="1" spans="2:9">
      <c r="B169" s="372"/>
      <c r="C169" s="373"/>
      <c r="D169" s="374"/>
      <c r="E169" s="374" t="s">
        <v>631</v>
      </c>
      <c r="F169" s="374"/>
      <c r="G169" s="221" t="s">
        <v>593</v>
      </c>
      <c r="H169" s="381"/>
      <c r="I169" s="386" t="s">
        <v>82</v>
      </c>
    </row>
    <row r="170" ht="15" customHeight="1" spans="2:9">
      <c r="B170" s="372"/>
      <c r="C170" s="373"/>
      <c r="D170" s="374"/>
      <c r="E170" s="374" t="s">
        <v>624</v>
      </c>
      <c r="F170" s="374"/>
      <c r="G170" s="221"/>
      <c r="H170" s="381"/>
      <c r="I170" s="386" t="s">
        <v>84</v>
      </c>
    </row>
    <row r="171" ht="15" customHeight="1" spans="2:9">
      <c r="B171" s="372"/>
      <c r="C171" s="373"/>
      <c r="D171" s="374"/>
      <c r="E171" s="374"/>
      <c r="F171" s="374"/>
      <c r="G171" s="221"/>
      <c r="H171" s="381"/>
      <c r="I171" s="386" t="s">
        <v>85</v>
      </c>
    </row>
    <row r="172" ht="15" customHeight="1" spans="2:9">
      <c r="B172" s="372"/>
      <c r="C172" s="373"/>
      <c r="D172" s="374"/>
      <c r="E172" s="374"/>
      <c r="F172" s="374"/>
      <c r="G172" s="221"/>
      <c r="H172" s="381"/>
      <c r="I172" s="387"/>
    </row>
    <row r="173" ht="15" customHeight="1" spans="2:9">
      <c r="B173" s="372"/>
      <c r="C173" s="373"/>
      <c r="D173" s="374"/>
      <c r="E173" s="374"/>
      <c r="F173" s="374"/>
      <c r="G173" s="221"/>
      <c r="H173" s="381"/>
      <c r="I173" s="387"/>
    </row>
    <row r="174" ht="15" customHeight="1" spans="2:9">
      <c r="B174" s="372"/>
      <c r="C174" s="373"/>
      <c r="D174" s="374"/>
      <c r="E174" s="374"/>
      <c r="F174" s="374"/>
      <c r="G174" s="221"/>
      <c r="H174" s="381"/>
      <c r="I174" s="387"/>
    </row>
    <row r="175" ht="15" customHeight="1" spans="2:9">
      <c r="B175" s="375"/>
      <c r="C175" s="376"/>
      <c r="D175" s="377"/>
      <c r="E175" s="377"/>
      <c r="F175" s="377"/>
      <c r="G175" s="382"/>
      <c r="H175" s="383"/>
      <c r="I175" s="388"/>
    </row>
    <row r="177" ht="15.15"/>
    <row r="178" ht="21.75" customHeight="1" spans="2:7">
      <c r="B178" s="242" t="s">
        <v>58</v>
      </c>
      <c r="C178" s="243" t="s">
        <v>59</v>
      </c>
      <c r="D178" s="242" t="s">
        <v>60</v>
      </c>
      <c r="E178" s="242" t="s">
        <v>44</v>
      </c>
      <c r="F178" s="243" t="s">
        <v>61</v>
      </c>
      <c r="G178" s="286" t="s">
        <v>62</v>
      </c>
    </row>
    <row r="179" spans="2:7">
      <c r="B179" s="244">
        <v>45527</v>
      </c>
      <c r="C179" s="245">
        <v>0.208333333333333</v>
      </c>
      <c r="D179" s="246" t="s">
        <v>63</v>
      </c>
      <c r="E179" s="287"/>
      <c r="F179" s="288" t="str">
        <f t="shared" ref="F164:F227" si="3">IF(E179=100%,"Completed","Goal")</f>
        <v>Goal</v>
      </c>
      <c r="G179" s="289"/>
    </row>
    <row r="180" spans="2:7">
      <c r="B180" s="244"/>
      <c r="C180" s="247">
        <v>0.215277777777778</v>
      </c>
      <c r="D180" s="248" t="s">
        <v>373</v>
      </c>
      <c r="E180" s="290"/>
      <c r="F180" s="291" t="str">
        <f t="shared" si="3"/>
        <v>Goal</v>
      </c>
      <c r="G180" s="292"/>
    </row>
    <row r="181" spans="2:7">
      <c r="B181" s="244"/>
      <c r="C181" s="247">
        <v>0.243055555555556</v>
      </c>
      <c r="D181" s="248" t="s">
        <v>374</v>
      </c>
      <c r="E181" s="293"/>
      <c r="F181" s="294" t="str">
        <f t="shared" si="3"/>
        <v>Goal</v>
      </c>
      <c r="G181" s="292"/>
    </row>
    <row r="182" spans="2:7">
      <c r="B182" s="244"/>
      <c r="C182" s="247">
        <v>0.277777777777778</v>
      </c>
      <c r="D182" s="248" t="s">
        <v>375</v>
      </c>
      <c r="E182" s="293"/>
      <c r="F182" s="294" t="str">
        <f t="shared" si="3"/>
        <v>Goal</v>
      </c>
      <c r="G182" s="292"/>
    </row>
    <row r="183" ht="15.75" customHeight="1" spans="2:7">
      <c r="B183" s="244"/>
      <c r="C183" s="249">
        <v>0.326388888888889</v>
      </c>
      <c r="D183" s="250" t="s">
        <v>376</v>
      </c>
      <c r="E183" s="295"/>
      <c r="F183" s="296" t="str">
        <f t="shared" si="3"/>
        <v>Goal</v>
      </c>
      <c r="G183" s="297"/>
    </row>
    <row r="184" ht="15.75" customHeight="1" spans="2:7">
      <c r="B184" s="244"/>
      <c r="C184" s="251">
        <v>0.354166666666667</v>
      </c>
      <c r="D184" s="252"/>
      <c r="E184" s="298" t="s">
        <v>64</v>
      </c>
      <c r="F184" s="299"/>
      <c r="G184" s="300"/>
    </row>
    <row r="185" ht="15.75" customHeight="1" spans="2:7">
      <c r="B185" s="244"/>
      <c r="C185" s="251" t="s">
        <v>69</v>
      </c>
      <c r="D185" s="252"/>
      <c r="E185" s="301" t="s">
        <v>44</v>
      </c>
      <c r="F185" s="301" t="s">
        <v>61</v>
      </c>
      <c r="G185" s="302" t="s">
        <v>62</v>
      </c>
    </row>
    <row r="186" spans="2:7">
      <c r="B186" s="244"/>
      <c r="C186" s="284" t="s">
        <v>618</v>
      </c>
      <c r="D186" s="285"/>
      <c r="E186" s="303">
        <v>1</v>
      </c>
      <c r="F186" s="304" t="str">
        <f t="shared" si="3"/>
        <v>Completed</v>
      </c>
      <c r="G186" s="305"/>
    </row>
    <row r="187" spans="2:7">
      <c r="B187" s="244"/>
      <c r="C187" s="255"/>
      <c r="D187" s="256"/>
      <c r="E187" s="306"/>
      <c r="F187" s="255" t="str">
        <f t="shared" si="3"/>
        <v>Goal</v>
      </c>
      <c r="G187" s="307"/>
    </row>
    <row r="188" spans="2:7">
      <c r="B188" s="244"/>
      <c r="C188" s="255"/>
      <c r="D188" s="256"/>
      <c r="E188" s="306"/>
      <c r="F188" s="255" t="str">
        <f t="shared" si="3"/>
        <v>Goal</v>
      </c>
      <c r="G188" s="307"/>
    </row>
    <row r="189" spans="2:7">
      <c r="B189" s="244"/>
      <c r="C189" s="255"/>
      <c r="D189" s="256"/>
      <c r="E189" s="306"/>
      <c r="F189" s="255" t="str">
        <f t="shared" si="3"/>
        <v>Goal</v>
      </c>
      <c r="G189" s="307"/>
    </row>
    <row r="190" ht="15.75" customHeight="1" spans="2:7">
      <c r="B190" s="244"/>
      <c r="C190" s="257"/>
      <c r="D190" s="258"/>
      <c r="E190" s="308"/>
      <c r="F190" s="309" t="str">
        <f t="shared" si="3"/>
        <v>Goal</v>
      </c>
      <c r="G190" s="310"/>
    </row>
    <row r="191" ht="15.75" customHeight="1" spans="2:7">
      <c r="B191" s="244"/>
      <c r="C191" s="259">
        <v>0.395833333333333</v>
      </c>
      <c r="D191" s="260"/>
      <c r="E191" s="311" t="s">
        <v>217</v>
      </c>
      <c r="F191" s="312"/>
      <c r="G191" s="313"/>
    </row>
    <row r="192" ht="15.75" customHeight="1" spans="2:7">
      <c r="B192" s="244"/>
      <c r="C192" s="259" t="s">
        <v>69</v>
      </c>
      <c r="D192" s="260"/>
      <c r="E192" s="314" t="s">
        <v>44</v>
      </c>
      <c r="F192" s="315" t="s">
        <v>61</v>
      </c>
      <c r="G192" s="314" t="s">
        <v>62</v>
      </c>
    </row>
    <row r="193" spans="2:7">
      <c r="B193" s="244"/>
      <c r="C193" s="261"/>
      <c r="D193" s="262"/>
      <c r="E193" s="316"/>
      <c r="F193" s="317" t="str">
        <f t="shared" si="3"/>
        <v>Goal</v>
      </c>
      <c r="G193" s="318"/>
    </row>
    <row r="194" spans="2:7">
      <c r="B194" s="244"/>
      <c r="C194" s="263"/>
      <c r="D194" s="264"/>
      <c r="E194" s="319"/>
      <c r="F194" s="320" t="str">
        <f t="shared" si="3"/>
        <v>Goal</v>
      </c>
      <c r="G194" s="321"/>
    </row>
    <row r="195" spans="2:7">
      <c r="B195" s="244"/>
      <c r="C195" s="263"/>
      <c r="D195" s="264"/>
      <c r="E195" s="319"/>
      <c r="F195" s="320" t="str">
        <f t="shared" si="3"/>
        <v>Goal</v>
      </c>
      <c r="G195" s="321"/>
    </row>
    <row r="196" spans="2:7">
      <c r="B196" s="244"/>
      <c r="C196" s="263"/>
      <c r="D196" s="264"/>
      <c r="E196" s="319"/>
      <c r="F196" s="320" t="str">
        <f t="shared" si="3"/>
        <v>Goal</v>
      </c>
      <c r="G196" s="321"/>
    </row>
    <row r="197" ht="15.75" customHeight="1" spans="2:7">
      <c r="B197" s="244"/>
      <c r="C197" s="265"/>
      <c r="D197" s="266"/>
      <c r="E197" s="322"/>
      <c r="F197" s="323" t="str">
        <f t="shared" si="3"/>
        <v>Goal</v>
      </c>
      <c r="G197" s="315"/>
    </row>
    <row r="198" ht="15.75" customHeight="1" spans="2:7">
      <c r="B198" s="244"/>
      <c r="C198" s="267">
        <v>0.520833333333333</v>
      </c>
      <c r="D198" s="268" t="s">
        <v>71</v>
      </c>
      <c r="E198" s="324"/>
      <c r="F198" s="325" t="str">
        <f t="shared" si="3"/>
        <v>Goal</v>
      </c>
      <c r="G198" s="326"/>
    </row>
    <row r="199" ht="15.75" customHeight="1" spans="2:7">
      <c r="B199" s="244"/>
      <c r="C199" s="269">
        <v>0.541666666666667</v>
      </c>
      <c r="D199" s="270"/>
      <c r="E199" s="327" t="s">
        <v>378</v>
      </c>
      <c r="F199" s="328"/>
      <c r="G199" s="329"/>
    </row>
    <row r="200" ht="15.75" customHeight="1" spans="2:7">
      <c r="B200" s="244"/>
      <c r="C200" s="269" t="s">
        <v>69</v>
      </c>
      <c r="D200" s="270"/>
      <c r="E200" s="330" t="s">
        <v>44</v>
      </c>
      <c r="F200" s="330" t="s">
        <v>61</v>
      </c>
      <c r="G200" s="329" t="s">
        <v>62</v>
      </c>
    </row>
    <row r="201" spans="2:7">
      <c r="B201" s="244"/>
      <c r="C201" s="275" t="s">
        <v>622</v>
      </c>
      <c r="D201" s="276"/>
      <c r="E201" s="361">
        <v>1</v>
      </c>
      <c r="F201" s="334" t="str">
        <f t="shared" si="3"/>
        <v>Completed</v>
      </c>
      <c r="G201" s="332"/>
    </row>
    <row r="202" spans="2:7">
      <c r="B202" s="244"/>
      <c r="C202" s="357" t="s">
        <v>623</v>
      </c>
      <c r="D202" s="358"/>
      <c r="E202" s="362">
        <v>1</v>
      </c>
      <c r="F202" s="336" t="str">
        <f t="shared" si="3"/>
        <v>Completed</v>
      </c>
      <c r="G202" s="337"/>
    </row>
    <row r="203" spans="2:7">
      <c r="B203" s="244"/>
      <c r="C203" s="357" t="s">
        <v>106</v>
      </c>
      <c r="D203" s="358"/>
      <c r="E203" s="362">
        <v>1</v>
      </c>
      <c r="F203" s="336" t="str">
        <f t="shared" si="3"/>
        <v>Completed</v>
      </c>
      <c r="G203" s="337"/>
    </row>
    <row r="204" spans="2:7">
      <c r="B204" s="244"/>
      <c r="C204" s="357"/>
      <c r="D204" s="358"/>
      <c r="E204" s="362"/>
      <c r="F204" s="336" t="str">
        <f t="shared" si="3"/>
        <v>Goal</v>
      </c>
      <c r="G204" s="337"/>
    </row>
    <row r="205" spans="2:7">
      <c r="B205" s="244"/>
      <c r="C205" s="357"/>
      <c r="D205" s="358"/>
      <c r="E205" s="451"/>
      <c r="F205" s="336" t="str">
        <f t="shared" si="3"/>
        <v>Goal</v>
      </c>
      <c r="G205" s="337"/>
    </row>
    <row r="206" spans="2:7">
      <c r="B206" s="244"/>
      <c r="C206" s="357"/>
      <c r="D206" s="358"/>
      <c r="E206" s="451"/>
      <c r="F206" s="336" t="str">
        <f t="shared" si="3"/>
        <v>Goal</v>
      </c>
      <c r="G206" s="337"/>
    </row>
    <row r="207" spans="2:7">
      <c r="B207" s="244"/>
      <c r="C207" s="357"/>
      <c r="D207" s="358"/>
      <c r="E207" s="451"/>
      <c r="F207" s="336" t="str">
        <f t="shared" si="3"/>
        <v>Goal</v>
      </c>
      <c r="G207" s="337"/>
    </row>
    <row r="208" spans="2:7">
      <c r="B208" s="244"/>
      <c r="C208" s="357"/>
      <c r="D208" s="358"/>
      <c r="E208" s="451"/>
      <c r="F208" s="336" t="str">
        <f t="shared" si="3"/>
        <v>Goal</v>
      </c>
      <c r="G208" s="337"/>
    </row>
    <row r="209" spans="2:7">
      <c r="B209" s="244"/>
      <c r="C209" s="357"/>
      <c r="D209" s="358"/>
      <c r="E209" s="451"/>
      <c r="F209" s="336" t="str">
        <f t="shared" si="3"/>
        <v>Goal</v>
      </c>
      <c r="G209" s="337"/>
    </row>
    <row r="210" ht="15.75" customHeight="1" spans="2:7">
      <c r="B210" s="244"/>
      <c r="C210" s="359"/>
      <c r="D210" s="360"/>
      <c r="E210" s="364"/>
      <c r="F210" s="340" t="str">
        <f t="shared" si="3"/>
        <v>Goal</v>
      </c>
      <c r="G210" s="341"/>
    </row>
    <row r="211" spans="2:7">
      <c r="B211" s="244"/>
      <c r="C211" s="279">
        <v>0.666666666666667</v>
      </c>
      <c r="D211" s="280" t="s">
        <v>391</v>
      </c>
      <c r="E211" s="342"/>
      <c r="F211" s="280" t="str">
        <f t="shared" si="3"/>
        <v>Goal</v>
      </c>
      <c r="G211" s="343"/>
    </row>
    <row r="212" ht="15.75" customHeight="1" spans="2:7">
      <c r="B212" s="281"/>
      <c r="C212" s="282">
        <v>0.75</v>
      </c>
      <c r="D212" s="283" t="s">
        <v>392</v>
      </c>
      <c r="E212" s="344"/>
      <c r="F212" s="283" t="str">
        <f t="shared" si="3"/>
        <v>Goal</v>
      </c>
      <c r="G212" s="345"/>
    </row>
    <row r="214" ht="15.15"/>
    <row r="215" ht="21.75" customHeight="1" spans="2:7">
      <c r="B215" s="242" t="s">
        <v>58</v>
      </c>
      <c r="C215" s="243" t="s">
        <v>59</v>
      </c>
      <c r="D215" s="242" t="s">
        <v>60</v>
      </c>
      <c r="E215" s="242" t="s">
        <v>44</v>
      </c>
      <c r="F215" s="243" t="s">
        <v>61</v>
      </c>
      <c r="G215" s="286" t="s">
        <v>62</v>
      </c>
    </row>
    <row r="216" ht="23.25" customHeight="1" spans="2:7">
      <c r="B216" s="453"/>
      <c r="C216" s="245">
        <v>0.208333333333333</v>
      </c>
      <c r="D216" s="246" t="s">
        <v>63</v>
      </c>
      <c r="E216" s="287"/>
      <c r="F216" s="288" t="str">
        <f t="shared" si="3"/>
        <v>Goal</v>
      </c>
      <c r="G216" s="289"/>
    </row>
    <row r="217" ht="15" customHeight="1" spans="2:7">
      <c r="B217" s="453"/>
      <c r="C217" s="247">
        <v>0.215277777777778</v>
      </c>
      <c r="D217" s="248" t="s">
        <v>373</v>
      </c>
      <c r="E217" s="290"/>
      <c r="F217" s="291" t="str">
        <f t="shared" si="3"/>
        <v>Goal</v>
      </c>
      <c r="G217" s="292"/>
    </row>
    <row r="218" ht="15" customHeight="1" spans="2:7">
      <c r="B218" s="453"/>
      <c r="C218" s="247">
        <v>0.243055555555556</v>
      </c>
      <c r="D218" s="248" t="s">
        <v>374</v>
      </c>
      <c r="E218" s="293"/>
      <c r="F218" s="294" t="str">
        <f t="shared" si="3"/>
        <v>Goal</v>
      </c>
      <c r="G218" s="292"/>
    </row>
    <row r="219" ht="15" customHeight="1" spans="2:7">
      <c r="B219" s="453"/>
      <c r="C219" s="247">
        <v>0.277777777777778</v>
      </c>
      <c r="D219" s="248" t="s">
        <v>375</v>
      </c>
      <c r="E219" s="293"/>
      <c r="F219" s="294" t="str">
        <f t="shared" si="3"/>
        <v>Goal</v>
      </c>
      <c r="G219" s="292"/>
    </row>
    <row r="220" ht="15.75" customHeight="1" spans="2:7">
      <c r="B220" s="453"/>
      <c r="C220" s="249">
        <v>0.326388888888889</v>
      </c>
      <c r="D220" s="250" t="s">
        <v>376</v>
      </c>
      <c r="E220" s="295"/>
      <c r="F220" s="296" t="str">
        <f t="shared" si="3"/>
        <v>Goal</v>
      </c>
      <c r="G220" s="297"/>
    </row>
    <row r="221" ht="15.75" customHeight="1" spans="2:7">
      <c r="B221" s="453"/>
      <c r="C221" s="251">
        <v>0.354166666666667</v>
      </c>
      <c r="D221" s="252"/>
      <c r="E221" s="298" t="s">
        <v>64</v>
      </c>
      <c r="F221" s="299"/>
      <c r="G221" s="300"/>
    </row>
    <row r="222" ht="15.75" customHeight="1" spans="2:7">
      <c r="B222" s="453"/>
      <c r="C222" s="251" t="s">
        <v>69</v>
      </c>
      <c r="D222" s="252"/>
      <c r="E222" s="301" t="s">
        <v>44</v>
      </c>
      <c r="F222" s="301" t="s">
        <v>61</v>
      </c>
      <c r="G222" s="302" t="s">
        <v>62</v>
      </c>
    </row>
    <row r="223" ht="15" customHeight="1" spans="2:7">
      <c r="B223" s="453"/>
      <c r="C223" s="284"/>
      <c r="D223" s="285"/>
      <c r="E223" s="303"/>
      <c r="F223" s="304" t="str">
        <f t="shared" si="3"/>
        <v>Goal</v>
      </c>
      <c r="G223" s="305"/>
    </row>
    <row r="224" ht="15" customHeight="1" spans="2:7">
      <c r="B224" s="453"/>
      <c r="C224" s="255"/>
      <c r="D224" s="256"/>
      <c r="E224" s="306"/>
      <c r="F224" s="255" t="str">
        <f t="shared" si="3"/>
        <v>Goal</v>
      </c>
      <c r="G224" s="307"/>
    </row>
    <row r="225" ht="15" customHeight="1" spans="2:7">
      <c r="B225" s="453"/>
      <c r="C225" s="255"/>
      <c r="D225" s="256"/>
      <c r="E225" s="306"/>
      <c r="F225" s="255" t="str">
        <f t="shared" si="3"/>
        <v>Goal</v>
      </c>
      <c r="G225" s="307"/>
    </row>
    <row r="226" ht="15" customHeight="1" spans="2:7">
      <c r="B226" s="453"/>
      <c r="C226" s="255"/>
      <c r="D226" s="256"/>
      <c r="E226" s="306"/>
      <c r="F226" s="255" t="str">
        <f t="shared" si="3"/>
        <v>Goal</v>
      </c>
      <c r="G226" s="307"/>
    </row>
    <row r="227" ht="15.75" customHeight="1" spans="2:7">
      <c r="B227" s="453"/>
      <c r="C227" s="257"/>
      <c r="D227" s="258"/>
      <c r="E227" s="308"/>
      <c r="F227" s="309" t="str">
        <f t="shared" si="3"/>
        <v>Goal</v>
      </c>
      <c r="G227" s="310"/>
    </row>
    <row r="228" ht="15.75" customHeight="1" spans="2:7">
      <c r="B228" s="453"/>
      <c r="C228" s="259">
        <v>0.395833333333333</v>
      </c>
      <c r="D228" s="260"/>
      <c r="E228" s="311" t="s">
        <v>217</v>
      </c>
      <c r="F228" s="312"/>
      <c r="G228" s="313"/>
    </row>
    <row r="229" ht="15.75" customHeight="1" spans="2:7">
      <c r="B229" s="453"/>
      <c r="C229" s="259" t="s">
        <v>69</v>
      </c>
      <c r="D229" s="260"/>
      <c r="E229" s="314" t="s">
        <v>44</v>
      </c>
      <c r="F229" s="315" t="s">
        <v>61</v>
      </c>
      <c r="G229" s="314" t="s">
        <v>62</v>
      </c>
    </row>
    <row r="230" ht="15" customHeight="1" spans="2:7">
      <c r="B230" s="453"/>
      <c r="C230" s="261"/>
      <c r="D230" s="262"/>
      <c r="E230" s="316"/>
      <c r="F230" s="317" t="str">
        <f t="shared" ref="F228:F249" si="4">IF(E230=100%,"Completed","Goal")</f>
        <v>Goal</v>
      </c>
      <c r="G230" s="318"/>
    </row>
    <row r="231" ht="15" customHeight="1" spans="2:7">
      <c r="B231" s="453"/>
      <c r="C231" s="263"/>
      <c r="D231" s="264"/>
      <c r="E231" s="319"/>
      <c r="F231" s="320" t="str">
        <f t="shared" si="4"/>
        <v>Goal</v>
      </c>
      <c r="G231" s="321"/>
    </row>
    <row r="232" ht="15" customHeight="1" spans="2:7">
      <c r="B232" s="453"/>
      <c r="C232" s="263"/>
      <c r="D232" s="264"/>
      <c r="E232" s="319"/>
      <c r="F232" s="320" t="str">
        <f t="shared" si="4"/>
        <v>Goal</v>
      </c>
      <c r="G232" s="321"/>
    </row>
    <row r="233" ht="15" customHeight="1" spans="2:7">
      <c r="B233" s="453"/>
      <c r="C233" s="263"/>
      <c r="D233" s="264"/>
      <c r="E233" s="319"/>
      <c r="F233" s="320" t="str">
        <f t="shared" si="4"/>
        <v>Goal</v>
      </c>
      <c r="G233" s="321"/>
    </row>
    <row r="234" ht="15.75" customHeight="1" spans="2:7">
      <c r="B234" s="453"/>
      <c r="C234" s="265"/>
      <c r="D234" s="266"/>
      <c r="E234" s="322"/>
      <c r="F234" s="323" t="str">
        <f t="shared" si="4"/>
        <v>Goal</v>
      </c>
      <c r="G234" s="315"/>
    </row>
    <row r="235" ht="15.75" customHeight="1" spans="2:7">
      <c r="B235" s="453"/>
      <c r="C235" s="267">
        <v>0.520833333333333</v>
      </c>
      <c r="D235" s="268" t="s">
        <v>71</v>
      </c>
      <c r="E235" s="324"/>
      <c r="F235" s="325" t="str">
        <f t="shared" si="4"/>
        <v>Goal</v>
      </c>
      <c r="G235" s="326"/>
    </row>
    <row r="236" ht="15.75" customHeight="1" spans="2:7">
      <c r="B236" s="453"/>
      <c r="C236" s="269">
        <v>0.541666666666667</v>
      </c>
      <c r="D236" s="270"/>
      <c r="E236" s="327" t="s">
        <v>378</v>
      </c>
      <c r="F236" s="328"/>
      <c r="G236" s="329"/>
    </row>
    <row r="237" ht="15.75" customHeight="1" spans="2:7">
      <c r="B237" s="453"/>
      <c r="C237" s="269" t="s">
        <v>69</v>
      </c>
      <c r="D237" s="270"/>
      <c r="E237" s="330" t="s">
        <v>44</v>
      </c>
      <c r="F237" s="330" t="s">
        <v>61</v>
      </c>
      <c r="G237" s="329" t="s">
        <v>62</v>
      </c>
    </row>
    <row r="238" ht="15" customHeight="1" spans="2:7">
      <c r="B238" s="453"/>
      <c r="C238" s="355"/>
      <c r="D238" s="356"/>
      <c r="E238" s="361"/>
      <c r="F238" s="334" t="str">
        <f t="shared" si="4"/>
        <v>Goal</v>
      </c>
      <c r="G238" s="332"/>
    </row>
    <row r="239" ht="15" customHeight="1" spans="2:7">
      <c r="B239" s="453"/>
      <c r="C239" s="357"/>
      <c r="D239" s="358"/>
      <c r="E239" s="362"/>
      <c r="F239" s="336" t="str">
        <f t="shared" si="4"/>
        <v>Goal</v>
      </c>
      <c r="G239" s="337"/>
    </row>
    <row r="240" ht="15" customHeight="1" spans="2:7">
      <c r="B240" s="453"/>
      <c r="C240" s="357"/>
      <c r="D240" s="358"/>
      <c r="E240" s="362"/>
      <c r="F240" s="336" t="str">
        <f t="shared" si="4"/>
        <v>Goal</v>
      </c>
      <c r="G240" s="337"/>
    </row>
    <row r="241" ht="15" customHeight="1" spans="2:7">
      <c r="B241" s="453"/>
      <c r="C241" s="357"/>
      <c r="D241" s="358"/>
      <c r="E241" s="362"/>
      <c r="F241" s="336" t="str">
        <f t="shared" si="4"/>
        <v>Goal</v>
      </c>
      <c r="G241" s="337"/>
    </row>
    <row r="242" ht="15.75" customHeight="1" spans="2:7">
      <c r="B242" s="453"/>
      <c r="C242" s="357"/>
      <c r="D242" s="358"/>
      <c r="E242" s="451"/>
      <c r="F242" s="336" t="str">
        <f t="shared" si="4"/>
        <v>Goal</v>
      </c>
      <c r="G242" s="337"/>
    </row>
    <row r="243" ht="15" customHeight="1" spans="2:7">
      <c r="B243" s="453"/>
      <c r="C243" s="357"/>
      <c r="D243" s="358"/>
      <c r="E243" s="451"/>
      <c r="F243" s="336" t="str">
        <f t="shared" si="4"/>
        <v>Goal</v>
      </c>
      <c r="G243" s="337"/>
    </row>
    <row r="244" ht="15.75" customHeight="1" spans="2:7">
      <c r="B244" s="453"/>
      <c r="C244" s="357"/>
      <c r="D244" s="358"/>
      <c r="E244" s="451"/>
      <c r="F244" s="336" t="str">
        <f t="shared" si="4"/>
        <v>Goal</v>
      </c>
      <c r="G244" s="337"/>
    </row>
    <row r="245" ht="15" customHeight="1" spans="2:7">
      <c r="B245" s="453"/>
      <c r="C245" s="357"/>
      <c r="D245" s="358"/>
      <c r="E245" s="451"/>
      <c r="F245" s="336" t="str">
        <f t="shared" si="4"/>
        <v>Goal</v>
      </c>
      <c r="G245" s="337"/>
    </row>
    <row r="246" ht="15" customHeight="1" spans="2:7">
      <c r="B246" s="453"/>
      <c r="C246" s="357"/>
      <c r="D246" s="358"/>
      <c r="E246" s="451"/>
      <c r="F246" s="336" t="str">
        <f t="shared" si="4"/>
        <v>Goal</v>
      </c>
      <c r="G246" s="337"/>
    </row>
    <row r="247" ht="15" customHeight="1" spans="2:7">
      <c r="B247" s="453"/>
      <c r="C247" s="359"/>
      <c r="D247" s="360"/>
      <c r="E247" s="364"/>
      <c r="F247" s="340" t="str">
        <f t="shared" si="4"/>
        <v>Goal</v>
      </c>
      <c r="G247" s="341"/>
    </row>
    <row r="248" ht="15" customHeight="1" spans="2:7">
      <c r="B248" s="453"/>
      <c r="C248" s="279">
        <v>0.666666666666667</v>
      </c>
      <c r="D248" s="280" t="s">
        <v>391</v>
      </c>
      <c r="E248" s="342"/>
      <c r="F248" s="280" t="str">
        <f t="shared" si="4"/>
        <v>Goal</v>
      </c>
      <c r="G248" s="343"/>
    </row>
    <row r="249" ht="15" customHeight="1" spans="2:7">
      <c r="B249" s="453"/>
      <c r="C249" s="282">
        <v>0.75</v>
      </c>
      <c r="D249" s="283" t="s">
        <v>392</v>
      </c>
      <c r="E249" s="344"/>
      <c r="F249" s="283" t="str">
        <f t="shared" si="4"/>
        <v>Goal</v>
      </c>
      <c r="G249" s="345"/>
    </row>
  </sheetData>
  <mergeCells count="219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D13"/>
    <mergeCell ref="B14:C14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3:D33"/>
    <mergeCell ref="C34:D34"/>
    <mergeCell ref="C35:D35"/>
    <mergeCell ref="C36:D36"/>
    <mergeCell ref="C38:D38"/>
    <mergeCell ref="E38:G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60:D60"/>
    <mergeCell ref="E60:G60"/>
    <mergeCell ref="C61:D61"/>
    <mergeCell ref="C62:D62"/>
    <mergeCell ref="C63:D63"/>
    <mergeCell ref="C64:D64"/>
    <mergeCell ref="C65:D65"/>
    <mergeCell ref="C66:D66"/>
    <mergeCell ref="C67:D67"/>
    <mergeCell ref="E67:G67"/>
    <mergeCell ref="C68:D68"/>
    <mergeCell ref="C69:D69"/>
    <mergeCell ref="C70:D70"/>
    <mergeCell ref="C71:D71"/>
    <mergeCell ref="C72:D72"/>
    <mergeCell ref="C73:D73"/>
    <mergeCell ref="C75:D75"/>
    <mergeCell ref="E75:G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7:D97"/>
    <mergeCell ref="E97:G97"/>
    <mergeCell ref="C98:D98"/>
    <mergeCell ref="C99:D99"/>
    <mergeCell ref="C100:D100"/>
    <mergeCell ref="C101:D101"/>
    <mergeCell ref="C102:D102"/>
    <mergeCell ref="C103:D103"/>
    <mergeCell ref="C104:D104"/>
    <mergeCell ref="E104:G104"/>
    <mergeCell ref="C105:D105"/>
    <mergeCell ref="C107:D107"/>
    <mergeCell ref="C108:D108"/>
    <mergeCell ref="C109:D109"/>
    <mergeCell ref="C110:D110"/>
    <mergeCell ref="C112:D112"/>
    <mergeCell ref="E112:G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C141:D141"/>
    <mergeCell ref="E141:G141"/>
    <mergeCell ref="C142:D142"/>
    <mergeCell ref="C144:D144"/>
    <mergeCell ref="C145:D145"/>
    <mergeCell ref="C146:D146"/>
    <mergeCell ref="C147:D147"/>
    <mergeCell ref="C149:D149"/>
    <mergeCell ref="E149:G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B165:C165"/>
    <mergeCell ref="C184:D184"/>
    <mergeCell ref="E184:G184"/>
    <mergeCell ref="C185:D185"/>
    <mergeCell ref="C186:D186"/>
    <mergeCell ref="C187:D187"/>
    <mergeCell ref="C188:D188"/>
    <mergeCell ref="C189:D189"/>
    <mergeCell ref="C190:D190"/>
    <mergeCell ref="C191:D191"/>
    <mergeCell ref="E191:G191"/>
    <mergeCell ref="C192:D192"/>
    <mergeCell ref="C193:D193"/>
    <mergeCell ref="C194:D194"/>
    <mergeCell ref="C195:D195"/>
    <mergeCell ref="C196:D196"/>
    <mergeCell ref="C197:D197"/>
    <mergeCell ref="C199:D199"/>
    <mergeCell ref="E199:G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21:D221"/>
    <mergeCell ref="E221:G221"/>
    <mergeCell ref="C222:D222"/>
    <mergeCell ref="C223:D223"/>
    <mergeCell ref="C224:D224"/>
    <mergeCell ref="C225:D225"/>
    <mergeCell ref="C226:D226"/>
    <mergeCell ref="C227:D227"/>
    <mergeCell ref="C228:D228"/>
    <mergeCell ref="E228:G228"/>
    <mergeCell ref="C229:D229"/>
    <mergeCell ref="C230:D230"/>
    <mergeCell ref="C231:D231"/>
    <mergeCell ref="C232:D232"/>
    <mergeCell ref="C233:D233"/>
    <mergeCell ref="C234:D234"/>
    <mergeCell ref="C236:D236"/>
    <mergeCell ref="E236:G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B18:B51"/>
    <mergeCell ref="B55:B88"/>
    <mergeCell ref="B92:B125"/>
    <mergeCell ref="B129:B162"/>
    <mergeCell ref="B166:B175"/>
    <mergeCell ref="B179:B212"/>
    <mergeCell ref="B216:B249"/>
    <mergeCell ref="C166:C175"/>
    <mergeCell ref="G18:G21"/>
    <mergeCell ref="G25:G29"/>
    <mergeCell ref="G32:G36"/>
    <mergeCell ref="G40:G49"/>
    <mergeCell ref="G55:G58"/>
    <mergeCell ref="G62:G66"/>
    <mergeCell ref="G69:G73"/>
    <mergeCell ref="G77:G86"/>
    <mergeCell ref="G92:G95"/>
    <mergeCell ref="G99:G103"/>
    <mergeCell ref="G106:G110"/>
    <mergeCell ref="G114:G123"/>
    <mergeCell ref="G129:G132"/>
    <mergeCell ref="G136:G140"/>
    <mergeCell ref="G143:G147"/>
    <mergeCell ref="G151:G160"/>
    <mergeCell ref="G179:G182"/>
    <mergeCell ref="G186:G190"/>
    <mergeCell ref="G193:G197"/>
    <mergeCell ref="G201:G210"/>
    <mergeCell ref="G216:G219"/>
    <mergeCell ref="G223:G227"/>
    <mergeCell ref="G230:G234"/>
    <mergeCell ref="G238:G247"/>
  </mergeCells>
  <conditionalFormatting sqref="D3">
    <cfRule type="dataBar" priority="2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{46503403-ea89-46fc-8035-0e5def4bdf23}</x14:id>
        </ext>
      </extLst>
    </cfRule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{c4595289-4ec6-40db-a418-85ce5883e7c1}</x14:id>
        </ext>
      </extLst>
    </cfRule>
    <cfRule type="dataBar" priority="2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{0256e7ba-22f4-4158-a09b-947b48c2a7c5}</x14:id>
        </ext>
      </extLst>
    </cfRule>
  </conditionalFormatting>
  <conditionalFormatting sqref="D4">
    <cfRule type="dataBar" priority="1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{41ab6986-e91a-4d48-825c-86a4d4124e41}</x14:id>
        </ext>
      </extLst>
    </cfRule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{e8591832-c4b5-4d03-bed1-41190cc9d3d5}</x14:id>
        </ext>
      </extLst>
    </cfRule>
    <cfRule type="dataBar" priority="2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{cca922b0-e052-4f89-81bc-b2203ecc4767}</x14:id>
        </ext>
      </extLst>
    </cfRule>
  </conditionalFormatting>
  <conditionalFormatting sqref="E18">
    <cfRule type="dataBar" priority="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{5ba32262-93ac-40e9-b781-e11a77da49f4}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{d78367d2-b533-41ae-ac4d-7a401a5bbd80}</x14:id>
        </ext>
      </extLst>
    </cfRule>
    <cfRule type="dataBar" priority="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{626eb3f2-3722-4136-a783-424b32119f1c}</x14:id>
        </ext>
      </extLst>
    </cfRule>
  </conditionalFormatting>
  <conditionalFormatting sqref="E19">
    <cfRule type="dataBar" priority="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{87d8f766-ffc8-4a1d-a022-274caa5ec76d}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{b094c4c9-ea0b-434d-bae1-b59f8889989d}</x14:id>
        </ext>
      </extLst>
    </cfRule>
    <cfRule type="dataBar" priority="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{63a72c19-f664-4de3-a9e3-04d58c1e8579}</x14:id>
        </ext>
      </extLst>
    </cfRule>
  </conditionalFormatting>
  <conditionalFormatting sqref="E55">
    <cfRule type="dataBar" priority="5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{5571c8d2-a05b-4e1a-a560-019445ae2683}</x14:id>
        </ext>
      </extLst>
    </cfRule>
    <cfRule type="dataBar" priority="5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{1056cb2e-0cf7-4f61-a6ea-dc1b26827b42}</x14:id>
        </ext>
      </extLst>
    </cfRule>
    <cfRule type="dataBar" priority="5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{c6e361c3-3817-4e55-afe0-297cb0b3f7ae}</x14:id>
        </ext>
      </extLst>
    </cfRule>
  </conditionalFormatting>
  <conditionalFormatting sqref="E56">
    <cfRule type="dataBar" priority="5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{920b4dac-2ac9-4aee-8dd4-60175b26079e}</x14:id>
        </ext>
      </extLst>
    </cfRule>
    <cfRule type="dataBar" priority="5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{edb5b914-06ef-4d4a-b6ee-0ec07b664e2c}</x14:id>
        </ext>
      </extLst>
    </cfRule>
    <cfRule type="dataBar" priority="5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{5041d851-79a9-4afc-b37b-a9769843f96e}</x14:id>
        </ext>
      </extLst>
    </cfRule>
  </conditionalFormatting>
  <conditionalFormatting sqref="E92">
    <cfRule type="dataBar" priority="5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{9f5e2a1f-4cb0-4830-ba4e-bdd40f0675ad}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{44e5c9b1-5cee-4f56-b1de-92cd041c9525}</x14:id>
        </ext>
      </extLst>
    </cfRule>
    <cfRule type="dataBar" priority="4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{c91f0501-ea19-45f6-8e74-b876358cf38f}</x14:id>
        </ext>
      </extLst>
    </cfRule>
  </conditionalFormatting>
  <conditionalFormatting sqref="E93">
    <cfRule type="dataBar" priority="4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{b6ad20be-f5f9-497e-8ee4-a7d1004b411c}</x14:id>
        </ext>
      </extLst>
    </cfRule>
    <cfRule type="dataBar" priority="4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{3e20fc85-a0c1-4ab9-8d6d-008738e33f63}</x14:id>
        </ext>
      </extLst>
    </cfRule>
    <cfRule type="dataBar" priority="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{58cc557d-d4e6-4de2-b19c-f04fa88ccfcc}</x14:id>
        </ext>
      </extLst>
    </cfRule>
  </conditionalFormatting>
  <conditionalFormatting sqref="E129">
    <cfRule type="dataBar" priority="4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{df8c3de0-280f-4f28-a662-43cee3684f87}</x14:id>
        </ext>
      </extLst>
    </cfRule>
    <cfRule type="dataBar" priority="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{43b51e2b-e8c0-46eb-befd-a027823c4a35}</x14:id>
        </ext>
      </extLst>
    </cfRule>
    <cfRule type="dataBar" priority="4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{d0c08924-a536-46ee-b93c-c388d0b40ed0}</x14:id>
        </ext>
      </extLst>
    </cfRule>
  </conditionalFormatting>
  <conditionalFormatting sqref="E130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{028e36dc-0368-4c0e-b85b-88f713e89113}</x14:id>
        </ext>
      </extLst>
    </cfRule>
    <cfRule type="dataBar" priority="4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{c3de1edd-40c5-4d0d-a9cc-1fd685af4e3c}</x14:id>
        </ext>
      </extLst>
    </cfRule>
    <cfRule type="dataBar" priority="3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{8df6cac6-2a7d-4f36-832b-35a81b2f8dbe}</x14:id>
        </ext>
      </extLst>
    </cfRule>
  </conditionalFormatting>
  <conditionalFormatting sqref="E179">
    <cfRule type="dataBar" priority="3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{c9c211be-b5e6-4ecb-88f7-9808889dd5db}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{0de8b0a2-5587-40ca-ad45-f8ea26e21a3d}</x14:id>
        </ext>
      </extLst>
    </cfRule>
    <cfRule type="dataBar" priority="3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{4d3f68a5-0c06-4277-8b09-93da46ef5f44}</x14:id>
        </ext>
      </extLst>
    </cfRule>
  </conditionalFormatting>
  <conditionalFormatting sqref="E180"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{d10bd578-edce-43fc-b064-f12fe2e05ee2}</x14:id>
        </ext>
      </extLst>
    </cfRule>
    <cfRule type="dataBar" priority="3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{11039389-12fa-4162-90d7-3f7292b10613}</x14:id>
        </ext>
      </extLst>
    </cfRule>
    <cfRule type="dataBar" priority="3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{675b2a34-3b9a-4abe-9c2d-d043687c9e9b}</x14:id>
        </ext>
      </extLst>
    </cfRule>
  </conditionalFormatting>
  <conditionalFormatting sqref="E216">
    <cfRule type="dataBar" priority="3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{1e2cca9d-69af-46e2-a412-d18cb680d8bd}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{8a73d764-8035-4f54-9f4d-c211801a9a71}</x14:id>
        </ext>
      </extLst>
    </cfRule>
    <cfRule type="dataBar" priority="2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{a9f27f8e-9ba3-49e3-8851-9dc11c2935f9}</x14:id>
        </ext>
      </extLst>
    </cfRule>
  </conditionalFormatting>
  <conditionalFormatting sqref="E217">
    <cfRule type="dataBar" priority="2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{a0cd9393-37a2-4577-af97-195b9199ece1}</x14:id>
        </ext>
      </extLst>
    </cfRule>
    <cfRule type="dataBar" priority="2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{6481eb87-26c4-4bd0-8a89-27eea23ff8f6}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{b06c971d-2b21-45c2-9342-c0a2b19ebdd1}</x14:id>
        </ext>
      </extLst>
    </cfRule>
  </conditionalFormatting>
  <conditionalFormatting sqref="E40:E49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{f733be75-b520-45a9-a3a5-32f32e923d62}</x14:id>
        </ext>
      </extLst>
    </cfRule>
  </conditionalFormatting>
  <conditionalFormatting sqref="E77:E86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{3c8ca1ab-39f3-4452-95b9-e28836a02b88}</x14:id>
        </ext>
      </extLst>
    </cfRule>
  </conditionalFormatting>
  <conditionalFormatting sqref="E114:E123">
    <cfRule type="dataBar" priority="1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{d2aa7a8f-2c57-4f76-bdfc-9eabb9b53862}</x14:id>
        </ext>
      </extLst>
    </cfRule>
  </conditionalFormatting>
  <conditionalFormatting sqref="E151:E160">
    <cfRule type="dataBar" priority="1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{594db4bc-2748-4c91-acce-838586554a82}</x14:id>
        </ext>
      </extLst>
    </cfRule>
  </conditionalFormatting>
  <conditionalFormatting sqref="E201:E210">
    <cfRule type="dataBar" priority="1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{d052ae9b-8844-4c12-8aef-c55a6c1098bd}</x14:id>
        </ext>
      </extLst>
    </cfRule>
  </conditionalFormatting>
  <conditionalFormatting sqref="E238:E247">
    <cfRule type="dataBar" priority="1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{6dd27330-e642-4eed-89a0-08497d6c49dc}</x14:id>
        </ext>
      </extLst>
    </cfRule>
  </conditionalFormatting>
  <conditionalFormatting sqref="E248:E249">
    <cfRule type="dataBar" priority="1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{3a97f372-72db-46c5-a9bf-1d6ca539c300}</x14:id>
        </ext>
      </extLst>
    </cfRule>
  </conditionalFormatting>
  <conditionalFormatting sqref="H166:H175">
    <cfRule type="dataBar" priority="6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{017009df-40ea-4782-a57a-5b6b0b93d192}</x14:id>
        </ext>
      </extLst>
    </cfRule>
  </conditionalFormatting>
  <conditionalFormatting sqref="D3:D12;D14">
    <cfRule type="dataBar" priority="1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{77884790-ad4c-46a7-b38b-47c25e845200}</x14:id>
        </ext>
      </extLst>
    </cfRule>
  </conditionalFormatting>
  <conditionalFormatting sqref="E18:E22;E25:E29;E32:E36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{844d026a-cf3c-42da-924d-923eed68afdf}</x14:id>
        </ext>
      </extLst>
    </cfRule>
  </conditionalFormatting>
  <conditionalFormatting sqref="E50:E51;E37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{a3fb0461-8ad9-4268-a206-4745680a78d7}</x14:id>
        </ext>
      </extLst>
    </cfRule>
  </conditionalFormatting>
  <conditionalFormatting sqref="E55:E59;E62:E66;E69:E74;E87:E88">
    <cfRule type="dataBar" priority="5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{dd076193-a4a9-42e6-b83f-cf775805563a}</x14:id>
        </ext>
      </extLst>
    </cfRule>
  </conditionalFormatting>
  <conditionalFormatting sqref="E92:E96;E99:E103;E106:E111;E124:E125">
    <cfRule type="dataBar" priority="4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{83eb024e-101a-4b7d-bd88-c370f8373f65}</x14:id>
        </ext>
      </extLst>
    </cfRule>
  </conditionalFormatting>
  <conditionalFormatting sqref="E129:E133;E136:E140;E143:E148;E161:E162">
    <cfRule type="dataBar" priority="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{21833f8d-f271-4570-84a4-8e1723b01a83}</x14:id>
        </ext>
      </extLst>
    </cfRule>
  </conditionalFormatting>
  <conditionalFormatting sqref="E179:E183;E186:E190;E193:E198;E211:E212">
    <cfRule type="dataBar" priority="3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{835f4e2f-32d8-433e-b891-33ddc9cb41fa}</x14:id>
        </ext>
      </extLst>
    </cfRule>
  </conditionalFormatting>
  <conditionalFormatting sqref="E216:E220;E223:E227;E230:E235">
    <cfRule type="dataBar" priority="2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{e114955f-f52b-4ded-ba31-63892e3a8ca9}</x14:id>
        </ext>
      </extLst>
    </cfRule>
  </conditionalFormatting>
  <hyperlinks>
    <hyperlink ref="D32" r:id="rId2" display="https://leetcode.com/problems/maximum-distance-in-arrays/description/?envType=daily-question&amp;envId=2024-08-16"/>
    <hyperlink ref="D106" r:id="rId3" display="https://leetcode.com/problems/longest-substring-without-repeating-characters/description/"/>
    <hyperlink ref="D143" r:id="rId4" display="http://url9090.coderbyte.com/ls/click?upn=u001.lj3TCiZxNU7jdbrh9WbrWc0TYooxWyNG7iblBrnUkY1dZbk53wTdsxFlySTVgXVYSlddttvl6rkAbSflx0IPZg-3D-3DM-_l_0uW3xirGmLjaxDxe8V-2Bwmt8Dx4Ob8Wr9iaeT5yuPIW8-2BNsCIRGRgtL3vmLM9kP8FIHiE4SWxyCua-2FmtXsE2Mg9yzKUlMhXGuzAS5fDqyl9ssJkbHbtJE-2F68oKRyHo9ARpiby8O5iGABZ6ANr2HRTvyEI0iqL8E5bSsaIRcfSEKkZNQnnD-2FmgB6CfuLo4cPhbOTDQiadaTLXEh7jx2lmr0lLmwpFhIBuqFLEx8-2FZVIyY-3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503403-ea89-46fc-8035-0e5def4bdf2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4595289-4ec6-40db-a418-85ce5883e7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256e7ba-22f4-4158-a09b-947b48c2a7c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41ab6986-e91a-4d48-825c-86a4d4124e4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8591832-c4b5-4d03-bed1-41190cc9d3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ca922b0-e052-4f89-81bc-b2203ecc47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5ba32262-93ac-40e9-b781-e11a77da49f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78367d2-b533-41ae-ac4d-7a401a5bbd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26eb3f2-3722-4136-a783-424b32119f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87d8f766-ffc8-4a1d-a022-274caa5ec7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094c4c9-ea0b-434d-bae1-b59f888998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a72c19-f664-4de3-a9e3-04d58c1e85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5571c8d2-a05b-4e1a-a560-019445ae26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056cb2e-0cf7-4f61-a6ea-dc1b26827b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e361c3-3817-4e55-afe0-297cb0b3f7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E55</xm:sqref>
        </x14:conditionalFormatting>
        <x14:conditionalFormatting xmlns:xm="http://schemas.microsoft.com/office/excel/2006/main">
          <x14:cfRule type="dataBar" id="{920b4dac-2ac9-4aee-8dd4-60175b2607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db5b914-06ef-4d4a-b6ee-0ec07b664e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41d851-79a9-4afc-b37b-a9769843f96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E56</xm:sqref>
        </x14:conditionalFormatting>
        <x14:conditionalFormatting xmlns:xm="http://schemas.microsoft.com/office/excel/2006/main">
          <x14:cfRule type="dataBar" id="{9f5e2a1f-4cb0-4830-ba4e-bdd40f0675a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4e5c9b1-5cee-4f56-b1de-92cd041c95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91f0501-ea19-45f6-8e74-b876358cf38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E92</xm:sqref>
        </x14:conditionalFormatting>
        <x14:conditionalFormatting xmlns:xm="http://schemas.microsoft.com/office/excel/2006/main">
          <x14:cfRule type="dataBar" id="{b6ad20be-f5f9-497e-8ee4-a7d1004b41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e20fc85-a0c1-4ab9-8d6d-008738e33f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8cc557d-d4e6-4de2-b19c-f04fa88ccf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E93</xm:sqref>
        </x14:conditionalFormatting>
        <x14:conditionalFormatting xmlns:xm="http://schemas.microsoft.com/office/excel/2006/main">
          <x14:cfRule type="dataBar" id="{df8c3de0-280f-4f28-a662-43cee3684f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3b51e2b-e8c0-46eb-befd-a027823c4a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c08924-a536-46ee-b93c-c388d0b40e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E129</xm:sqref>
        </x14:conditionalFormatting>
        <x14:conditionalFormatting xmlns:xm="http://schemas.microsoft.com/office/excel/2006/main">
          <x14:cfRule type="dataBar" id="{028e36dc-0368-4c0e-b85b-88f713e89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de1edd-40c5-4d0d-a9cc-1fd685af4e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df6cac6-2a7d-4f36-832b-35a81b2f8d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E130</xm:sqref>
        </x14:conditionalFormatting>
        <x14:conditionalFormatting xmlns:xm="http://schemas.microsoft.com/office/excel/2006/main">
          <x14:cfRule type="dataBar" id="{c9c211be-b5e6-4ecb-88f7-9808889dd5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de8b0a2-5587-40ca-ad45-f8ea26e21a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d3f68a5-0c06-4277-8b09-93da46ef5f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E179</xm:sqref>
        </x14:conditionalFormatting>
        <x14:conditionalFormatting xmlns:xm="http://schemas.microsoft.com/office/excel/2006/main">
          <x14:cfRule type="dataBar" id="{d10bd578-edce-43fc-b064-f12fe2e05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1039389-12fa-4162-90d7-3f7292b106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75b2a34-3b9a-4abe-9c2d-d043687c9e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E180</xm:sqref>
        </x14:conditionalFormatting>
        <x14:conditionalFormatting xmlns:xm="http://schemas.microsoft.com/office/excel/2006/main">
          <x14:cfRule type="dataBar" id="{1e2cca9d-69af-46e2-a412-d18cb680d8b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a73d764-8035-4f54-9f4d-c211801a9a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9f27f8e-9ba3-49e3-8851-9dc11c2935f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E216</xm:sqref>
        </x14:conditionalFormatting>
        <x14:conditionalFormatting xmlns:xm="http://schemas.microsoft.com/office/excel/2006/main">
          <x14:cfRule type="dataBar" id="{a0cd9393-37a2-4577-af97-195b9199ece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481eb87-26c4-4bd0-8a89-27eea23ff8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06c971d-2b21-45c2-9342-c0a2b19eb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E217</xm:sqref>
        </x14:conditionalFormatting>
        <x14:conditionalFormatting xmlns:xm="http://schemas.microsoft.com/office/excel/2006/main">
          <x14:cfRule type="dataBar" id="{f733be75-b520-45a9-a3a5-32f32e923d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E40:E49</xm:sqref>
        </x14:conditionalFormatting>
        <x14:conditionalFormatting xmlns:xm="http://schemas.microsoft.com/office/excel/2006/main">
          <x14:cfRule type="dataBar" id="{3c8ca1ab-39f3-4452-95b9-e28836a02b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E77:E86</xm:sqref>
        </x14:conditionalFormatting>
        <x14:conditionalFormatting xmlns:xm="http://schemas.microsoft.com/office/excel/2006/main">
          <x14:cfRule type="dataBar" id="{d2aa7a8f-2c57-4f76-bdfc-9eabb9b538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E114:E123</xm:sqref>
        </x14:conditionalFormatting>
        <x14:conditionalFormatting xmlns:xm="http://schemas.microsoft.com/office/excel/2006/main">
          <x14:cfRule type="dataBar" id="{594db4bc-2748-4c91-acce-838586554a8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E151:E160</xm:sqref>
        </x14:conditionalFormatting>
        <x14:conditionalFormatting xmlns:xm="http://schemas.microsoft.com/office/excel/2006/main">
          <x14:cfRule type="dataBar" id="{d052ae9b-8844-4c12-8aef-c55a6c1098b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E201:E210</xm:sqref>
        </x14:conditionalFormatting>
        <x14:conditionalFormatting xmlns:xm="http://schemas.microsoft.com/office/excel/2006/main">
          <x14:cfRule type="dataBar" id="{6dd27330-e642-4eed-89a0-08497d6c49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E238:E247</xm:sqref>
        </x14:conditionalFormatting>
        <x14:conditionalFormatting xmlns:xm="http://schemas.microsoft.com/office/excel/2006/main">
          <x14:cfRule type="dataBar" id="{3a97f372-72db-46c5-a9bf-1d6ca539c3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E248:E249</xm:sqref>
        </x14:conditionalFormatting>
        <x14:conditionalFormatting xmlns:xm="http://schemas.microsoft.com/office/excel/2006/main">
          <x14:cfRule type="dataBar" id="{017009df-40ea-4782-a57a-5b6b0b93d19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H166:H175</xm:sqref>
        </x14:conditionalFormatting>
        <x14:conditionalFormatting xmlns:xm="http://schemas.microsoft.com/office/excel/2006/main">
          <x14:cfRule type="dataBar" id="{77884790-ad4c-46a7-b38b-47c25e8452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D3:D12;D14</xm:sqref>
        </x14:conditionalFormatting>
        <x14:conditionalFormatting xmlns:xm="http://schemas.microsoft.com/office/excel/2006/main">
          <x14:cfRule type="dataBar" id="{844d026a-cf3c-42da-924d-923eed68af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E18:E22;E25:E29;E32:E36</xm:sqref>
        </x14:conditionalFormatting>
        <x14:conditionalFormatting xmlns:xm="http://schemas.microsoft.com/office/excel/2006/main">
          <x14:cfRule type="dataBar" id="{a3fb0461-8ad9-4268-a206-4745680a78d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E50:E51;E37</xm:sqref>
        </x14:conditionalFormatting>
        <x14:conditionalFormatting xmlns:xm="http://schemas.microsoft.com/office/excel/2006/main">
          <x14:cfRule type="dataBar" id="{dd076193-a4a9-42e6-b83f-cf77580556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E55:E59;E62:E66;E69:E74;E87:E88</xm:sqref>
        </x14:conditionalFormatting>
        <x14:conditionalFormatting xmlns:xm="http://schemas.microsoft.com/office/excel/2006/main">
          <x14:cfRule type="dataBar" id="{83eb024e-101a-4b7d-bd88-c370f8373f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E92:E96;E99:E103;E106:E111;E124:E125</xm:sqref>
        </x14:conditionalFormatting>
        <x14:conditionalFormatting xmlns:xm="http://schemas.microsoft.com/office/excel/2006/main">
          <x14:cfRule type="dataBar" id="{21833f8d-f271-4570-84a4-8e1723b01a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E129:E133;E136:E140;E143:E148;E161:E162</xm:sqref>
        </x14:conditionalFormatting>
        <x14:conditionalFormatting xmlns:xm="http://schemas.microsoft.com/office/excel/2006/main">
          <x14:cfRule type="dataBar" id="{835f4e2f-32d8-433e-b891-33ddc9cb41f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E179:E183;E186:E190;E193:E198;E211:E212</xm:sqref>
        </x14:conditionalFormatting>
        <x14:conditionalFormatting xmlns:xm="http://schemas.microsoft.com/office/excel/2006/main">
          <x14:cfRule type="dataBar" id="{e114955f-f52b-4ded-ba31-63892e3a8ca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E216:E220;E223:E227;E230:E235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19"/>
  <sheetViews>
    <sheetView zoomScale="20" zoomScaleNormal="20" workbookViewId="0">
      <selection activeCell="C97" sqref="C97:D97"/>
    </sheetView>
  </sheetViews>
  <sheetFormatPr defaultColWidth="9.144" defaultRowHeight="14.4"/>
  <cols>
    <col min="2" max="2" width="35.568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7">
      <c r="B2" s="16" t="s">
        <v>42</v>
      </c>
      <c r="C2" s="78"/>
      <c r="D2" s="229" t="s">
        <v>44</v>
      </c>
      <c r="F2" s="73" t="s">
        <v>20</v>
      </c>
      <c r="G2" s="74"/>
    </row>
    <row r="3" ht="15.15" spans="2:7">
      <c r="B3" s="230" t="s">
        <v>595</v>
      </c>
      <c r="C3" s="231"/>
      <c r="D3" s="232"/>
      <c r="F3" s="75">
        <f>'PROGRESS REPORT '!AA3</f>
        <v>2</v>
      </c>
      <c r="G3" s="76"/>
    </row>
    <row r="4" spans="2:4">
      <c r="B4" s="13" t="s">
        <v>596</v>
      </c>
      <c r="C4" s="14"/>
      <c r="D4" s="233"/>
    </row>
    <row r="5" spans="2:4">
      <c r="B5" s="13" t="s">
        <v>560</v>
      </c>
      <c r="C5" s="14"/>
      <c r="D5" s="72"/>
    </row>
    <row r="6" spans="2:4">
      <c r="B6" s="234" t="s">
        <v>597</v>
      </c>
      <c r="C6" s="235"/>
      <c r="D6" s="72"/>
    </row>
    <row r="7" spans="2:4">
      <c r="B7" s="13" t="s">
        <v>598</v>
      </c>
      <c r="C7" s="14"/>
      <c r="D7" s="72"/>
    </row>
    <row r="8" spans="2:4">
      <c r="B8" s="11" t="s">
        <v>599</v>
      </c>
      <c r="C8" s="236"/>
      <c r="D8" s="72"/>
    </row>
    <row r="9" spans="2:4">
      <c r="B9" s="237" t="s">
        <v>600</v>
      </c>
      <c r="C9" s="238"/>
      <c r="D9" s="72"/>
    </row>
    <row r="10" spans="2:4">
      <c r="B10" s="391" t="s">
        <v>601</v>
      </c>
      <c r="C10" s="392"/>
      <c r="D10" s="72"/>
    </row>
    <row r="11" spans="2:4">
      <c r="B11" s="13"/>
      <c r="C11" s="14"/>
      <c r="D11" s="72"/>
    </row>
    <row r="12" ht="15.15" spans="2:4">
      <c r="B12" s="428"/>
      <c r="C12" s="429"/>
      <c r="D12" s="241"/>
    </row>
    <row r="13" spans="2:4">
      <c r="B13" s="396"/>
      <c r="C13" s="396"/>
      <c r="D13" s="397"/>
    </row>
    <row r="14" spans="2:4">
      <c r="B14" s="396"/>
      <c r="C14" s="396"/>
      <c r="D14" s="397"/>
    </row>
    <row r="16" ht="15.15"/>
    <row r="17" ht="21.75" customHeight="1" spans="2:7">
      <c r="B17" s="242" t="s">
        <v>58</v>
      </c>
      <c r="C17" s="243" t="s">
        <v>59</v>
      </c>
      <c r="D17" s="242" t="s">
        <v>60</v>
      </c>
      <c r="E17" s="242" t="s">
        <v>44</v>
      </c>
      <c r="F17" s="243" t="s">
        <v>61</v>
      </c>
      <c r="G17" s="286" t="s">
        <v>62</v>
      </c>
    </row>
    <row r="18" spans="2:7">
      <c r="B18" s="244">
        <v>45516</v>
      </c>
      <c r="C18" s="245">
        <v>0.208333333333333</v>
      </c>
      <c r="D18" s="246" t="s">
        <v>63</v>
      </c>
      <c r="E18" s="287"/>
      <c r="F18" s="288" t="str">
        <f t="shared" ref="F18:F81" si="0">IF(E18=100%,"Completed","Goal")</f>
        <v>Goal</v>
      </c>
      <c r="G18" s="289"/>
    </row>
    <row r="19" spans="2:7">
      <c r="B19" s="244"/>
      <c r="C19" s="247">
        <v>0.215277777777778</v>
      </c>
      <c r="D19" s="248" t="s">
        <v>373</v>
      </c>
      <c r="E19" s="290"/>
      <c r="F19" s="291" t="str">
        <f t="shared" si="0"/>
        <v>Goal</v>
      </c>
      <c r="G19" s="292"/>
    </row>
    <row r="20" spans="2:7">
      <c r="B20" s="244"/>
      <c r="C20" s="247">
        <v>0.243055555555556</v>
      </c>
      <c r="D20" s="248" t="s">
        <v>374</v>
      </c>
      <c r="E20" s="293"/>
      <c r="F20" s="294" t="str">
        <f t="shared" si="0"/>
        <v>Goal</v>
      </c>
      <c r="G20" s="292"/>
    </row>
    <row r="21" spans="2:7">
      <c r="B21" s="244"/>
      <c r="C21" s="247">
        <v>0.277777777777778</v>
      </c>
      <c r="D21" s="248" t="s">
        <v>375</v>
      </c>
      <c r="E21" s="293"/>
      <c r="F21" s="294" t="str">
        <f t="shared" si="0"/>
        <v>Goal</v>
      </c>
      <c r="G21" s="292"/>
    </row>
    <row r="22" ht="15.15" spans="2:7">
      <c r="B22" s="244"/>
      <c r="C22" s="249">
        <v>0.326388888888889</v>
      </c>
      <c r="D22" s="250" t="s">
        <v>376</v>
      </c>
      <c r="E22" s="295"/>
      <c r="F22" s="296" t="str">
        <f t="shared" si="0"/>
        <v>Goal</v>
      </c>
      <c r="G22" s="297"/>
    </row>
    <row r="23" ht="13.5" customHeight="1" spans="2:7">
      <c r="B23" s="244"/>
      <c r="C23" s="251">
        <v>0.354166666666667</v>
      </c>
      <c r="D23" s="252"/>
      <c r="E23" s="298" t="s">
        <v>64</v>
      </c>
      <c r="F23" s="299"/>
      <c r="G23" s="300"/>
    </row>
    <row r="24" ht="15" customHeight="1" spans="2:7">
      <c r="B24" s="244"/>
      <c r="C24" s="251" t="s">
        <v>69</v>
      </c>
      <c r="D24" s="252"/>
      <c r="E24" s="301" t="s">
        <v>44</v>
      </c>
      <c r="F24" s="301" t="s">
        <v>61</v>
      </c>
      <c r="G24" s="302" t="s">
        <v>62</v>
      </c>
    </row>
    <row r="25" ht="15" customHeight="1" spans="2:7">
      <c r="B25" s="244"/>
      <c r="C25" s="284"/>
      <c r="D25" s="285"/>
      <c r="E25" s="303"/>
      <c r="F25" s="304" t="str">
        <f t="shared" si="0"/>
        <v>Goal</v>
      </c>
      <c r="G25" s="305"/>
    </row>
    <row r="26" ht="15" customHeight="1" spans="2:7">
      <c r="B26" s="244"/>
      <c r="C26" s="255"/>
      <c r="D26" s="256"/>
      <c r="E26" s="306"/>
      <c r="F26" s="255" t="str">
        <f t="shared" si="0"/>
        <v>Goal</v>
      </c>
      <c r="G26" s="307"/>
    </row>
    <row r="27" ht="15" customHeight="1" spans="2:7">
      <c r="B27" s="244"/>
      <c r="C27" s="255"/>
      <c r="D27" s="256"/>
      <c r="E27" s="306"/>
      <c r="F27" s="255" t="str">
        <f t="shared" si="0"/>
        <v>Goal</v>
      </c>
      <c r="G27" s="307"/>
    </row>
    <row r="28" ht="15" customHeight="1" spans="2:7">
      <c r="B28" s="244"/>
      <c r="C28" s="255"/>
      <c r="D28" s="256"/>
      <c r="E28" s="306"/>
      <c r="F28" s="255" t="str">
        <f t="shared" si="0"/>
        <v>Goal</v>
      </c>
      <c r="G28" s="307"/>
    </row>
    <row r="29" ht="15" customHeight="1" spans="2:7">
      <c r="B29" s="244"/>
      <c r="C29" s="257"/>
      <c r="D29" s="258"/>
      <c r="E29" s="308"/>
      <c r="F29" s="309" t="str">
        <f t="shared" si="0"/>
        <v>Goal</v>
      </c>
      <c r="G29" s="310"/>
    </row>
    <row r="30" ht="15" customHeight="1" spans="2:7">
      <c r="B30" s="244"/>
      <c r="C30" s="259">
        <v>0.395833333333333</v>
      </c>
      <c r="D30" s="260"/>
      <c r="E30" s="311" t="s">
        <v>217</v>
      </c>
      <c r="F30" s="312"/>
      <c r="G30" s="313"/>
    </row>
    <row r="31" ht="15" customHeight="1" spans="2:7">
      <c r="B31" s="244"/>
      <c r="C31" s="259" t="s">
        <v>69</v>
      </c>
      <c r="D31" s="260"/>
      <c r="E31" s="314" t="s">
        <v>44</v>
      </c>
      <c r="F31" s="315" t="s">
        <v>61</v>
      </c>
      <c r="G31" s="314" t="s">
        <v>62</v>
      </c>
    </row>
    <row r="32" ht="15" customHeight="1" spans="2:7">
      <c r="B32" s="244"/>
      <c r="C32" s="261" t="s">
        <v>632</v>
      </c>
      <c r="D32" s="262"/>
      <c r="E32" s="316">
        <v>1</v>
      </c>
      <c r="F32" s="317" t="str">
        <f t="shared" si="0"/>
        <v>Completed</v>
      </c>
      <c r="G32" s="318"/>
    </row>
    <row r="33" ht="15" customHeight="1" spans="2:7">
      <c r="B33" s="244"/>
      <c r="C33" s="263"/>
      <c r="D33" s="264"/>
      <c r="E33" s="319"/>
      <c r="F33" s="320" t="str">
        <f t="shared" si="0"/>
        <v>Goal</v>
      </c>
      <c r="G33" s="321"/>
    </row>
    <row r="34" ht="15" customHeight="1" spans="2:7">
      <c r="B34" s="244"/>
      <c r="C34" s="263"/>
      <c r="D34" s="264"/>
      <c r="E34" s="319"/>
      <c r="F34" s="320" t="str">
        <f t="shared" si="0"/>
        <v>Goal</v>
      </c>
      <c r="G34" s="321"/>
    </row>
    <row r="35" ht="15" customHeight="1" spans="2:7">
      <c r="B35" s="244"/>
      <c r="C35" s="263"/>
      <c r="D35" s="264"/>
      <c r="E35" s="319"/>
      <c r="F35" s="320" t="str">
        <f t="shared" si="0"/>
        <v>Goal</v>
      </c>
      <c r="G35" s="321"/>
    </row>
    <row r="36" ht="15" customHeight="1" spans="2:7">
      <c r="B36" s="244"/>
      <c r="C36" s="265"/>
      <c r="D36" s="266"/>
      <c r="E36" s="322"/>
      <c r="F36" s="323" t="str">
        <f t="shared" si="0"/>
        <v>Goal</v>
      </c>
      <c r="G36" s="315"/>
    </row>
    <row r="37" ht="15" customHeight="1" spans="2:7">
      <c r="B37" s="244"/>
      <c r="C37" s="267">
        <v>0.520833333333333</v>
      </c>
      <c r="D37" s="268" t="s">
        <v>71</v>
      </c>
      <c r="E37" s="324"/>
      <c r="F37" s="325" t="str">
        <f t="shared" si="0"/>
        <v>Goal</v>
      </c>
      <c r="G37" s="326"/>
    </row>
    <row r="38" ht="15" customHeight="1" spans="2:7">
      <c r="B38" s="244"/>
      <c r="C38" s="269">
        <v>0.541666666666667</v>
      </c>
      <c r="D38" s="270"/>
      <c r="E38" s="327" t="s">
        <v>378</v>
      </c>
      <c r="F38" s="328"/>
      <c r="G38" s="329"/>
    </row>
    <row r="39" ht="15" customHeight="1" spans="2:7">
      <c r="B39" s="244"/>
      <c r="C39" s="271" t="s">
        <v>69</v>
      </c>
      <c r="D39" s="272"/>
      <c r="E39" s="330" t="s">
        <v>44</v>
      </c>
      <c r="F39" s="330" t="s">
        <v>61</v>
      </c>
      <c r="G39" s="329" t="s">
        <v>62</v>
      </c>
    </row>
    <row r="40" ht="15" customHeight="1" spans="2:7">
      <c r="B40" s="244"/>
      <c r="C40" s="273" t="s">
        <v>633</v>
      </c>
      <c r="D40" s="274"/>
      <c r="E40" s="335">
        <v>1</v>
      </c>
      <c r="F40" s="334" t="str">
        <f t="shared" si="0"/>
        <v>Completed</v>
      </c>
      <c r="G40" s="331"/>
    </row>
    <row r="41" ht="15" customHeight="1" spans="2:7">
      <c r="B41" s="244"/>
      <c r="C41" s="275" t="s">
        <v>634</v>
      </c>
      <c r="D41" s="276"/>
      <c r="E41" s="335">
        <v>1</v>
      </c>
      <c r="F41" s="336" t="str">
        <f t="shared" si="0"/>
        <v>Completed</v>
      </c>
      <c r="G41" s="363"/>
    </row>
    <row r="42" ht="15" customHeight="1" spans="2:7">
      <c r="B42" s="244"/>
      <c r="C42" s="275" t="s">
        <v>635</v>
      </c>
      <c r="D42" s="276"/>
      <c r="E42" s="335">
        <v>1</v>
      </c>
      <c r="F42" s="336" t="str">
        <f t="shared" si="0"/>
        <v>Completed</v>
      </c>
      <c r="G42" s="363"/>
    </row>
    <row r="43" ht="15" customHeight="1" spans="2:7">
      <c r="B43" s="244"/>
      <c r="C43" s="275" t="s">
        <v>610</v>
      </c>
      <c r="D43" s="276"/>
      <c r="E43" s="335">
        <v>1</v>
      </c>
      <c r="F43" s="336" t="str">
        <f t="shared" si="0"/>
        <v>Completed</v>
      </c>
      <c r="G43" s="363"/>
    </row>
    <row r="44" ht="15" customHeight="1" spans="2:7">
      <c r="B44" s="244"/>
      <c r="C44" s="430" t="s">
        <v>636</v>
      </c>
      <c r="D44" s="431"/>
      <c r="E44" s="338"/>
      <c r="F44" s="340" t="str">
        <f t="shared" si="0"/>
        <v>Goal</v>
      </c>
      <c r="G44" s="365"/>
    </row>
    <row r="45" ht="15" customHeight="1" spans="2:7">
      <c r="B45" s="244"/>
      <c r="C45" s="279">
        <v>0.666666666666667</v>
      </c>
      <c r="D45" s="280" t="s">
        <v>391</v>
      </c>
      <c r="E45" s="342"/>
      <c r="F45" s="280" t="str">
        <f t="shared" si="0"/>
        <v>Goal</v>
      </c>
      <c r="G45" s="343"/>
    </row>
    <row r="46" ht="15" customHeight="1" spans="2:7">
      <c r="B46" s="281"/>
      <c r="C46" s="282">
        <v>0.75</v>
      </c>
      <c r="D46" s="283" t="s">
        <v>392</v>
      </c>
      <c r="E46" s="344"/>
      <c r="F46" s="283" t="str">
        <f t="shared" si="0"/>
        <v>Goal</v>
      </c>
      <c r="G46" s="345"/>
    </row>
    <row r="48" ht="15.15"/>
    <row r="49" ht="21.75" customHeight="1" spans="2:7">
      <c r="B49" s="242" t="s">
        <v>58</v>
      </c>
      <c r="C49" s="243" t="s">
        <v>59</v>
      </c>
      <c r="D49" s="242" t="s">
        <v>60</v>
      </c>
      <c r="E49" s="242" t="s">
        <v>44</v>
      </c>
      <c r="F49" s="243" t="s">
        <v>61</v>
      </c>
      <c r="G49" s="286" t="s">
        <v>62</v>
      </c>
    </row>
    <row r="50" spans="2:7">
      <c r="B50" s="244">
        <v>45517</v>
      </c>
      <c r="C50" s="245">
        <v>0.208333333333333</v>
      </c>
      <c r="D50" s="246" t="s">
        <v>63</v>
      </c>
      <c r="E50" s="287">
        <v>1</v>
      </c>
      <c r="F50" s="288" t="str">
        <f t="shared" si="0"/>
        <v>Completed</v>
      </c>
      <c r="G50" s="289"/>
    </row>
    <row r="51" spans="2:7">
      <c r="B51" s="244"/>
      <c r="C51" s="247">
        <v>0.215277777777778</v>
      </c>
      <c r="D51" s="248" t="s">
        <v>373</v>
      </c>
      <c r="E51" s="290">
        <v>1</v>
      </c>
      <c r="F51" s="291" t="str">
        <f t="shared" si="0"/>
        <v>Completed</v>
      </c>
      <c r="G51" s="292"/>
    </row>
    <row r="52" spans="2:7">
      <c r="B52" s="244"/>
      <c r="C52" s="247">
        <v>0.243055555555556</v>
      </c>
      <c r="D52" s="248" t="s">
        <v>374</v>
      </c>
      <c r="E52" s="293">
        <v>1</v>
      </c>
      <c r="F52" s="294" t="str">
        <f t="shared" si="0"/>
        <v>Completed</v>
      </c>
      <c r="G52" s="292"/>
    </row>
    <row r="53" spans="2:7">
      <c r="B53" s="244"/>
      <c r="C53" s="247">
        <v>0.277777777777778</v>
      </c>
      <c r="D53" s="248" t="s">
        <v>375</v>
      </c>
      <c r="E53" s="293">
        <v>1</v>
      </c>
      <c r="F53" s="294" t="str">
        <f t="shared" si="0"/>
        <v>Completed</v>
      </c>
      <c r="G53" s="292"/>
    </row>
    <row r="54" ht="15.75" customHeight="1" spans="2:7">
      <c r="B54" s="244"/>
      <c r="C54" s="249">
        <v>0.326388888888889</v>
      </c>
      <c r="D54" s="250" t="s">
        <v>376</v>
      </c>
      <c r="E54" s="295">
        <v>1</v>
      </c>
      <c r="F54" s="296" t="str">
        <f t="shared" si="0"/>
        <v>Completed</v>
      </c>
      <c r="G54" s="297"/>
    </row>
    <row r="55" ht="15.75" customHeight="1" spans="2:7">
      <c r="B55" s="244"/>
      <c r="C55" s="251">
        <v>0.354166666666667</v>
      </c>
      <c r="D55" s="252"/>
      <c r="E55" s="298" t="s">
        <v>64</v>
      </c>
      <c r="F55" s="299"/>
      <c r="G55" s="300"/>
    </row>
    <row r="56" ht="15.75" customHeight="1" spans="2:7">
      <c r="B56" s="244"/>
      <c r="C56" s="251" t="s">
        <v>69</v>
      </c>
      <c r="D56" s="252"/>
      <c r="E56" s="301" t="s">
        <v>44</v>
      </c>
      <c r="F56" s="301" t="s">
        <v>61</v>
      </c>
      <c r="G56" s="302" t="s">
        <v>62</v>
      </c>
    </row>
    <row r="57" spans="2:7">
      <c r="B57" s="244"/>
      <c r="C57" s="284"/>
      <c r="D57" s="285"/>
      <c r="E57" s="303"/>
      <c r="F57" s="304" t="str">
        <f t="shared" si="0"/>
        <v>Goal</v>
      </c>
      <c r="G57" s="305"/>
    </row>
    <row r="58" spans="2:7">
      <c r="B58" s="244"/>
      <c r="C58" s="255"/>
      <c r="D58" s="256"/>
      <c r="E58" s="306"/>
      <c r="F58" s="255" t="str">
        <f t="shared" si="0"/>
        <v>Goal</v>
      </c>
      <c r="G58" s="307"/>
    </row>
    <row r="59" spans="2:7">
      <c r="B59" s="244"/>
      <c r="C59" s="255"/>
      <c r="D59" s="256"/>
      <c r="E59" s="306"/>
      <c r="F59" s="255" t="str">
        <f t="shared" si="0"/>
        <v>Goal</v>
      </c>
      <c r="G59" s="307"/>
    </row>
    <row r="60" spans="2:7">
      <c r="B60" s="244"/>
      <c r="C60" s="255"/>
      <c r="D60" s="256"/>
      <c r="E60" s="306"/>
      <c r="F60" s="255" t="str">
        <f t="shared" si="0"/>
        <v>Goal</v>
      </c>
      <c r="G60" s="307"/>
    </row>
    <row r="61" ht="15.75" customHeight="1" spans="2:7">
      <c r="B61" s="244"/>
      <c r="C61" s="257"/>
      <c r="D61" s="258"/>
      <c r="E61" s="308"/>
      <c r="F61" s="309" t="str">
        <f t="shared" si="0"/>
        <v>Goal</v>
      </c>
      <c r="G61" s="310"/>
    </row>
    <row r="62" ht="15.75" customHeight="1" spans="2:7">
      <c r="B62" s="244"/>
      <c r="C62" s="259">
        <v>0.395833333333333</v>
      </c>
      <c r="D62" s="260"/>
      <c r="E62" s="311" t="s">
        <v>217</v>
      </c>
      <c r="F62" s="312"/>
      <c r="G62" s="313"/>
    </row>
    <row r="63" ht="15.75" customHeight="1" spans="2:7">
      <c r="B63" s="244"/>
      <c r="C63" s="432" t="s">
        <v>69</v>
      </c>
      <c r="D63" s="433"/>
      <c r="E63" s="314" t="s">
        <v>44</v>
      </c>
      <c r="F63" s="315" t="s">
        <v>61</v>
      </c>
      <c r="G63" s="314" t="s">
        <v>62</v>
      </c>
    </row>
    <row r="64" ht="30" customHeight="1" spans="2:7">
      <c r="B64" s="244"/>
      <c r="C64" s="434" t="s">
        <v>637</v>
      </c>
      <c r="D64" s="435"/>
      <c r="E64" s="316">
        <v>1</v>
      </c>
      <c r="F64" s="317" t="str">
        <f t="shared" si="0"/>
        <v>Completed</v>
      </c>
      <c r="G64" s="318"/>
    </row>
    <row r="65" ht="30" customHeight="1" spans="2:7">
      <c r="B65" s="244"/>
      <c r="C65" s="436" t="s">
        <v>638</v>
      </c>
      <c r="D65" s="437"/>
      <c r="E65" s="319">
        <v>1</v>
      </c>
      <c r="F65" s="320" t="str">
        <f t="shared" si="0"/>
        <v>Completed</v>
      </c>
      <c r="G65" s="321"/>
    </row>
    <row r="66" spans="2:7">
      <c r="B66" s="244"/>
      <c r="C66" s="436"/>
      <c r="D66" s="437"/>
      <c r="E66" s="319"/>
      <c r="F66" s="320" t="str">
        <f t="shared" si="0"/>
        <v>Goal</v>
      </c>
      <c r="G66" s="321"/>
    </row>
    <row r="67" spans="2:7">
      <c r="B67" s="244"/>
      <c r="C67" s="436"/>
      <c r="D67" s="437"/>
      <c r="E67" s="319"/>
      <c r="F67" s="320" t="str">
        <f t="shared" si="0"/>
        <v>Goal</v>
      </c>
      <c r="G67" s="321"/>
    </row>
    <row r="68" ht="15.75" customHeight="1" spans="2:7">
      <c r="B68" s="244"/>
      <c r="C68" s="438"/>
      <c r="D68" s="439"/>
      <c r="E68" s="322"/>
      <c r="F68" s="323" t="str">
        <f t="shared" si="0"/>
        <v>Goal</v>
      </c>
      <c r="G68" s="315"/>
    </row>
    <row r="69" ht="15.75" customHeight="1" spans="2:7">
      <c r="B69" s="244"/>
      <c r="C69" s="267">
        <v>0.520833333333333</v>
      </c>
      <c r="D69" s="268" t="s">
        <v>71</v>
      </c>
      <c r="E69" s="324"/>
      <c r="F69" s="325" t="str">
        <f t="shared" si="0"/>
        <v>Goal</v>
      </c>
      <c r="G69" s="326"/>
    </row>
    <row r="70" ht="15.75" customHeight="1" spans="2:7">
      <c r="B70" s="244"/>
      <c r="C70" s="269">
        <v>0.541666666666667</v>
      </c>
      <c r="D70" s="270"/>
      <c r="E70" s="327" t="s">
        <v>378</v>
      </c>
      <c r="F70" s="328"/>
      <c r="G70" s="329"/>
    </row>
    <row r="71" ht="15.75" customHeight="1" spans="2:7">
      <c r="B71" s="244"/>
      <c r="C71" s="271" t="s">
        <v>69</v>
      </c>
      <c r="D71" s="272"/>
      <c r="E71" s="330" t="s">
        <v>44</v>
      </c>
      <c r="F71" s="330" t="s">
        <v>61</v>
      </c>
      <c r="G71" s="329" t="s">
        <v>62</v>
      </c>
    </row>
    <row r="72" spans="2:7">
      <c r="B72" s="244"/>
      <c r="C72" s="273" t="s">
        <v>639</v>
      </c>
      <c r="D72" s="274"/>
      <c r="E72" s="333">
        <v>1</v>
      </c>
      <c r="F72" s="334" t="str">
        <f t="shared" si="0"/>
        <v>Completed</v>
      </c>
      <c r="G72" s="331"/>
    </row>
    <row r="73" spans="2:7">
      <c r="B73" s="244"/>
      <c r="C73" s="275" t="s">
        <v>640</v>
      </c>
      <c r="D73" s="276"/>
      <c r="E73" s="335">
        <v>1</v>
      </c>
      <c r="F73" s="336" t="str">
        <f t="shared" si="0"/>
        <v>Completed</v>
      </c>
      <c r="G73" s="363"/>
    </row>
    <row r="74" spans="2:7">
      <c r="B74" s="244"/>
      <c r="C74" s="275" t="s">
        <v>641</v>
      </c>
      <c r="D74" s="276"/>
      <c r="E74" s="335">
        <v>1</v>
      </c>
      <c r="F74" s="336" t="str">
        <f t="shared" si="0"/>
        <v>Completed</v>
      </c>
      <c r="G74" s="363"/>
    </row>
    <row r="75" spans="2:7">
      <c r="B75" s="244"/>
      <c r="C75" s="275" t="s">
        <v>610</v>
      </c>
      <c r="D75" s="276"/>
      <c r="E75" s="335">
        <v>1</v>
      </c>
      <c r="F75" s="336" t="str">
        <f t="shared" si="0"/>
        <v>Completed</v>
      </c>
      <c r="G75" s="363"/>
    </row>
    <row r="76" ht="15.75" customHeight="1" spans="2:7">
      <c r="B76" s="244"/>
      <c r="C76" s="430" t="s">
        <v>611</v>
      </c>
      <c r="D76" s="431"/>
      <c r="E76" s="338">
        <v>1</v>
      </c>
      <c r="F76" s="340" t="str">
        <f t="shared" si="0"/>
        <v>Completed</v>
      </c>
      <c r="G76" s="365"/>
    </row>
    <row r="77" spans="2:7">
      <c r="B77" s="244"/>
      <c r="C77" s="279">
        <v>0.666666666666667</v>
      </c>
      <c r="D77" s="280" t="s">
        <v>391</v>
      </c>
      <c r="E77" s="342"/>
      <c r="F77" s="280" t="str">
        <f t="shared" si="0"/>
        <v>Goal</v>
      </c>
      <c r="G77" s="343"/>
    </row>
    <row r="78" ht="15.75" customHeight="1" spans="2:7">
      <c r="B78" s="281"/>
      <c r="C78" s="282">
        <v>0.75</v>
      </c>
      <c r="D78" s="283" t="s">
        <v>392</v>
      </c>
      <c r="E78" s="344"/>
      <c r="F78" s="283" t="str">
        <f t="shared" si="0"/>
        <v>Goal</v>
      </c>
      <c r="G78" s="345"/>
    </row>
    <row r="80" ht="15.15"/>
    <row r="81" ht="21.75" customHeight="1" spans="2:7">
      <c r="B81" s="242" t="s">
        <v>58</v>
      </c>
      <c r="C81" s="243" t="s">
        <v>59</v>
      </c>
      <c r="D81" s="242" t="s">
        <v>60</v>
      </c>
      <c r="E81" s="242" t="s">
        <v>44</v>
      </c>
      <c r="F81" s="243" t="s">
        <v>61</v>
      </c>
      <c r="G81" s="286" t="s">
        <v>62</v>
      </c>
    </row>
    <row r="82" spans="2:7">
      <c r="B82" s="244">
        <v>45518</v>
      </c>
      <c r="C82" s="245">
        <v>0.208333333333333</v>
      </c>
      <c r="D82" s="246" t="s">
        <v>63</v>
      </c>
      <c r="E82" s="287">
        <v>1</v>
      </c>
      <c r="F82" s="288" t="str">
        <f t="shared" ref="F82:F101" si="1">IF(E82=100%,"Completed","Goal")</f>
        <v>Completed</v>
      </c>
      <c r="G82" s="289"/>
    </row>
    <row r="83" spans="2:7">
      <c r="B83" s="244"/>
      <c r="C83" s="247">
        <v>0.215277777777778</v>
      </c>
      <c r="D83" s="248" t="s">
        <v>373</v>
      </c>
      <c r="E83" s="290">
        <v>1</v>
      </c>
      <c r="F83" s="291" t="str">
        <f t="shared" si="1"/>
        <v>Completed</v>
      </c>
      <c r="G83" s="292"/>
    </row>
    <row r="84" spans="2:7">
      <c r="B84" s="244"/>
      <c r="C84" s="247">
        <v>0.243055555555556</v>
      </c>
      <c r="D84" s="248" t="s">
        <v>374</v>
      </c>
      <c r="E84" s="293">
        <v>1</v>
      </c>
      <c r="F84" s="294" t="str">
        <f t="shared" si="1"/>
        <v>Completed</v>
      </c>
      <c r="G84" s="292"/>
    </row>
    <row r="85" spans="2:7">
      <c r="B85" s="244"/>
      <c r="C85" s="247">
        <v>0.277777777777778</v>
      </c>
      <c r="D85" s="248" t="s">
        <v>375</v>
      </c>
      <c r="E85" s="293">
        <v>1</v>
      </c>
      <c r="F85" s="294" t="str">
        <f t="shared" si="1"/>
        <v>Completed</v>
      </c>
      <c r="G85" s="292"/>
    </row>
    <row r="86" ht="15.75" customHeight="1" spans="2:7">
      <c r="B86" s="244"/>
      <c r="C86" s="249">
        <v>0.326388888888889</v>
      </c>
      <c r="D86" s="250" t="s">
        <v>376</v>
      </c>
      <c r="E86" s="295">
        <v>1</v>
      </c>
      <c r="F86" s="296" t="str">
        <f t="shared" si="1"/>
        <v>Completed</v>
      </c>
      <c r="G86" s="297"/>
    </row>
    <row r="87" ht="15.75" customHeight="1" spans="2:7">
      <c r="B87" s="244"/>
      <c r="C87" s="251">
        <v>0.354166666666667</v>
      </c>
      <c r="D87" s="252"/>
      <c r="E87" s="298" t="s">
        <v>64</v>
      </c>
      <c r="F87" s="299"/>
      <c r="G87" s="300"/>
    </row>
    <row r="88" ht="15.75" customHeight="1" spans="2:7">
      <c r="B88" s="244"/>
      <c r="C88" s="251" t="s">
        <v>69</v>
      </c>
      <c r="D88" s="252"/>
      <c r="E88" s="301" t="s">
        <v>44</v>
      </c>
      <c r="F88" s="301" t="s">
        <v>61</v>
      </c>
      <c r="G88" s="302" t="s">
        <v>62</v>
      </c>
    </row>
    <row r="89" spans="2:7">
      <c r="B89" s="244"/>
      <c r="C89" s="284"/>
      <c r="D89" s="285"/>
      <c r="E89" s="303"/>
      <c r="F89" s="304" t="str">
        <f t="shared" si="1"/>
        <v>Goal</v>
      </c>
      <c r="G89" s="305"/>
    </row>
    <row r="90" spans="2:7">
      <c r="B90" s="244"/>
      <c r="C90" s="255"/>
      <c r="D90" s="256"/>
      <c r="E90" s="306"/>
      <c r="F90" s="255" t="str">
        <f t="shared" si="1"/>
        <v>Goal</v>
      </c>
      <c r="G90" s="307"/>
    </row>
    <row r="91" spans="2:7">
      <c r="B91" s="244"/>
      <c r="C91" s="255"/>
      <c r="D91" s="256"/>
      <c r="E91" s="306"/>
      <c r="F91" s="255" t="str">
        <f t="shared" si="1"/>
        <v>Goal</v>
      </c>
      <c r="G91" s="307"/>
    </row>
    <row r="92" spans="2:7">
      <c r="B92" s="244"/>
      <c r="C92" s="255"/>
      <c r="D92" s="256"/>
      <c r="E92" s="306"/>
      <c r="F92" s="255" t="str">
        <f t="shared" si="1"/>
        <v>Goal</v>
      </c>
      <c r="G92" s="307"/>
    </row>
    <row r="93" ht="15.75" customHeight="1" spans="2:7">
      <c r="B93" s="244"/>
      <c r="C93" s="257"/>
      <c r="D93" s="258"/>
      <c r="E93" s="308"/>
      <c r="F93" s="309" t="str">
        <f t="shared" si="1"/>
        <v>Goal</v>
      </c>
      <c r="G93" s="310"/>
    </row>
    <row r="94" ht="15.75" customHeight="1" spans="2:7">
      <c r="B94" s="244"/>
      <c r="C94" s="259">
        <v>0.395833333333333</v>
      </c>
      <c r="D94" s="260"/>
      <c r="E94" s="311" t="s">
        <v>217</v>
      </c>
      <c r="F94" s="312"/>
      <c r="G94" s="313"/>
    </row>
    <row r="95" ht="15.75" customHeight="1" spans="2:7">
      <c r="B95" s="244"/>
      <c r="C95" s="259" t="s">
        <v>69</v>
      </c>
      <c r="D95" s="260"/>
      <c r="E95" s="314" t="s">
        <v>44</v>
      </c>
      <c r="F95" s="315" t="s">
        <v>61</v>
      </c>
      <c r="G95" s="314" t="s">
        <v>62</v>
      </c>
    </row>
    <row r="96" ht="30" customHeight="1" spans="2:7">
      <c r="B96" s="244"/>
      <c r="C96" s="261" t="s">
        <v>638</v>
      </c>
      <c r="D96" s="262"/>
      <c r="E96" s="316">
        <v>1</v>
      </c>
      <c r="F96" s="317" t="str">
        <f t="shared" si="1"/>
        <v>Completed</v>
      </c>
      <c r="G96" s="318"/>
    </row>
    <row r="97" ht="30" customHeight="1" spans="2:7">
      <c r="B97" s="244"/>
      <c r="C97" s="263" t="s">
        <v>642</v>
      </c>
      <c r="D97" s="264"/>
      <c r="E97" s="319">
        <v>1</v>
      </c>
      <c r="F97" s="320" t="str">
        <f t="shared" si="1"/>
        <v>Completed</v>
      </c>
      <c r="G97" s="321"/>
    </row>
    <row r="98" spans="2:7">
      <c r="B98" s="244"/>
      <c r="C98" s="263"/>
      <c r="D98" s="264"/>
      <c r="E98" s="319"/>
      <c r="F98" s="320" t="str">
        <f t="shared" si="1"/>
        <v>Goal</v>
      </c>
      <c r="G98" s="321"/>
    </row>
    <row r="99" spans="2:7">
      <c r="B99" s="244"/>
      <c r="C99" s="263"/>
      <c r="D99" s="264"/>
      <c r="E99" s="319"/>
      <c r="F99" s="320" t="str">
        <f t="shared" si="1"/>
        <v>Goal</v>
      </c>
      <c r="G99" s="321"/>
    </row>
    <row r="100" ht="15.75" customHeight="1" spans="2:7">
      <c r="B100" s="244"/>
      <c r="C100" s="265"/>
      <c r="D100" s="266"/>
      <c r="E100" s="322"/>
      <c r="F100" s="323" t="str">
        <f t="shared" si="1"/>
        <v>Goal</v>
      </c>
      <c r="G100" s="315"/>
    </row>
    <row r="101" ht="15.75" customHeight="1" spans="2:7">
      <c r="B101" s="244"/>
      <c r="C101" s="267">
        <v>0.520833333333333</v>
      </c>
      <c r="D101" s="268" t="s">
        <v>71</v>
      </c>
      <c r="E101" s="324"/>
      <c r="F101" s="325" t="str">
        <f t="shared" si="1"/>
        <v>Goal</v>
      </c>
      <c r="G101" s="326"/>
    </row>
    <row r="102" ht="15.75" customHeight="1" spans="2:7">
      <c r="B102" s="244"/>
      <c r="C102" s="269">
        <v>0.541666666666667</v>
      </c>
      <c r="D102" s="270"/>
      <c r="E102" s="327" t="s">
        <v>378</v>
      </c>
      <c r="F102" s="328"/>
      <c r="G102" s="329"/>
    </row>
    <row r="103" ht="15.75" customHeight="1" spans="2:7">
      <c r="B103" s="244"/>
      <c r="C103" s="269" t="s">
        <v>69</v>
      </c>
      <c r="D103" s="270"/>
      <c r="E103" s="330" t="s">
        <v>44</v>
      </c>
      <c r="F103" s="330" t="s">
        <v>61</v>
      </c>
      <c r="G103" s="329" t="s">
        <v>62</v>
      </c>
    </row>
    <row r="104" spans="2:7">
      <c r="B104" s="244"/>
      <c r="C104" s="273" t="s">
        <v>607</v>
      </c>
      <c r="D104" s="274"/>
      <c r="E104" s="361"/>
      <c r="F104" s="334" t="str">
        <f t="shared" ref="F104:F167" si="2">IF(E104=100%,"Completed","Goal")</f>
        <v>Goal</v>
      </c>
      <c r="G104" s="331"/>
    </row>
    <row r="105" spans="2:7">
      <c r="B105" s="244"/>
      <c r="C105" s="275" t="s">
        <v>633</v>
      </c>
      <c r="D105" s="276"/>
      <c r="E105" s="362"/>
      <c r="F105" s="336" t="str">
        <f t="shared" si="2"/>
        <v>Goal</v>
      </c>
      <c r="G105" s="363"/>
    </row>
    <row r="106" spans="2:7">
      <c r="B106" s="244"/>
      <c r="C106" s="275" t="s">
        <v>634</v>
      </c>
      <c r="D106" s="276"/>
      <c r="E106" s="362"/>
      <c r="F106" s="336" t="str">
        <f t="shared" si="2"/>
        <v>Goal</v>
      </c>
      <c r="G106" s="363"/>
    </row>
    <row r="107" spans="2:7">
      <c r="B107" s="244"/>
      <c r="C107" s="275" t="s">
        <v>610</v>
      </c>
      <c r="D107" s="276"/>
      <c r="E107" s="362">
        <v>1</v>
      </c>
      <c r="F107" s="336" t="str">
        <f t="shared" si="2"/>
        <v>Completed</v>
      </c>
      <c r="G107" s="363"/>
    </row>
    <row r="108" ht="15.75" customHeight="1" spans="2:7">
      <c r="B108" s="244"/>
      <c r="C108" s="430" t="s">
        <v>611</v>
      </c>
      <c r="D108" s="431"/>
      <c r="E108" s="364">
        <v>1</v>
      </c>
      <c r="F108" s="340" t="str">
        <f t="shared" si="2"/>
        <v>Completed</v>
      </c>
      <c r="G108" s="365"/>
    </row>
    <row r="109" spans="2:7">
      <c r="B109" s="244"/>
      <c r="C109" s="279">
        <v>0.666666666666667</v>
      </c>
      <c r="D109" s="280" t="s">
        <v>391</v>
      </c>
      <c r="E109" s="342"/>
      <c r="F109" s="280" t="str">
        <f t="shared" si="2"/>
        <v>Goal</v>
      </c>
      <c r="G109" s="343"/>
    </row>
    <row r="110" ht="15.75" customHeight="1" spans="2:7">
      <c r="B110" s="281"/>
      <c r="C110" s="282">
        <v>0.75</v>
      </c>
      <c r="D110" s="283" t="s">
        <v>392</v>
      </c>
      <c r="E110" s="344"/>
      <c r="F110" s="283" t="str">
        <f t="shared" si="2"/>
        <v>Goal</v>
      </c>
      <c r="G110" s="345"/>
    </row>
    <row r="112" ht="15.15"/>
    <row r="113" ht="21.75" customHeight="1" spans="2:7">
      <c r="B113" s="242" t="s">
        <v>58</v>
      </c>
      <c r="C113" s="243" t="s">
        <v>59</v>
      </c>
      <c r="D113" s="242" t="s">
        <v>60</v>
      </c>
      <c r="E113" s="242" t="s">
        <v>44</v>
      </c>
      <c r="F113" s="243" t="s">
        <v>61</v>
      </c>
      <c r="G113" s="286" t="s">
        <v>62</v>
      </c>
    </row>
    <row r="114" spans="2:7">
      <c r="B114" s="244">
        <v>45519</v>
      </c>
      <c r="C114" s="245">
        <v>0.208333333333333</v>
      </c>
      <c r="D114" s="246" t="s">
        <v>63</v>
      </c>
      <c r="E114" s="287">
        <v>1</v>
      </c>
      <c r="F114" s="288" t="str">
        <f t="shared" si="2"/>
        <v>Completed</v>
      </c>
      <c r="G114" s="289"/>
    </row>
    <row r="115" spans="2:7">
      <c r="B115" s="244"/>
      <c r="C115" s="247">
        <v>0.215277777777778</v>
      </c>
      <c r="D115" s="248" t="s">
        <v>373</v>
      </c>
      <c r="E115" s="290">
        <v>1</v>
      </c>
      <c r="F115" s="291" t="str">
        <f t="shared" si="2"/>
        <v>Completed</v>
      </c>
      <c r="G115" s="292"/>
    </row>
    <row r="116" spans="2:7">
      <c r="B116" s="244"/>
      <c r="C116" s="247">
        <v>0.243055555555556</v>
      </c>
      <c r="D116" s="248" t="s">
        <v>374</v>
      </c>
      <c r="E116" s="293">
        <v>1</v>
      </c>
      <c r="F116" s="294" t="str">
        <f t="shared" si="2"/>
        <v>Completed</v>
      </c>
      <c r="G116" s="292"/>
    </row>
    <row r="117" spans="2:7">
      <c r="B117" s="244"/>
      <c r="C117" s="247">
        <v>0.277777777777778</v>
      </c>
      <c r="D117" s="248" t="s">
        <v>375</v>
      </c>
      <c r="E117" s="293">
        <v>1</v>
      </c>
      <c r="F117" s="294" t="str">
        <f t="shared" si="2"/>
        <v>Completed</v>
      </c>
      <c r="G117" s="292"/>
    </row>
    <row r="118" ht="15.75" customHeight="1" spans="2:7">
      <c r="B118" s="244"/>
      <c r="C118" s="249">
        <v>0.326388888888889</v>
      </c>
      <c r="D118" s="250" t="s">
        <v>376</v>
      </c>
      <c r="E118" s="295">
        <v>1</v>
      </c>
      <c r="F118" s="296" t="str">
        <f t="shared" si="2"/>
        <v>Completed</v>
      </c>
      <c r="G118" s="297"/>
    </row>
    <row r="119" ht="15.75" customHeight="1" spans="2:7">
      <c r="B119" s="244"/>
      <c r="C119" s="251">
        <v>0.354166666666667</v>
      </c>
      <c r="D119" s="252"/>
      <c r="E119" s="298" t="s">
        <v>64</v>
      </c>
      <c r="F119" s="299"/>
      <c r="G119" s="300"/>
    </row>
    <row r="120" ht="15.75" customHeight="1" spans="2:7">
      <c r="B120" s="244"/>
      <c r="C120" s="251" t="s">
        <v>69</v>
      </c>
      <c r="D120" s="252"/>
      <c r="E120" s="301" t="s">
        <v>44</v>
      </c>
      <c r="F120" s="301" t="s">
        <v>61</v>
      </c>
      <c r="G120" s="302" t="s">
        <v>62</v>
      </c>
    </row>
    <row r="121" spans="2:7">
      <c r="B121" s="244"/>
      <c r="C121" s="253" t="s">
        <v>643</v>
      </c>
      <c r="D121" s="254"/>
      <c r="E121" s="303">
        <v>1</v>
      </c>
      <c r="F121" s="304" t="str">
        <f t="shared" si="2"/>
        <v>Completed</v>
      </c>
      <c r="G121" s="305"/>
    </row>
    <row r="122" spans="2:7">
      <c r="B122" s="244"/>
      <c r="C122" s="255"/>
      <c r="D122" s="256"/>
      <c r="E122" s="306"/>
      <c r="F122" s="255" t="str">
        <f t="shared" si="2"/>
        <v>Goal</v>
      </c>
      <c r="G122" s="307"/>
    </row>
    <row r="123" spans="2:7">
      <c r="B123" s="244"/>
      <c r="C123" s="255"/>
      <c r="D123" s="256"/>
      <c r="E123" s="306"/>
      <c r="F123" s="255" t="str">
        <f t="shared" si="2"/>
        <v>Goal</v>
      </c>
      <c r="G123" s="307"/>
    </row>
    <row r="124" spans="2:7">
      <c r="B124" s="244"/>
      <c r="C124" s="255"/>
      <c r="D124" s="256"/>
      <c r="E124" s="306"/>
      <c r="F124" s="255" t="str">
        <f t="shared" si="2"/>
        <v>Goal</v>
      </c>
      <c r="G124" s="307"/>
    </row>
    <row r="125" ht="15.75" customHeight="1" spans="2:7">
      <c r="B125" s="244"/>
      <c r="C125" s="257"/>
      <c r="D125" s="258"/>
      <c r="E125" s="308"/>
      <c r="F125" s="309" t="str">
        <f t="shared" si="2"/>
        <v>Goal</v>
      </c>
      <c r="G125" s="310"/>
    </row>
    <row r="126" ht="15.75" customHeight="1" spans="2:7">
      <c r="B126" s="244"/>
      <c r="C126" s="259">
        <v>0.395833333333333</v>
      </c>
      <c r="D126" s="260"/>
      <c r="E126" s="311" t="s">
        <v>217</v>
      </c>
      <c r="F126" s="312"/>
      <c r="G126" s="313"/>
    </row>
    <row r="127" ht="15.75" customHeight="1" spans="2:7">
      <c r="B127" s="244"/>
      <c r="C127" s="259" t="s">
        <v>69</v>
      </c>
      <c r="D127" s="260"/>
      <c r="E127" s="314" t="s">
        <v>44</v>
      </c>
      <c r="F127" s="315" t="s">
        <v>61</v>
      </c>
      <c r="G127" s="314" t="s">
        <v>62</v>
      </c>
    </row>
    <row r="128" spans="2:7">
      <c r="B128" s="244"/>
      <c r="C128" s="261" t="s">
        <v>377</v>
      </c>
      <c r="D128" s="262"/>
      <c r="E128" s="316">
        <v>1</v>
      </c>
      <c r="F128" s="317" t="str">
        <f t="shared" si="2"/>
        <v>Completed</v>
      </c>
      <c r="G128" s="318"/>
    </row>
    <row r="129" spans="2:7">
      <c r="B129" s="244"/>
      <c r="C129" s="263"/>
      <c r="D129" s="264"/>
      <c r="E129" s="319"/>
      <c r="F129" s="320" t="str">
        <f t="shared" si="2"/>
        <v>Goal</v>
      </c>
      <c r="G129" s="321"/>
    </row>
    <row r="130" spans="2:7">
      <c r="B130" s="244"/>
      <c r="C130" s="263"/>
      <c r="D130" s="264"/>
      <c r="E130" s="319"/>
      <c r="F130" s="320" t="str">
        <f t="shared" si="2"/>
        <v>Goal</v>
      </c>
      <c r="G130" s="321"/>
    </row>
    <row r="131" spans="2:7">
      <c r="B131" s="244"/>
      <c r="C131" s="263"/>
      <c r="D131" s="264"/>
      <c r="E131" s="319"/>
      <c r="F131" s="320" t="str">
        <f t="shared" si="2"/>
        <v>Goal</v>
      </c>
      <c r="G131" s="321"/>
    </row>
    <row r="132" ht="15.75" customHeight="1" spans="2:7">
      <c r="B132" s="244"/>
      <c r="C132" s="265"/>
      <c r="D132" s="266"/>
      <c r="E132" s="322"/>
      <c r="F132" s="323" t="str">
        <f t="shared" si="2"/>
        <v>Goal</v>
      </c>
      <c r="G132" s="315"/>
    </row>
    <row r="133" ht="15.75" customHeight="1" spans="2:7">
      <c r="B133" s="244"/>
      <c r="C133" s="267">
        <v>0.520833333333333</v>
      </c>
      <c r="D133" s="268" t="s">
        <v>71</v>
      </c>
      <c r="E133" s="324"/>
      <c r="F133" s="325" t="str">
        <f t="shared" si="2"/>
        <v>Goal</v>
      </c>
      <c r="G133" s="326"/>
    </row>
    <row r="134" ht="15.75" customHeight="1" spans="2:7">
      <c r="B134" s="244"/>
      <c r="C134" s="269">
        <v>0.541666666666667</v>
      </c>
      <c r="D134" s="270"/>
      <c r="E134" s="327" t="s">
        <v>378</v>
      </c>
      <c r="F134" s="328"/>
      <c r="G134" s="329"/>
    </row>
    <row r="135" ht="15.75" customHeight="1" spans="2:7">
      <c r="B135" s="244"/>
      <c r="C135" s="269" t="s">
        <v>69</v>
      </c>
      <c r="D135" s="270"/>
      <c r="E135" s="330" t="s">
        <v>44</v>
      </c>
      <c r="F135" s="330" t="s">
        <v>61</v>
      </c>
      <c r="G135" s="329" t="s">
        <v>62</v>
      </c>
    </row>
    <row r="136" spans="2:7">
      <c r="B136" s="244"/>
      <c r="C136" s="273" t="s">
        <v>607</v>
      </c>
      <c r="D136" s="274"/>
      <c r="E136" s="361"/>
      <c r="F136" s="334" t="str">
        <f t="shared" si="2"/>
        <v>Goal</v>
      </c>
      <c r="G136" s="331"/>
    </row>
    <row r="137" spans="2:7">
      <c r="B137" s="244"/>
      <c r="C137" s="275" t="s">
        <v>633</v>
      </c>
      <c r="D137" s="276"/>
      <c r="E137" s="362"/>
      <c r="F137" s="336" t="str">
        <f t="shared" si="2"/>
        <v>Goal</v>
      </c>
      <c r="G137" s="363"/>
    </row>
    <row r="138" spans="2:7">
      <c r="B138" s="244"/>
      <c r="C138" s="275" t="s">
        <v>634</v>
      </c>
      <c r="D138" s="276"/>
      <c r="E138" s="362"/>
      <c r="F138" s="336" t="str">
        <f t="shared" si="2"/>
        <v>Goal</v>
      </c>
      <c r="G138" s="363"/>
    </row>
    <row r="139" spans="2:7">
      <c r="B139" s="244"/>
      <c r="C139" s="275" t="s">
        <v>610</v>
      </c>
      <c r="D139" s="276"/>
      <c r="E139" s="362">
        <v>1</v>
      </c>
      <c r="F139" s="336" t="str">
        <f t="shared" si="2"/>
        <v>Completed</v>
      </c>
      <c r="G139" s="363"/>
    </row>
    <row r="140" ht="15.75" customHeight="1" spans="2:7">
      <c r="B140" s="244"/>
      <c r="C140" s="430" t="s">
        <v>611</v>
      </c>
      <c r="D140" s="431"/>
      <c r="E140" s="364"/>
      <c r="F140" s="340" t="str">
        <f t="shared" si="2"/>
        <v>Goal</v>
      </c>
      <c r="G140" s="365"/>
    </row>
    <row r="141" spans="2:7">
      <c r="B141" s="244"/>
      <c r="C141" s="279">
        <v>0.666666666666667</v>
      </c>
      <c r="D141" s="280" t="s">
        <v>391</v>
      </c>
      <c r="E141" s="342"/>
      <c r="F141" s="280" t="str">
        <f t="shared" si="2"/>
        <v>Goal</v>
      </c>
      <c r="G141" s="343"/>
    </row>
    <row r="142" ht="15.75" customHeight="1" spans="2:7">
      <c r="B142" s="281"/>
      <c r="C142" s="282">
        <v>0.75</v>
      </c>
      <c r="D142" s="283" t="s">
        <v>392</v>
      </c>
      <c r="E142" s="344"/>
      <c r="F142" s="283" t="str">
        <f t="shared" si="2"/>
        <v>Goal</v>
      </c>
      <c r="G142" s="345"/>
    </row>
    <row r="144" ht="15.15"/>
    <row r="145" ht="45" customHeight="1" spans="2:9">
      <c r="B145" s="366" t="s">
        <v>462</v>
      </c>
      <c r="C145" s="367"/>
      <c r="D145" s="368" t="s">
        <v>404</v>
      </c>
      <c r="E145" s="368" t="s">
        <v>217</v>
      </c>
      <c r="F145" s="368" t="s">
        <v>405</v>
      </c>
      <c r="G145" s="368" t="s">
        <v>406</v>
      </c>
      <c r="H145" s="378" t="s">
        <v>44</v>
      </c>
      <c r="I145" s="384" t="s">
        <v>78</v>
      </c>
    </row>
    <row r="146" ht="50.25" customHeight="1" spans="2:9">
      <c r="B146" s="369">
        <v>45516</v>
      </c>
      <c r="C146" s="370">
        <v>45520</v>
      </c>
      <c r="D146" s="371" t="s">
        <v>644</v>
      </c>
      <c r="E146" s="371" t="s">
        <v>645</v>
      </c>
      <c r="F146" s="371" t="s">
        <v>83</v>
      </c>
      <c r="G146" s="379" t="s">
        <v>646</v>
      </c>
      <c r="H146" s="380"/>
      <c r="I146" s="385"/>
    </row>
    <row r="147" ht="50.25" customHeight="1" spans="2:9">
      <c r="B147" s="372"/>
      <c r="C147" s="373"/>
      <c r="D147" s="374"/>
      <c r="E147" s="374" t="s">
        <v>638</v>
      </c>
      <c r="F147" s="374"/>
      <c r="G147" s="221" t="s">
        <v>647</v>
      </c>
      <c r="H147" s="381"/>
      <c r="I147" s="386" t="s">
        <v>79</v>
      </c>
    </row>
    <row r="148" ht="50.25" customHeight="1" spans="2:9">
      <c r="B148" s="372"/>
      <c r="C148" s="373"/>
      <c r="D148" s="374"/>
      <c r="E148" s="374" t="s">
        <v>637</v>
      </c>
      <c r="F148" s="374"/>
      <c r="G148" s="221" t="s">
        <v>648</v>
      </c>
      <c r="H148" s="381"/>
      <c r="I148" s="386" t="s">
        <v>81</v>
      </c>
    </row>
    <row r="149" ht="50.25" customHeight="1" spans="2:9">
      <c r="B149" s="372"/>
      <c r="C149" s="373"/>
      <c r="D149" s="374"/>
      <c r="E149" s="374" t="s">
        <v>638</v>
      </c>
      <c r="F149" s="374"/>
      <c r="G149" s="221" t="s">
        <v>649</v>
      </c>
      <c r="H149" s="381"/>
      <c r="I149" s="386" t="s">
        <v>82</v>
      </c>
    </row>
    <row r="150" ht="50.25" customHeight="1" spans="2:9">
      <c r="B150" s="372"/>
      <c r="C150" s="373"/>
      <c r="D150" s="374"/>
      <c r="E150" s="374" t="s">
        <v>642</v>
      </c>
      <c r="F150" s="374"/>
      <c r="G150" s="221" t="s">
        <v>591</v>
      </c>
      <c r="H150" s="381"/>
      <c r="I150" s="386" t="s">
        <v>84</v>
      </c>
    </row>
    <row r="151" ht="50.25" customHeight="1" spans="2:9">
      <c r="B151" s="372"/>
      <c r="C151" s="373"/>
      <c r="D151" s="374"/>
      <c r="E151" s="374"/>
      <c r="F151" s="374"/>
      <c r="G151" s="221" t="s">
        <v>650</v>
      </c>
      <c r="H151" s="381"/>
      <c r="I151" s="386" t="s">
        <v>85</v>
      </c>
    </row>
    <row r="152" ht="15" customHeight="1" spans="2:9">
      <c r="B152" s="372"/>
      <c r="C152" s="373"/>
      <c r="D152" s="374"/>
      <c r="E152" s="374"/>
      <c r="F152" s="374"/>
      <c r="G152" s="221"/>
      <c r="H152" s="381"/>
      <c r="I152" s="387"/>
    </row>
    <row r="153" ht="15" customHeight="1" spans="2:9">
      <c r="B153" s="372"/>
      <c r="C153" s="373"/>
      <c r="D153" s="374"/>
      <c r="E153" s="374"/>
      <c r="F153" s="374"/>
      <c r="G153" s="221"/>
      <c r="H153" s="381"/>
      <c r="I153" s="387"/>
    </row>
    <row r="154" ht="15" customHeight="1" spans="2:9">
      <c r="B154" s="372"/>
      <c r="C154" s="373"/>
      <c r="D154" s="374"/>
      <c r="E154" s="374"/>
      <c r="F154" s="374"/>
      <c r="G154" s="221"/>
      <c r="H154" s="381"/>
      <c r="I154" s="387"/>
    </row>
    <row r="155" ht="15" customHeight="1" spans="2:9">
      <c r="B155" s="375"/>
      <c r="C155" s="376"/>
      <c r="D155" s="377"/>
      <c r="E155" s="377"/>
      <c r="F155" s="377"/>
      <c r="G155" s="382"/>
      <c r="H155" s="383"/>
      <c r="I155" s="388"/>
    </row>
    <row r="157" ht="15.15"/>
    <row r="158" ht="21.75" customHeight="1" spans="2:7">
      <c r="B158" s="242" t="s">
        <v>58</v>
      </c>
      <c r="C158" s="243" t="s">
        <v>59</v>
      </c>
      <c r="D158" s="242" t="s">
        <v>60</v>
      </c>
      <c r="E158" s="242" t="s">
        <v>44</v>
      </c>
      <c r="F158" s="243" t="s">
        <v>61</v>
      </c>
      <c r="G158" s="286" t="s">
        <v>62</v>
      </c>
    </row>
    <row r="159" spans="2:7">
      <c r="B159" s="244">
        <v>45520</v>
      </c>
      <c r="C159" s="245">
        <v>0.208333333333333</v>
      </c>
      <c r="D159" s="246" t="s">
        <v>63</v>
      </c>
      <c r="E159" s="287">
        <v>1</v>
      </c>
      <c r="F159" s="288" t="str">
        <f t="shared" si="2"/>
        <v>Completed</v>
      </c>
      <c r="G159" s="289"/>
    </row>
    <row r="160" spans="2:7">
      <c r="B160" s="244"/>
      <c r="C160" s="247">
        <v>0.215277777777778</v>
      </c>
      <c r="D160" s="248" t="s">
        <v>373</v>
      </c>
      <c r="E160" s="290">
        <v>1</v>
      </c>
      <c r="F160" s="291" t="str">
        <f t="shared" si="2"/>
        <v>Completed</v>
      </c>
      <c r="G160" s="292"/>
    </row>
    <row r="161" spans="2:7">
      <c r="B161" s="244"/>
      <c r="C161" s="247">
        <v>0.243055555555556</v>
      </c>
      <c r="D161" s="248" t="s">
        <v>374</v>
      </c>
      <c r="E161" s="293">
        <v>1</v>
      </c>
      <c r="F161" s="294" t="str">
        <f t="shared" si="2"/>
        <v>Completed</v>
      </c>
      <c r="G161" s="292"/>
    </row>
    <row r="162" spans="2:7">
      <c r="B162" s="244"/>
      <c r="C162" s="247">
        <v>0.277777777777778</v>
      </c>
      <c r="D162" s="248" t="s">
        <v>375</v>
      </c>
      <c r="E162" s="293"/>
      <c r="F162" s="294" t="str">
        <f t="shared" si="2"/>
        <v>Goal</v>
      </c>
      <c r="G162" s="292"/>
    </row>
    <row r="163" ht="15.75" customHeight="1" spans="2:7">
      <c r="B163" s="244"/>
      <c r="C163" s="249">
        <v>0.326388888888889</v>
      </c>
      <c r="D163" s="250" t="s">
        <v>376</v>
      </c>
      <c r="E163" s="295">
        <v>1</v>
      </c>
      <c r="F163" s="296" t="str">
        <f t="shared" si="2"/>
        <v>Completed</v>
      </c>
      <c r="G163" s="297"/>
    </row>
    <row r="164" ht="15.75" customHeight="1" spans="2:7">
      <c r="B164" s="244"/>
      <c r="C164" s="251">
        <v>0.354166666666667</v>
      </c>
      <c r="D164" s="252"/>
      <c r="E164" s="298" t="s">
        <v>64</v>
      </c>
      <c r="F164" s="299"/>
      <c r="G164" s="300"/>
    </row>
    <row r="165" ht="15.75" customHeight="1" spans="2:7">
      <c r="B165" s="244"/>
      <c r="C165" s="251" t="s">
        <v>69</v>
      </c>
      <c r="D165" s="252"/>
      <c r="E165" s="301" t="s">
        <v>44</v>
      </c>
      <c r="F165" s="301" t="s">
        <v>61</v>
      </c>
      <c r="G165" s="302" t="s">
        <v>62</v>
      </c>
    </row>
    <row r="166" spans="2:7">
      <c r="B166" s="244"/>
      <c r="C166" s="284"/>
      <c r="D166" s="285"/>
      <c r="E166" s="303"/>
      <c r="F166" s="304" t="str">
        <f t="shared" si="2"/>
        <v>Goal</v>
      </c>
      <c r="G166" s="305"/>
    </row>
    <row r="167" spans="2:7">
      <c r="B167" s="244"/>
      <c r="C167" s="255"/>
      <c r="D167" s="256"/>
      <c r="E167" s="306"/>
      <c r="F167" s="255" t="str">
        <f t="shared" si="2"/>
        <v>Goal</v>
      </c>
      <c r="G167" s="307"/>
    </row>
    <row r="168" spans="2:7">
      <c r="B168" s="244"/>
      <c r="C168" s="255"/>
      <c r="D168" s="256"/>
      <c r="E168" s="306"/>
      <c r="F168" s="255" t="str">
        <f t="shared" ref="F168:F219" si="3">IF(E168=100%,"Completed","Goal")</f>
        <v>Goal</v>
      </c>
      <c r="G168" s="307"/>
    </row>
    <row r="169" spans="2:7">
      <c r="B169" s="244"/>
      <c r="C169" s="255"/>
      <c r="D169" s="256"/>
      <c r="E169" s="306"/>
      <c r="F169" s="255" t="str">
        <f t="shared" si="3"/>
        <v>Goal</v>
      </c>
      <c r="G169" s="307"/>
    </row>
    <row r="170" ht="15.75" customHeight="1" spans="2:7">
      <c r="B170" s="244"/>
      <c r="C170" s="257"/>
      <c r="D170" s="258"/>
      <c r="E170" s="308"/>
      <c r="F170" s="309" t="str">
        <f t="shared" si="3"/>
        <v>Goal</v>
      </c>
      <c r="G170" s="310"/>
    </row>
    <row r="171" ht="15.75" customHeight="1" spans="2:7">
      <c r="B171" s="244"/>
      <c r="C171" s="259">
        <v>0.395833333333333</v>
      </c>
      <c r="D171" s="260"/>
      <c r="E171" s="311" t="s">
        <v>217</v>
      </c>
      <c r="F171" s="312"/>
      <c r="G171" s="313"/>
    </row>
    <row r="172" ht="15.75" customHeight="1" spans="2:7">
      <c r="B172" s="244"/>
      <c r="C172" s="259" t="s">
        <v>69</v>
      </c>
      <c r="D172" s="260"/>
      <c r="E172" s="314" t="s">
        <v>44</v>
      </c>
      <c r="F172" s="315" t="s">
        <v>61</v>
      </c>
      <c r="G172" s="314" t="s">
        <v>62</v>
      </c>
    </row>
    <row r="173" ht="50.25" customHeight="1" spans="2:7">
      <c r="B173" s="244"/>
      <c r="C173" s="261" t="s">
        <v>651</v>
      </c>
      <c r="D173" s="262"/>
      <c r="E173" s="316">
        <v>1</v>
      </c>
      <c r="F173" s="317" t="str">
        <f t="shared" si="3"/>
        <v>Completed</v>
      </c>
      <c r="G173" s="318"/>
    </row>
    <row r="174" spans="2:7">
      <c r="B174" s="244"/>
      <c r="C174" s="263"/>
      <c r="D174" s="264"/>
      <c r="E174" s="319"/>
      <c r="F174" s="320" t="str">
        <f t="shared" si="3"/>
        <v>Goal</v>
      </c>
      <c r="G174" s="321"/>
    </row>
    <row r="175" spans="2:7">
      <c r="B175" s="244"/>
      <c r="C175" s="263"/>
      <c r="D175" s="264"/>
      <c r="E175" s="319"/>
      <c r="F175" s="320" t="str">
        <f t="shared" si="3"/>
        <v>Goal</v>
      </c>
      <c r="G175" s="321"/>
    </row>
    <row r="176" spans="2:7">
      <c r="B176" s="244"/>
      <c r="C176" s="263"/>
      <c r="D176" s="264"/>
      <c r="E176" s="319"/>
      <c r="F176" s="320" t="str">
        <f t="shared" si="3"/>
        <v>Goal</v>
      </c>
      <c r="G176" s="321"/>
    </row>
    <row r="177" ht="15.75" customHeight="1" spans="2:7">
      <c r="B177" s="244"/>
      <c r="C177" s="265"/>
      <c r="D177" s="266"/>
      <c r="E177" s="322"/>
      <c r="F177" s="323" t="str">
        <f t="shared" si="3"/>
        <v>Goal</v>
      </c>
      <c r="G177" s="315"/>
    </row>
    <row r="178" ht="15.75" customHeight="1" spans="2:7">
      <c r="B178" s="244"/>
      <c r="C178" s="267">
        <v>0.520833333333333</v>
      </c>
      <c r="D178" s="268" t="s">
        <v>71</v>
      </c>
      <c r="E178" s="324"/>
      <c r="F178" s="325" t="str">
        <f t="shared" si="3"/>
        <v>Goal</v>
      </c>
      <c r="G178" s="326"/>
    </row>
    <row r="179" ht="15.75" customHeight="1" spans="2:7">
      <c r="B179" s="244"/>
      <c r="C179" s="269">
        <v>0.541666666666667</v>
      </c>
      <c r="D179" s="270"/>
      <c r="E179" s="327" t="s">
        <v>378</v>
      </c>
      <c r="F179" s="328"/>
      <c r="G179" s="329"/>
    </row>
    <row r="180" ht="15.75" customHeight="1" spans="2:7">
      <c r="B180" s="244"/>
      <c r="C180" s="269" t="s">
        <v>69</v>
      </c>
      <c r="D180" s="270"/>
      <c r="E180" s="330" t="s">
        <v>44</v>
      </c>
      <c r="F180" s="330" t="s">
        <v>61</v>
      </c>
      <c r="G180" s="329" t="s">
        <v>62</v>
      </c>
    </row>
    <row r="181" ht="15" customHeight="1" spans="2:7">
      <c r="B181" s="244"/>
      <c r="C181" s="273" t="s">
        <v>607</v>
      </c>
      <c r="D181" s="274"/>
      <c r="E181" s="361"/>
      <c r="F181" s="334" t="str">
        <f t="shared" si="3"/>
        <v>Goal</v>
      </c>
      <c r="G181" s="331"/>
    </row>
    <row r="182" ht="15" customHeight="1" spans="2:7">
      <c r="B182" s="244"/>
      <c r="C182" s="275" t="s">
        <v>652</v>
      </c>
      <c r="D182" s="276"/>
      <c r="E182" s="362">
        <v>1</v>
      </c>
      <c r="F182" s="336" t="str">
        <f t="shared" si="3"/>
        <v>Completed</v>
      </c>
      <c r="G182" s="363"/>
    </row>
    <row r="183" ht="15" customHeight="1" spans="2:7">
      <c r="B183" s="244"/>
      <c r="C183" s="275" t="s">
        <v>653</v>
      </c>
      <c r="D183" s="276"/>
      <c r="E183" s="362">
        <v>1</v>
      </c>
      <c r="F183" s="336" t="str">
        <f t="shared" si="3"/>
        <v>Completed</v>
      </c>
      <c r="G183" s="363"/>
    </row>
    <row r="184" ht="15" customHeight="1" spans="2:7">
      <c r="B184" s="244"/>
      <c r="C184" s="275" t="s">
        <v>610</v>
      </c>
      <c r="D184" s="276"/>
      <c r="E184" s="362">
        <v>1</v>
      </c>
      <c r="F184" s="336" t="str">
        <f t="shared" si="3"/>
        <v>Completed</v>
      </c>
      <c r="G184" s="363"/>
    </row>
    <row r="185" ht="15.75" customHeight="1" spans="2:7">
      <c r="B185" s="244"/>
      <c r="C185" s="430" t="s">
        <v>611</v>
      </c>
      <c r="D185" s="431"/>
      <c r="E185" s="364">
        <v>1</v>
      </c>
      <c r="F185" s="340" t="str">
        <f t="shared" si="3"/>
        <v>Completed</v>
      </c>
      <c r="G185" s="365"/>
    </row>
    <row r="186" spans="2:7">
      <c r="B186" s="244"/>
      <c r="C186" s="279">
        <v>0.666666666666667</v>
      </c>
      <c r="D186" s="280" t="s">
        <v>391</v>
      </c>
      <c r="E186" s="342"/>
      <c r="F186" s="280" t="str">
        <f t="shared" si="3"/>
        <v>Goal</v>
      </c>
      <c r="G186" s="343"/>
    </row>
    <row r="187" ht="15.75" customHeight="1" spans="2:7">
      <c r="B187" s="281"/>
      <c r="C187" s="282">
        <v>0.75</v>
      </c>
      <c r="D187" s="283" t="s">
        <v>392</v>
      </c>
      <c r="E187" s="344"/>
      <c r="F187" s="283" t="str">
        <f t="shared" si="3"/>
        <v>Goal</v>
      </c>
      <c r="G187" s="345"/>
    </row>
    <row r="189" ht="15.15"/>
    <row r="190" ht="21.75" customHeight="1" spans="2:7">
      <c r="B190" s="242" t="s">
        <v>58</v>
      </c>
      <c r="C190" s="243" t="s">
        <v>59</v>
      </c>
      <c r="D190" s="242" t="s">
        <v>60</v>
      </c>
      <c r="E190" s="242" t="s">
        <v>44</v>
      </c>
      <c r="F190" s="243" t="s">
        <v>61</v>
      </c>
      <c r="G190" s="286" t="s">
        <v>62</v>
      </c>
    </row>
    <row r="191" spans="2:7">
      <c r="B191" s="244">
        <v>45523</v>
      </c>
      <c r="C191" s="245">
        <v>0.208333333333333</v>
      </c>
      <c r="D191" s="246" t="s">
        <v>63</v>
      </c>
      <c r="E191" s="287"/>
      <c r="F191" s="288" t="str">
        <f t="shared" si="3"/>
        <v>Goal</v>
      </c>
      <c r="G191" s="289"/>
    </row>
    <row r="192" spans="2:7">
      <c r="B192" s="244"/>
      <c r="C192" s="247">
        <v>0.215277777777778</v>
      </c>
      <c r="D192" s="248" t="s">
        <v>373</v>
      </c>
      <c r="E192" s="290"/>
      <c r="F192" s="291" t="str">
        <f t="shared" si="3"/>
        <v>Goal</v>
      </c>
      <c r="G192" s="292"/>
    </row>
    <row r="193" spans="2:7">
      <c r="B193" s="244"/>
      <c r="C193" s="247">
        <v>0.243055555555556</v>
      </c>
      <c r="D193" s="248" t="s">
        <v>374</v>
      </c>
      <c r="E193" s="293"/>
      <c r="F193" s="294" t="str">
        <f t="shared" si="3"/>
        <v>Goal</v>
      </c>
      <c r="G193" s="292"/>
    </row>
    <row r="194" spans="2:7">
      <c r="B194" s="244"/>
      <c r="C194" s="247">
        <v>0.277777777777778</v>
      </c>
      <c r="D194" s="248" t="s">
        <v>375</v>
      </c>
      <c r="E194" s="293"/>
      <c r="F194" s="294" t="str">
        <f t="shared" si="3"/>
        <v>Goal</v>
      </c>
      <c r="G194" s="292"/>
    </row>
    <row r="195" ht="15.75" customHeight="1" spans="2:7">
      <c r="B195" s="244"/>
      <c r="C195" s="249">
        <v>0.326388888888889</v>
      </c>
      <c r="D195" s="250" t="s">
        <v>376</v>
      </c>
      <c r="E195" s="295"/>
      <c r="F195" s="296" t="str">
        <f t="shared" si="3"/>
        <v>Goal</v>
      </c>
      <c r="G195" s="297"/>
    </row>
    <row r="196" ht="15.75" customHeight="1" spans="2:7">
      <c r="B196" s="244"/>
      <c r="C196" s="251">
        <v>0.354166666666667</v>
      </c>
      <c r="D196" s="252"/>
      <c r="E196" s="298" t="s">
        <v>64</v>
      </c>
      <c r="F196" s="299"/>
      <c r="G196" s="300"/>
    </row>
    <row r="197" ht="15.75" customHeight="1" spans="2:7">
      <c r="B197" s="244"/>
      <c r="C197" s="251" t="s">
        <v>69</v>
      </c>
      <c r="D197" s="252"/>
      <c r="E197" s="301" t="s">
        <v>44</v>
      </c>
      <c r="F197" s="301" t="s">
        <v>61</v>
      </c>
      <c r="G197" s="302" t="s">
        <v>62</v>
      </c>
    </row>
    <row r="198" spans="2:7">
      <c r="B198" s="244"/>
      <c r="C198" s="284"/>
      <c r="D198" s="285"/>
      <c r="E198" s="303"/>
      <c r="F198" s="304" t="str">
        <f t="shared" si="3"/>
        <v>Goal</v>
      </c>
      <c r="G198" s="305"/>
    </row>
    <row r="199" spans="2:7">
      <c r="B199" s="244"/>
      <c r="C199" s="255"/>
      <c r="D199" s="256"/>
      <c r="E199" s="306"/>
      <c r="F199" s="255" t="str">
        <f t="shared" si="3"/>
        <v>Goal</v>
      </c>
      <c r="G199" s="307"/>
    </row>
    <row r="200" spans="2:7">
      <c r="B200" s="244"/>
      <c r="C200" s="255"/>
      <c r="D200" s="256"/>
      <c r="E200" s="306"/>
      <c r="F200" s="255" t="str">
        <f t="shared" si="3"/>
        <v>Goal</v>
      </c>
      <c r="G200" s="307"/>
    </row>
    <row r="201" spans="2:7">
      <c r="B201" s="244"/>
      <c r="C201" s="255"/>
      <c r="D201" s="256"/>
      <c r="E201" s="306"/>
      <c r="F201" s="255" t="str">
        <f t="shared" si="3"/>
        <v>Goal</v>
      </c>
      <c r="G201" s="307"/>
    </row>
    <row r="202" ht="15.75" customHeight="1" spans="2:7">
      <c r="B202" s="244"/>
      <c r="C202" s="257"/>
      <c r="D202" s="258"/>
      <c r="E202" s="308"/>
      <c r="F202" s="309" t="str">
        <f t="shared" si="3"/>
        <v>Goal</v>
      </c>
      <c r="G202" s="310"/>
    </row>
    <row r="203" ht="15.75" customHeight="1" spans="2:7">
      <c r="B203" s="244"/>
      <c r="C203" s="259">
        <v>0.395833333333333</v>
      </c>
      <c r="D203" s="260"/>
      <c r="E203" s="311" t="s">
        <v>217</v>
      </c>
      <c r="F203" s="312"/>
      <c r="G203" s="313"/>
    </row>
    <row r="204" ht="15.75" customHeight="1" spans="2:7">
      <c r="B204" s="244"/>
      <c r="C204" s="259" t="s">
        <v>69</v>
      </c>
      <c r="D204" s="260"/>
      <c r="E204" s="314" t="s">
        <v>44</v>
      </c>
      <c r="F204" s="315" t="s">
        <v>61</v>
      </c>
      <c r="G204" s="314" t="s">
        <v>62</v>
      </c>
    </row>
    <row r="205" ht="50.25" customHeight="1" spans="2:7">
      <c r="B205" s="244"/>
      <c r="C205" s="261" t="s">
        <v>651</v>
      </c>
      <c r="D205" s="262"/>
      <c r="E205" s="316"/>
      <c r="F205" s="317" t="str">
        <f t="shared" si="3"/>
        <v>Goal</v>
      </c>
      <c r="G205" s="318"/>
    </row>
    <row r="206" spans="2:7">
      <c r="B206" s="244"/>
      <c r="C206" s="263" t="s">
        <v>606</v>
      </c>
      <c r="D206" s="264"/>
      <c r="E206" s="319"/>
      <c r="F206" s="320" t="str">
        <f t="shared" si="3"/>
        <v>Goal</v>
      </c>
      <c r="G206" s="321"/>
    </row>
    <row r="207" spans="2:7">
      <c r="B207" s="244"/>
      <c r="C207" s="263"/>
      <c r="D207" s="264"/>
      <c r="E207" s="319"/>
      <c r="F207" s="320" t="str">
        <f t="shared" si="3"/>
        <v>Goal</v>
      </c>
      <c r="G207" s="321"/>
    </row>
    <row r="208" spans="2:7">
      <c r="B208" s="244"/>
      <c r="C208" s="263"/>
      <c r="D208" s="264"/>
      <c r="E208" s="319"/>
      <c r="F208" s="320" t="str">
        <f t="shared" si="3"/>
        <v>Goal</v>
      </c>
      <c r="G208" s="321"/>
    </row>
    <row r="209" ht="15.75" customHeight="1" spans="2:7">
      <c r="B209" s="244"/>
      <c r="C209" s="265"/>
      <c r="D209" s="266"/>
      <c r="E209" s="322"/>
      <c r="F209" s="323" t="str">
        <f t="shared" si="3"/>
        <v>Goal</v>
      </c>
      <c r="G209" s="315"/>
    </row>
    <row r="210" ht="15.75" customHeight="1" spans="2:7">
      <c r="B210" s="244"/>
      <c r="C210" s="267">
        <v>0.520833333333333</v>
      </c>
      <c r="D210" s="268" t="s">
        <v>71</v>
      </c>
      <c r="E210" s="324"/>
      <c r="F210" s="325" t="str">
        <f t="shared" si="3"/>
        <v>Goal</v>
      </c>
      <c r="G210" s="326"/>
    </row>
    <row r="211" ht="15.75" customHeight="1" spans="2:7">
      <c r="B211" s="244"/>
      <c r="C211" s="269">
        <v>0.541666666666667</v>
      </c>
      <c r="D211" s="270"/>
      <c r="E211" s="327" t="s">
        <v>378</v>
      </c>
      <c r="F211" s="328"/>
      <c r="G211" s="329"/>
    </row>
    <row r="212" ht="15.75" customHeight="1" spans="2:7">
      <c r="B212" s="244"/>
      <c r="C212" s="269" t="s">
        <v>69</v>
      </c>
      <c r="D212" s="270"/>
      <c r="E212" s="330" t="s">
        <v>44</v>
      </c>
      <c r="F212" s="330" t="s">
        <v>61</v>
      </c>
      <c r="G212" s="329" t="s">
        <v>62</v>
      </c>
    </row>
    <row r="213" spans="2:7">
      <c r="B213" s="244"/>
      <c r="C213" s="273" t="s">
        <v>607</v>
      </c>
      <c r="D213" s="274"/>
      <c r="E213" s="361"/>
      <c r="F213" s="334" t="str">
        <f t="shared" si="3"/>
        <v>Goal</v>
      </c>
      <c r="G213" s="331"/>
    </row>
    <row r="214" spans="2:7">
      <c r="B214" s="244"/>
      <c r="C214" s="275" t="s">
        <v>608</v>
      </c>
      <c r="D214" s="276"/>
      <c r="E214" s="362"/>
      <c r="F214" s="336" t="str">
        <f t="shared" si="3"/>
        <v>Goal</v>
      </c>
      <c r="G214" s="363"/>
    </row>
    <row r="215" spans="2:7">
      <c r="B215" s="244"/>
      <c r="C215" s="275" t="s">
        <v>654</v>
      </c>
      <c r="D215" s="276"/>
      <c r="E215" s="362"/>
      <c r="F215" s="336" t="str">
        <f t="shared" si="3"/>
        <v>Goal</v>
      </c>
      <c r="G215" s="363"/>
    </row>
    <row r="216" spans="2:7">
      <c r="B216" s="244"/>
      <c r="C216" s="275" t="s">
        <v>610</v>
      </c>
      <c r="D216" s="276"/>
      <c r="E216" s="362"/>
      <c r="F216" s="336" t="str">
        <f t="shared" si="3"/>
        <v>Goal</v>
      </c>
      <c r="G216" s="363"/>
    </row>
    <row r="217" ht="15.75" customHeight="1" spans="2:7">
      <c r="B217" s="244"/>
      <c r="C217" s="430" t="s">
        <v>611</v>
      </c>
      <c r="D217" s="431"/>
      <c r="E217" s="364"/>
      <c r="F217" s="340" t="str">
        <f t="shared" si="3"/>
        <v>Goal</v>
      </c>
      <c r="G217" s="365"/>
    </row>
    <row r="218" spans="2:7">
      <c r="B218" s="244"/>
      <c r="C218" s="279">
        <v>0.666666666666667</v>
      </c>
      <c r="D218" s="280" t="s">
        <v>391</v>
      </c>
      <c r="E218" s="342"/>
      <c r="F218" s="280" t="str">
        <f t="shared" si="3"/>
        <v>Goal</v>
      </c>
      <c r="G218" s="343"/>
    </row>
    <row r="219" ht="15.75" customHeight="1" spans="2:7">
      <c r="B219" s="281"/>
      <c r="C219" s="282">
        <v>0.75</v>
      </c>
      <c r="D219" s="283" t="s">
        <v>392</v>
      </c>
      <c r="E219" s="344"/>
      <c r="F219" s="283" t="str">
        <f t="shared" si="3"/>
        <v>Goal</v>
      </c>
      <c r="G219" s="345"/>
    </row>
  </sheetData>
  <mergeCells count="190">
    <mergeCell ref="B2:C2"/>
    <mergeCell ref="F2:G2"/>
    <mergeCell ref="B3:C3"/>
    <mergeCell ref="F3:G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C23:D23"/>
    <mergeCell ref="E23:G23"/>
    <mergeCell ref="C24:D24"/>
    <mergeCell ref="C25:D25"/>
    <mergeCell ref="C26:D26"/>
    <mergeCell ref="C27:D27"/>
    <mergeCell ref="C28:D28"/>
    <mergeCell ref="C29:D29"/>
    <mergeCell ref="C30:D30"/>
    <mergeCell ref="E30:G30"/>
    <mergeCell ref="C31:D31"/>
    <mergeCell ref="C32:D32"/>
    <mergeCell ref="C33:D33"/>
    <mergeCell ref="C34:D34"/>
    <mergeCell ref="C35:D35"/>
    <mergeCell ref="C36:D36"/>
    <mergeCell ref="C38:D38"/>
    <mergeCell ref="E38:G38"/>
    <mergeCell ref="C39:D39"/>
    <mergeCell ref="C40:D40"/>
    <mergeCell ref="C41:D41"/>
    <mergeCell ref="C42:D42"/>
    <mergeCell ref="C43:D43"/>
    <mergeCell ref="C44:D44"/>
    <mergeCell ref="C55:D55"/>
    <mergeCell ref="E55:G55"/>
    <mergeCell ref="C56:D56"/>
    <mergeCell ref="C57:D57"/>
    <mergeCell ref="C58:D58"/>
    <mergeCell ref="C59:D59"/>
    <mergeCell ref="C60:D60"/>
    <mergeCell ref="C61:D61"/>
    <mergeCell ref="C62:D62"/>
    <mergeCell ref="E62:G62"/>
    <mergeCell ref="C63:D63"/>
    <mergeCell ref="C64:D64"/>
    <mergeCell ref="C65:D65"/>
    <mergeCell ref="C66:D66"/>
    <mergeCell ref="C67:D67"/>
    <mergeCell ref="C68:D68"/>
    <mergeCell ref="C70:D70"/>
    <mergeCell ref="E70:G70"/>
    <mergeCell ref="C71:D71"/>
    <mergeCell ref="C72:D72"/>
    <mergeCell ref="C73:D73"/>
    <mergeCell ref="C74:D74"/>
    <mergeCell ref="C75:D75"/>
    <mergeCell ref="C76:D76"/>
    <mergeCell ref="C87:D87"/>
    <mergeCell ref="E87:G87"/>
    <mergeCell ref="C88:D88"/>
    <mergeCell ref="C89:D89"/>
    <mergeCell ref="C90:D90"/>
    <mergeCell ref="C91:D91"/>
    <mergeCell ref="C92:D92"/>
    <mergeCell ref="C93:D93"/>
    <mergeCell ref="C94:D94"/>
    <mergeCell ref="E94:G94"/>
    <mergeCell ref="C95:D95"/>
    <mergeCell ref="C96:D96"/>
    <mergeCell ref="C97:D97"/>
    <mergeCell ref="C98:D98"/>
    <mergeCell ref="C99:D99"/>
    <mergeCell ref="C100:D100"/>
    <mergeCell ref="C102:D102"/>
    <mergeCell ref="E102:G102"/>
    <mergeCell ref="C103:D103"/>
    <mergeCell ref="C104:D104"/>
    <mergeCell ref="C105:D105"/>
    <mergeCell ref="C106:D106"/>
    <mergeCell ref="C107:D107"/>
    <mergeCell ref="C108:D108"/>
    <mergeCell ref="C119:D119"/>
    <mergeCell ref="E119:G119"/>
    <mergeCell ref="C120:D120"/>
    <mergeCell ref="C121:D121"/>
    <mergeCell ref="C122:D122"/>
    <mergeCell ref="C123:D123"/>
    <mergeCell ref="C124:D124"/>
    <mergeCell ref="C125:D125"/>
    <mergeCell ref="C126:D126"/>
    <mergeCell ref="E126:G126"/>
    <mergeCell ref="C127:D127"/>
    <mergeCell ref="C128:D128"/>
    <mergeCell ref="C129:D129"/>
    <mergeCell ref="C130:D130"/>
    <mergeCell ref="C131:D131"/>
    <mergeCell ref="C132:D132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B145:C145"/>
    <mergeCell ref="C164:D164"/>
    <mergeCell ref="E164:G164"/>
    <mergeCell ref="C165:D165"/>
    <mergeCell ref="C166:D166"/>
    <mergeCell ref="C167:D167"/>
    <mergeCell ref="C168:D168"/>
    <mergeCell ref="C169:D169"/>
    <mergeCell ref="C170:D170"/>
    <mergeCell ref="C171:D171"/>
    <mergeCell ref="E171:G171"/>
    <mergeCell ref="C172:D172"/>
    <mergeCell ref="C173:D173"/>
    <mergeCell ref="C174:D174"/>
    <mergeCell ref="C175:D175"/>
    <mergeCell ref="C176:D176"/>
    <mergeCell ref="C177:D177"/>
    <mergeCell ref="C179:D179"/>
    <mergeCell ref="E179:G179"/>
    <mergeCell ref="C180:D180"/>
    <mergeCell ref="C181:D181"/>
    <mergeCell ref="C182:D182"/>
    <mergeCell ref="C183:D183"/>
    <mergeCell ref="C184:D184"/>
    <mergeCell ref="C185:D185"/>
    <mergeCell ref="C196:D196"/>
    <mergeCell ref="E196:G196"/>
    <mergeCell ref="C197:D197"/>
    <mergeCell ref="C198:D198"/>
    <mergeCell ref="C199:D199"/>
    <mergeCell ref="C200:D200"/>
    <mergeCell ref="C201:D201"/>
    <mergeCell ref="C202:D202"/>
    <mergeCell ref="C203:D203"/>
    <mergeCell ref="E203:G203"/>
    <mergeCell ref="C204:D204"/>
    <mergeCell ref="C205:D205"/>
    <mergeCell ref="C206:D206"/>
    <mergeCell ref="C207:D207"/>
    <mergeCell ref="C208:D208"/>
    <mergeCell ref="C209:D209"/>
    <mergeCell ref="C211:D211"/>
    <mergeCell ref="E211:G211"/>
    <mergeCell ref="C212:D212"/>
    <mergeCell ref="C213:D213"/>
    <mergeCell ref="C214:D214"/>
    <mergeCell ref="C215:D215"/>
    <mergeCell ref="C216:D216"/>
    <mergeCell ref="C217:D217"/>
    <mergeCell ref="B18:B46"/>
    <mergeCell ref="B50:B78"/>
    <mergeCell ref="B82:B110"/>
    <mergeCell ref="B114:B142"/>
    <mergeCell ref="B146:B155"/>
    <mergeCell ref="B159:B187"/>
    <mergeCell ref="B191:B219"/>
    <mergeCell ref="C146:C155"/>
    <mergeCell ref="G18:G21"/>
    <mergeCell ref="G25:G29"/>
    <mergeCell ref="G32:G36"/>
    <mergeCell ref="G40:G44"/>
    <mergeCell ref="G50:G53"/>
    <mergeCell ref="G57:G61"/>
    <mergeCell ref="G64:G68"/>
    <mergeCell ref="G72:G76"/>
    <mergeCell ref="G82:G85"/>
    <mergeCell ref="G89:G93"/>
    <mergeCell ref="G96:G100"/>
    <mergeCell ref="G104:G108"/>
    <mergeCell ref="G114:G117"/>
    <mergeCell ref="G121:G125"/>
    <mergeCell ref="G128:G132"/>
    <mergeCell ref="G136:G140"/>
    <mergeCell ref="G159:G162"/>
    <mergeCell ref="G166:G170"/>
    <mergeCell ref="G173:G177"/>
    <mergeCell ref="G181:G185"/>
    <mergeCell ref="G191:G194"/>
    <mergeCell ref="G198:G202"/>
    <mergeCell ref="G205:G209"/>
    <mergeCell ref="G213:G217"/>
  </mergeCells>
  <conditionalFormatting sqref="D3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{63477ff0-73f0-452f-bb0b-dab8e53aec79}</x14:id>
        </ext>
      </extLst>
    </cfRule>
    <cfRule type="dataBar" priority="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{3f0601d2-7b81-4aa8-a005-d8defd6ecb4b}</x14:id>
        </ext>
      </extLst>
    </cfRule>
    <cfRule type="dataBar" priority="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{b1e4662d-b54f-4a6d-a9dd-6106c4cc4318}</x14:id>
        </ext>
      </extLst>
    </cfRule>
  </conditionalFormatting>
  <conditionalFormatting sqref="D4">
    <cfRule type="dataBar" priority="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{0103d49f-5f3d-44fa-9c4b-04564f408c86}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{ed32d5a8-da02-48f4-9e4d-945b98b59df0}</x14:id>
        </ext>
      </extLst>
    </cfRule>
    <cfRule type="dataBar" priority="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{1feedb7a-c753-4687-b587-febda6de713f}</x14:id>
        </ext>
      </extLst>
    </cfRule>
  </conditionalFormatting>
  <conditionalFormatting sqref="E18">
    <cfRule type="dataBar" priority="5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{1f18b432-fb11-4f86-a19e-cf1fe3221744}</x14:id>
        </ext>
      </extLst>
    </cfRule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{fc80322d-20b8-41fc-b6ab-7c31b8bfdd67}</x14:id>
        </ext>
      </extLst>
    </cfRule>
    <cfRule type="dataBar" priority="4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{42bd0343-739e-4f7d-88dd-c192d3e22609}</x14:id>
        </ext>
      </extLst>
    </cfRule>
  </conditionalFormatting>
  <conditionalFormatting sqref="E19">
    <cfRule type="dataBar" priority="4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{2df0f8d1-35ae-4120-9570-78851fd5523f}</x14:id>
        </ext>
      </extLst>
    </cfRule>
    <cfRule type="dataBar" priority="4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{ea46d27d-82cf-4fba-a0aa-3b5358eff2db}</x14:id>
        </ext>
      </extLst>
    </cfRule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{69216f29-c1f4-42c1-8014-81f2dba40fa6}</x14:id>
        </ext>
      </extLst>
    </cfRule>
  </conditionalFormatting>
  <conditionalFormatting sqref="E50">
    <cfRule type="dataBar" priority="4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{09887a86-8cab-45c1-85bf-0dede56abd22}</x14:id>
        </ext>
      </extLst>
    </cfRule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{75b2f3d5-1534-4788-9fbe-df28611fb737}</x14:id>
        </ext>
      </extLst>
    </cfRule>
    <cfRule type="dataBar" priority="4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{917fbdbc-c541-46a5-a2be-5101b1a7e3ff}</x14:id>
        </ext>
      </extLst>
    </cfRule>
  </conditionalFormatting>
  <conditionalFormatting sqref="E51"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{cc9be778-734d-48d3-a733-ff45c5a88835}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{7514d367-4550-4b3a-a4ba-4b5b570262a8}</x14:id>
        </ext>
      </extLst>
    </cfRule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{57bc975b-a5b0-441b-9853-932d7176f5d0}</x14:id>
        </ext>
      </extLst>
    </cfRule>
  </conditionalFormatting>
  <conditionalFormatting sqref="E82">
    <cfRule type="dataBar" priority="3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{ccc90cbd-58f5-4ed6-8a6b-88118af94781}</x14:id>
        </ext>
      </extLst>
    </cfRule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{0b6f2326-8d23-41f9-aa8c-dac68d6efbd9}</x14:id>
        </ext>
      </extLst>
    </cfRule>
    <cfRule type="dataBar" priority="3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{8c579950-d8da-43c4-9bf8-cdfffd0d19a4}</x14:id>
        </ext>
      </extLst>
    </cfRule>
  </conditionalFormatting>
  <conditionalFormatting sqref="E83">
    <cfRule type="dataBar" priority="3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{a2305e8c-9238-4283-bdc8-801570066c99}</x14:id>
        </ext>
      </extLst>
    </cfRule>
    <cfRule type="dataBar" priority="3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{acf42f35-4eff-44ff-9f2b-364d68294b10}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{9c78e378-ed30-4c11-9ea0-2c5bdac33f82}</x14:id>
        </ext>
      </extLst>
    </cfRule>
  </conditionalFormatting>
  <conditionalFormatting sqref="E114">
    <cfRule type="dataBar" priority="2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{e5c6a971-b56a-4f19-b0ce-8e7528382b72}</x14:id>
        </ext>
      </extLst>
    </cfRule>
    <cfRule type="dataBar" priority="2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{aac60e11-ef1b-44f2-9980-9fcbc70d348e}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{9f2e1e63-ff9e-451c-acfa-ecd6d4202f90}</x14:id>
        </ext>
      </extLst>
    </cfRule>
  </conditionalFormatting>
  <conditionalFormatting sqref="E115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{56e3d19b-cdeb-4ec7-9e43-82fafa47ab4e}</x14:id>
        </ext>
      </extLst>
    </cfRule>
    <cfRule type="dataBar" priority="2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{fc29dca5-86ec-4744-998e-4a84468cd1b2}</x14:id>
        </ext>
      </extLst>
    </cfRule>
    <cfRule type="dataBar" priority="2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{e27d9581-a697-47fc-b4c5-75cc3286acd2}</x14:id>
        </ext>
      </extLst>
    </cfRule>
  </conditionalFormatting>
  <conditionalFormatting sqref="E159">
    <cfRule type="dataBar" priority="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{d08b4013-5693-4df8-b07f-f19dd49d3f7f}</x14:id>
        </ext>
      </extLst>
    </cfRule>
    <cfRule type="dataBar" priority="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{80ba1893-77f3-4b86-8900-fc76d0cbd579}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{42e8e31f-5f30-4c09-a986-6892b97dbd87}</x14:id>
        </ext>
      </extLst>
    </cfRule>
  </conditionalFormatting>
  <conditionalFormatting sqref="E160">
    <cfRule type="dataBar" priority="1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{a5a072a0-ca86-433a-9dbe-b13fc932928f}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{1260dc9f-8875-45d6-9c48-8ba27def4845}</x14:id>
        </ext>
      </extLst>
    </cfRule>
    <cfRule type="dataBar" priority="1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{075be337-ab46-446e-b006-cbdc622ff886}</x14:id>
        </ext>
      </extLst>
    </cfRule>
  </conditionalFormatting>
  <conditionalFormatting sqref="E191">
    <cfRule type="dataBar" priority="1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{ef2448dc-176b-4174-80e2-b0826030ab2b}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{d61223c7-c487-40c3-8c4b-7f5fe80dcb92}</x14:id>
        </ext>
      </extLst>
    </cfRule>
    <cfRule type="dataBar" priority="1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{0eca4abf-0c9a-4d6e-889c-075451b20542}</x14:id>
        </ext>
      </extLst>
    </cfRule>
  </conditionalFormatting>
  <conditionalFormatting sqref="E192">
    <cfRule type="dataBar" priority="1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{d149d095-251a-494c-85f2-2acda1b69ce8}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{0964bba5-fb7e-45c9-9779-54bfbd080ea1}</x14:id>
        </ext>
      </extLst>
    </cfRule>
    <cfRule type="dataBar" priority="1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{a79a4b85-9e4c-442b-ad07-44da28fd7045}</x14:id>
        </ext>
      </extLst>
    </cfRule>
  </conditionalFormatting>
  <conditionalFormatting sqref="D3:D14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{77bbaf60-c05c-4295-b793-5e234b86eafc}</x14:id>
        </ext>
      </extLst>
    </cfRule>
  </conditionalFormatting>
  <conditionalFormatting sqref="E40:E41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{ce5ea077-5f2f-4ca6-9ba2-128175131511}</x14:id>
        </ext>
      </extLst>
    </cfRule>
  </conditionalFormatting>
  <conditionalFormatting sqref="H146:H155">
    <cfRule type="dataBar" priority="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{19eb75a3-632b-43a9-ba5c-1406f57d3354}</x14:id>
        </ext>
      </extLst>
    </cfRule>
  </conditionalFormatting>
  <conditionalFormatting sqref="E18:E22;E25:E29;E32:E37;E42:E46">
    <cfRule type="dataBar" priority="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{bfd6f053-8bd3-42c0-8cea-efd2950c0e2c}</x14:id>
        </ext>
      </extLst>
    </cfRule>
  </conditionalFormatting>
  <conditionalFormatting sqref="E50:E54;E57:E61;E64:E69;E72:E78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{7f6be23f-7b42-4eb3-a38f-d7e9ad02a69e}</x14:id>
        </ext>
      </extLst>
    </cfRule>
  </conditionalFormatting>
  <conditionalFormatting sqref="E82:E86;E89:E93;E96:E101;E104:E110">
    <cfRule type="dataBar" priority="3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{58cb5142-7ed9-45fc-acd4-abd13af6e659}</x14:id>
        </ext>
      </extLst>
    </cfRule>
  </conditionalFormatting>
  <conditionalFormatting sqref="E114:E118;E121:E125;E128:E133;E136:E142">
    <cfRule type="dataBar" priority="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{da2b45c1-b965-4458-b9ec-5d0471fada30}</x14:id>
        </ext>
      </extLst>
    </cfRule>
  </conditionalFormatting>
  <conditionalFormatting sqref="E159:E163;E166:E170;E173:E178;E181:E187"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{56b41154-0253-4163-8e19-6577bd0329e3}</x14:id>
        </ext>
      </extLst>
    </cfRule>
  </conditionalFormatting>
  <conditionalFormatting sqref="E191:E195;E198:E202;E205:E210;E213:E219">
    <cfRule type="dataBar" priority="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{8a7a5d86-d828-4de5-8b15-42c029986b94}</x14:id>
        </ext>
      </extLst>
    </cfRule>
  </conditionalFormatting>
  <hyperlinks>
    <hyperlink ref="C121:D121" r:id="rId2" display="oswell.ndhlovu@umuzi.org - interacting with files - review PR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77ff0-73f0-452f-bb0b-dab8e53aec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f0601d2-7b81-4aa8-a005-d8defd6ecb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1e4662d-b54f-4a6d-a9dd-6106c4cc43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0103d49f-5f3d-44fa-9c4b-04564f408c8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d32d5a8-da02-48f4-9e4d-945b98b59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eedb7a-c753-4687-b587-febda6de713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1f18b432-fb11-4f86-a19e-cf1fe32217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c80322d-20b8-41fc-b6ab-7c31b8bfd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2bd0343-739e-4f7d-88dd-c192d3e226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2df0f8d1-35ae-4120-9570-78851fd5523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a46d27d-82cf-4fba-a0aa-3b5358eff2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9216f29-c1f4-42c1-8014-81f2dba40f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E19</xm:sqref>
        </x14:conditionalFormatting>
        <x14:conditionalFormatting xmlns:xm="http://schemas.microsoft.com/office/excel/2006/main">
          <x14:cfRule type="dataBar" id="{09887a86-8cab-45c1-85bf-0dede56abd2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5b2f3d5-1534-4788-9fbe-df28611fb7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17fbdbc-c541-46a5-a2be-5101b1a7e3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E50</xm:sqref>
        </x14:conditionalFormatting>
        <x14:conditionalFormatting xmlns:xm="http://schemas.microsoft.com/office/excel/2006/main">
          <x14:cfRule type="dataBar" id="{cc9be778-734d-48d3-a733-ff45c5a888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14d367-4550-4b3a-a4ba-4b5b570262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7bc975b-a5b0-441b-9853-932d7176f5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E51</xm:sqref>
        </x14:conditionalFormatting>
        <x14:conditionalFormatting xmlns:xm="http://schemas.microsoft.com/office/excel/2006/main">
          <x14:cfRule type="dataBar" id="{ccc90cbd-58f5-4ed6-8a6b-88118af947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b6f2326-8d23-41f9-aa8c-dac68d6ef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c579950-d8da-43c4-9bf8-cdfffd0d19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E82</xm:sqref>
        </x14:conditionalFormatting>
        <x14:conditionalFormatting xmlns:xm="http://schemas.microsoft.com/office/excel/2006/main">
          <x14:cfRule type="dataBar" id="{a2305e8c-9238-4283-bdc8-801570066c9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cf42f35-4eff-44ff-9f2b-364d68294b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c78e378-ed30-4c11-9ea0-2c5bdac33f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E83</xm:sqref>
        </x14:conditionalFormatting>
        <x14:conditionalFormatting xmlns:xm="http://schemas.microsoft.com/office/excel/2006/main">
          <x14:cfRule type="dataBar" id="{e5c6a971-b56a-4f19-b0ce-8e7528382b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ac60e11-ef1b-44f2-9980-9fcbc70d348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f2e1e63-ff9e-451c-acfa-ecd6d4202f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E114</xm:sqref>
        </x14:conditionalFormatting>
        <x14:conditionalFormatting xmlns:xm="http://schemas.microsoft.com/office/excel/2006/main">
          <x14:cfRule type="dataBar" id="{56e3d19b-cdeb-4ec7-9e43-82fafa47ab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29dca5-86ec-4744-998e-4a84468cd1b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27d9581-a697-47fc-b4c5-75cc3286ac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E115</xm:sqref>
        </x14:conditionalFormatting>
        <x14:conditionalFormatting xmlns:xm="http://schemas.microsoft.com/office/excel/2006/main">
          <x14:cfRule type="dataBar" id="{d08b4013-5693-4df8-b07f-f19dd49d3f7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0ba1893-77f3-4b86-8900-fc76d0cbd5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2e8e31f-5f30-4c09-a986-6892b97dbd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E159</xm:sqref>
        </x14:conditionalFormatting>
        <x14:conditionalFormatting xmlns:xm="http://schemas.microsoft.com/office/excel/2006/main">
          <x14:cfRule type="dataBar" id="{a5a072a0-ca86-433a-9dbe-b13fc932928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260dc9f-8875-45d6-9c48-8ba27def48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75be337-ab46-446e-b006-cbdc622ff88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E160</xm:sqref>
        </x14:conditionalFormatting>
        <x14:conditionalFormatting xmlns:xm="http://schemas.microsoft.com/office/excel/2006/main">
          <x14:cfRule type="dataBar" id="{ef2448dc-176b-4174-80e2-b0826030ab2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61223c7-c487-40c3-8c4b-7f5fe80dc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ca4abf-0c9a-4d6e-889c-075451b205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E191</xm:sqref>
        </x14:conditionalFormatting>
        <x14:conditionalFormatting xmlns:xm="http://schemas.microsoft.com/office/excel/2006/main">
          <x14:cfRule type="dataBar" id="{d149d095-251a-494c-85f2-2acda1b69ce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964bba5-fb7e-45c9-9779-54bfbd080e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79a4b85-9e4c-442b-ad07-44da28fd704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E192</xm:sqref>
        </x14:conditionalFormatting>
        <x14:conditionalFormatting xmlns:xm="http://schemas.microsoft.com/office/excel/2006/main">
          <x14:cfRule type="dataBar" id="{77bbaf60-c05c-4295-b793-5e234b86eaf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D3:D14</xm:sqref>
        </x14:conditionalFormatting>
        <x14:conditionalFormatting xmlns:xm="http://schemas.microsoft.com/office/excel/2006/main">
          <x14:cfRule type="dataBar" id="{ce5ea077-5f2f-4ca6-9ba2-12817513151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E40:E41</xm:sqref>
        </x14:conditionalFormatting>
        <x14:conditionalFormatting xmlns:xm="http://schemas.microsoft.com/office/excel/2006/main">
          <x14:cfRule type="dataBar" id="{19eb75a3-632b-43a9-ba5c-1406f57d33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H146:H155</xm:sqref>
        </x14:conditionalFormatting>
        <x14:conditionalFormatting xmlns:xm="http://schemas.microsoft.com/office/excel/2006/main">
          <x14:cfRule type="dataBar" id="{bfd6f053-8bd3-42c0-8cea-efd2950c0e2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E18:E22;E25:E29;E32:E37;E42:E46</xm:sqref>
        </x14:conditionalFormatting>
        <x14:conditionalFormatting xmlns:xm="http://schemas.microsoft.com/office/excel/2006/main">
          <x14:cfRule type="dataBar" id="{7f6be23f-7b42-4eb3-a38f-d7e9ad02a6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E50:E54;E57:E61;E64:E69;E72:E78</xm:sqref>
        </x14:conditionalFormatting>
        <x14:conditionalFormatting xmlns:xm="http://schemas.microsoft.com/office/excel/2006/main">
          <x14:cfRule type="dataBar" id="{58cb5142-7ed9-45fc-acd4-abd13af6e6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E82:E86;E89:E93;E96:E101;E104:E110</xm:sqref>
        </x14:conditionalFormatting>
        <x14:conditionalFormatting xmlns:xm="http://schemas.microsoft.com/office/excel/2006/main">
          <x14:cfRule type="dataBar" id="{da2b45c1-b965-4458-b9ec-5d0471fada3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E114:E118;E121:E125;E128:E133;E136:E142</xm:sqref>
        </x14:conditionalFormatting>
        <x14:conditionalFormatting xmlns:xm="http://schemas.microsoft.com/office/excel/2006/main">
          <x14:cfRule type="dataBar" id="{56b41154-0253-4163-8e19-6577bd0329e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E159:E163;E166:E170;E173:E178;E181:E187</xm:sqref>
        </x14:conditionalFormatting>
        <x14:conditionalFormatting xmlns:xm="http://schemas.microsoft.com/office/excel/2006/main">
          <x14:cfRule type="dataBar" id="{8a7a5d86-d828-4de5-8b15-42c029986b9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E191:E195;E198:E202;E205:E210;E213:E219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16"/>
  <sheetViews>
    <sheetView zoomScale="40" zoomScaleNormal="40" workbookViewId="0">
      <selection activeCell="E136" sqref="E136"/>
    </sheetView>
  </sheetViews>
  <sheetFormatPr defaultColWidth="9.144" defaultRowHeight="14.4"/>
  <cols>
    <col min="2" max="2" width="32.712" customWidth="1"/>
    <col min="3" max="8" width="30.712" customWidth="1"/>
    <col min="9" max="9" width="70.568" customWidth="1"/>
    <col min="10" max="14" width="30.568" customWidth="1"/>
  </cols>
  <sheetData>
    <row r="1" ht="15.15"/>
    <row r="2" ht="15" customHeight="1" spans="2:4">
      <c r="B2" s="389" t="s">
        <v>42</v>
      </c>
      <c r="C2" s="390"/>
      <c r="D2" s="229" t="s">
        <v>44</v>
      </c>
    </row>
    <row r="3" spans="2:4">
      <c r="B3" s="230" t="s">
        <v>595</v>
      </c>
      <c r="C3" s="231"/>
      <c r="D3" s="232"/>
    </row>
    <row r="4" spans="2:4">
      <c r="B4" s="13" t="s">
        <v>596</v>
      </c>
      <c r="C4" s="14"/>
      <c r="D4" s="233"/>
    </row>
    <row r="5" spans="2:4">
      <c r="B5" s="13" t="s">
        <v>560</v>
      </c>
      <c r="C5" s="14"/>
      <c r="D5" s="72"/>
    </row>
    <row r="6" spans="2:4">
      <c r="B6" s="234" t="s">
        <v>597</v>
      </c>
      <c r="C6" s="235"/>
      <c r="D6" s="72"/>
    </row>
    <row r="7" spans="2:4">
      <c r="B7" s="13" t="s">
        <v>598</v>
      </c>
      <c r="C7" s="14"/>
      <c r="D7" s="72"/>
    </row>
    <row r="8" spans="2:4">
      <c r="B8" s="11" t="s">
        <v>599</v>
      </c>
      <c r="C8" s="236"/>
      <c r="D8" s="72"/>
    </row>
    <row r="9" spans="2:4">
      <c r="B9" s="237" t="s">
        <v>600</v>
      </c>
      <c r="C9" s="238"/>
      <c r="D9" s="72"/>
    </row>
    <row r="10" ht="15.15" spans="2:4">
      <c r="B10" s="391" t="s">
        <v>601</v>
      </c>
      <c r="C10" s="392"/>
      <c r="D10" s="77"/>
    </row>
    <row r="11" ht="15.15" spans="2:4">
      <c r="B11" s="393"/>
      <c r="C11" s="394"/>
      <c r="D11" s="395"/>
    </row>
    <row r="12" spans="2:4">
      <c r="B12" s="396"/>
      <c r="C12" s="396"/>
      <c r="D12" s="397"/>
    </row>
    <row r="13" ht="15.15" spans="2:4">
      <c r="B13" s="396"/>
      <c r="C13" s="396"/>
      <c r="D13" s="397"/>
    </row>
    <row r="14" ht="21.75" customHeight="1" spans="2:7">
      <c r="B14" s="243" t="s">
        <v>58</v>
      </c>
      <c r="C14" s="286" t="s">
        <v>59</v>
      </c>
      <c r="D14" s="242" t="s">
        <v>60</v>
      </c>
      <c r="E14" s="242" t="s">
        <v>44</v>
      </c>
      <c r="F14" s="243" t="s">
        <v>61</v>
      </c>
      <c r="G14" s="286" t="s">
        <v>62</v>
      </c>
    </row>
    <row r="15" spans="2:7">
      <c r="B15" s="398">
        <v>45509</v>
      </c>
      <c r="C15" s="399">
        <v>0.208333333333333</v>
      </c>
      <c r="D15" s="246" t="s">
        <v>63</v>
      </c>
      <c r="E15" s="287">
        <v>1</v>
      </c>
      <c r="F15" s="288" t="str">
        <f t="shared" ref="F15:F78" si="0">IF(E15=100%,"Completed","Goal")</f>
        <v>Completed</v>
      </c>
      <c r="G15" s="289"/>
    </row>
    <row r="16" spans="2:7">
      <c r="B16" s="398"/>
      <c r="C16" s="400">
        <v>0.215277777777778</v>
      </c>
      <c r="D16" s="248" t="s">
        <v>373</v>
      </c>
      <c r="E16" s="290">
        <v>1</v>
      </c>
      <c r="F16" s="291" t="str">
        <f t="shared" si="0"/>
        <v>Completed</v>
      </c>
      <c r="G16" s="292"/>
    </row>
    <row r="17" spans="2:7">
      <c r="B17" s="398"/>
      <c r="C17" s="400">
        <v>0.243055555555556</v>
      </c>
      <c r="D17" s="248" t="s">
        <v>374</v>
      </c>
      <c r="E17" s="293">
        <v>1</v>
      </c>
      <c r="F17" s="294" t="str">
        <f t="shared" si="0"/>
        <v>Completed</v>
      </c>
      <c r="G17" s="292"/>
    </row>
    <row r="18" spans="2:7">
      <c r="B18" s="398"/>
      <c r="C18" s="400">
        <v>0.277777777777778</v>
      </c>
      <c r="D18" s="248" t="s">
        <v>375</v>
      </c>
      <c r="E18" s="293">
        <v>1</v>
      </c>
      <c r="F18" s="294" t="str">
        <f t="shared" si="0"/>
        <v>Completed</v>
      </c>
      <c r="G18" s="292"/>
    </row>
    <row r="19" ht="15.15" spans="2:7">
      <c r="B19" s="398"/>
      <c r="C19" s="401">
        <v>0.326388888888889</v>
      </c>
      <c r="D19" s="250" t="s">
        <v>376</v>
      </c>
      <c r="E19" s="295">
        <v>1</v>
      </c>
      <c r="F19" s="296" t="str">
        <f t="shared" si="0"/>
        <v>Completed</v>
      </c>
      <c r="G19" s="297"/>
    </row>
    <row r="20" ht="13.5" customHeight="1" spans="2:7">
      <c r="B20" s="398"/>
      <c r="C20" s="402">
        <v>0.354166666666667</v>
      </c>
      <c r="D20" s="252"/>
      <c r="E20" s="298" t="s">
        <v>64</v>
      </c>
      <c r="F20" s="299"/>
      <c r="G20" s="300"/>
    </row>
    <row r="21" ht="15" customHeight="1" spans="2:7">
      <c r="B21" s="398"/>
      <c r="C21" s="403" t="s">
        <v>69</v>
      </c>
      <c r="D21" s="404"/>
      <c r="E21" s="301" t="s">
        <v>44</v>
      </c>
      <c r="F21" s="301" t="s">
        <v>61</v>
      </c>
      <c r="G21" s="302" t="s">
        <v>62</v>
      </c>
    </row>
    <row r="22" ht="30" customHeight="1" spans="2:7">
      <c r="B22" s="398"/>
      <c r="C22" s="405" t="s">
        <v>655</v>
      </c>
      <c r="D22" s="406"/>
      <c r="E22" s="425">
        <v>1</v>
      </c>
      <c r="F22" s="304" t="str">
        <f t="shared" si="0"/>
        <v>Completed</v>
      </c>
      <c r="G22" s="305"/>
    </row>
    <row r="23" ht="30" customHeight="1" spans="2:7">
      <c r="B23" s="398"/>
      <c r="C23" s="407" t="s">
        <v>656</v>
      </c>
      <c r="D23" s="408"/>
      <c r="E23" s="426">
        <v>1</v>
      </c>
      <c r="F23" s="255" t="str">
        <f t="shared" si="0"/>
        <v>Completed</v>
      </c>
      <c r="G23" s="307"/>
    </row>
    <row r="24" ht="15" customHeight="1" spans="2:7">
      <c r="B24" s="398"/>
      <c r="C24" s="407"/>
      <c r="D24" s="408"/>
      <c r="E24" s="426"/>
      <c r="F24" s="255" t="str">
        <f t="shared" si="0"/>
        <v>Goal</v>
      </c>
      <c r="G24" s="307"/>
    </row>
    <row r="25" ht="15" customHeight="1" spans="2:7">
      <c r="B25" s="398"/>
      <c r="C25" s="407"/>
      <c r="D25" s="408"/>
      <c r="E25" s="426"/>
      <c r="F25" s="255" t="str">
        <f t="shared" si="0"/>
        <v>Goal</v>
      </c>
      <c r="G25" s="307"/>
    </row>
    <row r="26" ht="15" customHeight="1" spans="2:7">
      <c r="B26" s="398"/>
      <c r="C26" s="409"/>
      <c r="D26" s="410"/>
      <c r="E26" s="427"/>
      <c r="F26" s="309" t="str">
        <f t="shared" si="0"/>
        <v>Goal</v>
      </c>
      <c r="G26" s="310"/>
    </row>
    <row r="27" ht="15" customHeight="1" spans="2:7">
      <c r="B27" s="398"/>
      <c r="C27" s="411">
        <v>0.395833333333333</v>
      </c>
      <c r="D27" s="412"/>
      <c r="E27" s="311" t="s">
        <v>217</v>
      </c>
      <c r="F27" s="312"/>
      <c r="G27" s="313"/>
    </row>
    <row r="28" ht="15" customHeight="1" spans="2:7">
      <c r="B28" s="398"/>
      <c r="C28" s="413" t="s">
        <v>69</v>
      </c>
      <c r="D28" s="260"/>
      <c r="E28" s="314" t="s">
        <v>44</v>
      </c>
      <c r="F28" s="315" t="s">
        <v>61</v>
      </c>
      <c r="G28" s="314" t="s">
        <v>62</v>
      </c>
    </row>
    <row r="29" ht="15" customHeight="1" spans="2:7">
      <c r="B29" s="398"/>
      <c r="C29" s="414" t="s">
        <v>657</v>
      </c>
      <c r="D29" s="262"/>
      <c r="E29" s="316">
        <v>1</v>
      </c>
      <c r="F29" s="317" t="str">
        <f t="shared" si="0"/>
        <v>Completed</v>
      </c>
      <c r="G29" s="318"/>
    </row>
    <row r="30" ht="15" customHeight="1" spans="2:7">
      <c r="B30" s="398"/>
      <c r="C30" s="415" t="s">
        <v>658</v>
      </c>
      <c r="D30" s="264"/>
      <c r="E30" s="319">
        <v>1</v>
      </c>
      <c r="F30" s="320" t="str">
        <f t="shared" si="0"/>
        <v>Completed</v>
      </c>
      <c r="G30" s="321"/>
    </row>
    <row r="31" ht="15" customHeight="1" spans="2:7">
      <c r="B31" s="398"/>
      <c r="C31" s="415" t="s">
        <v>659</v>
      </c>
      <c r="D31" s="264"/>
      <c r="E31" s="319">
        <v>1</v>
      </c>
      <c r="F31" s="320" t="str">
        <f t="shared" si="0"/>
        <v>Completed</v>
      </c>
      <c r="G31" s="321"/>
    </row>
    <row r="32" ht="15" customHeight="1" spans="2:7">
      <c r="B32" s="398"/>
      <c r="C32" s="415" t="s">
        <v>660</v>
      </c>
      <c r="D32" s="264"/>
      <c r="E32" s="319"/>
      <c r="F32" s="320" t="str">
        <f t="shared" si="0"/>
        <v>Goal</v>
      </c>
      <c r="G32" s="321"/>
    </row>
    <row r="33" ht="15" customHeight="1" spans="2:7">
      <c r="B33" s="398"/>
      <c r="C33" s="416"/>
      <c r="D33" s="266"/>
      <c r="E33" s="322"/>
      <c r="F33" s="323" t="str">
        <f t="shared" si="0"/>
        <v>Goal</v>
      </c>
      <c r="G33" s="315"/>
    </row>
    <row r="34" ht="15" customHeight="1" spans="2:7">
      <c r="B34" s="398"/>
      <c r="C34" s="417">
        <v>0.520833333333333</v>
      </c>
      <c r="D34" s="268" t="s">
        <v>71</v>
      </c>
      <c r="E34" s="324"/>
      <c r="F34" s="325" t="str">
        <f t="shared" si="0"/>
        <v>Goal</v>
      </c>
      <c r="G34" s="326"/>
    </row>
    <row r="35" ht="15" customHeight="1" spans="2:7">
      <c r="B35" s="398"/>
      <c r="C35" s="418">
        <v>0.541666666666667</v>
      </c>
      <c r="D35" s="270"/>
      <c r="E35" s="327" t="s">
        <v>378</v>
      </c>
      <c r="F35" s="328"/>
      <c r="G35" s="329"/>
    </row>
    <row r="36" ht="15" customHeight="1" spans="2:7">
      <c r="B36" s="398"/>
      <c r="C36" s="418" t="s">
        <v>69</v>
      </c>
      <c r="D36" s="270"/>
      <c r="E36" s="330" t="s">
        <v>44</v>
      </c>
      <c r="F36" s="330" t="s">
        <v>61</v>
      </c>
      <c r="G36" s="329" t="s">
        <v>62</v>
      </c>
    </row>
    <row r="37" ht="15" customHeight="1" spans="2:7">
      <c r="B37" s="398"/>
      <c r="C37" s="419" t="s">
        <v>661</v>
      </c>
      <c r="D37" s="356"/>
      <c r="E37" s="361"/>
      <c r="F37" s="334" t="str">
        <f t="shared" si="0"/>
        <v>Goal</v>
      </c>
      <c r="G37" s="331"/>
    </row>
    <row r="38" ht="15" customHeight="1" spans="2:7">
      <c r="B38" s="398"/>
      <c r="C38" s="420" t="s">
        <v>633</v>
      </c>
      <c r="D38" s="358"/>
      <c r="E38" s="362"/>
      <c r="F38" s="336" t="str">
        <f t="shared" si="0"/>
        <v>Goal</v>
      </c>
      <c r="G38" s="363"/>
    </row>
    <row r="39" ht="15" customHeight="1" spans="2:7">
      <c r="B39" s="398"/>
      <c r="C39" s="420" t="s">
        <v>662</v>
      </c>
      <c r="D39" s="358"/>
      <c r="E39" s="362">
        <v>1</v>
      </c>
      <c r="F39" s="336" t="str">
        <f t="shared" si="0"/>
        <v>Completed</v>
      </c>
      <c r="G39" s="363"/>
    </row>
    <row r="40" ht="15" customHeight="1" spans="2:7">
      <c r="B40" s="398"/>
      <c r="C40" s="420" t="s">
        <v>663</v>
      </c>
      <c r="D40" s="358"/>
      <c r="E40" s="362">
        <v>1</v>
      </c>
      <c r="F40" s="336" t="str">
        <f t="shared" si="0"/>
        <v>Completed</v>
      </c>
      <c r="G40" s="363"/>
    </row>
    <row r="41" ht="15" customHeight="1" spans="2:7">
      <c r="B41" s="398"/>
      <c r="C41" s="421" t="s">
        <v>664</v>
      </c>
      <c r="D41" s="360"/>
      <c r="E41" s="364">
        <v>1</v>
      </c>
      <c r="F41" s="340" t="str">
        <f t="shared" si="0"/>
        <v>Completed</v>
      </c>
      <c r="G41" s="365"/>
    </row>
    <row r="42" ht="15" customHeight="1" spans="2:7">
      <c r="B42" s="398"/>
      <c r="C42" s="422">
        <v>0.666666666666667</v>
      </c>
      <c r="D42" s="280" t="s">
        <v>391</v>
      </c>
      <c r="E42" s="342"/>
      <c r="F42" s="280" t="str">
        <f t="shared" si="0"/>
        <v>Goal</v>
      </c>
      <c r="G42" s="343"/>
    </row>
    <row r="43" ht="15" customHeight="1" spans="2:7">
      <c r="B43" s="423"/>
      <c r="C43" s="424">
        <v>0.75</v>
      </c>
      <c r="D43" s="283" t="s">
        <v>392</v>
      </c>
      <c r="E43" s="344"/>
      <c r="F43" s="283" t="str">
        <f t="shared" si="0"/>
        <v>Goal</v>
      </c>
      <c r="G43" s="345"/>
    </row>
    <row r="45" ht="15.15"/>
    <row r="46" ht="21.75" customHeight="1" spans="2:7">
      <c r="B46" s="242" t="s">
        <v>58</v>
      </c>
      <c r="C46" s="243" t="s">
        <v>59</v>
      </c>
      <c r="D46" s="242" t="s">
        <v>60</v>
      </c>
      <c r="E46" s="242" t="s">
        <v>44</v>
      </c>
      <c r="F46" s="243" t="s">
        <v>61</v>
      </c>
      <c r="G46" s="286" t="s">
        <v>62</v>
      </c>
    </row>
    <row r="47" spans="2:7">
      <c r="B47" s="244">
        <v>45510</v>
      </c>
      <c r="C47" s="245">
        <v>0.208333333333333</v>
      </c>
      <c r="D47" s="246" t="s">
        <v>63</v>
      </c>
      <c r="E47" s="287">
        <v>1</v>
      </c>
      <c r="F47" s="288" t="str">
        <f t="shared" si="0"/>
        <v>Completed</v>
      </c>
      <c r="G47" s="289"/>
    </row>
    <row r="48" spans="2:7">
      <c r="B48" s="244"/>
      <c r="C48" s="247">
        <v>0.215277777777778</v>
      </c>
      <c r="D48" s="248" t="s">
        <v>373</v>
      </c>
      <c r="E48" s="290">
        <v>1</v>
      </c>
      <c r="F48" s="291" t="str">
        <f t="shared" si="0"/>
        <v>Completed</v>
      </c>
      <c r="G48" s="292"/>
    </row>
    <row r="49" spans="2:7">
      <c r="B49" s="244"/>
      <c r="C49" s="247">
        <v>0.243055555555556</v>
      </c>
      <c r="D49" s="248" t="s">
        <v>374</v>
      </c>
      <c r="E49" s="293">
        <v>1</v>
      </c>
      <c r="F49" s="294" t="str">
        <f t="shared" si="0"/>
        <v>Completed</v>
      </c>
      <c r="G49" s="292"/>
    </row>
    <row r="50" spans="2:7">
      <c r="B50" s="244"/>
      <c r="C50" s="247">
        <v>0.277777777777778</v>
      </c>
      <c r="D50" s="248" t="s">
        <v>375</v>
      </c>
      <c r="E50" s="293">
        <v>1</v>
      </c>
      <c r="F50" s="294" t="str">
        <f t="shared" si="0"/>
        <v>Completed</v>
      </c>
      <c r="G50" s="292"/>
    </row>
    <row r="51" ht="15.75" customHeight="1" spans="2:7">
      <c r="B51" s="244"/>
      <c r="C51" s="249">
        <v>0.326388888888889</v>
      </c>
      <c r="D51" s="250" t="s">
        <v>376</v>
      </c>
      <c r="E51" s="295">
        <v>1</v>
      </c>
      <c r="F51" s="296" t="str">
        <f t="shared" si="0"/>
        <v>Completed</v>
      </c>
      <c r="G51" s="297"/>
    </row>
    <row r="52" ht="15.75" customHeight="1" spans="2:7">
      <c r="B52" s="244"/>
      <c r="C52" s="251">
        <v>0.354166666666667</v>
      </c>
      <c r="D52" s="252"/>
      <c r="E52" s="298" t="s">
        <v>64</v>
      </c>
      <c r="F52" s="299"/>
      <c r="G52" s="300"/>
    </row>
    <row r="53" ht="15.75" customHeight="1" spans="2:7">
      <c r="B53" s="244"/>
      <c r="C53" s="251" t="s">
        <v>69</v>
      </c>
      <c r="D53" s="252"/>
      <c r="E53" s="301" t="s">
        <v>44</v>
      </c>
      <c r="F53" s="301" t="s">
        <v>61</v>
      </c>
      <c r="G53" s="302" t="s">
        <v>62</v>
      </c>
    </row>
    <row r="54" spans="2:7">
      <c r="B54" s="244"/>
      <c r="C54" s="284"/>
      <c r="D54" s="285"/>
      <c r="E54" s="303"/>
      <c r="F54" s="304" t="str">
        <f t="shared" si="0"/>
        <v>Goal</v>
      </c>
      <c r="G54" s="305"/>
    </row>
    <row r="55" spans="2:7">
      <c r="B55" s="244"/>
      <c r="C55" s="255"/>
      <c r="D55" s="256"/>
      <c r="E55" s="306"/>
      <c r="F55" s="255" t="str">
        <f t="shared" si="0"/>
        <v>Goal</v>
      </c>
      <c r="G55" s="307"/>
    </row>
    <row r="56" spans="2:7">
      <c r="B56" s="244"/>
      <c r="C56" s="255"/>
      <c r="D56" s="256"/>
      <c r="E56" s="306"/>
      <c r="F56" s="255" t="str">
        <f t="shared" si="0"/>
        <v>Goal</v>
      </c>
      <c r="G56" s="307"/>
    </row>
    <row r="57" spans="2:7">
      <c r="B57" s="244"/>
      <c r="C57" s="255"/>
      <c r="D57" s="256"/>
      <c r="E57" s="306"/>
      <c r="F57" s="255" t="str">
        <f t="shared" si="0"/>
        <v>Goal</v>
      </c>
      <c r="G57" s="307"/>
    </row>
    <row r="58" ht="15.75" customHeight="1" spans="2:7">
      <c r="B58" s="244"/>
      <c r="C58" s="257"/>
      <c r="D58" s="258"/>
      <c r="E58" s="308"/>
      <c r="F58" s="309" t="str">
        <f t="shared" si="0"/>
        <v>Goal</v>
      </c>
      <c r="G58" s="310"/>
    </row>
    <row r="59" ht="15.75" customHeight="1" spans="2:7">
      <c r="B59" s="244"/>
      <c r="C59" s="259">
        <v>0.395833333333333</v>
      </c>
      <c r="D59" s="260"/>
      <c r="E59" s="311" t="s">
        <v>217</v>
      </c>
      <c r="F59" s="312"/>
      <c r="G59" s="313"/>
    </row>
    <row r="60" ht="15.75" customHeight="1" spans="2:7">
      <c r="B60" s="244"/>
      <c r="C60" s="259" t="s">
        <v>69</v>
      </c>
      <c r="D60" s="260"/>
      <c r="E60" s="314" t="s">
        <v>44</v>
      </c>
      <c r="F60" s="315" t="s">
        <v>61</v>
      </c>
      <c r="G60" s="314" t="s">
        <v>62</v>
      </c>
    </row>
    <row r="61" spans="2:7">
      <c r="B61" s="244"/>
      <c r="C61" s="261" t="s">
        <v>665</v>
      </c>
      <c r="D61" s="262"/>
      <c r="E61" s="316">
        <v>1</v>
      </c>
      <c r="F61" s="317" t="str">
        <f t="shared" si="0"/>
        <v>Completed</v>
      </c>
      <c r="G61" s="318"/>
    </row>
    <row r="62" spans="2:7">
      <c r="B62" s="244"/>
      <c r="C62" s="263"/>
      <c r="D62" s="264"/>
      <c r="E62" s="319"/>
      <c r="F62" s="320" t="str">
        <f t="shared" si="0"/>
        <v>Goal</v>
      </c>
      <c r="G62" s="321"/>
    </row>
    <row r="63" spans="2:7">
      <c r="B63" s="244"/>
      <c r="C63" s="263"/>
      <c r="D63" s="264"/>
      <c r="E63" s="319"/>
      <c r="F63" s="320" t="str">
        <f t="shared" si="0"/>
        <v>Goal</v>
      </c>
      <c r="G63" s="321"/>
    </row>
    <row r="64" spans="2:7">
      <c r="B64" s="244"/>
      <c r="C64" s="263"/>
      <c r="D64" s="264"/>
      <c r="E64" s="319"/>
      <c r="F64" s="320" t="str">
        <f t="shared" si="0"/>
        <v>Goal</v>
      </c>
      <c r="G64" s="321"/>
    </row>
    <row r="65" ht="15.75" customHeight="1" spans="2:7">
      <c r="B65" s="244"/>
      <c r="C65" s="265"/>
      <c r="D65" s="266"/>
      <c r="E65" s="322"/>
      <c r="F65" s="323" t="str">
        <f t="shared" si="0"/>
        <v>Goal</v>
      </c>
      <c r="G65" s="315"/>
    </row>
    <row r="66" ht="15.75" customHeight="1" spans="2:7">
      <c r="B66" s="244"/>
      <c r="C66" s="267">
        <v>0.520833333333333</v>
      </c>
      <c r="D66" s="268" t="s">
        <v>71</v>
      </c>
      <c r="E66" s="324"/>
      <c r="F66" s="325" t="str">
        <f t="shared" si="0"/>
        <v>Goal</v>
      </c>
      <c r="G66" s="326"/>
    </row>
    <row r="67" ht="15.75" customHeight="1" spans="2:7">
      <c r="B67" s="244"/>
      <c r="C67" s="269">
        <v>0.541666666666667</v>
      </c>
      <c r="D67" s="270"/>
      <c r="E67" s="327" t="s">
        <v>378</v>
      </c>
      <c r="F67" s="328"/>
      <c r="G67" s="329"/>
    </row>
    <row r="68" ht="15.75" customHeight="1" spans="2:7">
      <c r="B68" s="244"/>
      <c r="C68" s="269" t="s">
        <v>69</v>
      </c>
      <c r="D68" s="270"/>
      <c r="E68" s="330" t="s">
        <v>44</v>
      </c>
      <c r="F68" s="330" t="s">
        <v>61</v>
      </c>
      <c r="G68" s="329" t="s">
        <v>62</v>
      </c>
    </row>
    <row r="69" spans="2:7">
      <c r="B69" s="244"/>
      <c r="C69" s="355" t="s">
        <v>661</v>
      </c>
      <c r="D69" s="356"/>
      <c r="E69" s="361"/>
      <c r="F69" s="334" t="str">
        <f t="shared" si="0"/>
        <v>Goal</v>
      </c>
      <c r="G69" s="331"/>
    </row>
    <row r="70" spans="2:7">
      <c r="B70" s="244"/>
      <c r="C70" s="357" t="s">
        <v>633</v>
      </c>
      <c r="D70" s="358"/>
      <c r="E70" s="362">
        <v>1</v>
      </c>
      <c r="F70" s="336" t="str">
        <f t="shared" si="0"/>
        <v>Completed</v>
      </c>
      <c r="G70" s="363"/>
    </row>
    <row r="71" spans="2:7">
      <c r="B71" s="244"/>
      <c r="C71" s="357" t="s">
        <v>634</v>
      </c>
      <c r="D71" s="358"/>
      <c r="E71" s="362">
        <v>1</v>
      </c>
      <c r="F71" s="336" t="str">
        <f t="shared" si="0"/>
        <v>Completed</v>
      </c>
      <c r="G71" s="363"/>
    </row>
    <row r="72" spans="2:7">
      <c r="B72" s="244"/>
      <c r="C72" s="357" t="s">
        <v>610</v>
      </c>
      <c r="D72" s="358"/>
      <c r="E72" s="362">
        <v>1</v>
      </c>
      <c r="F72" s="336" t="str">
        <f t="shared" si="0"/>
        <v>Completed</v>
      </c>
      <c r="G72" s="363"/>
    </row>
    <row r="73" ht="15.75" customHeight="1" spans="2:7">
      <c r="B73" s="244"/>
      <c r="C73" s="359" t="s">
        <v>666</v>
      </c>
      <c r="D73" s="360"/>
      <c r="E73" s="364">
        <v>1</v>
      </c>
      <c r="F73" s="340" t="str">
        <f t="shared" si="0"/>
        <v>Completed</v>
      </c>
      <c r="G73" s="365"/>
    </row>
    <row r="74" spans="2:7">
      <c r="B74" s="244"/>
      <c r="C74" s="279">
        <v>0.666666666666667</v>
      </c>
      <c r="D74" s="280" t="s">
        <v>391</v>
      </c>
      <c r="E74" s="342"/>
      <c r="F74" s="280" t="str">
        <f t="shared" si="0"/>
        <v>Goal</v>
      </c>
      <c r="G74" s="343"/>
    </row>
    <row r="75" ht="15.75" customHeight="1" spans="2:7">
      <c r="B75" s="281"/>
      <c r="C75" s="282">
        <v>0.75</v>
      </c>
      <c r="D75" s="283" t="s">
        <v>392</v>
      </c>
      <c r="E75" s="344"/>
      <c r="F75" s="283" t="str">
        <f t="shared" si="0"/>
        <v>Goal</v>
      </c>
      <c r="G75" s="345"/>
    </row>
    <row r="77" ht="15.15"/>
    <row r="78" ht="21.75" customHeight="1" spans="2:7">
      <c r="B78" s="242" t="s">
        <v>58</v>
      </c>
      <c r="C78" s="243" t="s">
        <v>59</v>
      </c>
      <c r="D78" s="242" t="s">
        <v>60</v>
      </c>
      <c r="E78" s="242" t="s">
        <v>44</v>
      </c>
      <c r="F78" s="243" t="s">
        <v>61</v>
      </c>
      <c r="G78" s="286" t="s">
        <v>62</v>
      </c>
    </row>
    <row r="79" spans="2:7">
      <c r="B79" s="244">
        <v>45511</v>
      </c>
      <c r="C79" s="245">
        <v>0.208333333333333</v>
      </c>
      <c r="D79" s="246" t="s">
        <v>63</v>
      </c>
      <c r="E79" s="287">
        <v>1</v>
      </c>
      <c r="F79" s="288" t="str">
        <f t="shared" ref="F79:F98" si="1">IF(E79=100%,"Completed","Goal")</f>
        <v>Completed</v>
      </c>
      <c r="G79" s="289"/>
    </row>
    <row r="80" spans="2:7">
      <c r="B80" s="244"/>
      <c r="C80" s="247">
        <v>0.215277777777778</v>
      </c>
      <c r="D80" s="248" t="s">
        <v>373</v>
      </c>
      <c r="E80" s="290"/>
      <c r="F80" s="291" t="str">
        <f t="shared" si="1"/>
        <v>Goal</v>
      </c>
      <c r="G80" s="292"/>
    </row>
    <row r="81" spans="2:7">
      <c r="B81" s="244"/>
      <c r="C81" s="247">
        <v>0.243055555555556</v>
      </c>
      <c r="D81" s="248" t="s">
        <v>374</v>
      </c>
      <c r="E81" s="293">
        <v>1</v>
      </c>
      <c r="F81" s="294" t="str">
        <f t="shared" si="1"/>
        <v>Completed</v>
      </c>
      <c r="G81" s="292"/>
    </row>
    <row r="82" spans="2:7">
      <c r="B82" s="244"/>
      <c r="C82" s="247">
        <v>0.277777777777778</v>
      </c>
      <c r="D82" s="248" t="s">
        <v>375</v>
      </c>
      <c r="E82" s="293"/>
      <c r="F82" s="294" t="str">
        <f t="shared" si="1"/>
        <v>Goal</v>
      </c>
      <c r="G82" s="292"/>
    </row>
    <row r="83" ht="15.75" customHeight="1" spans="2:7">
      <c r="B83" s="244"/>
      <c r="C83" s="249">
        <v>0.326388888888889</v>
      </c>
      <c r="D83" s="250" t="s">
        <v>376</v>
      </c>
      <c r="E83" s="295"/>
      <c r="F83" s="296" t="str">
        <f t="shared" si="1"/>
        <v>Goal</v>
      </c>
      <c r="G83" s="297"/>
    </row>
    <row r="84" ht="15.75" customHeight="1" spans="2:7">
      <c r="B84" s="244"/>
      <c r="C84" s="251">
        <v>0.354166666666667</v>
      </c>
      <c r="D84" s="252"/>
      <c r="E84" s="298" t="s">
        <v>64</v>
      </c>
      <c r="F84" s="299"/>
      <c r="G84" s="300"/>
    </row>
    <row r="85" ht="15.75" customHeight="1" spans="2:7">
      <c r="B85" s="244"/>
      <c r="C85" s="251" t="s">
        <v>69</v>
      </c>
      <c r="D85" s="252"/>
      <c r="E85" s="301" t="s">
        <v>44</v>
      </c>
      <c r="F85" s="301" t="s">
        <v>61</v>
      </c>
      <c r="G85" s="302" t="s">
        <v>62</v>
      </c>
    </row>
    <row r="86" spans="2:7">
      <c r="B86" s="244"/>
      <c r="C86" s="284"/>
      <c r="D86" s="285"/>
      <c r="E86" s="303"/>
      <c r="F86" s="304" t="str">
        <f t="shared" si="1"/>
        <v>Goal</v>
      </c>
      <c r="G86" s="305"/>
    </row>
    <row r="87" spans="2:7">
      <c r="B87" s="244"/>
      <c r="C87" s="255"/>
      <c r="D87" s="256"/>
      <c r="E87" s="306"/>
      <c r="F87" s="255" t="str">
        <f t="shared" si="1"/>
        <v>Goal</v>
      </c>
      <c r="G87" s="307"/>
    </row>
    <row r="88" spans="2:7">
      <c r="B88" s="244"/>
      <c r="C88" s="255"/>
      <c r="D88" s="256"/>
      <c r="E88" s="306"/>
      <c r="F88" s="255" t="str">
        <f t="shared" si="1"/>
        <v>Goal</v>
      </c>
      <c r="G88" s="307"/>
    </row>
    <row r="89" spans="2:7">
      <c r="B89" s="244"/>
      <c r="C89" s="255"/>
      <c r="D89" s="256"/>
      <c r="E89" s="306"/>
      <c r="F89" s="255" t="str">
        <f t="shared" si="1"/>
        <v>Goal</v>
      </c>
      <c r="G89" s="307"/>
    </row>
    <row r="90" ht="15.75" customHeight="1" spans="2:7">
      <c r="B90" s="244"/>
      <c r="C90" s="257"/>
      <c r="D90" s="258"/>
      <c r="E90" s="308"/>
      <c r="F90" s="309" t="str">
        <f t="shared" si="1"/>
        <v>Goal</v>
      </c>
      <c r="G90" s="310"/>
    </row>
    <row r="91" ht="15.75" customHeight="1" spans="2:7">
      <c r="B91" s="244"/>
      <c r="C91" s="259">
        <v>0.395833333333333</v>
      </c>
      <c r="D91" s="260"/>
      <c r="E91" s="311" t="s">
        <v>217</v>
      </c>
      <c r="F91" s="312"/>
      <c r="G91" s="313"/>
    </row>
    <row r="92" ht="15.75" customHeight="1" spans="2:7">
      <c r="B92" s="244"/>
      <c r="C92" s="259" t="s">
        <v>69</v>
      </c>
      <c r="D92" s="260"/>
      <c r="E92" s="314" t="s">
        <v>44</v>
      </c>
      <c r="F92" s="315" t="s">
        <v>61</v>
      </c>
      <c r="G92" s="314" t="s">
        <v>62</v>
      </c>
    </row>
    <row r="93" spans="2:7">
      <c r="B93" s="244"/>
      <c r="C93" s="261" t="s">
        <v>665</v>
      </c>
      <c r="D93" s="262"/>
      <c r="E93" s="316">
        <v>1</v>
      </c>
      <c r="F93" s="317" t="str">
        <f t="shared" si="1"/>
        <v>Completed</v>
      </c>
      <c r="G93" s="318"/>
    </row>
    <row r="94" spans="2:7">
      <c r="B94" s="244"/>
      <c r="C94" s="263"/>
      <c r="D94" s="264"/>
      <c r="E94" s="319"/>
      <c r="F94" s="320" t="str">
        <f t="shared" si="1"/>
        <v>Goal</v>
      </c>
      <c r="G94" s="321"/>
    </row>
    <row r="95" spans="2:7">
      <c r="B95" s="244"/>
      <c r="C95" s="263"/>
      <c r="D95" s="264"/>
      <c r="E95" s="319"/>
      <c r="F95" s="320" t="str">
        <f t="shared" si="1"/>
        <v>Goal</v>
      </c>
      <c r="G95" s="321"/>
    </row>
    <row r="96" spans="2:7">
      <c r="B96" s="244"/>
      <c r="C96" s="263"/>
      <c r="D96" s="264"/>
      <c r="E96" s="319"/>
      <c r="F96" s="320" t="str">
        <f t="shared" si="1"/>
        <v>Goal</v>
      </c>
      <c r="G96" s="321"/>
    </row>
    <row r="97" ht="15.75" customHeight="1" spans="2:7">
      <c r="B97" s="244"/>
      <c r="C97" s="265"/>
      <c r="D97" s="266"/>
      <c r="E97" s="322"/>
      <c r="F97" s="323" t="str">
        <f t="shared" si="1"/>
        <v>Goal</v>
      </c>
      <c r="G97" s="315"/>
    </row>
    <row r="98" ht="15.75" customHeight="1" spans="2:7">
      <c r="B98" s="244"/>
      <c r="C98" s="267">
        <v>0.520833333333333</v>
      </c>
      <c r="D98" s="268" t="s">
        <v>71</v>
      </c>
      <c r="E98" s="324"/>
      <c r="F98" s="325" t="str">
        <f t="shared" si="1"/>
        <v>Goal</v>
      </c>
      <c r="G98" s="326"/>
    </row>
    <row r="99" ht="15.75" customHeight="1" spans="2:7">
      <c r="B99" s="244"/>
      <c r="C99" s="269">
        <v>0.541666666666667</v>
      </c>
      <c r="D99" s="270"/>
      <c r="E99" s="327" t="s">
        <v>378</v>
      </c>
      <c r="F99" s="328"/>
      <c r="G99" s="329"/>
    </row>
    <row r="100" ht="15.75" customHeight="1" spans="2:7">
      <c r="B100" s="244"/>
      <c r="C100" s="269" t="s">
        <v>69</v>
      </c>
      <c r="D100" s="270"/>
      <c r="E100" s="330" t="s">
        <v>44</v>
      </c>
      <c r="F100" s="330" t="s">
        <v>61</v>
      </c>
      <c r="G100" s="329" t="s">
        <v>62</v>
      </c>
    </row>
    <row r="101" spans="2:7">
      <c r="B101" s="244"/>
      <c r="C101" s="355" t="s">
        <v>661</v>
      </c>
      <c r="D101" s="356"/>
      <c r="E101" s="361"/>
      <c r="F101" s="334" t="str">
        <f t="shared" ref="F101:F164" si="2">IF(E101=100%,"Completed","Goal")</f>
        <v>Goal</v>
      </c>
      <c r="G101" s="331"/>
    </row>
    <row r="102" spans="2:7">
      <c r="B102" s="244"/>
      <c r="C102" s="357" t="s">
        <v>633</v>
      </c>
      <c r="D102" s="358"/>
      <c r="E102" s="362"/>
      <c r="F102" s="336" t="str">
        <f t="shared" si="2"/>
        <v>Goal</v>
      </c>
      <c r="G102" s="363"/>
    </row>
    <row r="103" spans="2:7">
      <c r="B103" s="244"/>
      <c r="C103" s="357" t="s">
        <v>634</v>
      </c>
      <c r="D103" s="358"/>
      <c r="E103" s="362"/>
      <c r="F103" s="336" t="str">
        <f t="shared" si="2"/>
        <v>Goal</v>
      </c>
      <c r="G103" s="363"/>
    </row>
    <row r="104" spans="2:7">
      <c r="B104" s="244"/>
      <c r="C104" s="357" t="s">
        <v>610</v>
      </c>
      <c r="D104" s="358"/>
      <c r="E104" s="362">
        <v>1</v>
      </c>
      <c r="F104" s="336" t="str">
        <f t="shared" si="2"/>
        <v>Completed</v>
      </c>
      <c r="G104" s="363"/>
    </row>
    <row r="105" ht="15.75" customHeight="1" spans="2:7">
      <c r="B105" s="244"/>
      <c r="C105" s="359"/>
      <c r="D105" s="360"/>
      <c r="E105" s="364"/>
      <c r="F105" s="340" t="str">
        <f t="shared" si="2"/>
        <v>Goal</v>
      </c>
      <c r="G105" s="365"/>
    </row>
    <row r="106" spans="2:7">
      <c r="B106" s="244"/>
      <c r="C106" s="279">
        <v>0.666666666666667</v>
      </c>
      <c r="D106" s="280" t="s">
        <v>391</v>
      </c>
      <c r="E106" s="342"/>
      <c r="F106" s="280" t="str">
        <f t="shared" si="2"/>
        <v>Goal</v>
      </c>
      <c r="G106" s="343"/>
    </row>
    <row r="107" ht="15.75" customHeight="1" spans="2:7">
      <c r="B107" s="281"/>
      <c r="C107" s="282">
        <v>0.75</v>
      </c>
      <c r="D107" s="283" t="s">
        <v>392</v>
      </c>
      <c r="E107" s="344"/>
      <c r="F107" s="283" t="str">
        <f t="shared" si="2"/>
        <v>Goal</v>
      </c>
      <c r="G107" s="345"/>
    </row>
    <row r="109" ht="15.15"/>
    <row r="110" ht="21.75" customHeight="1" spans="2:7">
      <c r="B110" s="242" t="s">
        <v>58</v>
      </c>
      <c r="C110" s="243" t="s">
        <v>59</v>
      </c>
      <c r="D110" s="242" t="s">
        <v>60</v>
      </c>
      <c r="E110" s="242" t="s">
        <v>44</v>
      </c>
      <c r="F110" s="243" t="s">
        <v>61</v>
      </c>
      <c r="G110" s="286" t="s">
        <v>62</v>
      </c>
    </row>
    <row r="111" spans="2:7">
      <c r="B111" s="244">
        <v>45512</v>
      </c>
      <c r="C111" s="245">
        <v>0.208333333333333</v>
      </c>
      <c r="D111" s="246" t="s">
        <v>63</v>
      </c>
      <c r="E111" s="287"/>
      <c r="F111" s="288" t="str">
        <f t="shared" si="2"/>
        <v>Goal</v>
      </c>
      <c r="G111" s="289"/>
    </row>
    <row r="112" spans="2:7">
      <c r="B112" s="244"/>
      <c r="C112" s="247">
        <v>0.215277777777778</v>
      </c>
      <c r="D112" s="248" t="s">
        <v>373</v>
      </c>
      <c r="E112" s="290"/>
      <c r="F112" s="291" t="str">
        <f t="shared" si="2"/>
        <v>Goal</v>
      </c>
      <c r="G112" s="292"/>
    </row>
    <row r="113" spans="2:7">
      <c r="B113" s="244"/>
      <c r="C113" s="247">
        <v>0.243055555555556</v>
      </c>
      <c r="D113" s="248" t="s">
        <v>374</v>
      </c>
      <c r="E113" s="293"/>
      <c r="F113" s="294" t="str">
        <f t="shared" si="2"/>
        <v>Goal</v>
      </c>
      <c r="G113" s="292"/>
    </row>
    <row r="114" spans="2:7">
      <c r="B114" s="244"/>
      <c r="C114" s="247">
        <v>0.277777777777778</v>
      </c>
      <c r="D114" s="248" t="s">
        <v>375</v>
      </c>
      <c r="E114" s="293"/>
      <c r="F114" s="294" t="str">
        <f t="shared" si="2"/>
        <v>Goal</v>
      </c>
      <c r="G114" s="292"/>
    </row>
    <row r="115" ht="15.75" customHeight="1" spans="2:7">
      <c r="B115" s="244"/>
      <c r="C115" s="249">
        <v>0.326388888888889</v>
      </c>
      <c r="D115" s="250" t="s">
        <v>376</v>
      </c>
      <c r="E115" s="295"/>
      <c r="F115" s="296" t="str">
        <f t="shared" si="2"/>
        <v>Goal</v>
      </c>
      <c r="G115" s="297"/>
    </row>
    <row r="116" ht="15.75" customHeight="1" spans="2:7">
      <c r="B116" s="244"/>
      <c r="C116" s="251">
        <v>0.354166666666667</v>
      </c>
      <c r="D116" s="252"/>
      <c r="E116" s="298" t="s">
        <v>64</v>
      </c>
      <c r="F116" s="299"/>
      <c r="G116" s="300"/>
    </row>
    <row r="117" ht="15.75" customHeight="1" spans="2:7">
      <c r="B117" s="244"/>
      <c r="C117" s="251" t="s">
        <v>69</v>
      </c>
      <c r="D117" s="252"/>
      <c r="E117" s="301" t="s">
        <v>44</v>
      </c>
      <c r="F117" s="301" t="s">
        <v>61</v>
      </c>
      <c r="G117" s="302" t="s">
        <v>62</v>
      </c>
    </row>
    <row r="118" spans="2:7">
      <c r="B118" s="244"/>
      <c r="C118" s="284"/>
      <c r="D118" s="285"/>
      <c r="E118" s="303"/>
      <c r="F118" s="304" t="str">
        <f t="shared" si="2"/>
        <v>Goal</v>
      </c>
      <c r="G118" s="305"/>
    </row>
    <row r="119" spans="2:7">
      <c r="B119" s="244"/>
      <c r="C119" s="255"/>
      <c r="D119" s="256"/>
      <c r="E119" s="306"/>
      <c r="F119" s="255" t="str">
        <f t="shared" si="2"/>
        <v>Goal</v>
      </c>
      <c r="G119" s="307"/>
    </row>
    <row r="120" spans="2:7">
      <c r="B120" s="244"/>
      <c r="C120" s="255"/>
      <c r="D120" s="256"/>
      <c r="E120" s="306"/>
      <c r="F120" s="255" t="str">
        <f t="shared" si="2"/>
        <v>Goal</v>
      </c>
      <c r="G120" s="307"/>
    </row>
    <row r="121" spans="2:7">
      <c r="B121" s="244"/>
      <c r="C121" s="255"/>
      <c r="D121" s="256"/>
      <c r="E121" s="306"/>
      <c r="F121" s="255" t="str">
        <f t="shared" si="2"/>
        <v>Goal</v>
      </c>
      <c r="G121" s="307"/>
    </row>
    <row r="122" ht="15.75" customHeight="1" spans="2:7">
      <c r="B122" s="244"/>
      <c r="C122" s="257"/>
      <c r="D122" s="258"/>
      <c r="E122" s="308"/>
      <c r="F122" s="309" t="str">
        <f t="shared" si="2"/>
        <v>Goal</v>
      </c>
      <c r="G122" s="310"/>
    </row>
    <row r="123" ht="15.75" customHeight="1" spans="2:7">
      <c r="B123" s="244"/>
      <c r="C123" s="259">
        <v>0.395833333333333</v>
      </c>
      <c r="D123" s="260"/>
      <c r="E123" s="311" t="s">
        <v>217</v>
      </c>
      <c r="F123" s="312"/>
      <c r="G123" s="313"/>
    </row>
    <row r="124" ht="15.75" customHeight="1" spans="2:7">
      <c r="B124" s="244"/>
      <c r="C124" s="259" t="s">
        <v>69</v>
      </c>
      <c r="D124" s="260"/>
      <c r="E124" s="314" t="s">
        <v>44</v>
      </c>
      <c r="F124" s="315" t="s">
        <v>61</v>
      </c>
      <c r="G124" s="314" t="s">
        <v>62</v>
      </c>
    </row>
    <row r="125" spans="2:7">
      <c r="B125" s="244"/>
      <c r="C125" s="261" t="s">
        <v>667</v>
      </c>
      <c r="D125" s="262"/>
      <c r="E125" s="316">
        <v>1</v>
      </c>
      <c r="F125" s="317" t="str">
        <f t="shared" si="2"/>
        <v>Completed</v>
      </c>
      <c r="G125" s="318"/>
    </row>
    <row r="126" spans="2:7">
      <c r="B126" s="244"/>
      <c r="C126" s="263"/>
      <c r="D126" s="264"/>
      <c r="E126" s="319"/>
      <c r="F126" s="320" t="str">
        <f t="shared" si="2"/>
        <v>Goal</v>
      </c>
      <c r="G126" s="321"/>
    </row>
    <row r="127" spans="2:7">
      <c r="B127" s="244"/>
      <c r="C127" s="263"/>
      <c r="D127" s="264"/>
      <c r="E127" s="319"/>
      <c r="F127" s="320" t="str">
        <f t="shared" si="2"/>
        <v>Goal</v>
      </c>
      <c r="G127" s="321"/>
    </row>
    <row r="128" spans="2:7">
      <c r="B128" s="244"/>
      <c r="C128" s="263"/>
      <c r="D128" s="264"/>
      <c r="E128" s="319"/>
      <c r="F128" s="320" t="str">
        <f t="shared" si="2"/>
        <v>Goal</v>
      </c>
      <c r="G128" s="321"/>
    </row>
    <row r="129" ht="15.75" customHeight="1" spans="2:7">
      <c r="B129" s="244"/>
      <c r="C129" s="265"/>
      <c r="D129" s="266"/>
      <c r="E129" s="322"/>
      <c r="F129" s="323" t="str">
        <f t="shared" si="2"/>
        <v>Goal</v>
      </c>
      <c r="G129" s="315"/>
    </row>
    <row r="130" ht="15.75" customHeight="1" spans="2:7">
      <c r="B130" s="244"/>
      <c r="C130" s="267">
        <v>0.520833333333333</v>
      </c>
      <c r="D130" s="268" t="s">
        <v>71</v>
      </c>
      <c r="E130" s="324"/>
      <c r="F130" s="325" t="str">
        <f t="shared" si="2"/>
        <v>Goal</v>
      </c>
      <c r="G130" s="326"/>
    </row>
    <row r="131" ht="15.75" customHeight="1" spans="2:7">
      <c r="B131" s="244"/>
      <c r="C131" s="269">
        <v>0.541666666666667</v>
      </c>
      <c r="D131" s="270"/>
      <c r="E131" s="327" t="s">
        <v>378</v>
      </c>
      <c r="F131" s="328"/>
      <c r="G131" s="329"/>
    </row>
    <row r="132" ht="15.75" customHeight="1" spans="2:7">
      <c r="B132" s="244"/>
      <c r="C132" s="269" t="s">
        <v>69</v>
      </c>
      <c r="D132" s="270"/>
      <c r="E132" s="330" t="s">
        <v>44</v>
      </c>
      <c r="F132" s="330" t="s">
        <v>61</v>
      </c>
      <c r="G132" s="329" t="s">
        <v>62</v>
      </c>
    </row>
    <row r="133" spans="2:7">
      <c r="B133" s="244"/>
      <c r="C133" s="355" t="s">
        <v>621</v>
      </c>
      <c r="D133" s="356"/>
      <c r="E133" s="361">
        <v>1</v>
      </c>
      <c r="F133" s="334" t="str">
        <f t="shared" si="2"/>
        <v>Completed</v>
      </c>
      <c r="G133" s="331"/>
    </row>
    <row r="134" spans="2:7">
      <c r="B134" s="244"/>
      <c r="C134" s="357" t="s">
        <v>633</v>
      </c>
      <c r="D134" s="358"/>
      <c r="E134" s="362"/>
      <c r="F134" s="336" t="str">
        <f t="shared" si="2"/>
        <v>Goal</v>
      </c>
      <c r="G134" s="363"/>
    </row>
    <row r="135" spans="2:7">
      <c r="B135" s="244"/>
      <c r="C135" s="357" t="s">
        <v>634</v>
      </c>
      <c r="D135" s="358"/>
      <c r="E135" s="362"/>
      <c r="F135" s="336" t="str">
        <f t="shared" si="2"/>
        <v>Goal</v>
      </c>
      <c r="G135" s="363"/>
    </row>
    <row r="136" spans="2:7">
      <c r="B136" s="244"/>
      <c r="C136" s="357" t="s">
        <v>610</v>
      </c>
      <c r="D136" s="358"/>
      <c r="E136" s="362">
        <v>1</v>
      </c>
      <c r="F136" s="336" t="str">
        <f t="shared" si="2"/>
        <v>Completed</v>
      </c>
      <c r="G136" s="363"/>
    </row>
    <row r="137" ht="15.75" customHeight="1" spans="2:7">
      <c r="B137" s="244"/>
      <c r="C137" s="359"/>
      <c r="D137" s="360"/>
      <c r="E137" s="364"/>
      <c r="F137" s="340" t="str">
        <f t="shared" si="2"/>
        <v>Goal</v>
      </c>
      <c r="G137" s="365"/>
    </row>
    <row r="138" spans="2:7">
      <c r="B138" s="244"/>
      <c r="C138" s="279">
        <v>0.666666666666667</v>
      </c>
      <c r="D138" s="280" t="s">
        <v>391</v>
      </c>
      <c r="E138" s="342"/>
      <c r="F138" s="280" t="str">
        <f t="shared" si="2"/>
        <v>Goal</v>
      </c>
      <c r="G138" s="343"/>
    </row>
    <row r="139" ht="15.75" customHeight="1" spans="2:7">
      <c r="B139" s="281"/>
      <c r="C139" s="282">
        <v>0.75</v>
      </c>
      <c r="D139" s="283" t="s">
        <v>392</v>
      </c>
      <c r="E139" s="344"/>
      <c r="F139" s="283" t="str">
        <f t="shared" si="2"/>
        <v>Goal</v>
      </c>
      <c r="G139" s="345"/>
    </row>
    <row r="141" ht="15.15"/>
    <row r="142" ht="45" customHeight="1" spans="2:9">
      <c r="B142" s="366" t="s">
        <v>462</v>
      </c>
      <c r="C142" s="367"/>
      <c r="D142" s="368" t="s">
        <v>404</v>
      </c>
      <c r="E142" s="368" t="s">
        <v>217</v>
      </c>
      <c r="F142" s="368" t="s">
        <v>405</v>
      </c>
      <c r="G142" s="368" t="s">
        <v>406</v>
      </c>
      <c r="H142" s="378" t="s">
        <v>44</v>
      </c>
      <c r="I142" s="384" t="s">
        <v>78</v>
      </c>
    </row>
    <row r="143" ht="15" customHeight="1" spans="2:9">
      <c r="B143" s="369"/>
      <c r="C143" s="370"/>
      <c r="D143" s="371"/>
      <c r="E143" s="371"/>
      <c r="F143" s="371"/>
      <c r="G143" s="379"/>
      <c r="H143" s="380"/>
      <c r="I143" s="385"/>
    </row>
    <row r="144" ht="15" customHeight="1" spans="2:9">
      <c r="B144" s="372"/>
      <c r="C144" s="373"/>
      <c r="D144" s="374"/>
      <c r="E144" s="374"/>
      <c r="F144" s="374"/>
      <c r="G144" s="221"/>
      <c r="H144" s="381"/>
      <c r="I144" s="386" t="s">
        <v>79</v>
      </c>
    </row>
    <row r="145" ht="15" customHeight="1" spans="2:9">
      <c r="B145" s="372"/>
      <c r="C145" s="373"/>
      <c r="D145" s="374"/>
      <c r="E145" s="374"/>
      <c r="F145" s="374"/>
      <c r="G145" s="221"/>
      <c r="H145" s="381"/>
      <c r="I145" s="386" t="s">
        <v>81</v>
      </c>
    </row>
    <row r="146" ht="15" customHeight="1" spans="2:9">
      <c r="B146" s="372"/>
      <c r="C146" s="373"/>
      <c r="D146" s="374"/>
      <c r="E146" s="374"/>
      <c r="F146" s="374"/>
      <c r="G146" s="221"/>
      <c r="H146" s="381"/>
      <c r="I146" s="386" t="s">
        <v>82</v>
      </c>
    </row>
    <row r="147" ht="15" customHeight="1" spans="2:9">
      <c r="B147" s="372"/>
      <c r="C147" s="373"/>
      <c r="D147" s="374"/>
      <c r="E147" s="374"/>
      <c r="F147" s="374"/>
      <c r="G147" s="221"/>
      <c r="H147" s="381"/>
      <c r="I147" s="386" t="s">
        <v>84</v>
      </c>
    </row>
    <row r="148" ht="15" customHeight="1" spans="2:9">
      <c r="B148" s="372"/>
      <c r="C148" s="373"/>
      <c r="D148" s="374"/>
      <c r="E148" s="374"/>
      <c r="F148" s="374"/>
      <c r="G148" s="221"/>
      <c r="H148" s="381"/>
      <c r="I148" s="386" t="s">
        <v>85</v>
      </c>
    </row>
    <row r="149" ht="15" customHeight="1" spans="2:9">
      <c r="B149" s="372"/>
      <c r="C149" s="373"/>
      <c r="D149" s="374"/>
      <c r="E149" s="374"/>
      <c r="F149" s="374"/>
      <c r="G149" s="221"/>
      <c r="H149" s="381"/>
      <c r="I149" s="387"/>
    </row>
    <row r="150" ht="15" customHeight="1" spans="2:9">
      <c r="B150" s="372"/>
      <c r="C150" s="373"/>
      <c r="D150" s="374"/>
      <c r="E150" s="374"/>
      <c r="F150" s="374"/>
      <c r="G150" s="221"/>
      <c r="H150" s="381"/>
      <c r="I150" s="387"/>
    </row>
    <row r="151" ht="15" customHeight="1" spans="2:9">
      <c r="B151" s="372"/>
      <c r="C151" s="373"/>
      <c r="D151" s="374"/>
      <c r="E151" s="374"/>
      <c r="F151" s="374"/>
      <c r="G151" s="221"/>
      <c r="H151" s="381"/>
      <c r="I151" s="387"/>
    </row>
    <row r="152" ht="15" customHeight="1" spans="2:9">
      <c r="B152" s="375"/>
      <c r="C152" s="376"/>
      <c r="D152" s="377"/>
      <c r="E152" s="377"/>
      <c r="F152" s="377"/>
      <c r="G152" s="382"/>
      <c r="H152" s="383"/>
      <c r="I152" s="388"/>
    </row>
    <row r="154" ht="15.15"/>
    <row r="155" ht="21.75" customHeight="1" spans="2:7">
      <c r="B155" s="242" t="s">
        <v>58</v>
      </c>
      <c r="C155" s="243" t="s">
        <v>59</v>
      </c>
      <c r="D155" s="242" t="s">
        <v>60</v>
      </c>
      <c r="E155" s="242" t="s">
        <v>44</v>
      </c>
      <c r="F155" s="243" t="s">
        <v>61</v>
      </c>
      <c r="G155" s="286" t="s">
        <v>62</v>
      </c>
    </row>
    <row r="156" spans="2:7">
      <c r="B156" s="244">
        <v>45513</v>
      </c>
      <c r="C156" s="245">
        <v>0.208333333333333</v>
      </c>
      <c r="D156" s="246" t="s">
        <v>63</v>
      </c>
      <c r="E156" s="287"/>
      <c r="F156" s="288" t="str">
        <f t="shared" si="2"/>
        <v>Goal</v>
      </c>
      <c r="G156" s="289"/>
    </row>
    <row r="157" spans="2:7">
      <c r="B157" s="244"/>
      <c r="C157" s="247">
        <v>0.215277777777778</v>
      </c>
      <c r="D157" s="248" t="s">
        <v>373</v>
      </c>
      <c r="E157" s="290"/>
      <c r="F157" s="291" t="str">
        <f t="shared" si="2"/>
        <v>Goal</v>
      </c>
      <c r="G157" s="292"/>
    </row>
    <row r="158" spans="2:7">
      <c r="B158" s="244"/>
      <c r="C158" s="247">
        <v>0.243055555555556</v>
      </c>
      <c r="D158" s="248" t="s">
        <v>374</v>
      </c>
      <c r="E158" s="293"/>
      <c r="F158" s="294" t="str">
        <f t="shared" si="2"/>
        <v>Goal</v>
      </c>
      <c r="G158" s="292"/>
    </row>
    <row r="159" spans="2:7">
      <c r="B159" s="244"/>
      <c r="C159" s="247">
        <v>0.277777777777778</v>
      </c>
      <c r="D159" s="248" t="s">
        <v>375</v>
      </c>
      <c r="E159" s="293"/>
      <c r="F159" s="294" t="str">
        <f t="shared" si="2"/>
        <v>Goal</v>
      </c>
      <c r="G159" s="292"/>
    </row>
    <row r="160" ht="15.75" customHeight="1" spans="2:7">
      <c r="B160" s="244"/>
      <c r="C160" s="249">
        <v>0.326388888888889</v>
      </c>
      <c r="D160" s="250" t="s">
        <v>376</v>
      </c>
      <c r="E160" s="295"/>
      <c r="F160" s="296" t="str">
        <f t="shared" si="2"/>
        <v>Goal</v>
      </c>
      <c r="G160" s="297"/>
    </row>
    <row r="161" ht="15.75" customHeight="1" spans="2:7">
      <c r="B161" s="244"/>
      <c r="C161" s="251">
        <v>0.354166666666667</v>
      </c>
      <c r="D161" s="252"/>
      <c r="E161" s="298" t="s">
        <v>64</v>
      </c>
      <c r="F161" s="299"/>
      <c r="G161" s="300"/>
    </row>
    <row r="162" ht="15.75" customHeight="1" spans="2:7">
      <c r="B162" s="244"/>
      <c r="C162" s="251" t="s">
        <v>69</v>
      </c>
      <c r="D162" s="252"/>
      <c r="E162" s="301" t="s">
        <v>44</v>
      </c>
      <c r="F162" s="301" t="s">
        <v>61</v>
      </c>
      <c r="G162" s="302" t="s">
        <v>62</v>
      </c>
    </row>
    <row r="163" spans="2:7">
      <c r="B163" s="244"/>
      <c r="C163" s="284"/>
      <c r="D163" s="285"/>
      <c r="E163" s="303"/>
      <c r="F163" s="304" t="str">
        <f t="shared" si="2"/>
        <v>Goal</v>
      </c>
      <c r="G163" s="305"/>
    </row>
    <row r="164" spans="2:7">
      <c r="B164" s="244"/>
      <c r="C164" s="255"/>
      <c r="D164" s="256"/>
      <c r="E164" s="306"/>
      <c r="F164" s="255" t="str">
        <f t="shared" si="2"/>
        <v>Goal</v>
      </c>
      <c r="G164" s="307"/>
    </row>
    <row r="165" spans="2:7">
      <c r="B165" s="244"/>
      <c r="C165" s="255"/>
      <c r="D165" s="256"/>
      <c r="E165" s="306"/>
      <c r="F165" s="255" t="str">
        <f t="shared" ref="F165:F216" si="3">IF(E165=100%,"Completed","Goal")</f>
        <v>Goal</v>
      </c>
      <c r="G165" s="307"/>
    </row>
    <row r="166" spans="2:7">
      <c r="B166" s="244"/>
      <c r="C166" s="255"/>
      <c r="D166" s="256"/>
      <c r="E166" s="306"/>
      <c r="F166" s="255" t="str">
        <f t="shared" si="3"/>
        <v>Goal</v>
      </c>
      <c r="G166" s="307"/>
    </row>
    <row r="167" ht="15.75" customHeight="1" spans="2:7">
      <c r="B167" s="244"/>
      <c r="C167" s="257"/>
      <c r="D167" s="258"/>
      <c r="E167" s="308"/>
      <c r="F167" s="309" t="str">
        <f t="shared" si="3"/>
        <v>Goal</v>
      </c>
      <c r="G167" s="310"/>
    </row>
    <row r="168" ht="15.75" customHeight="1" spans="2:7">
      <c r="B168" s="244"/>
      <c r="C168" s="259">
        <v>0.395833333333333</v>
      </c>
      <c r="D168" s="260"/>
      <c r="E168" s="311" t="s">
        <v>217</v>
      </c>
      <c r="F168" s="312"/>
      <c r="G168" s="313"/>
    </row>
    <row r="169" ht="15.75" customHeight="1" spans="2:7">
      <c r="B169" s="244"/>
      <c r="C169" s="259" t="s">
        <v>69</v>
      </c>
      <c r="D169" s="260"/>
      <c r="E169" s="314" t="s">
        <v>44</v>
      </c>
      <c r="F169" s="315" t="s">
        <v>61</v>
      </c>
      <c r="G169" s="314" t="s">
        <v>62</v>
      </c>
    </row>
    <row r="170" spans="2:7">
      <c r="B170" s="244"/>
      <c r="C170" s="261"/>
      <c r="D170" s="262"/>
      <c r="E170" s="316"/>
      <c r="F170" s="317" t="str">
        <f t="shared" si="3"/>
        <v>Goal</v>
      </c>
      <c r="G170" s="318"/>
    </row>
    <row r="171" spans="2:7">
      <c r="B171" s="244"/>
      <c r="C171" s="263"/>
      <c r="D171" s="264"/>
      <c r="E171" s="319"/>
      <c r="F171" s="320" t="str">
        <f t="shared" si="3"/>
        <v>Goal</v>
      </c>
      <c r="G171" s="321"/>
    </row>
    <row r="172" spans="2:7">
      <c r="B172" s="244"/>
      <c r="C172" s="263"/>
      <c r="D172" s="264"/>
      <c r="E172" s="319"/>
      <c r="F172" s="320" t="str">
        <f t="shared" si="3"/>
        <v>Goal</v>
      </c>
      <c r="G172" s="321"/>
    </row>
    <row r="173" spans="2:7">
      <c r="B173" s="244"/>
      <c r="C173" s="263"/>
      <c r="D173" s="264"/>
      <c r="E173" s="319"/>
      <c r="F173" s="320" t="str">
        <f t="shared" si="3"/>
        <v>Goal</v>
      </c>
      <c r="G173" s="321"/>
    </row>
    <row r="174" ht="15.75" customHeight="1" spans="2:7">
      <c r="B174" s="244"/>
      <c r="C174" s="265"/>
      <c r="D174" s="266"/>
      <c r="E174" s="322"/>
      <c r="F174" s="323" t="str">
        <f t="shared" si="3"/>
        <v>Goal</v>
      </c>
      <c r="G174" s="315"/>
    </row>
    <row r="175" ht="15.75" customHeight="1" spans="2:7">
      <c r="B175" s="244"/>
      <c r="C175" s="267">
        <v>0.520833333333333</v>
      </c>
      <c r="D175" s="268" t="s">
        <v>71</v>
      </c>
      <c r="E175" s="324"/>
      <c r="F175" s="325" t="str">
        <f t="shared" si="3"/>
        <v>Goal</v>
      </c>
      <c r="G175" s="326"/>
    </row>
    <row r="176" ht="15.75" customHeight="1" spans="2:7">
      <c r="B176" s="244"/>
      <c r="C176" s="269">
        <v>0.541666666666667</v>
      </c>
      <c r="D176" s="270"/>
      <c r="E176" s="327" t="s">
        <v>378</v>
      </c>
      <c r="F176" s="328"/>
      <c r="G176" s="329"/>
    </row>
    <row r="177" ht="15.75" customHeight="1" spans="2:7">
      <c r="B177" s="244"/>
      <c r="C177" s="269" t="s">
        <v>69</v>
      </c>
      <c r="D177" s="270"/>
      <c r="E177" s="330" t="s">
        <v>44</v>
      </c>
      <c r="F177" s="330" t="s">
        <v>61</v>
      </c>
      <c r="G177" s="329" t="s">
        <v>62</v>
      </c>
    </row>
    <row r="178" spans="2:7">
      <c r="B178" s="244"/>
      <c r="C178" s="355"/>
      <c r="D178" s="356"/>
      <c r="E178" s="361"/>
      <c r="F178" s="334" t="str">
        <f t="shared" si="3"/>
        <v>Goal</v>
      </c>
      <c r="G178" s="331"/>
    </row>
    <row r="179" spans="2:7">
      <c r="B179" s="244"/>
      <c r="C179" s="357" t="s">
        <v>633</v>
      </c>
      <c r="D179" s="358"/>
      <c r="E179" s="362">
        <v>1</v>
      </c>
      <c r="F179" s="336" t="str">
        <f t="shared" si="3"/>
        <v>Completed</v>
      </c>
      <c r="G179" s="363"/>
    </row>
    <row r="180" spans="2:7">
      <c r="B180" s="244"/>
      <c r="C180" s="357" t="s">
        <v>634</v>
      </c>
      <c r="D180" s="358"/>
      <c r="E180" s="362">
        <v>1</v>
      </c>
      <c r="F180" s="336" t="str">
        <f t="shared" si="3"/>
        <v>Completed</v>
      </c>
      <c r="G180" s="363"/>
    </row>
    <row r="181" spans="2:7">
      <c r="B181" s="244"/>
      <c r="C181" s="357"/>
      <c r="D181" s="358"/>
      <c r="E181" s="362"/>
      <c r="F181" s="336" t="str">
        <f t="shared" si="3"/>
        <v>Goal</v>
      </c>
      <c r="G181" s="363"/>
    </row>
    <row r="182" ht="15.75" customHeight="1" spans="2:7">
      <c r="B182" s="244"/>
      <c r="C182" s="359"/>
      <c r="D182" s="360"/>
      <c r="E182" s="364"/>
      <c r="F182" s="340" t="str">
        <f t="shared" si="3"/>
        <v>Goal</v>
      </c>
      <c r="G182" s="365"/>
    </row>
    <row r="183" spans="2:7">
      <c r="B183" s="244"/>
      <c r="C183" s="279">
        <v>0.666666666666667</v>
      </c>
      <c r="D183" s="280" t="s">
        <v>391</v>
      </c>
      <c r="E183" s="342"/>
      <c r="F183" s="280" t="str">
        <f t="shared" si="3"/>
        <v>Goal</v>
      </c>
      <c r="G183" s="343"/>
    </row>
    <row r="184" ht="15.75" customHeight="1" spans="2:7">
      <c r="B184" s="281"/>
      <c r="C184" s="282">
        <v>0.75</v>
      </c>
      <c r="D184" s="283" t="s">
        <v>392</v>
      </c>
      <c r="E184" s="344"/>
      <c r="F184" s="283" t="str">
        <f t="shared" si="3"/>
        <v>Goal</v>
      </c>
      <c r="G184" s="345"/>
    </row>
    <row r="186" ht="15.15"/>
    <row r="187" ht="21.75" customHeight="1" spans="2:7">
      <c r="B187" s="242" t="s">
        <v>58</v>
      </c>
      <c r="C187" s="243" t="s">
        <v>59</v>
      </c>
      <c r="D187" s="242" t="s">
        <v>60</v>
      </c>
      <c r="E187" s="242" t="s">
        <v>44</v>
      </c>
      <c r="F187" s="243" t="s">
        <v>61</v>
      </c>
      <c r="G187" s="286" t="s">
        <v>62</v>
      </c>
    </row>
    <row r="188" spans="2:7">
      <c r="B188" s="244"/>
      <c r="C188" s="245">
        <v>0.208333333333333</v>
      </c>
      <c r="D188" s="246" t="s">
        <v>63</v>
      </c>
      <c r="E188" s="287"/>
      <c r="F188" s="288" t="str">
        <f t="shared" si="3"/>
        <v>Goal</v>
      </c>
      <c r="G188" s="289"/>
    </row>
    <row r="189" spans="2:7">
      <c r="B189" s="244"/>
      <c r="C189" s="247">
        <v>0.215277777777778</v>
      </c>
      <c r="D189" s="248" t="s">
        <v>373</v>
      </c>
      <c r="E189" s="290"/>
      <c r="F189" s="291" t="str">
        <f t="shared" si="3"/>
        <v>Goal</v>
      </c>
      <c r="G189" s="292"/>
    </row>
    <row r="190" spans="2:7">
      <c r="B190" s="244"/>
      <c r="C190" s="247">
        <v>0.243055555555556</v>
      </c>
      <c r="D190" s="248" t="s">
        <v>374</v>
      </c>
      <c r="E190" s="293"/>
      <c r="F190" s="294" t="str">
        <f t="shared" si="3"/>
        <v>Goal</v>
      </c>
      <c r="G190" s="292"/>
    </row>
    <row r="191" spans="2:7">
      <c r="B191" s="244"/>
      <c r="C191" s="247">
        <v>0.277777777777778</v>
      </c>
      <c r="D191" s="248" t="s">
        <v>375</v>
      </c>
      <c r="E191" s="293"/>
      <c r="F191" s="294" t="str">
        <f t="shared" si="3"/>
        <v>Goal</v>
      </c>
      <c r="G191" s="292"/>
    </row>
    <row r="192" ht="15.75" customHeight="1" spans="2:7">
      <c r="B192" s="244"/>
      <c r="C192" s="249">
        <v>0.326388888888889</v>
      </c>
      <c r="D192" s="250" t="s">
        <v>376</v>
      </c>
      <c r="E192" s="295"/>
      <c r="F192" s="296" t="str">
        <f t="shared" si="3"/>
        <v>Goal</v>
      </c>
      <c r="G192" s="297"/>
    </row>
    <row r="193" ht="15.75" customHeight="1" spans="2:7">
      <c r="B193" s="244"/>
      <c r="C193" s="251">
        <v>0.354166666666667</v>
      </c>
      <c r="D193" s="252"/>
      <c r="E193" s="298" t="s">
        <v>64</v>
      </c>
      <c r="F193" s="299"/>
      <c r="G193" s="300"/>
    </row>
    <row r="194" ht="15.75" customHeight="1" spans="2:7">
      <c r="B194" s="244"/>
      <c r="C194" s="251" t="s">
        <v>69</v>
      </c>
      <c r="D194" s="252"/>
      <c r="E194" s="301" t="s">
        <v>44</v>
      </c>
      <c r="F194" s="301" t="s">
        <v>61</v>
      </c>
      <c r="G194" s="302" t="s">
        <v>62</v>
      </c>
    </row>
    <row r="195" spans="2:7">
      <c r="B195" s="244"/>
      <c r="C195" s="284"/>
      <c r="D195" s="285"/>
      <c r="E195" s="303"/>
      <c r="F195" s="304" t="str">
        <f t="shared" si="3"/>
        <v>Goal</v>
      </c>
      <c r="G195" s="305"/>
    </row>
    <row r="196" spans="2:7">
      <c r="B196" s="244"/>
      <c r="C196" s="255"/>
      <c r="D196" s="256"/>
      <c r="E196" s="306"/>
      <c r="F196" s="255" t="str">
        <f t="shared" si="3"/>
        <v>Goal</v>
      </c>
      <c r="G196" s="307"/>
    </row>
    <row r="197" spans="2:7">
      <c r="B197" s="244"/>
      <c r="C197" s="255"/>
      <c r="D197" s="256"/>
      <c r="E197" s="306"/>
      <c r="F197" s="255" t="str">
        <f t="shared" si="3"/>
        <v>Goal</v>
      </c>
      <c r="G197" s="307"/>
    </row>
    <row r="198" spans="2:7">
      <c r="B198" s="244"/>
      <c r="C198" s="255"/>
      <c r="D198" s="256"/>
      <c r="E198" s="306"/>
      <c r="F198" s="255" t="str">
        <f t="shared" si="3"/>
        <v>Goal</v>
      </c>
      <c r="G198" s="307"/>
    </row>
    <row r="199" ht="15.75" customHeight="1" spans="2:7">
      <c r="B199" s="244"/>
      <c r="C199" s="257"/>
      <c r="D199" s="258"/>
      <c r="E199" s="308"/>
      <c r="F199" s="309" t="str">
        <f t="shared" si="3"/>
        <v>Goal</v>
      </c>
      <c r="G199" s="310"/>
    </row>
    <row r="200" ht="15.75" customHeight="1" spans="2:7">
      <c r="B200" s="244"/>
      <c r="C200" s="259">
        <v>0.395833333333333</v>
      </c>
      <c r="D200" s="260"/>
      <c r="E200" s="311" t="s">
        <v>217</v>
      </c>
      <c r="F200" s="312"/>
      <c r="G200" s="313"/>
    </row>
    <row r="201" ht="15.75" customHeight="1" spans="2:7">
      <c r="B201" s="244"/>
      <c r="C201" s="259" t="s">
        <v>69</v>
      </c>
      <c r="D201" s="260"/>
      <c r="E201" s="314" t="s">
        <v>44</v>
      </c>
      <c r="F201" s="315" t="s">
        <v>61</v>
      </c>
      <c r="G201" s="314" t="s">
        <v>62</v>
      </c>
    </row>
    <row r="202" spans="2:7">
      <c r="B202" s="244"/>
      <c r="C202" s="261"/>
      <c r="D202" s="262"/>
      <c r="E202" s="316"/>
      <c r="F202" s="317" t="str">
        <f t="shared" si="3"/>
        <v>Goal</v>
      </c>
      <c r="G202" s="318"/>
    </row>
    <row r="203" spans="2:7">
      <c r="B203" s="244"/>
      <c r="C203" s="263"/>
      <c r="D203" s="264"/>
      <c r="E203" s="319"/>
      <c r="F203" s="320" t="str">
        <f t="shared" si="3"/>
        <v>Goal</v>
      </c>
      <c r="G203" s="321"/>
    </row>
    <row r="204" spans="2:7">
      <c r="B204" s="244"/>
      <c r="C204" s="263"/>
      <c r="D204" s="264"/>
      <c r="E204" s="319"/>
      <c r="F204" s="320" t="str">
        <f t="shared" si="3"/>
        <v>Goal</v>
      </c>
      <c r="G204" s="321"/>
    </row>
    <row r="205" spans="2:7">
      <c r="B205" s="244"/>
      <c r="C205" s="263"/>
      <c r="D205" s="264"/>
      <c r="E205" s="319"/>
      <c r="F205" s="320" t="str">
        <f t="shared" si="3"/>
        <v>Goal</v>
      </c>
      <c r="G205" s="321"/>
    </row>
    <row r="206" ht="15.75" customHeight="1" spans="2:7">
      <c r="B206" s="244"/>
      <c r="C206" s="265"/>
      <c r="D206" s="266"/>
      <c r="E206" s="322"/>
      <c r="F206" s="323" t="str">
        <f t="shared" si="3"/>
        <v>Goal</v>
      </c>
      <c r="G206" s="315"/>
    </row>
    <row r="207" ht="15.75" customHeight="1" spans="2:7">
      <c r="B207" s="244"/>
      <c r="C207" s="267">
        <v>0.520833333333333</v>
      </c>
      <c r="D207" s="268" t="s">
        <v>71</v>
      </c>
      <c r="E207" s="324"/>
      <c r="F207" s="325" t="str">
        <f t="shared" si="3"/>
        <v>Goal</v>
      </c>
      <c r="G207" s="326"/>
    </row>
    <row r="208" ht="15.75" customHeight="1" spans="2:7">
      <c r="B208" s="244"/>
      <c r="C208" s="269">
        <v>0.541666666666667</v>
      </c>
      <c r="D208" s="270"/>
      <c r="E208" s="327" t="s">
        <v>378</v>
      </c>
      <c r="F208" s="328"/>
      <c r="G208" s="329"/>
    </row>
    <row r="209" ht="15.75" customHeight="1" spans="2:7">
      <c r="B209" s="244"/>
      <c r="C209" s="269" t="s">
        <v>69</v>
      </c>
      <c r="D209" s="270"/>
      <c r="E209" s="330" t="s">
        <v>44</v>
      </c>
      <c r="F209" s="330" t="s">
        <v>61</v>
      </c>
      <c r="G209" s="329" t="s">
        <v>62</v>
      </c>
    </row>
    <row r="210" spans="2:7">
      <c r="B210" s="244"/>
      <c r="C210" s="355"/>
      <c r="D210" s="356"/>
      <c r="E210" s="361"/>
      <c r="F210" s="334" t="str">
        <f t="shared" si="3"/>
        <v>Goal</v>
      </c>
      <c r="G210" s="331"/>
    </row>
    <row r="211" spans="2:7">
      <c r="B211" s="244"/>
      <c r="C211" s="357"/>
      <c r="D211" s="358"/>
      <c r="E211" s="362"/>
      <c r="F211" s="336" t="str">
        <f t="shared" si="3"/>
        <v>Goal</v>
      </c>
      <c r="G211" s="363"/>
    </row>
    <row r="212" spans="2:7">
      <c r="B212" s="244"/>
      <c r="C212" s="357"/>
      <c r="D212" s="358"/>
      <c r="E212" s="362"/>
      <c r="F212" s="336" t="str">
        <f t="shared" si="3"/>
        <v>Goal</v>
      </c>
      <c r="G212" s="363"/>
    </row>
    <row r="213" spans="2:7">
      <c r="B213" s="244"/>
      <c r="C213" s="357"/>
      <c r="D213" s="358"/>
      <c r="E213" s="362"/>
      <c r="F213" s="336" t="str">
        <f t="shared" si="3"/>
        <v>Goal</v>
      </c>
      <c r="G213" s="363"/>
    </row>
    <row r="214" ht="15.75" customHeight="1" spans="2:7">
      <c r="B214" s="244"/>
      <c r="C214" s="359"/>
      <c r="D214" s="360"/>
      <c r="E214" s="364"/>
      <c r="F214" s="340" t="str">
        <f t="shared" si="3"/>
        <v>Goal</v>
      </c>
      <c r="G214" s="365"/>
    </row>
    <row r="215" spans="2:7">
      <c r="B215" s="244"/>
      <c r="C215" s="279">
        <v>0.666666666666667</v>
      </c>
      <c r="D215" s="280" t="s">
        <v>391</v>
      </c>
      <c r="E215" s="342"/>
      <c r="F215" s="280" t="str">
        <f t="shared" si="3"/>
        <v>Goal</v>
      </c>
      <c r="G215" s="343"/>
    </row>
    <row r="216" ht="15.75" customHeight="1" spans="2:7">
      <c r="B216" s="281"/>
      <c r="C216" s="282">
        <v>0.75</v>
      </c>
      <c r="D216" s="283" t="s">
        <v>392</v>
      </c>
      <c r="E216" s="344"/>
      <c r="F216" s="283" t="str">
        <f t="shared" si="3"/>
        <v>Goal</v>
      </c>
      <c r="G216" s="345"/>
    </row>
  </sheetData>
  <mergeCells count="187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C20:D20"/>
    <mergeCell ref="E20:G20"/>
    <mergeCell ref="C21:D21"/>
    <mergeCell ref="C22:D22"/>
    <mergeCell ref="C23:D23"/>
    <mergeCell ref="C24:D24"/>
    <mergeCell ref="C25:D25"/>
    <mergeCell ref="C26:D26"/>
    <mergeCell ref="C27:D27"/>
    <mergeCell ref="E27:G27"/>
    <mergeCell ref="C28:D28"/>
    <mergeCell ref="C29:D29"/>
    <mergeCell ref="C30:D30"/>
    <mergeCell ref="C31:D31"/>
    <mergeCell ref="C32:D32"/>
    <mergeCell ref="C33:D33"/>
    <mergeCell ref="C35:D35"/>
    <mergeCell ref="E35:G35"/>
    <mergeCell ref="C36:D36"/>
    <mergeCell ref="C37:D37"/>
    <mergeCell ref="C38:D38"/>
    <mergeCell ref="C39:D39"/>
    <mergeCell ref="C40:D40"/>
    <mergeCell ref="C41:D41"/>
    <mergeCell ref="C52:D52"/>
    <mergeCell ref="E52:G52"/>
    <mergeCell ref="C53:D53"/>
    <mergeCell ref="C54:D54"/>
    <mergeCell ref="C55:D55"/>
    <mergeCell ref="C56:D56"/>
    <mergeCell ref="C57:D57"/>
    <mergeCell ref="C58:D58"/>
    <mergeCell ref="C59:D59"/>
    <mergeCell ref="E59:G59"/>
    <mergeCell ref="C60:D60"/>
    <mergeCell ref="C61:D61"/>
    <mergeCell ref="C62:D62"/>
    <mergeCell ref="C63:D63"/>
    <mergeCell ref="C64:D64"/>
    <mergeCell ref="C65:D65"/>
    <mergeCell ref="C67:D67"/>
    <mergeCell ref="E67:G67"/>
    <mergeCell ref="C68:D68"/>
    <mergeCell ref="C69:D69"/>
    <mergeCell ref="C70:D70"/>
    <mergeCell ref="C71:D71"/>
    <mergeCell ref="C72:D72"/>
    <mergeCell ref="C73:D73"/>
    <mergeCell ref="C84:D84"/>
    <mergeCell ref="E84:G84"/>
    <mergeCell ref="C85:D85"/>
    <mergeCell ref="C86:D86"/>
    <mergeCell ref="C87:D87"/>
    <mergeCell ref="C88:D88"/>
    <mergeCell ref="C89:D89"/>
    <mergeCell ref="C90:D90"/>
    <mergeCell ref="C91:D91"/>
    <mergeCell ref="E91:G91"/>
    <mergeCell ref="C92:D92"/>
    <mergeCell ref="C93:D93"/>
    <mergeCell ref="C94:D94"/>
    <mergeCell ref="C95:D95"/>
    <mergeCell ref="C96:D96"/>
    <mergeCell ref="C97:D97"/>
    <mergeCell ref="C99:D99"/>
    <mergeCell ref="E99:G99"/>
    <mergeCell ref="C100:D100"/>
    <mergeCell ref="C101:D101"/>
    <mergeCell ref="C102:D102"/>
    <mergeCell ref="C103:D103"/>
    <mergeCell ref="C104:D104"/>
    <mergeCell ref="C105:D105"/>
    <mergeCell ref="C116:D116"/>
    <mergeCell ref="E116:G116"/>
    <mergeCell ref="C117:D117"/>
    <mergeCell ref="C118:D118"/>
    <mergeCell ref="C119:D119"/>
    <mergeCell ref="C120:D120"/>
    <mergeCell ref="C121:D121"/>
    <mergeCell ref="C122:D122"/>
    <mergeCell ref="C123:D123"/>
    <mergeCell ref="E123:G123"/>
    <mergeCell ref="C124:D124"/>
    <mergeCell ref="C125:D125"/>
    <mergeCell ref="C126:D126"/>
    <mergeCell ref="C127:D127"/>
    <mergeCell ref="C128:D128"/>
    <mergeCell ref="C129:D129"/>
    <mergeCell ref="C131:D131"/>
    <mergeCell ref="E131:G131"/>
    <mergeCell ref="C132:D132"/>
    <mergeCell ref="C133:D133"/>
    <mergeCell ref="C134:D134"/>
    <mergeCell ref="C135:D135"/>
    <mergeCell ref="C136:D136"/>
    <mergeCell ref="C137:D137"/>
    <mergeCell ref="B142:C142"/>
    <mergeCell ref="C161:D161"/>
    <mergeCell ref="E161:G161"/>
    <mergeCell ref="C162:D162"/>
    <mergeCell ref="C163:D163"/>
    <mergeCell ref="C164:D164"/>
    <mergeCell ref="C165:D165"/>
    <mergeCell ref="C166:D166"/>
    <mergeCell ref="C167:D167"/>
    <mergeCell ref="C168:D168"/>
    <mergeCell ref="E168:G168"/>
    <mergeCell ref="C169:D169"/>
    <mergeCell ref="C170:D170"/>
    <mergeCell ref="C171:D171"/>
    <mergeCell ref="C172:D172"/>
    <mergeCell ref="C173:D173"/>
    <mergeCell ref="C174:D174"/>
    <mergeCell ref="C176:D176"/>
    <mergeCell ref="E176:G176"/>
    <mergeCell ref="C177:D177"/>
    <mergeCell ref="C178:D178"/>
    <mergeCell ref="C179:D179"/>
    <mergeCell ref="C180:D180"/>
    <mergeCell ref="C181:D181"/>
    <mergeCell ref="C182:D182"/>
    <mergeCell ref="C193:D193"/>
    <mergeCell ref="E193:G193"/>
    <mergeCell ref="C194:D194"/>
    <mergeCell ref="C195:D195"/>
    <mergeCell ref="C196:D196"/>
    <mergeCell ref="C197:D197"/>
    <mergeCell ref="C198:D198"/>
    <mergeCell ref="C199:D199"/>
    <mergeCell ref="C200:D200"/>
    <mergeCell ref="E200:G200"/>
    <mergeCell ref="C201:D201"/>
    <mergeCell ref="C202:D202"/>
    <mergeCell ref="C203:D203"/>
    <mergeCell ref="C204:D204"/>
    <mergeCell ref="C205:D205"/>
    <mergeCell ref="C206:D206"/>
    <mergeCell ref="C208:D208"/>
    <mergeCell ref="E208:G208"/>
    <mergeCell ref="C209:D209"/>
    <mergeCell ref="C210:D210"/>
    <mergeCell ref="C211:D211"/>
    <mergeCell ref="C212:D212"/>
    <mergeCell ref="C213:D213"/>
    <mergeCell ref="C214:D214"/>
    <mergeCell ref="B15:B43"/>
    <mergeCell ref="B47:B75"/>
    <mergeCell ref="B79:B107"/>
    <mergeCell ref="B111:B139"/>
    <mergeCell ref="B143:B152"/>
    <mergeCell ref="B156:B184"/>
    <mergeCell ref="B188:B216"/>
    <mergeCell ref="C143:C152"/>
    <mergeCell ref="G15:G18"/>
    <mergeCell ref="G22:G26"/>
    <mergeCell ref="G29:G33"/>
    <mergeCell ref="G37:G41"/>
    <mergeCell ref="G47:G50"/>
    <mergeCell ref="G54:G58"/>
    <mergeCell ref="G61:G65"/>
    <mergeCell ref="G69:G73"/>
    <mergeCell ref="G79:G82"/>
    <mergeCell ref="G86:G90"/>
    <mergeCell ref="G93:G97"/>
    <mergeCell ref="G101:G105"/>
    <mergeCell ref="G111:G114"/>
    <mergeCell ref="G118:G122"/>
    <mergeCell ref="G125:G129"/>
    <mergeCell ref="G133:G137"/>
    <mergeCell ref="G156:G159"/>
    <mergeCell ref="G163:G167"/>
    <mergeCell ref="G170:G174"/>
    <mergeCell ref="G178:G182"/>
    <mergeCell ref="G188:G191"/>
    <mergeCell ref="G195:G199"/>
    <mergeCell ref="G202:G206"/>
    <mergeCell ref="G210:G214"/>
  </mergeCells>
  <conditionalFormatting sqref="D3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{8bfa3159-bbc2-4cd4-899a-d379a8a5d1b3}</x14:id>
        </ext>
      </extLst>
    </cfRule>
    <cfRule type="dataBar" priority="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{a4f87adc-5aa7-422c-be7c-3b5583a0bd68}</x14:id>
        </ext>
      </extLst>
    </cfRule>
    <cfRule type="dataBar" priority="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{8b50d2e6-d5f4-441a-974c-9e21c4752fff}</x14:id>
        </ext>
      </extLst>
    </cfRule>
  </conditionalFormatting>
  <conditionalFormatting sqref="D4">
    <cfRule type="dataBar" priority="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{48327104-5198-4a0e-856f-7b8b7dd768fb}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{7487f55c-3fd0-4a89-9eb0-eba995055f90}</x14:id>
        </ext>
      </extLst>
    </cfRule>
    <cfRule type="dataBar" priority="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{2c117a46-0552-4a9c-aa2a-4396aa0721a4}</x14:id>
        </ext>
      </extLst>
    </cfRule>
  </conditionalFormatting>
  <conditionalFormatting sqref="E15">
    <cfRule type="dataBar" priority="5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{54dffaf6-2fe4-4363-8593-5452a5df06e0}</x14:id>
        </ext>
      </extLst>
    </cfRule>
    <cfRule type="dataBar" priority="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{1aea438d-eca0-4fc9-bf96-fe48b715ab4e}</x14:id>
        </ext>
      </extLst>
    </cfRule>
    <cfRule type="dataBar" priority="5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{12727c31-713d-46cc-ae82-928ff01157b7}</x14:id>
        </ext>
      </extLst>
    </cfRule>
  </conditionalFormatting>
  <conditionalFormatting sqref="E16">
    <cfRule type="dataBar" priority="5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{5e80391e-9528-4352-aeff-70b6906521b8}</x14:id>
        </ext>
      </extLst>
    </cfRule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{748a0bbb-1d60-4df3-b3f1-c15e6c9393c0}</x14:id>
        </ext>
      </extLst>
    </cfRule>
    <cfRule type="dataBar" priority="5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{c0c1afe4-e111-4305-b665-47576f7a7864}</x14:id>
        </ext>
      </extLst>
    </cfRule>
  </conditionalFormatting>
  <conditionalFormatting sqref="E47">
    <cfRule type="dataBar" priority="4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{f52f1d62-7ece-49ac-a224-4fe056dd72bb}</x14:id>
        </ext>
      </extLst>
    </cfRule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{c227fda6-2b54-4fb1-808e-a667312c434f}</x14:id>
        </ext>
      </extLst>
    </cfRule>
    <cfRule type="dataBar" priority="5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{08dae5a3-a67e-4519-bcd6-28656b991d76}</x14:id>
        </ext>
      </extLst>
    </cfRule>
  </conditionalFormatting>
  <conditionalFormatting sqref="E48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{6492e105-2be2-45f4-abc7-feeaf8f2959b}</x14:id>
        </ext>
      </extLst>
    </cfRule>
    <cfRule type="dataBar" priority="4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{304a3428-b7f3-4bc6-8839-45077b331183}</x14:id>
        </ext>
      </extLst>
    </cfRule>
    <cfRule type="dataBar" priority="4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{fa823e69-d72d-4b9f-940f-0dedfeb55fb9}</x14:id>
        </ext>
      </extLst>
    </cfRule>
  </conditionalFormatting>
  <conditionalFormatting sqref="E79">
    <cfRule type="dataBar" priority="4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{650e133e-2d07-479e-9ecf-224456b14788}</x14:id>
        </ext>
      </extLst>
    </cfRule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{2e7643c1-15e2-4305-9a39-e6ae4e89faed}</x14:id>
        </ext>
      </extLst>
    </cfRule>
    <cfRule type="dataBar" priority="4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{2a9add11-6d13-4586-b633-5c0ad709974f}</x14:id>
        </ext>
      </extLst>
    </cfRule>
  </conditionalFormatting>
  <conditionalFormatting sqref="E80">
    <cfRule type="dataBar" priority="40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{628a3d35-04f9-461b-a7c5-ca2329a22690}</x14:id>
        </ext>
      </extLst>
    </cfRule>
    <cfRule type="dataBar" priority="38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{14bcef4a-babb-45da-8019-3afd95f1ad85}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{b138d8ff-3c70-4f05-aebc-390e5fc2265d}</x14:id>
        </ext>
      </extLst>
    </cfRule>
  </conditionalFormatting>
  <conditionalFormatting sqref="E111">
    <cfRule type="dataBar" priority="3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{58197bca-a25d-4ea0-9ac9-3bcbe1fc8069}</x14:id>
        </ext>
      </extLst>
    </cfRule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{84c78dfe-74bc-4ca3-9861-cc086b68ae53}</x14:id>
        </ext>
      </extLst>
    </cfRule>
    <cfRule type="dataBar" priority="3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{0a895494-60ca-4845-8d6c-487146e4bbbb}</x14:id>
        </ext>
      </extLst>
    </cfRule>
  </conditionalFormatting>
  <conditionalFormatting sqref="E112">
    <cfRule type="dataBar" priority="31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{7323a7bd-707a-4fe5-b2b5-0402ceca6b4a}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{50a42150-b3ce-4801-9368-93e4a3e62233}</x14:id>
        </ext>
      </extLst>
    </cfRule>
    <cfRule type="dataBar" priority="33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{f076afa7-1dc5-4b3d-a944-15f263252524}</x14:id>
        </ext>
      </extLst>
    </cfRule>
  </conditionalFormatting>
  <conditionalFormatting sqref="E156">
    <cfRule type="dataBar" priority="2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{9b733e50-016f-45a9-ba1a-06c2a8826b02}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{e327fb34-4f5c-4591-8763-1eb3fd66c5fb}</x14:id>
        </ext>
      </extLst>
    </cfRule>
    <cfRule type="dataBar" priority="2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{cc7b9d60-4399-4e05-9888-656fa75bdc8f}</x14:id>
        </ext>
      </extLst>
    </cfRule>
  </conditionalFormatting>
  <conditionalFormatting sqref="E157">
    <cfRule type="dataBar" priority="2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{b02643a4-de15-4a2b-831a-ad89c9c435d4}</x14:id>
        </ext>
      </extLst>
    </cfRule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{9a21753b-2a97-4538-863e-a5d9b143c20b}</x14:id>
        </ext>
      </extLst>
    </cfRule>
    <cfRule type="dataBar" priority="2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{5fbc6590-6834-4709-8dbd-421e01f62838}</x14:id>
        </ext>
      </extLst>
    </cfRule>
  </conditionalFormatting>
  <conditionalFormatting sqref="E188">
    <cfRule type="dataBar" priority="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{7e1b9364-7ea4-4a54-977a-cd2f1de937fc}</x14:id>
        </ext>
      </extLst>
    </cfRule>
    <cfRule type="dataBar" priority="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{6997d6f1-d3f4-4435-ad1d-4b8d025f25bb}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{0bf8ea6d-d856-4c7e-a91b-616a8a466608}</x14:id>
        </ext>
      </extLst>
    </cfRule>
  </conditionalFormatting>
  <conditionalFormatting sqref="E189">
    <cfRule type="dataBar" priority="1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{ae073018-6f39-4010-96cc-3230f3b80ecd}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{419bcabd-443d-49b5-b05a-9bbf3e444d78}</x14:id>
        </ext>
      </extLst>
    </cfRule>
    <cfRule type="dataBar" priority="1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{ee230560-6522-47fa-87e7-aeb804347720}</x14:id>
        </ext>
      </extLst>
    </cfRule>
  </conditionalFormatting>
  <conditionalFormatting sqref="D3:D13">
    <cfRule type="dataBar" priority="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{042010b0-1e51-4ed6-b0ee-ffc12fc8257b}</x14:id>
        </ext>
      </extLst>
    </cfRule>
  </conditionalFormatting>
  <conditionalFormatting sqref="E178:E180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{710b4091-826b-4151-a741-5eaf36e747f9}</x14:id>
        </ext>
      </extLst>
    </cfRule>
  </conditionalFormatting>
  <conditionalFormatting sqref="H143:H152">
    <cfRule type="dataBar" priority="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{8fa8b77a-4f97-492c-8bb3-f4216777e9ce}</x14:id>
        </ext>
      </extLst>
    </cfRule>
  </conditionalFormatting>
  <conditionalFormatting sqref="E15:E19;E22:E26;E29:E34;E37:E43">
    <cfRule type="dataBar" priority="5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{068b5cbd-25d4-4530-b111-26bea14e8981}</x14:id>
        </ext>
      </extLst>
    </cfRule>
  </conditionalFormatting>
  <conditionalFormatting sqref="E47:E51;E54:E58;E61:E66;E69:E75">
    <cfRule type="dataBar" priority="4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{086b903b-afbb-4bae-8ccb-d3db345ffa89}</x14:id>
        </ext>
      </extLst>
    </cfRule>
  </conditionalFormatting>
  <conditionalFormatting sqref="E79:E83;E86:E90;E93:E98;E101:E107">
    <cfRule type="dataBar" priority="3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{3a0389fe-786c-42c0-893b-f81806a8ef9a}</x14:id>
        </ext>
      </extLst>
    </cfRule>
  </conditionalFormatting>
  <conditionalFormatting sqref="E111:E115;E118:E122;E125:E130;E133:E139">
    <cfRule type="dataBar" priority="3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{7676c392-a343-4080-b2f3-eb25c2158669}</x14:id>
        </ext>
      </extLst>
    </cfRule>
  </conditionalFormatting>
  <conditionalFormatting sqref="E156:E160;E163:E167;E170:E175;E181:E184">
    <cfRule type="dataBar" priority="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{d52027c0-9d96-4a98-af6e-e9ff6f1d1054}</x14:id>
        </ext>
      </extLst>
    </cfRule>
  </conditionalFormatting>
  <conditionalFormatting sqref="E188:E192;E195:E199;E202:E207;E210:E216">
    <cfRule type="dataBar" priority="1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{cfec917b-114e-42f2-bc32-6b1fd72fefff}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a3159-bbc2-4cd4-899a-d379a8a5d1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4f87adc-5aa7-422c-be7c-3b5583a0bd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b50d2e6-d5f4-441a-974c-9e21c4752f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48327104-5198-4a0e-856f-7b8b7dd768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487f55c-3fd0-4a89-9eb0-eba995055f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c117a46-0552-4a9c-aa2a-4396aa0721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54dffaf6-2fe4-4363-8593-5452a5df06e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aea438d-eca0-4fc9-bf96-fe48b715ab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727c31-713d-46cc-ae82-928ff01157b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E15</xm:sqref>
        </x14:conditionalFormatting>
        <x14:conditionalFormatting xmlns:xm="http://schemas.microsoft.com/office/excel/2006/main">
          <x14:cfRule type="dataBar" id="{5e80391e-9528-4352-aeff-70b6906521b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48a0bbb-1d60-4df3-b3f1-c15e6c939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c1afe4-e111-4305-b665-47576f7a786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E16</xm:sqref>
        </x14:conditionalFormatting>
        <x14:conditionalFormatting xmlns:xm="http://schemas.microsoft.com/office/excel/2006/main">
          <x14:cfRule type="dataBar" id="{f52f1d62-7ece-49ac-a224-4fe056dd72b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227fda6-2b54-4fb1-808e-a667312c43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8dae5a3-a67e-4519-bcd6-28656b991d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E47</xm:sqref>
        </x14:conditionalFormatting>
        <x14:conditionalFormatting xmlns:xm="http://schemas.microsoft.com/office/excel/2006/main">
          <x14:cfRule type="dataBar" id="{6492e105-2be2-45f4-abc7-feeaf8f295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4a3428-b7f3-4bc6-8839-45077b3311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a823e69-d72d-4b9f-940f-0dedfeb55fb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E48</xm:sqref>
        </x14:conditionalFormatting>
        <x14:conditionalFormatting xmlns:xm="http://schemas.microsoft.com/office/excel/2006/main">
          <x14:cfRule type="dataBar" id="{650e133e-2d07-479e-9ecf-224456b147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e7643c1-15e2-4305-9a39-e6ae4e89fa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9add11-6d13-4586-b633-5c0ad709974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E79</xm:sqref>
        </x14:conditionalFormatting>
        <x14:conditionalFormatting xmlns:xm="http://schemas.microsoft.com/office/excel/2006/main">
          <x14:cfRule type="dataBar" id="{628a3d35-04f9-461b-a7c5-ca2329a2269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4bcef4a-babb-45da-8019-3afd95f1ad8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138d8ff-3c70-4f05-aebc-390e5fc22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E80</xm:sqref>
        </x14:conditionalFormatting>
        <x14:conditionalFormatting xmlns:xm="http://schemas.microsoft.com/office/excel/2006/main">
          <x14:cfRule type="dataBar" id="{58197bca-a25d-4ea0-9ac9-3bcbe1fc806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4c78dfe-74bc-4ca3-9861-cc086b68ae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a895494-60ca-4845-8d6c-487146e4bbb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E111</xm:sqref>
        </x14:conditionalFormatting>
        <x14:conditionalFormatting xmlns:xm="http://schemas.microsoft.com/office/excel/2006/main">
          <x14:cfRule type="dataBar" id="{7323a7bd-707a-4fe5-b2b5-0402ceca6b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0a42150-b3ce-4801-9368-93e4a3e622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076afa7-1dc5-4b3d-a944-15f2632525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E112</xm:sqref>
        </x14:conditionalFormatting>
        <x14:conditionalFormatting xmlns:xm="http://schemas.microsoft.com/office/excel/2006/main">
          <x14:cfRule type="dataBar" id="{9b733e50-016f-45a9-ba1a-06c2a8826b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327fb34-4f5c-4591-8763-1eb3fd66c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c7b9d60-4399-4e05-9888-656fa75bdc8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E156</xm:sqref>
        </x14:conditionalFormatting>
        <x14:conditionalFormatting xmlns:xm="http://schemas.microsoft.com/office/excel/2006/main">
          <x14:cfRule type="dataBar" id="{b02643a4-de15-4a2b-831a-ad89c9c435d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a21753b-2a97-4538-863e-a5d9b143c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fbc6590-6834-4709-8dbd-421e01f6283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E157</xm:sqref>
        </x14:conditionalFormatting>
        <x14:conditionalFormatting xmlns:xm="http://schemas.microsoft.com/office/excel/2006/main">
          <x14:cfRule type="dataBar" id="{7e1b9364-7ea4-4a54-977a-cd2f1de937f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997d6f1-d3f4-4435-ad1d-4b8d025f25b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bf8ea6d-d856-4c7e-a91b-616a8a4666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E188</xm:sqref>
        </x14:conditionalFormatting>
        <x14:conditionalFormatting xmlns:xm="http://schemas.microsoft.com/office/excel/2006/main">
          <x14:cfRule type="dataBar" id="{ae073018-6f39-4010-96cc-3230f3b80ec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19bcabd-443d-49b5-b05a-9bbf3e444d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e230560-6522-47fa-87e7-aeb80434772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E189</xm:sqref>
        </x14:conditionalFormatting>
        <x14:conditionalFormatting xmlns:xm="http://schemas.microsoft.com/office/excel/2006/main">
          <x14:cfRule type="dataBar" id="{042010b0-1e51-4ed6-b0ee-ffc12fc8257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D3:D13</xm:sqref>
        </x14:conditionalFormatting>
        <x14:conditionalFormatting xmlns:xm="http://schemas.microsoft.com/office/excel/2006/main">
          <x14:cfRule type="dataBar" id="{710b4091-826b-4151-a741-5eaf36e747f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E178:E180</xm:sqref>
        </x14:conditionalFormatting>
        <x14:conditionalFormatting xmlns:xm="http://schemas.microsoft.com/office/excel/2006/main">
          <x14:cfRule type="dataBar" id="{8fa8b77a-4f97-492c-8bb3-f4216777e9c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H143:H152</xm:sqref>
        </x14:conditionalFormatting>
        <x14:conditionalFormatting xmlns:xm="http://schemas.microsoft.com/office/excel/2006/main">
          <x14:cfRule type="dataBar" id="{068b5cbd-25d4-4530-b111-26bea14e89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E15:E19;E22:E26;E29:E34;E37:E43</xm:sqref>
        </x14:conditionalFormatting>
        <x14:conditionalFormatting xmlns:xm="http://schemas.microsoft.com/office/excel/2006/main">
          <x14:cfRule type="dataBar" id="{086b903b-afbb-4bae-8ccb-d3db345ffa8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E47:E51;E54:E58;E61:E66;E69:E75</xm:sqref>
        </x14:conditionalFormatting>
        <x14:conditionalFormatting xmlns:xm="http://schemas.microsoft.com/office/excel/2006/main">
          <x14:cfRule type="dataBar" id="{3a0389fe-786c-42c0-893b-f81806a8ef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E79:E83;E86:E90;E93:E98;E101:E107</xm:sqref>
        </x14:conditionalFormatting>
        <x14:conditionalFormatting xmlns:xm="http://schemas.microsoft.com/office/excel/2006/main">
          <x14:cfRule type="dataBar" id="{7676c392-a343-4080-b2f3-eb25c215866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E111:E115;E118:E122;E125:E130;E133:E139</xm:sqref>
        </x14:conditionalFormatting>
        <x14:conditionalFormatting xmlns:xm="http://schemas.microsoft.com/office/excel/2006/main">
          <x14:cfRule type="dataBar" id="{d52027c0-9d96-4a98-af6e-e9ff6f1d10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E156:E160;E163:E167;E170:E175;E181:E184</xm:sqref>
        </x14:conditionalFormatting>
        <x14:conditionalFormatting xmlns:xm="http://schemas.microsoft.com/office/excel/2006/main">
          <x14:cfRule type="dataBar" id="{cfec917b-114e-42f2-bc32-6b1fd72fef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E188:E192;E195:E199;E202:E207;E210:E216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9"/>
  <sheetViews>
    <sheetView zoomScale="60" zoomScaleNormal="60" workbookViewId="0">
      <selection activeCell="D2" sqref="D2"/>
    </sheetView>
  </sheetViews>
  <sheetFormatPr defaultColWidth="9.144" defaultRowHeight="14.4"/>
  <cols>
    <col min="2" max="8" width="30.712" customWidth="1"/>
    <col min="9" max="9" width="70.568" customWidth="1"/>
    <col min="10" max="14" width="30.568" customWidth="1"/>
  </cols>
  <sheetData>
    <row r="1" ht="15.15"/>
    <row r="2" ht="15" customHeight="1" spans="2:4">
      <c r="B2" s="16" t="s">
        <v>42</v>
      </c>
      <c r="C2" s="17"/>
      <c r="D2" s="229" t="s">
        <v>44</v>
      </c>
    </row>
    <row r="3" spans="2:4">
      <c r="B3" s="230" t="s">
        <v>595</v>
      </c>
      <c r="C3" s="231"/>
      <c r="D3" s="232"/>
    </row>
    <row r="4" spans="2:4">
      <c r="B4" s="13" t="s">
        <v>668</v>
      </c>
      <c r="C4" s="14"/>
      <c r="D4" s="233">
        <v>1</v>
      </c>
    </row>
    <row r="5" spans="2:4">
      <c r="B5" s="13" t="s">
        <v>669</v>
      </c>
      <c r="C5" s="14"/>
      <c r="D5" s="72">
        <v>1</v>
      </c>
    </row>
    <row r="6" ht="13.5" customHeight="1" spans="2:4">
      <c r="B6" s="13" t="s">
        <v>670</v>
      </c>
      <c r="C6" s="14"/>
      <c r="D6" s="72">
        <v>1</v>
      </c>
    </row>
    <row r="7" ht="13.5" customHeight="1" spans="2:4">
      <c r="B7" s="13" t="s">
        <v>596</v>
      </c>
      <c r="C7" s="14"/>
      <c r="D7" s="72"/>
    </row>
    <row r="8" ht="13.5" customHeight="1" spans="2:4">
      <c r="B8" s="13" t="s">
        <v>560</v>
      </c>
      <c r="C8" s="14"/>
      <c r="D8" s="72"/>
    </row>
    <row r="9" ht="13.5" customHeight="1" spans="2:4">
      <c r="B9" s="234" t="s">
        <v>597</v>
      </c>
      <c r="C9" s="235"/>
      <c r="D9" s="72"/>
    </row>
    <row r="10" spans="2:4">
      <c r="B10" s="13" t="s">
        <v>598</v>
      </c>
      <c r="C10" s="14"/>
      <c r="D10" s="72"/>
    </row>
    <row r="11" spans="2:4">
      <c r="B11" s="11" t="s">
        <v>599</v>
      </c>
      <c r="C11" s="236"/>
      <c r="D11" s="72"/>
    </row>
    <row r="12" ht="13.5" customHeight="1" spans="2:4">
      <c r="B12" s="237" t="s">
        <v>600</v>
      </c>
      <c r="C12" s="238"/>
      <c r="D12" s="72"/>
    </row>
    <row r="13" ht="15.15" spans="2:4">
      <c r="B13" s="239"/>
      <c r="C13" s="240"/>
      <c r="D13" s="241"/>
    </row>
    <row r="15" ht="15.15"/>
    <row r="16" ht="21.75" customHeight="1" spans="2:14">
      <c r="B16" s="242" t="s">
        <v>58</v>
      </c>
      <c r="C16" s="243" t="s">
        <v>59</v>
      </c>
      <c r="D16" s="242" t="s">
        <v>60</v>
      </c>
      <c r="E16" s="242" t="s">
        <v>44</v>
      </c>
      <c r="F16" s="243" t="s">
        <v>61</v>
      </c>
      <c r="G16" s="286" t="s">
        <v>62</v>
      </c>
      <c r="I16" s="346"/>
      <c r="J16" s="346"/>
      <c r="K16" s="346"/>
      <c r="L16" s="346"/>
      <c r="M16" s="346"/>
      <c r="N16" s="346"/>
    </row>
    <row r="17" spans="2:14">
      <c r="B17" s="244">
        <v>45502</v>
      </c>
      <c r="C17" s="245">
        <v>0.208333333333333</v>
      </c>
      <c r="D17" s="246" t="s">
        <v>63</v>
      </c>
      <c r="E17" s="287">
        <v>1</v>
      </c>
      <c r="F17" s="288" t="str">
        <f t="shared" ref="F17:F80" si="0">IF(E17=100%,"Completed","Goal")</f>
        <v>Completed</v>
      </c>
      <c r="G17" s="289"/>
      <c r="I17" s="347"/>
      <c r="J17" s="348"/>
      <c r="K17" s="349"/>
      <c r="L17" s="350"/>
      <c r="M17" s="354"/>
      <c r="N17" s="346"/>
    </row>
    <row r="18" spans="2:14">
      <c r="B18" s="244"/>
      <c r="C18" s="247">
        <v>0.215277777777778</v>
      </c>
      <c r="D18" s="248" t="s">
        <v>373</v>
      </c>
      <c r="E18" s="290">
        <v>1</v>
      </c>
      <c r="F18" s="291" t="str">
        <f t="shared" si="0"/>
        <v>Completed</v>
      </c>
      <c r="G18" s="292"/>
      <c r="I18" s="347"/>
      <c r="J18" s="348"/>
      <c r="K18" s="349"/>
      <c r="L18" s="350"/>
      <c r="M18" s="354"/>
      <c r="N18" s="346"/>
    </row>
    <row r="19" spans="2:14">
      <c r="B19" s="244"/>
      <c r="C19" s="247">
        <v>0.243055555555556</v>
      </c>
      <c r="D19" s="248" t="s">
        <v>374</v>
      </c>
      <c r="E19" s="293">
        <v>1</v>
      </c>
      <c r="F19" s="294" t="str">
        <f t="shared" si="0"/>
        <v>Completed</v>
      </c>
      <c r="G19" s="292"/>
      <c r="I19" s="347"/>
      <c r="J19" s="351"/>
      <c r="K19" s="349"/>
      <c r="L19" s="350"/>
      <c r="M19" s="354"/>
      <c r="N19" s="346"/>
    </row>
    <row r="20" spans="2:14">
      <c r="B20" s="244"/>
      <c r="C20" s="247">
        <v>0.277777777777778</v>
      </c>
      <c r="D20" s="248" t="s">
        <v>375</v>
      </c>
      <c r="E20" s="293">
        <v>1</v>
      </c>
      <c r="F20" s="294" t="str">
        <f t="shared" si="0"/>
        <v>Completed</v>
      </c>
      <c r="G20" s="292"/>
      <c r="I20" s="347"/>
      <c r="J20" s="348"/>
      <c r="K20" s="349"/>
      <c r="L20" s="350"/>
      <c r="M20" s="354"/>
      <c r="N20" s="346"/>
    </row>
    <row r="21" ht="15.15" spans="2:14">
      <c r="B21" s="244"/>
      <c r="C21" s="249">
        <v>0.326388888888889</v>
      </c>
      <c r="D21" s="250" t="s">
        <v>376</v>
      </c>
      <c r="E21" s="295">
        <v>1</v>
      </c>
      <c r="F21" s="296" t="str">
        <f t="shared" si="0"/>
        <v>Completed</v>
      </c>
      <c r="G21" s="297"/>
      <c r="I21" s="347"/>
      <c r="J21" s="348"/>
      <c r="K21" s="349"/>
      <c r="L21" s="350"/>
      <c r="M21" s="354"/>
      <c r="N21" s="346"/>
    </row>
    <row r="22" ht="13.5" customHeight="1" spans="2:14">
      <c r="B22" s="244"/>
      <c r="C22" s="251">
        <v>0.354166666666667</v>
      </c>
      <c r="D22" s="252"/>
      <c r="E22" s="298" t="s">
        <v>64</v>
      </c>
      <c r="F22" s="299"/>
      <c r="G22" s="300"/>
      <c r="I22" s="347"/>
      <c r="J22" s="348"/>
      <c r="K22" s="349"/>
      <c r="L22" s="350"/>
      <c r="M22" s="354"/>
      <c r="N22" s="346"/>
    </row>
    <row r="23" ht="15.15" spans="2:14">
      <c r="B23" s="244"/>
      <c r="C23" s="251" t="s">
        <v>69</v>
      </c>
      <c r="D23" s="252"/>
      <c r="E23" s="301" t="s">
        <v>44</v>
      </c>
      <c r="F23" s="301" t="s">
        <v>61</v>
      </c>
      <c r="G23" s="302" t="s">
        <v>62</v>
      </c>
      <c r="I23" s="347"/>
      <c r="J23" s="348"/>
      <c r="K23" s="349"/>
      <c r="L23" s="350"/>
      <c r="M23" s="354"/>
      <c r="N23" s="346"/>
    </row>
    <row r="24" spans="2:14">
      <c r="B24" s="244"/>
      <c r="C24" s="253" t="s">
        <v>671</v>
      </c>
      <c r="D24" s="254"/>
      <c r="E24" s="303">
        <v>1</v>
      </c>
      <c r="F24" s="304" t="str">
        <f t="shared" si="0"/>
        <v>Completed</v>
      </c>
      <c r="G24" s="305"/>
      <c r="I24" s="347"/>
      <c r="J24" s="348"/>
      <c r="K24" s="349"/>
      <c r="L24" s="350"/>
      <c r="M24" s="354"/>
      <c r="N24" s="346"/>
    </row>
    <row r="25" spans="2:14">
      <c r="B25" s="244"/>
      <c r="C25" s="255"/>
      <c r="D25" s="256"/>
      <c r="E25" s="306"/>
      <c r="F25" s="255" t="str">
        <f t="shared" si="0"/>
        <v>Goal</v>
      </c>
      <c r="G25" s="307"/>
      <c r="I25" s="347"/>
      <c r="J25" s="348"/>
      <c r="K25" s="349"/>
      <c r="L25" s="350"/>
      <c r="M25" s="354"/>
      <c r="N25" s="346"/>
    </row>
    <row r="26" spans="2:14">
      <c r="B26" s="244"/>
      <c r="C26" s="255"/>
      <c r="D26" s="256"/>
      <c r="E26" s="306"/>
      <c r="F26" s="255" t="str">
        <f t="shared" si="0"/>
        <v>Goal</v>
      </c>
      <c r="G26" s="307"/>
      <c r="I26" s="347"/>
      <c r="J26" s="352"/>
      <c r="K26" s="349"/>
      <c r="L26" s="353"/>
      <c r="M26" s="354"/>
      <c r="N26" s="346"/>
    </row>
    <row r="27" spans="2:14">
      <c r="B27" s="244"/>
      <c r="C27" s="255"/>
      <c r="D27" s="256"/>
      <c r="E27" s="306"/>
      <c r="F27" s="255" t="str">
        <f t="shared" si="0"/>
        <v>Goal</v>
      </c>
      <c r="G27" s="307"/>
      <c r="I27" s="347"/>
      <c r="J27" s="348"/>
      <c r="K27" s="349"/>
      <c r="L27" s="350"/>
      <c r="M27" s="354"/>
      <c r="N27" s="346"/>
    </row>
    <row r="28" ht="15" customHeight="1" spans="2:7">
      <c r="B28" s="244"/>
      <c r="C28" s="257"/>
      <c r="D28" s="258"/>
      <c r="E28" s="308"/>
      <c r="F28" s="309" t="str">
        <f t="shared" si="0"/>
        <v>Goal</v>
      </c>
      <c r="G28" s="310"/>
    </row>
    <row r="29" ht="15" customHeight="1" spans="2:7">
      <c r="B29" s="244"/>
      <c r="C29" s="259">
        <v>0.395833333333333</v>
      </c>
      <c r="D29" s="260"/>
      <c r="E29" s="311" t="s">
        <v>217</v>
      </c>
      <c r="F29" s="312"/>
      <c r="G29" s="313"/>
    </row>
    <row r="30" ht="15" customHeight="1" spans="2:7">
      <c r="B30" s="244"/>
      <c r="C30" s="259" t="s">
        <v>69</v>
      </c>
      <c r="D30" s="260"/>
      <c r="E30" s="314" t="s">
        <v>44</v>
      </c>
      <c r="F30" s="315" t="s">
        <v>61</v>
      </c>
      <c r="G30" s="314" t="s">
        <v>62</v>
      </c>
    </row>
    <row r="31" ht="15" customHeight="1" spans="2:7">
      <c r="B31" s="244"/>
      <c r="C31" s="261" t="s">
        <v>672</v>
      </c>
      <c r="D31" s="262"/>
      <c r="E31" s="316">
        <v>1</v>
      </c>
      <c r="F31" s="317" t="str">
        <f t="shared" si="0"/>
        <v>Completed</v>
      </c>
      <c r="G31" s="318"/>
    </row>
    <row r="32" ht="15" customHeight="1" spans="2:7">
      <c r="B32" s="244"/>
      <c r="C32" s="263" t="s">
        <v>673</v>
      </c>
      <c r="D32" s="264"/>
      <c r="E32" s="319">
        <v>1</v>
      </c>
      <c r="F32" s="320" t="str">
        <f t="shared" si="0"/>
        <v>Completed</v>
      </c>
      <c r="G32" s="321"/>
    </row>
    <row r="33" ht="15" customHeight="1" spans="2:7">
      <c r="B33" s="244"/>
      <c r="C33" s="263" t="s">
        <v>674</v>
      </c>
      <c r="D33" s="264"/>
      <c r="E33" s="319">
        <v>1</v>
      </c>
      <c r="F33" s="320" t="str">
        <f t="shared" si="0"/>
        <v>Completed</v>
      </c>
      <c r="G33" s="321"/>
    </row>
    <row r="34" ht="15" customHeight="1" spans="2:7">
      <c r="B34" s="244"/>
      <c r="C34" s="263"/>
      <c r="D34" s="264"/>
      <c r="E34" s="319"/>
      <c r="F34" s="320" t="str">
        <f t="shared" si="0"/>
        <v>Goal</v>
      </c>
      <c r="G34" s="321"/>
    </row>
    <row r="35" ht="15" customHeight="1" spans="2:7">
      <c r="B35" s="244"/>
      <c r="C35" s="265"/>
      <c r="D35" s="266"/>
      <c r="E35" s="322"/>
      <c r="F35" s="323" t="str">
        <f t="shared" si="0"/>
        <v>Goal</v>
      </c>
      <c r="G35" s="315"/>
    </row>
    <row r="36" ht="15" customHeight="1" spans="2:7">
      <c r="B36" s="244"/>
      <c r="C36" s="267">
        <v>0.520833333333333</v>
      </c>
      <c r="D36" s="268" t="s">
        <v>71</v>
      </c>
      <c r="E36" s="324"/>
      <c r="F36" s="325" t="str">
        <f t="shared" si="0"/>
        <v>Goal</v>
      </c>
      <c r="G36" s="326"/>
    </row>
    <row r="37" ht="15" customHeight="1" spans="2:7">
      <c r="B37" s="244"/>
      <c r="C37" s="269">
        <v>0.541666666666667</v>
      </c>
      <c r="D37" s="270"/>
      <c r="E37" s="327" t="s">
        <v>378</v>
      </c>
      <c r="F37" s="328"/>
      <c r="G37" s="329"/>
    </row>
    <row r="38" ht="15" customHeight="1" spans="2:7">
      <c r="B38" s="244"/>
      <c r="C38" s="271" t="s">
        <v>69</v>
      </c>
      <c r="D38" s="272"/>
      <c r="E38" s="330" t="s">
        <v>44</v>
      </c>
      <c r="F38" s="331" t="s">
        <v>61</v>
      </c>
      <c r="G38" s="332" t="s">
        <v>62</v>
      </c>
    </row>
    <row r="39" ht="15" customHeight="1" spans="2:7">
      <c r="B39" s="244"/>
      <c r="C39" s="273" t="s">
        <v>675</v>
      </c>
      <c r="D39" s="274"/>
      <c r="E39" s="333">
        <v>1</v>
      </c>
      <c r="F39" s="334" t="str">
        <f t="shared" si="0"/>
        <v>Completed</v>
      </c>
      <c r="G39" s="332"/>
    </row>
    <row r="40" ht="15" customHeight="1" spans="2:7">
      <c r="B40" s="244"/>
      <c r="C40" s="275" t="s">
        <v>676</v>
      </c>
      <c r="D40" s="276"/>
      <c r="E40" s="335"/>
      <c r="F40" s="336" t="str">
        <f t="shared" si="0"/>
        <v>Goal</v>
      </c>
      <c r="G40" s="337"/>
    </row>
    <row r="41" ht="15" customHeight="1" spans="2:7">
      <c r="B41" s="244"/>
      <c r="C41" s="275" t="s">
        <v>677</v>
      </c>
      <c r="D41" s="276"/>
      <c r="E41" s="335"/>
      <c r="F41" s="336" t="str">
        <f t="shared" si="0"/>
        <v>Goal</v>
      </c>
      <c r="G41" s="337"/>
    </row>
    <row r="42" ht="15" customHeight="1" spans="2:7">
      <c r="B42" s="244"/>
      <c r="C42" s="275" t="s">
        <v>634</v>
      </c>
      <c r="D42" s="276"/>
      <c r="E42" s="335"/>
      <c r="F42" s="336" t="str">
        <f t="shared" si="0"/>
        <v>Goal</v>
      </c>
      <c r="G42" s="337"/>
    </row>
    <row r="43" ht="15" customHeight="1" spans="2:7">
      <c r="B43" s="244"/>
      <c r="C43" s="275" t="s">
        <v>678</v>
      </c>
      <c r="D43" s="276"/>
      <c r="E43" s="338">
        <v>1</v>
      </c>
      <c r="F43" s="336" t="str">
        <f t="shared" si="0"/>
        <v>Completed</v>
      </c>
      <c r="G43" s="337"/>
    </row>
    <row r="44" ht="15" customHeight="1" spans="2:7">
      <c r="B44" s="244"/>
      <c r="C44" s="277" t="s">
        <v>679</v>
      </c>
      <c r="D44" s="278"/>
      <c r="E44" s="339">
        <v>1</v>
      </c>
      <c r="F44" s="340" t="str">
        <f t="shared" si="0"/>
        <v>Completed</v>
      </c>
      <c r="G44" s="341"/>
    </row>
    <row r="45" ht="15" customHeight="1" spans="2:7">
      <c r="B45" s="244"/>
      <c r="C45" s="279">
        <v>0.666666666666667</v>
      </c>
      <c r="D45" s="280" t="s">
        <v>391</v>
      </c>
      <c r="E45" s="342"/>
      <c r="F45" s="280" t="str">
        <f t="shared" si="0"/>
        <v>Goal</v>
      </c>
      <c r="G45" s="343"/>
    </row>
    <row r="46" ht="15" customHeight="1" spans="2:7">
      <c r="B46" s="281"/>
      <c r="C46" s="282">
        <v>0.75</v>
      </c>
      <c r="D46" s="283" t="s">
        <v>392</v>
      </c>
      <c r="E46" s="344"/>
      <c r="F46" s="283" t="str">
        <f t="shared" si="0"/>
        <v>Goal</v>
      </c>
      <c r="G46" s="345"/>
    </row>
    <row r="48" ht="15.15"/>
    <row r="49" ht="21.75" customHeight="1" spans="2:7">
      <c r="B49" s="242" t="s">
        <v>58</v>
      </c>
      <c r="C49" s="243" t="s">
        <v>59</v>
      </c>
      <c r="D49" s="242" t="s">
        <v>60</v>
      </c>
      <c r="E49" s="242" t="s">
        <v>44</v>
      </c>
      <c r="F49" s="243" t="s">
        <v>61</v>
      </c>
      <c r="G49" s="286" t="s">
        <v>62</v>
      </c>
    </row>
    <row r="50" spans="2:7">
      <c r="B50" s="244">
        <v>45503</v>
      </c>
      <c r="C50" s="245">
        <v>0.208333333333333</v>
      </c>
      <c r="D50" s="246" t="s">
        <v>63</v>
      </c>
      <c r="E50" s="287">
        <v>1</v>
      </c>
      <c r="F50" s="288" t="str">
        <f t="shared" si="0"/>
        <v>Completed</v>
      </c>
      <c r="G50" s="289"/>
    </row>
    <row r="51" spans="2:7">
      <c r="B51" s="244"/>
      <c r="C51" s="247">
        <v>0.215277777777778</v>
      </c>
      <c r="D51" s="248" t="s">
        <v>373</v>
      </c>
      <c r="E51" s="290">
        <v>1</v>
      </c>
      <c r="F51" s="291" t="str">
        <f t="shared" si="0"/>
        <v>Completed</v>
      </c>
      <c r="G51" s="292"/>
    </row>
    <row r="52" spans="2:7">
      <c r="B52" s="244"/>
      <c r="C52" s="247">
        <v>0.243055555555556</v>
      </c>
      <c r="D52" s="248" t="s">
        <v>374</v>
      </c>
      <c r="E52" s="293">
        <v>1</v>
      </c>
      <c r="F52" s="294" t="str">
        <f t="shared" si="0"/>
        <v>Completed</v>
      </c>
      <c r="G52" s="292"/>
    </row>
    <row r="53" spans="2:7">
      <c r="B53" s="244"/>
      <c r="C53" s="247">
        <v>0.277777777777778</v>
      </c>
      <c r="D53" s="248" t="s">
        <v>375</v>
      </c>
      <c r="E53" s="293">
        <v>1</v>
      </c>
      <c r="F53" s="294" t="str">
        <f t="shared" si="0"/>
        <v>Completed</v>
      </c>
      <c r="G53" s="292"/>
    </row>
    <row r="54" ht="15.15" spans="2:7">
      <c r="B54" s="244"/>
      <c r="C54" s="249">
        <v>0.326388888888889</v>
      </c>
      <c r="D54" s="250" t="s">
        <v>376</v>
      </c>
      <c r="E54" s="295">
        <v>1</v>
      </c>
      <c r="F54" s="296" t="str">
        <f t="shared" si="0"/>
        <v>Completed</v>
      </c>
      <c r="G54" s="297"/>
    </row>
    <row r="55" ht="13.5" customHeight="1" spans="2:7">
      <c r="B55" s="244"/>
      <c r="C55" s="251">
        <v>0.354166666666667</v>
      </c>
      <c r="D55" s="252"/>
      <c r="E55" s="298" t="s">
        <v>64</v>
      </c>
      <c r="F55" s="299"/>
      <c r="G55" s="300"/>
    </row>
    <row r="56" ht="15.15" spans="2:7">
      <c r="B56" s="244"/>
      <c r="C56" s="251" t="s">
        <v>69</v>
      </c>
      <c r="D56" s="252"/>
      <c r="E56" s="301" t="s">
        <v>44</v>
      </c>
      <c r="F56" s="301" t="s">
        <v>61</v>
      </c>
      <c r="G56" s="302" t="s">
        <v>62</v>
      </c>
    </row>
    <row r="57" spans="2:7">
      <c r="B57" s="244"/>
      <c r="C57" s="284"/>
      <c r="D57" s="285"/>
      <c r="E57" s="303"/>
      <c r="F57" s="304" t="str">
        <f t="shared" si="0"/>
        <v>Goal</v>
      </c>
      <c r="G57" s="305"/>
    </row>
    <row r="58" spans="2:7">
      <c r="B58" s="244"/>
      <c r="C58" s="255"/>
      <c r="D58" s="256"/>
      <c r="E58" s="306"/>
      <c r="F58" s="255" t="str">
        <f t="shared" si="0"/>
        <v>Goal</v>
      </c>
      <c r="G58" s="307"/>
    </row>
    <row r="59" spans="2:7">
      <c r="B59" s="244"/>
      <c r="C59" s="255"/>
      <c r="D59" s="256"/>
      <c r="E59" s="306"/>
      <c r="F59" s="255" t="str">
        <f t="shared" si="0"/>
        <v>Goal</v>
      </c>
      <c r="G59" s="307"/>
    </row>
    <row r="60" spans="2:7">
      <c r="B60" s="244"/>
      <c r="C60" s="255"/>
      <c r="D60" s="256"/>
      <c r="E60" s="306"/>
      <c r="F60" s="255" t="str">
        <f t="shared" si="0"/>
        <v>Goal</v>
      </c>
      <c r="G60" s="307"/>
    </row>
    <row r="61" ht="15.15" spans="2:7">
      <c r="B61" s="244"/>
      <c r="C61" s="257"/>
      <c r="D61" s="258"/>
      <c r="E61" s="308"/>
      <c r="F61" s="309" t="str">
        <f t="shared" si="0"/>
        <v>Goal</v>
      </c>
      <c r="G61" s="310"/>
    </row>
    <row r="62" ht="13.5" customHeight="1" spans="2:7">
      <c r="B62" s="244"/>
      <c r="C62" s="259">
        <v>0.395833333333333</v>
      </c>
      <c r="D62" s="260"/>
      <c r="E62" s="311" t="s">
        <v>217</v>
      </c>
      <c r="F62" s="312"/>
      <c r="G62" s="313"/>
    </row>
    <row r="63" ht="15.15" spans="2:7">
      <c r="B63" s="244"/>
      <c r="C63" s="259" t="s">
        <v>69</v>
      </c>
      <c r="D63" s="260"/>
      <c r="E63" s="314" t="s">
        <v>44</v>
      </c>
      <c r="F63" s="315" t="s">
        <v>61</v>
      </c>
      <c r="G63" s="314" t="s">
        <v>62</v>
      </c>
    </row>
    <row r="64" spans="2:7">
      <c r="B64" s="244"/>
      <c r="C64" s="261" t="s">
        <v>680</v>
      </c>
      <c r="D64" s="262"/>
      <c r="E64" s="316" t="s">
        <v>681</v>
      </c>
      <c r="F64" s="317" t="str">
        <f t="shared" si="0"/>
        <v>Goal</v>
      </c>
      <c r="G64" s="318"/>
    </row>
    <row r="65" spans="2:7">
      <c r="B65" s="244"/>
      <c r="C65" s="263" t="s">
        <v>682</v>
      </c>
      <c r="D65" s="264"/>
      <c r="E65" s="319" t="s">
        <v>681</v>
      </c>
      <c r="F65" s="320" t="str">
        <f t="shared" si="0"/>
        <v>Goal</v>
      </c>
      <c r="G65" s="321"/>
    </row>
    <row r="66" spans="2:7">
      <c r="B66" s="244"/>
      <c r="C66" s="263" t="s">
        <v>683</v>
      </c>
      <c r="D66" s="264"/>
      <c r="E66" s="319">
        <v>1</v>
      </c>
      <c r="F66" s="320" t="str">
        <f t="shared" si="0"/>
        <v>Completed</v>
      </c>
      <c r="G66" s="321"/>
    </row>
    <row r="67" spans="2:7">
      <c r="B67" s="244"/>
      <c r="C67" s="263"/>
      <c r="D67" s="264"/>
      <c r="E67" s="319"/>
      <c r="F67" s="320" t="str">
        <f t="shared" si="0"/>
        <v>Goal</v>
      </c>
      <c r="G67" s="321"/>
    </row>
    <row r="68" ht="15.75" customHeight="1" spans="2:7">
      <c r="B68" s="244"/>
      <c r="C68" s="265"/>
      <c r="D68" s="266"/>
      <c r="E68" s="322"/>
      <c r="F68" s="323" t="str">
        <f t="shared" si="0"/>
        <v>Goal</v>
      </c>
      <c r="G68" s="315"/>
    </row>
    <row r="69" ht="15.75" customHeight="1" spans="2:7">
      <c r="B69" s="244"/>
      <c r="C69" s="267">
        <v>0.520833333333333</v>
      </c>
      <c r="D69" s="268" t="s">
        <v>71</v>
      </c>
      <c r="E69" s="324"/>
      <c r="F69" s="325" t="str">
        <f t="shared" si="0"/>
        <v>Goal</v>
      </c>
      <c r="G69" s="326"/>
    </row>
    <row r="70" ht="15.75" customHeight="1" spans="2:7">
      <c r="B70" s="244"/>
      <c r="C70" s="269">
        <v>0.541666666666667</v>
      </c>
      <c r="D70" s="270"/>
      <c r="E70" s="327" t="s">
        <v>378</v>
      </c>
      <c r="F70" s="328"/>
      <c r="G70" s="329"/>
    </row>
    <row r="71" ht="15.75" customHeight="1" spans="2:7">
      <c r="B71" s="244"/>
      <c r="C71" s="269" t="s">
        <v>69</v>
      </c>
      <c r="D71" s="270"/>
      <c r="E71" s="330" t="s">
        <v>44</v>
      </c>
      <c r="F71" s="330" t="s">
        <v>61</v>
      </c>
      <c r="G71" s="329" t="s">
        <v>62</v>
      </c>
    </row>
    <row r="72" ht="30" customHeight="1" spans="2:7">
      <c r="B72" s="244"/>
      <c r="C72" s="355" t="s">
        <v>684</v>
      </c>
      <c r="D72" s="356"/>
      <c r="E72" s="361">
        <v>1</v>
      </c>
      <c r="F72" s="334" t="str">
        <f t="shared" si="0"/>
        <v>Completed</v>
      </c>
      <c r="G72" s="331"/>
    </row>
    <row r="73" spans="2:7">
      <c r="B73" s="244"/>
      <c r="C73" s="357" t="s">
        <v>676</v>
      </c>
      <c r="D73" s="358"/>
      <c r="E73" s="362" t="s">
        <v>685</v>
      </c>
      <c r="F73" s="336" t="str">
        <f t="shared" si="0"/>
        <v>Goal</v>
      </c>
      <c r="G73" s="363"/>
    </row>
    <row r="74" spans="2:7">
      <c r="B74" s="244"/>
      <c r="C74" s="357" t="s">
        <v>675</v>
      </c>
      <c r="D74" s="358"/>
      <c r="E74" s="362">
        <v>1</v>
      </c>
      <c r="F74" s="336" t="str">
        <f t="shared" si="0"/>
        <v>Completed</v>
      </c>
      <c r="G74" s="363"/>
    </row>
    <row r="75" spans="2:7">
      <c r="B75" s="244"/>
      <c r="C75" s="357" t="s">
        <v>686</v>
      </c>
      <c r="D75" s="358"/>
      <c r="E75" s="362">
        <v>1</v>
      </c>
      <c r="F75" s="336" t="str">
        <f t="shared" si="0"/>
        <v>Completed</v>
      </c>
      <c r="G75" s="363"/>
    </row>
    <row r="76" ht="15.75" customHeight="1" spans="2:7">
      <c r="B76" s="244"/>
      <c r="C76" s="359"/>
      <c r="D76" s="360"/>
      <c r="E76" s="364"/>
      <c r="F76" s="340" t="str">
        <f t="shared" si="0"/>
        <v>Goal</v>
      </c>
      <c r="G76" s="365"/>
    </row>
    <row r="77" spans="2:7">
      <c r="B77" s="244"/>
      <c r="C77" s="279">
        <v>0.666666666666667</v>
      </c>
      <c r="D77" s="280" t="s">
        <v>391</v>
      </c>
      <c r="E77" s="342"/>
      <c r="F77" s="280" t="str">
        <f t="shared" si="0"/>
        <v>Goal</v>
      </c>
      <c r="G77" s="343"/>
    </row>
    <row r="78" ht="15.75" customHeight="1" spans="2:7">
      <c r="B78" s="281"/>
      <c r="C78" s="282">
        <v>0.75</v>
      </c>
      <c r="D78" s="283" t="s">
        <v>392</v>
      </c>
      <c r="E78" s="344"/>
      <c r="F78" s="283" t="str">
        <f t="shared" si="0"/>
        <v>Goal</v>
      </c>
      <c r="G78" s="345"/>
    </row>
    <row r="80" ht="15.15"/>
    <row r="81" ht="21.75" customHeight="1" spans="2:7">
      <c r="B81" s="242" t="s">
        <v>58</v>
      </c>
      <c r="C81" s="243" t="s">
        <v>59</v>
      </c>
      <c r="D81" s="242" t="s">
        <v>60</v>
      </c>
      <c r="E81" s="242" t="s">
        <v>44</v>
      </c>
      <c r="F81" s="243" t="s">
        <v>61</v>
      </c>
      <c r="G81" s="286" t="s">
        <v>62</v>
      </c>
    </row>
    <row r="82" spans="2:7">
      <c r="B82" s="244">
        <v>45504</v>
      </c>
      <c r="C82" s="245">
        <v>0.208333333333333</v>
      </c>
      <c r="D82" s="246" t="s">
        <v>63</v>
      </c>
      <c r="E82" s="287">
        <v>1</v>
      </c>
      <c r="F82" s="288" t="str">
        <f t="shared" ref="F81:F101" si="1">IF(E82=100%,"Completed","Goal")</f>
        <v>Completed</v>
      </c>
      <c r="G82" s="289"/>
    </row>
    <row r="83" spans="2:7">
      <c r="B83" s="244"/>
      <c r="C83" s="247">
        <v>0.215277777777778</v>
      </c>
      <c r="D83" s="248" t="s">
        <v>373</v>
      </c>
      <c r="E83" s="290">
        <v>1</v>
      </c>
      <c r="F83" s="291" t="str">
        <f t="shared" si="1"/>
        <v>Completed</v>
      </c>
      <c r="G83" s="292"/>
    </row>
    <row r="84" spans="2:7">
      <c r="B84" s="244"/>
      <c r="C84" s="247">
        <v>0.243055555555556</v>
      </c>
      <c r="D84" s="248" t="s">
        <v>374</v>
      </c>
      <c r="E84" s="293">
        <v>1</v>
      </c>
      <c r="F84" s="294" t="str">
        <f t="shared" si="1"/>
        <v>Completed</v>
      </c>
      <c r="G84" s="292"/>
    </row>
    <row r="85" spans="2:7">
      <c r="B85" s="244"/>
      <c r="C85" s="247">
        <v>0.277777777777778</v>
      </c>
      <c r="D85" s="248" t="s">
        <v>375</v>
      </c>
      <c r="E85" s="293" t="s">
        <v>687</v>
      </c>
      <c r="F85" s="294" t="str">
        <f t="shared" si="1"/>
        <v>Goal</v>
      </c>
      <c r="G85" s="292"/>
    </row>
    <row r="86" ht="15.15" spans="2:7">
      <c r="B86" s="244"/>
      <c r="C86" s="249">
        <v>0.326388888888889</v>
      </c>
      <c r="D86" s="250" t="s">
        <v>376</v>
      </c>
      <c r="E86" s="295">
        <v>1</v>
      </c>
      <c r="F86" s="296" t="str">
        <f t="shared" si="1"/>
        <v>Completed</v>
      </c>
      <c r="G86" s="297"/>
    </row>
    <row r="87" ht="13.5" customHeight="1" spans="2:7">
      <c r="B87" s="244"/>
      <c r="C87" s="251">
        <v>0.354166666666667</v>
      </c>
      <c r="D87" s="252"/>
      <c r="E87" s="298" t="s">
        <v>64</v>
      </c>
      <c r="F87" s="299"/>
      <c r="G87" s="300"/>
    </row>
    <row r="88" ht="15.15" spans="2:7">
      <c r="B88" s="244"/>
      <c r="C88" s="251" t="s">
        <v>69</v>
      </c>
      <c r="D88" s="252"/>
      <c r="E88" s="301" t="s">
        <v>44</v>
      </c>
      <c r="F88" s="301" t="s">
        <v>61</v>
      </c>
      <c r="G88" s="302" t="s">
        <v>62</v>
      </c>
    </row>
    <row r="89" spans="2:7">
      <c r="B89" s="244"/>
      <c r="C89" s="284"/>
      <c r="D89" s="285"/>
      <c r="E89" s="303"/>
      <c r="F89" s="304" t="str">
        <f t="shared" si="1"/>
        <v>Goal</v>
      </c>
      <c r="G89" s="305"/>
    </row>
    <row r="90" spans="2:7">
      <c r="B90" s="244"/>
      <c r="C90" s="255"/>
      <c r="D90" s="256"/>
      <c r="E90" s="306"/>
      <c r="F90" s="255" t="str">
        <f t="shared" si="1"/>
        <v>Goal</v>
      </c>
      <c r="G90" s="307"/>
    </row>
    <row r="91" spans="2:7">
      <c r="B91" s="244"/>
      <c r="C91" s="255"/>
      <c r="D91" s="256"/>
      <c r="E91" s="306"/>
      <c r="F91" s="255" t="str">
        <f t="shared" si="1"/>
        <v>Goal</v>
      </c>
      <c r="G91" s="307"/>
    </row>
    <row r="92" spans="2:7">
      <c r="B92" s="244"/>
      <c r="C92" s="255"/>
      <c r="D92" s="256"/>
      <c r="E92" s="306"/>
      <c r="F92" s="255" t="str">
        <f t="shared" si="1"/>
        <v>Goal</v>
      </c>
      <c r="G92" s="307"/>
    </row>
    <row r="93" ht="15.15" spans="2:7">
      <c r="B93" s="244"/>
      <c r="C93" s="257"/>
      <c r="D93" s="258"/>
      <c r="E93" s="308"/>
      <c r="F93" s="309" t="str">
        <f t="shared" si="1"/>
        <v>Goal</v>
      </c>
      <c r="G93" s="310"/>
    </row>
    <row r="94" ht="13.5" customHeight="1" spans="2:7">
      <c r="B94" s="244"/>
      <c r="C94" s="259">
        <v>0.395833333333333</v>
      </c>
      <c r="D94" s="260"/>
      <c r="E94" s="311" t="s">
        <v>217</v>
      </c>
      <c r="F94" s="312"/>
      <c r="G94" s="313"/>
    </row>
    <row r="95" ht="15.15" spans="2:7">
      <c r="B95" s="244"/>
      <c r="C95" s="259" t="s">
        <v>69</v>
      </c>
      <c r="D95" s="260"/>
      <c r="E95" s="314" t="s">
        <v>44</v>
      </c>
      <c r="F95" s="315" t="s">
        <v>61</v>
      </c>
      <c r="G95" s="314" t="s">
        <v>62</v>
      </c>
    </row>
    <row r="96" spans="2:7">
      <c r="B96" s="244"/>
      <c r="C96" s="261" t="s">
        <v>682</v>
      </c>
      <c r="D96" s="262"/>
      <c r="E96" s="316">
        <v>1</v>
      </c>
      <c r="F96" s="317" t="str">
        <f t="shared" si="1"/>
        <v>Completed</v>
      </c>
      <c r="G96" s="318"/>
    </row>
    <row r="97" spans="2:7">
      <c r="B97" s="244"/>
      <c r="C97" s="263" t="s">
        <v>688</v>
      </c>
      <c r="D97" s="264"/>
      <c r="E97" s="319" t="s">
        <v>681</v>
      </c>
      <c r="F97" s="320" t="str">
        <f t="shared" si="1"/>
        <v>Goal</v>
      </c>
      <c r="G97" s="321"/>
    </row>
    <row r="98" spans="2:7">
      <c r="B98" s="244"/>
      <c r="C98" s="263" t="s">
        <v>689</v>
      </c>
      <c r="D98" s="264"/>
      <c r="E98" s="319">
        <v>1</v>
      </c>
      <c r="F98" s="320" t="str">
        <f t="shared" si="1"/>
        <v>Completed</v>
      </c>
      <c r="G98" s="321"/>
    </row>
    <row r="99" spans="2:7">
      <c r="B99" s="244"/>
      <c r="C99" s="263" t="s">
        <v>585</v>
      </c>
      <c r="D99" s="264"/>
      <c r="E99" s="319">
        <v>1</v>
      </c>
      <c r="F99" s="320" t="str">
        <f t="shared" si="1"/>
        <v>Completed</v>
      </c>
      <c r="G99" s="321"/>
    </row>
    <row r="100" ht="15.75" customHeight="1" spans="2:7">
      <c r="B100" s="244"/>
      <c r="C100" s="265"/>
      <c r="D100" s="266"/>
      <c r="E100" s="322"/>
      <c r="F100" s="323" t="str">
        <f t="shared" si="1"/>
        <v>Goal</v>
      </c>
      <c r="G100" s="315"/>
    </row>
    <row r="101" ht="15.75" customHeight="1" spans="2:7">
      <c r="B101" s="244"/>
      <c r="C101" s="267">
        <v>0.520833333333333</v>
      </c>
      <c r="D101" s="268" t="s">
        <v>71</v>
      </c>
      <c r="E101" s="324">
        <v>1</v>
      </c>
      <c r="F101" s="325" t="str">
        <f t="shared" si="1"/>
        <v>Completed</v>
      </c>
      <c r="G101" s="326"/>
    </row>
    <row r="102" ht="15.75" customHeight="1" spans="2:7">
      <c r="B102" s="244"/>
      <c r="C102" s="269">
        <v>0.541666666666667</v>
      </c>
      <c r="D102" s="270"/>
      <c r="E102" s="327" t="s">
        <v>378</v>
      </c>
      <c r="F102" s="328"/>
      <c r="G102" s="329"/>
    </row>
    <row r="103" ht="15.75" customHeight="1" spans="2:7">
      <c r="B103" s="244"/>
      <c r="C103" s="269" t="s">
        <v>69</v>
      </c>
      <c r="D103" s="270"/>
      <c r="E103" s="330" t="s">
        <v>44</v>
      </c>
      <c r="F103" s="330" t="s">
        <v>61</v>
      </c>
      <c r="G103" s="329" t="s">
        <v>62</v>
      </c>
    </row>
    <row r="104" spans="2:7">
      <c r="B104" s="244"/>
      <c r="C104" s="355" t="s">
        <v>676</v>
      </c>
      <c r="D104" s="356"/>
      <c r="E104" s="361">
        <v>1</v>
      </c>
      <c r="F104" s="334" t="str">
        <f t="shared" ref="F104:F167" si="2">IF(E104=100%,"Completed","Goal")</f>
        <v>Completed</v>
      </c>
      <c r="G104" s="331"/>
    </row>
    <row r="105" ht="30" customHeight="1" spans="2:7">
      <c r="B105" s="244"/>
      <c r="C105" s="357" t="s">
        <v>690</v>
      </c>
      <c r="D105" s="358"/>
      <c r="E105" s="362">
        <v>1</v>
      </c>
      <c r="F105" s="336" t="str">
        <f t="shared" si="2"/>
        <v>Completed</v>
      </c>
      <c r="G105" s="363"/>
    </row>
    <row r="106" spans="2:7">
      <c r="B106" s="244"/>
      <c r="C106" s="357" t="s">
        <v>691</v>
      </c>
      <c r="D106" s="358"/>
      <c r="E106" s="362">
        <v>1</v>
      </c>
      <c r="F106" s="336" t="str">
        <f t="shared" si="2"/>
        <v>Completed</v>
      </c>
      <c r="G106" s="363"/>
    </row>
    <row r="107" spans="2:7">
      <c r="B107" s="244"/>
      <c r="C107" s="357" t="s">
        <v>692</v>
      </c>
      <c r="D107" s="358"/>
      <c r="E107" s="362">
        <v>1</v>
      </c>
      <c r="F107" s="336" t="str">
        <f t="shared" si="2"/>
        <v>Completed</v>
      </c>
      <c r="G107" s="363"/>
    </row>
    <row r="108" ht="15.75" customHeight="1" spans="2:7">
      <c r="B108" s="244"/>
      <c r="C108" s="359"/>
      <c r="D108" s="360"/>
      <c r="E108" s="364"/>
      <c r="F108" s="340" t="str">
        <f t="shared" si="2"/>
        <v>Goal</v>
      </c>
      <c r="G108" s="365"/>
    </row>
    <row r="109" spans="2:7">
      <c r="B109" s="244"/>
      <c r="C109" s="279">
        <v>0.666666666666667</v>
      </c>
      <c r="D109" s="280" t="s">
        <v>391</v>
      </c>
      <c r="E109" s="342"/>
      <c r="F109" s="280" t="str">
        <f t="shared" si="2"/>
        <v>Goal</v>
      </c>
      <c r="G109" s="343"/>
    </row>
    <row r="110" ht="15.75" customHeight="1" spans="2:7">
      <c r="B110" s="281"/>
      <c r="C110" s="282">
        <v>0.75</v>
      </c>
      <c r="D110" s="283" t="s">
        <v>392</v>
      </c>
      <c r="E110" s="344"/>
      <c r="F110" s="283" t="str">
        <f t="shared" si="2"/>
        <v>Goal</v>
      </c>
      <c r="G110" s="345"/>
    </row>
    <row r="112" ht="15.15"/>
    <row r="113" ht="21.75" customHeight="1" spans="2:7">
      <c r="B113" s="242" t="s">
        <v>58</v>
      </c>
      <c r="C113" s="243" t="s">
        <v>59</v>
      </c>
      <c r="D113" s="242" t="s">
        <v>60</v>
      </c>
      <c r="E113" s="242" t="s">
        <v>44</v>
      </c>
      <c r="F113" s="243" t="s">
        <v>61</v>
      </c>
      <c r="G113" s="286" t="s">
        <v>62</v>
      </c>
    </row>
    <row r="114" spans="2:7">
      <c r="B114" s="244">
        <v>45505</v>
      </c>
      <c r="C114" s="245">
        <v>0.208333333333333</v>
      </c>
      <c r="D114" s="246" t="s">
        <v>63</v>
      </c>
      <c r="E114" s="287">
        <v>1</v>
      </c>
      <c r="F114" s="288" t="str">
        <f t="shared" si="2"/>
        <v>Completed</v>
      </c>
      <c r="G114" s="289"/>
    </row>
    <row r="115" spans="2:7">
      <c r="B115" s="244"/>
      <c r="C115" s="247">
        <v>0.215277777777778</v>
      </c>
      <c r="D115" s="248" t="s">
        <v>373</v>
      </c>
      <c r="E115" s="290">
        <v>1</v>
      </c>
      <c r="F115" s="291" t="str">
        <f t="shared" si="2"/>
        <v>Completed</v>
      </c>
      <c r="G115" s="292"/>
    </row>
    <row r="116" spans="2:7">
      <c r="B116" s="244"/>
      <c r="C116" s="247">
        <v>0.243055555555556</v>
      </c>
      <c r="D116" s="248" t="s">
        <v>374</v>
      </c>
      <c r="E116" s="293">
        <v>1</v>
      </c>
      <c r="F116" s="294" t="str">
        <f t="shared" si="2"/>
        <v>Completed</v>
      </c>
      <c r="G116" s="292"/>
    </row>
    <row r="117" spans="2:7">
      <c r="B117" s="244"/>
      <c r="C117" s="247">
        <v>0.277777777777778</v>
      </c>
      <c r="D117" s="248" t="s">
        <v>375</v>
      </c>
      <c r="E117" s="293"/>
      <c r="F117" s="294" t="str">
        <f t="shared" si="2"/>
        <v>Goal</v>
      </c>
      <c r="G117" s="292"/>
    </row>
    <row r="118" ht="15.15" spans="2:7">
      <c r="B118" s="244"/>
      <c r="C118" s="249">
        <v>0.326388888888889</v>
      </c>
      <c r="D118" s="250" t="s">
        <v>376</v>
      </c>
      <c r="E118" s="295">
        <v>1</v>
      </c>
      <c r="F118" s="296" t="str">
        <f t="shared" si="2"/>
        <v>Completed</v>
      </c>
      <c r="G118" s="297"/>
    </row>
    <row r="119" ht="13.5" customHeight="1" spans="2:7">
      <c r="B119" s="244"/>
      <c r="C119" s="251">
        <v>0.354166666666667</v>
      </c>
      <c r="D119" s="252"/>
      <c r="E119" s="298" t="s">
        <v>64</v>
      </c>
      <c r="F119" s="299"/>
      <c r="G119" s="300"/>
    </row>
    <row r="120" ht="15.15" spans="2:7">
      <c r="B120" s="244"/>
      <c r="C120" s="251" t="s">
        <v>69</v>
      </c>
      <c r="D120" s="252"/>
      <c r="E120" s="301" t="s">
        <v>44</v>
      </c>
      <c r="F120" s="301" t="s">
        <v>61</v>
      </c>
      <c r="G120" s="302" t="s">
        <v>62</v>
      </c>
    </row>
    <row r="121" spans="2:7">
      <c r="B121" s="244"/>
      <c r="C121" s="253" t="s">
        <v>693</v>
      </c>
      <c r="D121" s="254"/>
      <c r="E121" s="303">
        <v>1</v>
      </c>
      <c r="F121" s="304" t="str">
        <f t="shared" si="2"/>
        <v>Completed</v>
      </c>
      <c r="G121" s="305"/>
    </row>
    <row r="122" spans="2:7">
      <c r="B122" s="244"/>
      <c r="C122" s="255"/>
      <c r="D122" s="256"/>
      <c r="E122" s="306"/>
      <c r="F122" s="255" t="str">
        <f t="shared" si="2"/>
        <v>Goal</v>
      </c>
      <c r="G122" s="307"/>
    </row>
    <row r="123" spans="2:7">
      <c r="B123" s="244"/>
      <c r="C123" s="255"/>
      <c r="D123" s="256"/>
      <c r="E123" s="306"/>
      <c r="F123" s="255" t="str">
        <f t="shared" si="2"/>
        <v>Goal</v>
      </c>
      <c r="G123" s="307"/>
    </row>
    <row r="124" spans="2:7">
      <c r="B124" s="244"/>
      <c r="C124" s="255"/>
      <c r="D124" s="256"/>
      <c r="E124" s="306"/>
      <c r="F124" s="255" t="str">
        <f t="shared" si="2"/>
        <v>Goal</v>
      </c>
      <c r="G124" s="307"/>
    </row>
    <row r="125" ht="15.15" spans="2:7">
      <c r="B125" s="244"/>
      <c r="C125" s="257"/>
      <c r="D125" s="258"/>
      <c r="E125" s="308"/>
      <c r="F125" s="309" t="str">
        <f t="shared" si="2"/>
        <v>Goal</v>
      </c>
      <c r="G125" s="310"/>
    </row>
    <row r="126" ht="13.5" customHeight="1" spans="2:7">
      <c r="B126" s="244"/>
      <c r="C126" s="259">
        <v>0.395833333333333</v>
      </c>
      <c r="D126" s="260"/>
      <c r="E126" s="311" t="s">
        <v>217</v>
      </c>
      <c r="F126" s="312"/>
      <c r="G126" s="313"/>
    </row>
    <row r="127" ht="15.15" spans="2:7">
      <c r="B127" s="244"/>
      <c r="C127" s="259" t="s">
        <v>69</v>
      </c>
      <c r="D127" s="260"/>
      <c r="E127" s="314" t="s">
        <v>44</v>
      </c>
      <c r="F127" s="315" t="s">
        <v>61</v>
      </c>
      <c r="G127" s="314" t="s">
        <v>62</v>
      </c>
    </row>
    <row r="128" spans="2:7">
      <c r="B128" s="244"/>
      <c r="C128" s="261" t="s">
        <v>694</v>
      </c>
      <c r="D128" s="262"/>
      <c r="E128" s="316">
        <v>1</v>
      </c>
      <c r="F128" s="317" t="str">
        <f t="shared" si="2"/>
        <v>Completed</v>
      </c>
      <c r="G128" s="318" t="s">
        <v>695</v>
      </c>
    </row>
    <row r="129" spans="2:7">
      <c r="B129" s="244"/>
      <c r="C129" s="263" t="s">
        <v>696</v>
      </c>
      <c r="D129" s="264"/>
      <c r="E129" s="319"/>
      <c r="F129" s="320" t="str">
        <f t="shared" si="2"/>
        <v>Goal</v>
      </c>
      <c r="G129" s="321"/>
    </row>
    <row r="130" spans="2:7">
      <c r="B130" s="244"/>
      <c r="C130" s="263" t="s">
        <v>697</v>
      </c>
      <c r="D130" s="264"/>
      <c r="E130" s="319"/>
      <c r="F130" s="320" t="str">
        <f t="shared" si="2"/>
        <v>Goal</v>
      </c>
      <c r="G130" s="321"/>
    </row>
    <row r="131" spans="2:7">
      <c r="B131" s="244"/>
      <c r="C131" s="263" t="s">
        <v>688</v>
      </c>
      <c r="D131" s="264"/>
      <c r="E131" s="319">
        <v>1</v>
      </c>
      <c r="F131" s="320" t="str">
        <f t="shared" si="2"/>
        <v>Completed</v>
      </c>
      <c r="G131" s="321"/>
    </row>
    <row r="132" ht="15.75" customHeight="1" spans="2:7">
      <c r="B132" s="244"/>
      <c r="C132" s="265"/>
      <c r="D132" s="266"/>
      <c r="E132" s="322"/>
      <c r="F132" s="323" t="str">
        <f t="shared" si="2"/>
        <v>Goal</v>
      </c>
      <c r="G132" s="315"/>
    </row>
    <row r="133" ht="15.75" customHeight="1" spans="2:7">
      <c r="B133" s="244"/>
      <c r="C133" s="267">
        <v>0.520833333333333</v>
      </c>
      <c r="D133" s="268" t="s">
        <v>71</v>
      </c>
      <c r="E133" s="324"/>
      <c r="F133" s="325" t="str">
        <f t="shared" si="2"/>
        <v>Goal</v>
      </c>
      <c r="G133" s="326"/>
    </row>
    <row r="134" ht="15.75" customHeight="1" spans="2:7">
      <c r="B134" s="244"/>
      <c r="C134" s="269">
        <v>0.541666666666667</v>
      </c>
      <c r="D134" s="270"/>
      <c r="E134" s="327" t="s">
        <v>378</v>
      </c>
      <c r="F134" s="328"/>
      <c r="G134" s="329"/>
    </row>
    <row r="135" ht="15.75" customHeight="1" spans="2:7">
      <c r="B135" s="244"/>
      <c r="C135" s="269" t="s">
        <v>69</v>
      </c>
      <c r="D135" s="270"/>
      <c r="E135" s="330" t="s">
        <v>44</v>
      </c>
      <c r="F135" s="330" t="s">
        <v>61</v>
      </c>
      <c r="G135" s="329" t="s">
        <v>62</v>
      </c>
    </row>
    <row r="136" spans="2:7">
      <c r="B136" s="244"/>
      <c r="C136" s="355" t="s">
        <v>698</v>
      </c>
      <c r="D136" s="356"/>
      <c r="E136" s="361">
        <v>1</v>
      </c>
      <c r="F136" s="334" t="str">
        <f t="shared" si="2"/>
        <v>Completed</v>
      </c>
      <c r="G136" s="331"/>
    </row>
    <row r="137" ht="30" customHeight="1" spans="2:7">
      <c r="B137" s="244"/>
      <c r="C137" s="357" t="s">
        <v>690</v>
      </c>
      <c r="D137" s="358"/>
      <c r="E137" s="362"/>
      <c r="F137" s="336" t="str">
        <f t="shared" si="2"/>
        <v>Goal</v>
      </c>
      <c r="G137" s="363"/>
    </row>
    <row r="138" ht="30" customHeight="1" spans="2:7">
      <c r="B138" s="244"/>
      <c r="C138" s="357" t="s">
        <v>699</v>
      </c>
      <c r="D138" s="358"/>
      <c r="E138" s="362"/>
      <c r="F138" s="336" t="str">
        <f t="shared" si="2"/>
        <v>Goal</v>
      </c>
      <c r="G138" s="363"/>
    </row>
    <row r="139" spans="2:7">
      <c r="B139" s="244"/>
      <c r="C139" s="357" t="s">
        <v>692</v>
      </c>
      <c r="D139" s="358"/>
      <c r="E139" s="362">
        <v>1</v>
      </c>
      <c r="F139" s="336" t="str">
        <f t="shared" si="2"/>
        <v>Completed</v>
      </c>
      <c r="G139" s="363"/>
    </row>
    <row r="140" ht="15.75" customHeight="1" spans="2:7">
      <c r="B140" s="244"/>
      <c r="C140" s="359"/>
      <c r="D140" s="360"/>
      <c r="E140" s="364"/>
      <c r="F140" s="340" t="str">
        <f t="shared" si="2"/>
        <v>Goal</v>
      </c>
      <c r="G140" s="365"/>
    </row>
    <row r="141" spans="2:7">
      <c r="B141" s="244"/>
      <c r="C141" s="279">
        <v>0.666666666666667</v>
      </c>
      <c r="D141" s="280" t="s">
        <v>391</v>
      </c>
      <c r="E141" s="342"/>
      <c r="F141" s="280" t="str">
        <f t="shared" si="2"/>
        <v>Goal</v>
      </c>
      <c r="G141" s="343"/>
    </row>
    <row r="142" ht="15.75" customHeight="1" spans="2:7">
      <c r="B142" s="281"/>
      <c r="C142" s="282">
        <v>0.75</v>
      </c>
      <c r="D142" s="283" t="s">
        <v>392</v>
      </c>
      <c r="E142" s="344"/>
      <c r="F142" s="283" t="str">
        <f t="shared" si="2"/>
        <v>Goal</v>
      </c>
      <c r="G142" s="345"/>
    </row>
    <row r="144" ht="15.15"/>
    <row r="145" ht="45" customHeight="1" spans="2:9">
      <c r="B145" s="366" t="s">
        <v>462</v>
      </c>
      <c r="C145" s="367"/>
      <c r="D145" s="368" t="s">
        <v>404</v>
      </c>
      <c r="E145" s="368" t="s">
        <v>217</v>
      </c>
      <c r="F145" s="368" t="s">
        <v>405</v>
      </c>
      <c r="G145" s="368" t="s">
        <v>406</v>
      </c>
      <c r="H145" s="378" t="s">
        <v>44</v>
      </c>
      <c r="I145" s="384" t="s">
        <v>78</v>
      </c>
    </row>
    <row r="146" ht="30" customHeight="1" spans="2:9">
      <c r="B146" s="369">
        <v>45502</v>
      </c>
      <c r="C146" s="370">
        <v>45506</v>
      </c>
      <c r="D146" s="371" t="s">
        <v>426</v>
      </c>
      <c r="E146" s="371" t="s">
        <v>672</v>
      </c>
      <c r="F146" s="371" t="s">
        <v>426</v>
      </c>
      <c r="G146" s="379" t="s">
        <v>700</v>
      </c>
      <c r="H146" s="380"/>
      <c r="I146" s="385"/>
    </row>
    <row r="147" ht="30" customHeight="1" spans="2:9">
      <c r="B147" s="372"/>
      <c r="C147" s="373"/>
      <c r="D147" s="374"/>
      <c r="E147" s="374" t="s">
        <v>701</v>
      </c>
      <c r="F147" s="374"/>
      <c r="G147" s="221" t="s">
        <v>702</v>
      </c>
      <c r="H147" s="381"/>
      <c r="I147" s="386" t="s">
        <v>79</v>
      </c>
    </row>
    <row r="148" ht="30" customHeight="1" spans="2:9">
      <c r="B148" s="372"/>
      <c r="C148" s="373"/>
      <c r="D148" s="374"/>
      <c r="E148" s="374" t="s">
        <v>703</v>
      </c>
      <c r="F148" s="374"/>
      <c r="G148" s="221" t="s">
        <v>704</v>
      </c>
      <c r="H148" s="381"/>
      <c r="I148" s="386" t="s">
        <v>81</v>
      </c>
    </row>
    <row r="149" ht="30" customHeight="1" spans="2:9">
      <c r="B149" s="372"/>
      <c r="C149" s="373"/>
      <c r="D149" s="374"/>
      <c r="E149" s="374" t="s">
        <v>705</v>
      </c>
      <c r="F149" s="374"/>
      <c r="G149" s="221" t="s">
        <v>568</v>
      </c>
      <c r="H149" s="381"/>
      <c r="I149" s="386" t="s">
        <v>82</v>
      </c>
    </row>
    <row r="150" ht="30" customHeight="1" spans="2:9">
      <c r="B150" s="372"/>
      <c r="C150" s="373"/>
      <c r="D150" s="374"/>
      <c r="E150" s="374" t="s">
        <v>706</v>
      </c>
      <c r="F150" s="374"/>
      <c r="G150" s="221" t="s">
        <v>707</v>
      </c>
      <c r="H150" s="381"/>
      <c r="I150" s="386" t="s">
        <v>84</v>
      </c>
    </row>
    <row r="151" ht="15" customHeight="1" spans="2:9">
      <c r="B151" s="372"/>
      <c r="C151" s="373"/>
      <c r="D151" s="374"/>
      <c r="E151" s="374"/>
      <c r="F151" s="374"/>
      <c r="G151" s="221" t="s">
        <v>708</v>
      </c>
      <c r="H151" s="381"/>
      <c r="I151" s="386" t="s">
        <v>85</v>
      </c>
    </row>
    <row r="152" ht="15" customHeight="1" spans="2:9">
      <c r="B152" s="372"/>
      <c r="C152" s="373"/>
      <c r="D152" s="374"/>
      <c r="E152" s="374"/>
      <c r="F152" s="374"/>
      <c r="G152" s="221"/>
      <c r="H152" s="381"/>
      <c r="I152" s="387"/>
    </row>
    <row r="153" ht="15" customHeight="1" spans="2:9">
      <c r="B153" s="372"/>
      <c r="C153" s="373"/>
      <c r="D153" s="374"/>
      <c r="E153" s="374"/>
      <c r="F153" s="374"/>
      <c r="G153" s="221"/>
      <c r="H153" s="381"/>
      <c r="I153" s="387"/>
    </row>
    <row r="154" ht="15" customHeight="1" spans="2:9">
      <c r="B154" s="372"/>
      <c r="C154" s="373"/>
      <c r="D154" s="374"/>
      <c r="E154" s="374"/>
      <c r="F154" s="374"/>
      <c r="G154" s="221"/>
      <c r="H154" s="381"/>
      <c r="I154" s="387"/>
    </row>
    <row r="155" ht="15" customHeight="1" spans="2:9">
      <c r="B155" s="375"/>
      <c r="C155" s="376"/>
      <c r="D155" s="377"/>
      <c r="E155" s="377"/>
      <c r="F155" s="377"/>
      <c r="G155" s="382"/>
      <c r="H155" s="383"/>
      <c r="I155" s="388"/>
    </row>
    <row r="157" ht="15.15"/>
    <row r="158" ht="21.75" customHeight="1" spans="2:7">
      <c r="B158" s="242" t="s">
        <v>58</v>
      </c>
      <c r="C158" s="243" t="s">
        <v>59</v>
      </c>
      <c r="D158" s="242" t="s">
        <v>60</v>
      </c>
      <c r="E158" s="242" t="s">
        <v>44</v>
      </c>
      <c r="F158" s="243" t="s">
        <v>61</v>
      </c>
      <c r="G158" s="286" t="s">
        <v>62</v>
      </c>
    </row>
    <row r="159" spans="2:7">
      <c r="B159" s="244">
        <v>45506</v>
      </c>
      <c r="C159" s="245">
        <v>0.208333333333333</v>
      </c>
      <c r="D159" s="246" t="s">
        <v>63</v>
      </c>
      <c r="E159" s="287">
        <v>1</v>
      </c>
      <c r="F159" s="288" t="str">
        <f t="shared" si="2"/>
        <v>Completed</v>
      </c>
      <c r="G159" s="289"/>
    </row>
    <row r="160" spans="2:7">
      <c r="B160" s="244"/>
      <c r="C160" s="247">
        <v>0.215277777777778</v>
      </c>
      <c r="D160" s="248" t="s">
        <v>373</v>
      </c>
      <c r="E160" s="290">
        <v>1</v>
      </c>
      <c r="F160" s="291" t="str">
        <f t="shared" si="2"/>
        <v>Completed</v>
      </c>
      <c r="G160" s="292"/>
    </row>
    <row r="161" spans="2:7">
      <c r="B161" s="244"/>
      <c r="C161" s="247">
        <v>0.243055555555556</v>
      </c>
      <c r="D161" s="248" t="s">
        <v>374</v>
      </c>
      <c r="E161" s="293">
        <v>1</v>
      </c>
      <c r="F161" s="294" t="str">
        <f t="shared" si="2"/>
        <v>Completed</v>
      </c>
      <c r="G161" s="292"/>
    </row>
    <row r="162" spans="2:7">
      <c r="B162" s="244"/>
      <c r="C162" s="247">
        <v>0.277777777777778</v>
      </c>
      <c r="D162" s="248" t="s">
        <v>375</v>
      </c>
      <c r="E162" s="293">
        <v>1</v>
      </c>
      <c r="F162" s="294" t="str">
        <f t="shared" si="2"/>
        <v>Completed</v>
      </c>
      <c r="G162" s="292"/>
    </row>
    <row r="163" ht="15.15" spans="2:7">
      <c r="B163" s="244"/>
      <c r="C163" s="249">
        <v>0.326388888888889</v>
      </c>
      <c r="D163" s="250" t="s">
        <v>376</v>
      </c>
      <c r="E163" s="295">
        <v>1</v>
      </c>
      <c r="F163" s="296" t="str">
        <f t="shared" si="2"/>
        <v>Completed</v>
      </c>
      <c r="G163" s="297"/>
    </row>
    <row r="164" ht="13.5" customHeight="1" spans="2:7">
      <c r="B164" s="244"/>
      <c r="C164" s="251">
        <v>0.354166666666667</v>
      </c>
      <c r="D164" s="252"/>
      <c r="E164" s="298" t="s">
        <v>64</v>
      </c>
      <c r="F164" s="299"/>
      <c r="G164" s="300"/>
    </row>
    <row r="165" ht="15.15" spans="2:7">
      <c r="B165" s="244"/>
      <c r="C165" s="251" t="s">
        <v>69</v>
      </c>
      <c r="D165" s="252"/>
      <c r="E165" s="301" t="s">
        <v>44</v>
      </c>
      <c r="F165" s="301" t="s">
        <v>61</v>
      </c>
      <c r="G165" s="302" t="s">
        <v>62</v>
      </c>
    </row>
    <row r="166" spans="2:7">
      <c r="B166" s="244"/>
      <c r="C166" s="284"/>
      <c r="D166" s="285"/>
      <c r="E166" s="303"/>
      <c r="F166" s="304" t="str">
        <f t="shared" si="2"/>
        <v>Goal</v>
      </c>
      <c r="G166" s="305"/>
    </row>
    <row r="167" spans="2:7">
      <c r="B167" s="244"/>
      <c r="C167" s="255"/>
      <c r="D167" s="256"/>
      <c r="E167" s="306"/>
      <c r="F167" s="255" t="str">
        <f t="shared" si="2"/>
        <v>Goal</v>
      </c>
      <c r="G167" s="307"/>
    </row>
    <row r="168" spans="2:7">
      <c r="B168" s="244"/>
      <c r="C168" s="255"/>
      <c r="D168" s="256"/>
      <c r="E168" s="306"/>
      <c r="F168" s="255" t="str">
        <f t="shared" ref="F168:F219" si="3">IF(E168=100%,"Completed","Goal")</f>
        <v>Goal</v>
      </c>
      <c r="G168" s="307"/>
    </row>
    <row r="169" spans="2:7">
      <c r="B169" s="244"/>
      <c r="C169" s="255"/>
      <c r="D169" s="256"/>
      <c r="E169" s="306"/>
      <c r="F169" s="255" t="str">
        <f t="shared" si="3"/>
        <v>Goal</v>
      </c>
      <c r="G169" s="307"/>
    </row>
    <row r="170" ht="15.15" spans="2:7">
      <c r="B170" s="244"/>
      <c r="C170" s="257"/>
      <c r="D170" s="258"/>
      <c r="E170" s="308"/>
      <c r="F170" s="309" t="str">
        <f t="shared" si="3"/>
        <v>Goal</v>
      </c>
      <c r="G170" s="310"/>
    </row>
    <row r="171" ht="13.5" customHeight="1" spans="2:7">
      <c r="B171" s="244"/>
      <c r="C171" s="259">
        <v>0.395833333333333</v>
      </c>
      <c r="D171" s="260"/>
      <c r="E171" s="311" t="s">
        <v>217</v>
      </c>
      <c r="F171" s="312"/>
      <c r="G171" s="313"/>
    </row>
    <row r="172" ht="15.15" spans="2:7">
      <c r="B172" s="244"/>
      <c r="C172" s="259" t="s">
        <v>69</v>
      </c>
      <c r="D172" s="260"/>
      <c r="E172" s="314" t="s">
        <v>44</v>
      </c>
      <c r="F172" s="315" t="s">
        <v>61</v>
      </c>
      <c r="G172" s="314" t="s">
        <v>62</v>
      </c>
    </row>
    <row r="173" spans="2:7">
      <c r="B173" s="244"/>
      <c r="C173" s="261" t="s">
        <v>657</v>
      </c>
      <c r="D173" s="262"/>
      <c r="E173" s="316">
        <v>1</v>
      </c>
      <c r="F173" s="317" t="str">
        <f t="shared" si="3"/>
        <v>Completed</v>
      </c>
      <c r="G173" s="318"/>
    </row>
    <row r="174" spans="2:7">
      <c r="B174" s="244"/>
      <c r="C174" s="263" t="s">
        <v>696</v>
      </c>
      <c r="D174" s="264"/>
      <c r="E174" s="319">
        <v>1</v>
      </c>
      <c r="F174" s="320" t="str">
        <f t="shared" si="3"/>
        <v>Completed</v>
      </c>
      <c r="G174" s="321"/>
    </row>
    <row r="175" spans="2:7">
      <c r="B175" s="244"/>
      <c r="C175" s="263" t="s">
        <v>697</v>
      </c>
      <c r="D175" s="264"/>
      <c r="E175" s="319">
        <v>1</v>
      </c>
      <c r="F175" s="320" t="str">
        <f t="shared" si="3"/>
        <v>Completed</v>
      </c>
      <c r="G175" s="321"/>
    </row>
    <row r="176" spans="2:7">
      <c r="B176" s="244"/>
      <c r="C176" s="263" t="s">
        <v>688</v>
      </c>
      <c r="D176" s="264"/>
      <c r="E176" s="319">
        <v>1</v>
      </c>
      <c r="F176" s="320" t="str">
        <f t="shared" si="3"/>
        <v>Completed</v>
      </c>
      <c r="G176" s="321"/>
    </row>
    <row r="177" ht="15.75" customHeight="1" spans="2:7">
      <c r="B177" s="244"/>
      <c r="C177" s="265"/>
      <c r="D177" s="266"/>
      <c r="E177" s="322"/>
      <c r="F177" s="323" t="str">
        <f t="shared" si="3"/>
        <v>Goal</v>
      </c>
      <c r="G177" s="315"/>
    </row>
    <row r="178" ht="15.75" customHeight="1" spans="2:7">
      <c r="B178" s="244"/>
      <c r="C178" s="267">
        <v>0.520833333333333</v>
      </c>
      <c r="D178" s="268" t="s">
        <v>71</v>
      </c>
      <c r="E178" s="324"/>
      <c r="F178" s="325" t="str">
        <f t="shared" si="3"/>
        <v>Goal</v>
      </c>
      <c r="G178" s="326"/>
    </row>
    <row r="179" ht="15.75" customHeight="1" spans="2:7">
      <c r="B179" s="244"/>
      <c r="C179" s="269">
        <v>0.541666666666667</v>
      </c>
      <c r="D179" s="270"/>
      <c r="E179" s="327" t="s">
        <v>378</v>
      </c>
      <c r="F179" s="328"/>
      <c r="G179" s="329"/>
    </row>
    <row r="180" ht="15.75" customHeight="1" spans="2:7">
      <c r="B180" s="244"/>
      <c r="C180" s="269" t="s">
        <v>69</v>
      </c>
      <c r="D180" s="270"/>
      <c r="E180" s="330" t="s">
        <v>44</v>
      </c>
      <c r="F180" s="330" t="s">
        <v>61</v>
      </c>
      <c r="G180" s="329" t="s">
        <v>62</v>
      </c>
    </row>
    <row r="181" spans="2:7">
      <c r="B181" s="244"/>
      <c r="C181" s="355" t="s">
        <v>709</v>
      </c>
      <c r="D181" s="356"/>
      <c r="E181" s="361"/>
      <c r="F181" s="334" t="str">
        <f t="shared" si="3"/>
        <v>Goal</v>
      </c>
      <c r="G181" s="331"/>
    </row>
    <row r="182" spans="2:7">
      <c r="B182" s="244"/>
      <c r="C182" s="357" t="s">
        <v>710</v>
      </c>
      <c r="D182" s="358"/>
      <c r="E182" s="362"/>
      <c r="F182" s="336" t="str">
        <f t="shared" si="3"/>
        <v>Goal</v>
      </c>
      <c r="G182" s="363"/>
    </row>
    <row r="183" ht="30" customHeight="1" spans="2:7">
      <c r="B183" s="244"/>
      <c r="C183" s="357" t="s">
        <v>711</v>
      </c>
      <c r="D183" s="358"/>
      <c r="E183" s="362"/>
      <c r="F183" s="336" t="str">
        <f t="shared" si="3"/>
        <v>Goal</v>
      </c>
      <c r="G183" s="363"/>
    </row>
    <row r="184" spans="2:7">
      <c r="B184" s="244"/>
      <c r="C184" s="357" t="s">
        <v>712</v>
      </c>
      <c r="D184" s="358"/>
      <c r="E184" s="362">
        <v>1</v>
      </c>
      <c r="F184" s="336" t="str">
        <f t="shared" si="3"/>
        <v>Completed</v>
      </c>
      <c r="G184" s="363"/>
    </row>
    <row r="185" ht="15.75" customHeight="1" spans="2:7">
      <c r="B185" s="244"/>
      <c r="C185" s="359"/>
      <c r="D185" s="360"/>
      <c r="E185" s="364"/>
      <c r="F185" s="340" t="str">
        <f t="shared" si="3"/>
        <v>Goal</v>
      </c>
      <c r="G185" s="365"/>
    </row>
    <row r="186" spans="2:7">
      <c r="B186" s="244"/>
      <c r="C186" s="279">
        <v>0.666666666666667</v>
      </c>
      <c r="D186" s="280" t="s">
        <v>391</v>
      </c>
      <c r="E186" s="342"/>
      <c r="F186" s="280" t="str">
        <f t="shared" si="3"/>
        <v>Goal</v>
      </c>
      <c r="G186" s="343"/>
    </row>
    <row r="187" ht="15.75" customHeight="1" spans="2:7">
      <c r="B187" s="281"/>
      <c r="C187" s="282">
        <v>0.75</v>
      </c>
      <c r="D187" s="283" t="s">
        <v>392</v>
      </c>
      <c r="E187" s="344"/>
      <c r="F187" s="283" t="str">
        <f t="shared" si="3"/>
        <v>Goal</v>
      </c>
      <c r="G187" s="345"/>
    </row>
    <row r="189" ht="15.15"/>
    <row r="190" ht="21.75" customHeight="1" spans="2:7">
      <c r="B190" s="242" t="s">
        <v>58</v>
      </c>
      <c r="C190" s="243" t="s">
        <v>59</v>
      </c>
      <c r="D190" s="242" t="s">
        <v>60</v>
      </c>
      <c r="E190" s="242" t="s">
        <v>44</v>
      </c>
      <c r="F190" s="243" t="s">
        <v>61</v>
      </c>
      <c r="G190" s="286" t="s">
        <v>62</v>
      </c>
    </row>
    <row r="191" spans="2:7">
      <c r="B191" s="244">
        <v>45507</v>
      </c>
      <c r="C191" s="245">
        <v>0.208333333333333</v>
      </c>
      <c r="D191" s="246" t="s">
        <v>63</v>
      </c>
      <c r="E191" s="287"/>
      <c r="F191" s="288" t="str">
        <f t="shared" si="3"/>
        <v>Goal</v>
      </c>
      <c r="G191" s="289"/>
    </row>
    <row r="192" spans="2:7">
      <c r="B192" s="244"/>
      <c r="C192" s="247">
        <v>0.215277777777778</v>
      </c>
      <c r="D192" s="248" t="s">
        <v>373</v>
      </c>
      <c r="E192" s="290"/>
      <c r="F192" s="291" t="str">
        <f t="shared" si="3"/>
        <v>Goal</v>
      </c>
      <c r="G192" s="292"/>
    </row>
    <row r="193" spans="2:7">
      <c r="B193" s="244"/>
      <c r="C193" s="247">
        <v>0.243055555555556</v>
      </c>
      <c r="D193" s="248" t="s">
        <v>374</v>
      </c>
      <c r="E193" s="293"/>
      <c r="F193" s="294" t="str">
        <f t="shared" si="3"/>
        <v>Goal</v>
      </c>
      <c r="G193" s="292"/>
    </row>
    <row r="194" spans="2:7">
      <c r="B194" s="244"/>
      <c r="C194" s="247">
        <v>0.277777777777778</v>
      </c>
      <c r="D194" s="248" t="s">
        <v>375</v>
      </c>
      <c r="E194" s="293"/>
      <c r="F194" s="294" t="str">
        <f t="shared" si="3"/>
        <v>Goal</v>
      </c>
      <c r="G194" s="292"/>
    </row>
    <row r="195" ht="15.15" spans="2:7">
      <c r="B195" s="244"/>
      <c r="C195" s="249">
        <v>0.326388888888889</v>
      </c>
      <c r="D195" s="250" t="s">
        <v>376</v>
      </c>
      <c r="E195" s="295"/>
      <c r="F195" s="296" t="str">
        <f t="shared" si="3"/>
        <v>Goal</v>
      </c>
      <c r="G195" s="297"/>
    </row>
    <row r="196" ht="13.5" customHeight="1" spans="2:7">
      <c r="B196" s="244"/>
      <c r="C196" s="251">
        <v>0.354166666666667</v>
      </c>
      <c r="D196" s="252"/>
      <c r="E196" s="298" t="s">
        <v>64</v>
      </c>
      <c r="F196" s="299"/>
      <c r="G196" s="300"/>
    </row>
    <row r="197" ht="15.15" spans="2:7">
      <c r="B197" s="244"/>
      <c r="C197" s="251" t="s">
        <v>69</v>
      </c>
      <c r="D197" s="252"/>
      <c r="E197" s="301" t="s">
        <v>44</v>
      </c>
      <c r="F197" s="301" t="s">
        <v>61</v>
      </c>
      <c r="G197" s="302" t="s">
        <v>62</v>
      </c>
    </row>
    <row r="198" spans="2:7">
      <c r="B198" s="244"/>
      <c r="C198" s="284"/>
      <c r="D198" s="285"/>
      <c r="E198" s="303"/>
      <c r="F198" s="304" t="str">
        <f t="shared" si="3"/>
        <v>Goal</v>
      </c>
      <c r="G198" s="305"/>
    </row>
    <row r="199" spans="2:7">
      <c r="B199" s="244"/>
      <c r="C199" s="255"/>
      <c r="D199" s="256"/>
      <c r="E199" s="306"/>
      <c r="F199" s="255" t="str">
        <f t="shared" si="3"/>
        <v>Goal</v>
      </c>
      <c r="G199" s="307"/>
    </row>
    <row r="200" spans="2:7">
      <c r="B200" s="244"/>
      <c r="C200" s="255"/>
      <c r="D200" s="256"/>
      <c r="E200" s="306"/>
      <c r="F200" s="255" t="str">
        <f t="shared" si="3"/>
        <v>Goal</v>
      </c>
      <c r="G200" s="307"/>
    </row>
    <row r="201" spans="2:7">
      <c r="B201" s="244"/>
      <c r="C201" s="255"/>
      <c r="D201" s="256"/>
      <c r="E201" s="306"/>
      <c r="F201" s="255" t="str">
        <f t="shared" si="3"/>
        <v>Goal</v>
      </c>
      <c r="G201" s="307"/>
    </row>
    <row r="202" ht="15.15" spans="2:7">
      <c r="B202" s="244"/>
      <c r="C202" s="257"/>
      <c r="D202" s="258"/>
      <c r="E202" s="308"/>
      <c r="F202" s="309" t="str">
        <f t="shared" si="3"/>
        <v>Goal</v>
      </c>
      <c r="G202" s="310"/>
    </row>
    <row r="203" ht="13.5" customHeight="1" spans="2:7">
      <c r="B203" s="244"/>
      <c r="C203" s="259">
        <v>0.395833333333333</v>
      </c>
      <c r="D203" s="260"/>
      <c r="E203" s="311" t="s">
        <v>217</v>
      </c>
      <c r="F203" s="312"/>
      <c r="G203" s="313"/>
    </row>
    <row r="204" ht="15.15" spans="2:7">
      <c r="B204" s="244"/>
      <c r="C204" s="259" t="s">
        <v>69</v>
      </c>
      <c r="D204" s="260"/>
      <c r="E204" s="314" t="s">
        <v>44</v>
      </c>
      <c r="F204" s="315" t="s">
        <v>61</v>
      </c>
      <c r="G204" s="314" t="s">
        <v>62</v>
      </c>
    </row>
    <row r="205" spans="2:7">
      <c r="B205" s="244"/>
      <c r="C205" s="261" t="s">
        <v>657</v>
      </c>
      <c r="D205" s="262"/>
      <c r="E205" s="316">
        <v>1</v>
      </c>
      <c r="F205" s="317" t="str">
        <f t="shared" si="3"/>
        <v>Completed</v>
      </c>
      <c r="G205" s="318"/>
    </row>
    <row r="206" spans="2:7">
      <c r="B206" s="244"/>
      <c r="C206" s="263" t="s">
        <v>688</v>
      </c>
      <c r="D206" s="264"/>
      <c r="E206" s="319"/>
      <c r="F206" s="320" t="str">
        <f t="shared" si="3"/>
        <v>Goal</v>
      </c>
      <c r="G206" s="321"/>
    </row>
    <row r="207" spans="2:7">
      <c r="B207" s="244"/>
      <c r="C207" s="263"/>
      <c r="D207" s="264"/>
      <c r="E207" s="319"/>
      <c r="F207" s="320" t="str">
        <f t="shared" si="3"/>
        <v>Goal</v>
      </c>
      <c r="G207" s="321"/>
    </row>
    <row r="208" spans="2:7">
      <c r="B208" s="244"/>
      <c r="C208" s="263"/>
      <c r="D208" s="264"/>
      <c r="E208" s="319"/>
      <c r="F208" s="320" t="str">
        <f t="shared" si="3"/>
        <v>Goal</v>
      </c>
      <c r="G208" s="321"/>
    </row>
    <row r="209" ht="15.75" customHeight="1" spans="2:7">
      <c r="B209" s="244"/>
      <c r="C209" s="265"/>
      <c r="D209" s="266"/>
      <c r="E209" s="322"/>
      <c r="F209" s="323" t="str">
        <f t="shared" si="3"/>
        <v>Goal</v>
      </c>
      <c r="G209" s="315"/>
    </row>
    <row r="210" ht="15.75" customHeight="1" spans="2:7">
      <c r="B210" s="244"/>
      <c r="C210" s="267">
        <v>0.520833333333333</v>
      </c>
      <c r="D210" s="268" t="s">
        <v>71</v>
      </c>
      <c r="E210" s="324"/>
      <c r="F210" s="325" t="str">
        <f t="shared" si="3"/>
        <v>Goal</v>
      </c>
      <c r="G210" s="326"/>
    </row>
    <row r="211" ht="15.75" customHeight="1" spans="2:7">
      <c r="B211" s="244"/>
      <c r="C211" s="269">
        <v>0.541666666666667</v>
      </c>
      <c r="D211" s="270"/>
      <c r="E211" s="327" t="s">
        <v>378</v>
      </c>
      <c r="F211" s="328"/>
      <c r="G211" s="329"/>
    </row>
    <row r="212" ht="15.75" customHeight="1" spans="2:7">
      <c r="B212" s="244"/>
      <c r="C212" s="269" t="s">
        <v>69</v>
      </c>
      <c r="D212" s="270"/>
      <c r="E212" s="330" t="s">
        <v>44</v>
      </c>
      <c r="F212" s="330" t="s">
        <v>61</v>
      </c>
      <c r="G212" s="329" t="s">
        <v>62</v>
      </c>
    </row>
    <row r="213" spans="2:7">
      <c r="B213" s="244"/>
      <c r="C213" s="355"/>
      <c r="D213" s="356"/>
      <c r="E213" s="361"/>
      <c r="F213" s="334" t="str">
        <f t="shared" si="3"/>
        <v>Goal</v>
      </c>
      <c r="G213" s="331"/>
    </row>
    <row r="214" spans="2:7">
      <c r="B214" s="244"/>
      <c r="C214" s="357"/>
      <c r="D214" s="358"/>
      <c r="E214" s="362"/>
      <c r="F214" s="336" t="str">
        <f t="shared" si="3"/>
        <v>Goal</v>
      </c>
      <c r="G214" s="363"/>
    </row>
    <row r="215" spans="2:7">
      <c r="B215" s="244"/>
      <c r="C215" s="357"/>
      <c r="D215" s="358"/>
      <c r="E215" s="362"/>
      <c r="F215" s="336" t="str">
        <f t="shared" si="3"/>
        <v>Goal</v>
      </c>
      <c r="G215" s="363"/>
    </row>
    <row r="216" spans="2:7">
      <c r="B216" s="244"/>
      <c r="C216" s="357"/>
      <c r="D216" s="358"/>
      <c r="E216" s="362"/>
      <c r="F216" s="336" t="str">
        <f t="shared" si="3"/>
        <v>Goal</v>
      </c>
      <c r="G216" s="363"/>
    </row>
    <row r="217" ht="15.75" customHeight="1" spans="2:7">
      <c r="B217" s="244"/>
      <c r="C217" s="359"/>
      <c r="D217" s="360"/>
      <c r="E217" s="364"/>
      <c r="F217" s="340" t="str">
        <f t="shared" si="3"/>
        <v>Goal</v>
      </c>
      <c r="G217" s="365"/>
    </row>
    <row r="218" spans="2:7">
      <c r="B218" s="244"/>
      <c r="C218" s="279">
        <v>0.666666666666667</v>
      </c>
      <c r="D218" s="280" t="s">
        <v>391</v>
      </c>
      <c r="E218" s="342"/>
      <c r="F218" s="280" t="str">
        <f t="shared" si="3"/>
        <v>Goal</v>
      </c>
      <c r="G218" s="343"/>
    </row>
    <row r="219" ht="15.75" customHeight="1" spans="2:7">
      <c r="B219" s="281"/>
      <c r="C219" s="282">
        <v>0.75</v>
      </c>
      <c r="D219" s="283" t="s">
        <v>392</v>
      </c>
      <c r="E219" s="344"/>
      <c r="F219" s="283" t="str">
        <f t="shared" si="3"/>
        <v>Goal</v>
      </c>
      <c r="G219" s="345"/>
    </row>
  </sheetData>
  <mergeCells count="190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C22:D22"/>
    <mergeCell ref="E22:G22"/>
    <mergeCell ref="C23:D23"/>
    <mergeCell ref="C24:D24"/>
    <mergeCell ref="C25:D25"/>
    <mergeCell ref="C26:D26"/>
    <mergeCell ref="C27:D27"/>
    <mergeCell ref="C28:D28"/>
    <mergeCell ref="C29:D29"/>
    <mergeCell ref="E29:G29"/>
    <mergeCell ref="C30:D30"/>
    <mergeCell ref="C31:D31"/>
    <mergeCell ref="C32:D32"/>
    <mergeCell ref="C33:D33"/>
    <mergeCell ref="C34:D34"/>
    <mergeCell ref="C35:D35"/>
    <mergeCell ref="C37:D37"/>
    <mergeCell ref="E37:G37"/>
    <mergeCell ref="C38:D38"/>
    <mergeCell ref="C39:D39"/>
    <mergeCell ref="C40:D40"/>
    <mergeCell ref="C41:D41"/>
    <mergeCell ref="C42:D42"/>
    <mergeCell ref="C43:D43"/>
    <mergeCell ref="C44:D44"/>
    <mergeCell ref="C55:D55"/>
    <mergeCell ref="E55:G55"/>
    <mergeCell ref="C56:D56"/>
    <mergeCell ref="C57:D57"/>
    <mergeCell ref="C58:D58"/>
    <mergeCell ref="C59:D59"/>
    <mergeCell ref="C60:D60"/>
    <mergeCell ref="C61:D61"/>
    <mergeCell ref="C62:D62"/>
    <mergeCell ref="E62:G62"/>
    <mergeCell ref="C63:D63"/>
    <mergeCell ref="C64:D64"/>
    <mergeCell ref="C65:D65"/>
    <mergeCell ref="C66:D66"/>
    <mergeCell ref="C67:D67"/>
    <mergeCell ref="C68:D68"/>
    <mergeCell ref="C70:D70"/>
    <mergeCell ref="E70:G70"/>
    <mergeCell ref="C71:D71"/>
    <mergeCell ref="C72:D72"/>
    <mergeCell ref="C73:D73"/>
    <mergeCell ref="C74:D74"/>
    <mergeCell ref="C75:D75"/>
    <mergeCell ref="C76:D76"/>
    <mergeCell ref="C87:D87"/>
    <mergeCell ref="E87:G87"/>
    <mergeCell ref="C88:D88"/>
    <mergeCell ref="C89:D89"/>
    <mergeCell ref="C90:D90"/>
    <mergeCell ref="C91:D91"/>
    <mergeCell ref="C92:D92"/>
    <mergeCell ref="C93:D93"/>
    <mergeCell ref="C94:D94"/>
    <mergeCell ref="E94:G94"/>
    <mergeCell ref="C95:D95"/>
    <mergeCell ref="C96:D96"/>
    <mergeCell ref="C97:D97"/>
    <mergeCell ref="C98:D98"/>
    <mergeCell ref="C99:D99"/>
    <mergeCell ref="C100:D100"/>
    <mergeCell ref="C102:D102"/>
    <mergeCell ref="E102:G102"/>
    <mergeCell ref="C103:D103"/>
    <mergeCell ref="C104:D104"/>
    <mergeCell ref="C105:D105"/>
    <mergeCell ref="C106:D106"/>
    <mergeCell ref="C107:D107"/>
    <mergeCell ref="C108:D108"/>
    <mergeCell ref="C119:D119"/>
    <mergeCell ref="E119:G119"/>
    <mergeCell ref="C120:D120"/>
    <mergeCell ref="C121:D121"/>
    <mergeCell ref="C122:D122"/>
    <mergeCell ref="C123:D123"/>
    <mergeCell ref="C124:D124"/>
    <mergeCell ref="C125:D125"/>
    <mergeCell ref="C126:D126"/>
    <mergeCell ref="E126:G126"/>
    <mergeCell ref="C127:D127"/>
    <mergeCell ref="C128:D128"/>
    <mergeCell ref="C129:D129"/>
    <mergeCell ref="C130:D130"/>
    <mergeCell ref="C131:D131"/>
    <mergeCell ref="C132:D132"/>
    <mergeCell ref="C134:D134"/>
    <mergeCell ref="E134:G134"/>
    <mergeCell ref="C135:D135"/>
    <mergeCell ref="C136:D136"/>
    <mergeCell ref="C137:D137"/>
    <mergeCell ref="C138:D138"/>
    <mergeCell ref="C139:D139"/>
    <mergeCell ref="C140:D140"/>
    <mergeCell ref="B145:C145"/>
    <mergeCell ref="C164:D164"/>
    <mergeCell ref="E164:G164"/>
    <mergeCell ref="C165:D165"/>
    <mergeCell ref="C166:D166"/>
    <mergeCell ref="C167:D167"/>
    <mergeCell ref="C168:D168"/>
    <mergeCell ref="C169:D169"/>
    <mergeCell ref="C170:D170"/>
    <mergeCell ref="C171:D171"/>
    <mergeCell ref="E171:G171"/>
    <mergeCell ref="C172:D172"/>
    <mergeCell ref="C173:D173"/>
    <mergeCell ref="C174:D174"/>
    <mergeCell ref="C175:D175"/>
    <mergeCell ref="C176:D176"/>
    <mergeCell ref="C177:D177"/>
    <mergeCell ref="C179:D179"/>
    <mergeCell ref="E179:G179"/>
    <mergeCell ref="C180:D180"/>
    <mergeCell ref="C181:D181"/>
    <mergeCell ref="C182:D182"/>
    <mergeCell ref="C183:D183"/>
    <mergeCell ref="C184:D184"/>
    <mergeCell ref="C185:D185"/>
    <mergeCell ref="C196:D196"/>
    <mergeCell ref="E196:G196"/>
    <mergeCell ref="C197:D197"/>
    <mergeCell ref="C198:D198"/>
    <mergeCell ref="C199:D199"/>
    <mergeCell ref="C200:D200"/>
    <mergeCell ref="C201:D201"/>
    <mergeCell ref="C202:D202"/>
    <mergeCell ref="C203:D203"/>
    <mergeCell ref="E203:G203"/>
    <mergeCell ref="C204:D204"/>
    <mergeCell ref="C205:D205"/>
    <mergeCell ref="C206:D206"/>
    <mergeCell ref="C207:D207"/>
    <mergeCell ref="C208:D208"/>
    <mergeCell ref="C209:D209"/>
    <mergeCell ref="C211:D211"/>
    <mergeCell ref="E211:G211"/>
    <mergeCell ref="C212:D212"/>
    <mergeCell ref="C213:D213"/>
    <mergeCell ref="C214:D214"/>
    <mergeCell ref="C215:D215"/>
    <mergeCell ref="C216:D216"/>
    <mergeCell ref="C217:D217"/>
    <mergeCell ref="B17:B46"/>
    <mergeCell ref="B50:B78"/>
    <mergeCell ref="B82:B110"/>
    <mergeCell ref="B114:B142"/>
    <mergeCell ref="B146:B155"/>
    <mergeCell ref="B159:B187"/>
    <mergeCell ref="B191:B219"/>
    <mergeCell ref="C146:C155"/>
    <mergeCell ref="G17:G20"/>
    <mergeCell ref="G24:G28"/>
    <mergeCell ref="G31:G35"/>
    <mergeCell ref="G39:G44"/>
    <mergeCell ref="G50:G53"/>
    <mergeCell ref="G57:G61"/>
    <mergeCell ref="G64:G68"/>
    <mergeCell ref="G72:G76"/>
    <mergeCell ref="G82:G85"/>
    <mergeCell ref="G89:G93"/>
    <mergeCell ref="G96:G100"/>
    <mergeCell ref="G104:G108"/>
    <mergeCell ref="G114:G117"/>
    <mergeCell ref="G121:G125"/>
    <mergeCell ref="G128:G132"/>
    <mergeCell ref="G136:G140"/>
    <mergeCell ref="G159:G162"/>
    <mergeCell ref="G166:G170"/>
    <mergeCell ref="G173:G177"/>
    <mergeCell ref="G181:G185"/>
    <mergeCell ref="G191:G194"/>
    <mergeCell ref="G198:G202"/>
    <mergeCell ref="G205:G209"/>
    <mergeCell ref="G213:G217"/>
  </mergeCells>
  <conditionalFormatting sqref="D3">
    <cfRule type="dataBar" priority="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{cac3da74-92f9-48bb-b09b-57f4bd6dbf02}</x14:id>
        </ext>
      </extLst>
    </cfRule>
    <cfRule type="dataBar" priority="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{9f500541-699b-4a48-bf3d-a808efe861ce}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{906f60fc-5e2a-4cbf-96fa-f09b1921e4e9}</x14:id>
        </ext>
      </extLst>
    </cfRule>
  </conditionalFormatting>
  <conditionalFormatting sqref="D4">
    <cfRule type="dataBar" priority="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{fca1b50f-740c-45c7-a01d-8c37161dcfe6}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{7cfc31e4-c29b-428c-ae9a-4729b6e8f1ac}</x14:id>
        </ext>
      </extLst>
    </cfRule>
    <cfRule type="dataBar" priority="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{3800d564-f470-474c-89ca-a97f0cf63531}</x14:id>
        </ext>
      </extLst>
    </cfRule>
  </conditionalFormatting>
  <conditionalFormatting sqref="E17">
    <cfRule type="dataBar" priority="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{8b5a903d-83d3-4b1a-9246-c2ce2bc13c9a}</x14:id>
        </ext>
      </extLst>
    </cfRule>
    <cfRule type="dataBar" priority="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{7df88b99-d6b7-4f7e-b753-813ab09e0a81}</x14:id>
        </ext>
      </extLst>
    </cfRule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{2fa92252-6b8f-4116-b3f7-25b21635d59f}</x14:id>
        </ext>
      </extLst>
    </cfRule>
  </conditionalFormatting>
  <conditionalFormatting sqref="E18"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{7539be15-70cb-4b4c-9578-5e71c8c4f9a8}</x14:id>
        </ext>
      </extLst>
    </cfRule>
    <cfRule type="dataBar" priority="44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{21cb2e12-733c-45cd-8e2e-edb2cd45d14d}</x14:id>
        </ext>
      </extLst>
    </cfRule>
    <cfRule type="dataBar" priority="46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{cea019cf-e72e-4dc2-85d2-e85451ea348d}</x14:id>
        </ext>
      </extLst>
    </cfRule>
  </conditionalFormatting>
  <conditionalFormatting sqref="E50">
    <cfRule type="dataBar" priority="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{83c06ecc-461f-4e65-8aff-1ff7a8e39c04}</x14:id>
        </ext>
      </extLst>
    </cfRule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{2658f068-aa43-4d86-8112-019d2db54314}</x14:id>
        </ext>
      </extLst>
    </cfRule>
    <cfRule type="dataBar" priority="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{87d73ad4-4068-4eb3-b59e-801750eb4375}</x14:id>
        </ext>
      </extLst>
    </cfRule>
  </conditionalFormatting>
  <conditionalFormatting sqref="E51"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{32ae5553-a3f6-4208-a75d-5001d34eee9e}</x14:id>
        </ext>
      </extLst>
    </cfRule>
    <cfRule type="dataBar" priority="3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{c494152c-8dcd-4417-8a1b-aa48270442a0}</x14:id>
        </ext>
      </extLst>
    </cfRule>
    <cfRule type="dataBar" priority="3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{63f45398-db5a-4e05-a2e5-6235b11d17a4}</x14:id>
        </ext>
      </extLst>
    </cfRule>
  </conditionalFormatting>
  <conditionalFormatting sqref="E82">
    <cfRule type="dataBar" priority="3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{41e8733f-46eb-49b5-909e-9c454c82e4bc}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{536b115d-1de9-42cd-9712-e3c34d2d2107}</x14:id>
        </ext>
      </extLst>
    </cfRule>
    <cfRule type="dataBar" priority="3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{109f4061-6cf5-4351-98ac-0b6b40c07a5e}</x14:id>
        </ext>
      </extLst>
    </cfRule>
  </conditionalFormatting>
  <conditionalFormatting sqref="E83">
    <cfRule type="dataBar" priority="3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{b1095170-3918-423d-98e4-ba66656dc950}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{030507b5-11b2-44c1-b9bd-522df11c1837}</x14:id>
        </ext>
      </extLst>
    </cfRule>
    <cfRule type="dataBar" priority="3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{a8155d1a-d87b-428d-8f36-bf402b6f98d8}</x14:id>
        </ext>
      </extLst>
    </cfRule>
  </conditionalFormatting>
  <conditionalFormatting sqref="E114">
    <cfRule type="dataBar" priority="2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{3b14f03b-709c-403b-97a7-19134f4c7e3a}</x14:id>
        </ext>
      </extLst>
    </cfRule>
    <cfRule type="dataBar" priority="2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{6a15d3eb-c4e2-409e-a870-23fdeb3015a5}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{892fe25a-2e04-4749-b947-ee24b50eba4f}</x14:id>
        </ext>
      </extLst>
    </cfRule>
  </conditionalFormatting>
  <conditionalFormatting sqref="E115">
    <cfRule type="dataBar" priority="25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{13300acc-4a20-44f9-bbf1-02529e98e0b3}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{371386eb-2919-4519-9866-55e0936f9afb}</x14:id>
        </ext>
      </extLst>
    </cfRule>
    <cfRule type="dataBar" priority="23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{0d119b13-d2c3-4519-afc3-ed154cb1c18c}</x14:id>
        </ext>
      </extLst>
    </cfRule>
  </conditionalFormatting>
  <conditionalFormatting sqref="E159">
    <cfRule type="dataBar" priority="1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{429c48d0-b48c-4910-9e5a-169625de6525}</x14:id>
        </ext>
      </extLst>
    </cfRule>
    <cfRule type="dataBar" priority="2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{d666d510-b0a1-4d1b-8d1b-37b6a8827ab4}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{229e3b4e-8267-471a-ae93-09daf9256bf0}</x14:id>
        </ext>
      </extLst>
    </cfRule>
  </conditionalFormatting>
  <conditionalFormatting sqref="E160">
    <cfRule type="dataBar" priority="16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{95192bd3-185c-4ff4-835b-85410bd730dc}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{3a4f723b-c9d6-42ee-bea9-f8644d70d4d7}</x14:id>
        </ext>
      </extLst>
    </cfRule>
    <cfRule type="dataBar" priority="18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{e3921de5-3beb-4fea-b213-7e1ce5ee782c}</x14:id>
        </ext>
      </extLst>
    </cfRule>
  </conditionalFormatting>
  <conditionalFormatting sqref="E191">
    <cfRule type="dataBar" priority="12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{684cab8d-db4b-4e03-ad89-77910c0311ab}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{09682021-a671-477e-afa8-3ee95f7ca057}</x14:id>
        </ext>
      </extLst>
    </cfRule>
    <cfRule type="dataBar" priority="14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{4df1e60e-f638-4107-917b-602f44bb74ff}</x14:id>
        </ext>
      </extLst>
    </cfRule>
  </conditionalFormatting>
  <conditionalFormatting sqref="E192">
    <cfRule type="dataBar" priority="9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{3b2f238a-ba22-437d-a7cb-87ea2a257183}</x14:id>
        </ext>
      </extLst>
    </cfRule>
    <cfRule type="dataBar" priority="11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{23d16cb8-f217-4465-8f65-2ca65b28892a}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{091c1cd0-dfc4-4266-9d7d-cfaa74bb45de}</x14:id>
        </ext>
      </extLst>
    </cfRule>
  </conditionalFormatting>
  <conditionalFormatting sqref="D3:D13">
    <cfRule type="dataBar" priority="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{99986911-f9d1-415f-9235-9aa80d85dfe9}</x14:id>
        </ext>
      </extLst>
    </cfRule>
  </conditionalFormatting>
  <conditionalFormatting sqref="H146:H155">
    <cfRule type="dataBar" priority="1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{dfc2056f-849f-44a5-ac57-1d662a08d246}</x14:id>
        </ext>
      </extLst>
    </cfRule>
  </conditionalFormatting>
  <conditionalFormatting sqref="K17:K27">
    <cfRule type="dataBar" priority="1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{963fe036-81bd-4bc7-8c79-fb0124fb360e}</x14:id>
        </ext>
      </extLst>
    </cfRule>
  </conditionalFormatting>
  <conditionalFormatting sqref="E17:E21;E24:E28;E31:E36;E39:E46">
    <cfRule type="dataBar" priority="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{d5abd4aa-336b-4904-982c-ee1523f09ff2}</x14:id>
        </ext>
      </extLst>
    </cfRule>
  </conditionalFormatting>
  <conditionalFormatting sqref="E50:E54;E57:E61;E64:E69;E72:E78">
    <cfRule type="dataBar" priority="3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{3fb6704c-eb37-49ee-b7b5-3291d1355c18}</x14:id>
        </ext>
      </extLst>
    </cfRule>
  </conditionalFormatting>
  <conditionalFormatting sqref="E82:E86;E89:E93;E96:E101;E104:E110">
    <cfRule type="dataBar" priority="2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{6b21e0ad-0c33-4df2-b5bb-a6b207b6dc53}</x14:id>
        </ext>
      </extLst>
    </cfRule>
  </conditionalFormatting>
  <conditionalFormatting sqref="E114:E118;E121:E125;E128:E133;E136:E142">
    <cfRule type="dataBar" priority="2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{2ea26741-d550-4cf0-895e-394f336d1116}</x14:id>
        </ext>
      </extLst>
    </cfRule>
  </conditionalFormatting>
  <conditionalFormatting sqref="E159:E163;E166:E170;E173:E178;E181:E187">
    <cfRule type="dataBar" priority="1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{7423c7df-ea1a-47e7-ae85-6e2dd84672f7}</x14:id>
        </ext>
      </extLst>
    </cfRule>
  </conditionalFormatting>
  <conditionalFormatting sqref="E191:E195;E198:E202;E205:E210;E213:E219">
    <cfRule type="dataBar" priority="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{f8e041c3-d1e8-4880-8f32-e69b91f7e66e}</x14:id>
        </ext>
      </extLst>
    </cfRule>
  </conditionalFormatting>
  <dataValidations count="1">
    <dataValidation type="list" allowBlank="1" showInputMessage="1" showErrorMessage="1" sqref="L17:L27">
      <formula1>"1,0,-1"</formula1>
    </dataValidation>
  </dataValidations>
  <hyperlinks>
    <hyperlink ref="C24:D24" r:id="rId1" display="selloshadrack@gmail.com - project: Level 2 coding challenges"/>
    <hyperlink ref="C121:D121" r:id="rId2" display="mmeli.thokozani77209@gmail.com - project: simple-calculator part 1 - review PR"/>
  </hyperlinks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c3da74-92f9-48bb-b09b-57f4bd6dbf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f500541-699b-4a48-bf3d-a808efe861c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906f60fc-5e2a-4cbf-96fa-f09b1921e4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fca1b50f-740c-45c7-a01d-8c37161dcf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cfc31e4-c29b-428c-ae9a-4729b6e8f1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800d564-f470-474c-89ca-a97f0cf635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D4</xm:sqref>
        </x14:conditionalFormatting>
        <x14:conditionalFormatting xmlns:xm="http://schemas.microsoft.com/office/excel/2006/main">
          <x14:cfRule type="dataBar" id="{8b5a903d-83d3-4b1a-9246-c2ce2bc13c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df88b99-d6b7-4f7e-b753-813ab09e0a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fa92252-6b8f-4116-b3f7-25b21635d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E17</xm:sqref>
        </x14:conditionalFormatting>
        <x14:conditionalFormatting xmlns:xm="http://schemas.microsoft.com/office/excel/2006/main">
          <x14:cfRule type="dataBar" id="{7539be15-70cb-4b4c-9578-5e71c8c4f9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1cb2e12-733c-45cd-8e2e-edb2cd45d1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ea019cf-e72e-4dc2-85d2-e85451ea34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E18</xm:sqref>
        </x14:conditionalFormatting>
        <x14:conditionalFormatting xmlns:xm="http://schemas.microsoft.com/office/excel/2006/main">
          <x14:cfRule type="dataBar" id="{83c06ecc-461f-4e65-8aff-1ff7a8e39c0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658f068-aa43-4d86-8112-019d2db543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d73ad4-4068-4eb3-b59e-801750eb437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E50</xm:sqref>
        </x14:conditionalFormatting>
        <x14:conditionalFormatting xmlns:xm="http://schemas.microsoft.com/office/excel/2006/main">
          <x14:cfRule type="dataBar" id="{32ae5553-a3f6-4208-a75d-5001d34ee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94152c-8dcd-4417-8a1b-aa48270442a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3f45398-db5a-4e05-a2e5-6235b11d17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E51</xm:sqref>
        </x14:conditionalFormatting>
        <x14:conditionalFormatting xmlns:xm="http://schemas.microsoft.com/office/excel/2006/main">
          <x14:cfRule type="dataBar" id="{41e8733f-46eb-49b5-909e-9c454c82e4b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36b115d-1de9-42cd-9712-e3c34d2d21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9f4061-6cf5-4351-98ac-0b6b40c07a5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E82</xm:sqref>
        </x14:conditionalFormatting>
        <x14:conditionalFormatting xmlns:xm="http://schemas.microsoft.com/office/excel/2006/main">
          <x14:cfRule type="dataBar" id="{b1095170-3918-423d-98e4-ba66656dc9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30507b5-11b2-44c1-b9bd-522df11c18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8155d1a-d87b-428d-8f36-bf402b6f98d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E83</xm:sqref>
        </x14:conditionalFormatting>
        <x14:conditionalFormatting xmlns:xm="http://schemas.microsoft.com/office/excel/2006/main">
          <x14:cfRule type="dataBar" id="{3b14f03b-709c-403b-97a7-19134f4c7e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a15d3eb-c4e2-409e-a870-23fdeb3015a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92fe25a-2e04-4749-b947-ee24b50eba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E114</xm:sqref>
        </x14:conditionalFormatting>
        <x14:conditionalFormatting xmlns:xm="http://schemas.microsoft.com/office/excel/2006/main">
          <x14:cfRule type="dataBar" id="{13300acc-4a20-44f9-bbf1-02529e98e0b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71386eb-2919-4519-9866-55e0936f9a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d119b13-d2c3-4519-afc3-ed154cb1c1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E115</xm:sqref>
        </x14:conditionalFormatting>
        <x14:conditionalFormatting xmlns:xm="http://schemas.microsoft.com/office/excel/2006/main">
          <x14:cfRule type="dataBar" id="{429c48d0-b48c-4910-9e5a-169625de652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666d510-b0a1-4d1b-8d1b-37b6a8827a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29e3b4e-8267-471a-ae93-09daf9256b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E159</xm:sqref>
        </x14:conditionalFormatting>
        <x14:conditionalFormatting xmlns:xm="http://schemas.microsoft.com/office/excel/2006/main">
          <x14:cfRule type="dataBar" id="{95192bd3-185c-4ff4-835b-85410bd730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a4f723b-c9d6-42ee-bea9-f8644d70d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3921de5-3beb-4fea-b213-7e1ce5ee782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E160</xm:sqref>
        </x14:conditionalFormatting>
        <x14:conditionalFormatting xmlns:xm="http://schemas.microsoft.com/office/excel/2006/main">
          <x14:cfRule type="dataBar" id="{684cab8d-db4b-4e03-ad89-77910c0311a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9682021-a671-477e-afa8-3ee95f7ca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df1e60e-f638-4107-917b-602f44bb7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E191</xm:sqref>
        </x14:conditionalFormatting>
        <x14:conditionalFormatting xmlns:xm="http://schemas.microsoft.com/office/excel/2006/main">
          <x14:cfRule type="dataBar" id="{3b2f238a-ba22-437d-a7cb-87ea2a2571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3d16cb8-f217-4465-8f65-2ca65b28892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91c1cd0-dfc4-4266-9d7d-cfaa74bb45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E192</xm:sqref>
        </x14:conditionalFormatting>
        <x14:conditionalFormatting xmlns:xm="http://schemas.microsoft.com/office/excel/2006/main">
          <x14:cfRule type="dataBar" id="{99986911-f9d1-415f-9235-9aa80d85dfe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D3:D13</xm:sqref>
        </x14:conditionalFormatting>
        <x14:conditionalFormatting xmlns:xm="http://schemas.microsoft.com/office/excel/2006/main">
          <x14:cfRule type="dataBar" id="{dfc2056f-849f-44a5-ac57-1d662a08d2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H146:H155</xm:sqref>
        </x14:conditionalFormatting>
        <x14:conditionalFormatting xmlns:xm="http://schemas.microsoft.com/office/excel/2006/main">
          <x14:cfRule type="dataBar" id="{963fe036-81bd-4bc7-8c79-fb0124fb36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K17:K27</xm:sqref>
        </x14:conditionalFormatting>
        <x14:conditionalFormatting xmlns:xm="http://schemas.microsoft.com/office/excel/2006/main">
          <x14:cfRule type="iconSet" priority="114" id="{be89415c-0263-4ffe-b202-233173755843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L17:L27</xm:sqref>
        </x14:conditionalFormatting>
        <x14:conditionalFormatting xmlns:xm="http://schemas.microsoft.com/office/excel/2006/main">
          <x14:cfRule type="dataBar" id="{d5abd4aa-336b-4904-982c-ee1523f09f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E17:E21;E24:E28;E31:E36;E39:E46</xm:sqref>
        </x14:conditionalFormatting>
        <x14:conditionalFormatting xmlns:xm="http://schemas.microsoft.com/office/excel/2006/main">
          <x14:cfRule type="dataBar" id="{3fb6704c-eb37-49ee-b7b5-3291d1355c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E50:E54;E57:E61;E64:E69;E72:E78</xm:sqref>
        </x14:conditionalFormatting>
        <x14:conditionalFormatting xmlns:xm="http://schemas.microsoft.com/office/excel/2006/main">
          <x14:cfRule type="dataBar" id="{6b21e0ad-0c33-4df2-b5bb-a6b207b6dc5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E82:E86;E89:E93;E96:E101;E104:E110</xm:sqref>
        </x14:conditionalFormatting>
        <x14:conditionalFormatting xmlns:xm="http://schemas.microsoft.com/office/excel/2006/main">
          <x14:cfRule type="dataBar" id="{2ea26741-d550-4cf0-895e-394f336d11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E114:E118;E121:E125;E128:E133;E136:E142</xm:sqref>
        </x14:conditionalFormatting>
        <x14:conditionalFormatting xmlns:xm="http://schemas.microsoft.com/office/excel/2006/main">
          <x14:cfRule type="dataBar" id="{7423c7df-ea1a-47e7-ae85-6e2dd84672f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E159:E163;E166:E170;E173:E178;E181:E187</xm:sqref>
        </x14:conditionalFormatting>
        <x14:conditionalFormatting xmlns:xm="http://schemas.microsoft.com/office/excel/2006/main">
          <x14:cfRule type="dataBar" id="{f8e041c3-d1e8-4880-8f32-e69b91f7e66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E191:E195;E198:E202;E205:E210;E213:E219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50" zoomScaleNormal="50" workbookViewId="0">
      <selection activeCell="D3" sqref="D3:D14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7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45750</v>
      </c>
    </row>
    <row r="5" ht="30" customHeight="1" spans="2:11">
      <c r="B5" s="8" t="s">
        <v>48</v>
      </c>
      <c r="C5" s="9"/>
      <c r="D5" s="10"/>
      <c r="E5" s="72">
        <v>1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>
        <v>0.99</v>
      </c>
      <c r="J11" s="137" t="str">
        <f t="shared" ref="J11:J20" si="1">C42</f>
        <v>coderbyte assessment</v>
      </c>
      <c r="K11" s="138"/>
    </row>
    <row r="12" ht="30" customHeight="1" spans="2:11">
      <c r="B12" s="13" t="s">
        <v>55</v>
      </c>
      <c r="C12" s="14"/>
      <c r="D12" s="10"/>
      <c r="E12" s="72">
        <v>0.99</v>
      </c>
      <c r="J12" s="140" t="str">
        <f t="shared" si="1"/>
        <v>Fix Portfolio</v>
      </c>
      <c r="K12" s="144"/>
    </row>
    <row r="13" ht="30" customHeight="1" spans="2:11">
      <c r="B13" s="13" t="s">
        <v>56</v>
      </c>
      <c r="C13" s="14"/>
      <c r="D13" s="10"/>
      <c r="E13" s="72">
        <v>0.1</v>
      </c>
      <c r="J13" s="140" t="str">
        <f t="shared" si="1"/>
        <v>Duplicate portfolio for fiver</v>
      </c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si="1"/>
        <v>Create Fiver Account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Fix CV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 t="str">
        <f t="shared" si="1"/>
        <v>Create OfferZen Account</v>
      </c>
      <c r="K16" s="144"/>
    </row>
    <row r="17" spans="10:11">
      <c r="J17" s="140" t="str">
        <f t="shared" si="1"/>
        <v>Complete Rabbitmq</v>
      </c>
      <c r="K17" s="144"/>
    </row>
    <row r="18" ht="15.15" spans="10:11">
      <c r="J18" s="140" t="str">
        <f t="shared" si="1"/>
        <v>Complete DAG with Airflow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 t="str">
        <f t="shared" si="1"/>
        <v>Update portfolio</v>
      </c>
      <c r="K19" s="144"/>
      <c r="M19" s="169"/>
      <c r="N19" s="170"/>
    </row>
    <row r="20" ht="15.95" customHeight="1" spans="2:14">
      <c r="B20" s="22">
        <v>45750</v>
      </c>
      <c r="C20" s="23">
        <v>0.208333333333333</v>
      </c>
      <c r="D20" s="24" t="s">
        <v>63</v>
      </c>
      <c r="E20" s="82"/>
      <c r="F20" s="83"/>
      <c r="G20" s="84" t="str">
        <f>IF(F20=100%,"Complete",IF(AND(F20&lt;100%,F20&gt;0%),"In Progress","Not Started"))</f>
        <v>Not Started</v>
      </c>
      <c r="H20" s="82"/>
      <c r="J20" s="140" t="str">
        <f t="shared" si="1"/>
        <v>Apply for jobs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0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>
        <f t="shared" ref="J31:K35" si="4">C71</f>
        <v>0</v>
      </c>
      <c r="K31" s="139">
        <f t="shared" si="4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>
        <f t="shared" ref="J36:J45" si="6">C79</f>
        <v>0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>
        <f t="shared" si="6"/>
        <v>0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>
        <f t="shared" si="6"/>
        <v>0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>
        <f t="shared" si="6"/>
        <v>0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54" t="s">
        <v>86</v>
      </c>
      <c r="D42" s="55"/>
      <c r="E42" s="121" t="s">
        <v>73</v>
      </c>
      <c r="F42" s="122">
        <v>1</v>
      </c>
      <c r="G42" s="123" t="str">
        <f t="shared" si="5"/>
        <v>Complete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713</v>
      </c>
      <c r="D43" s="57"/>
      <c r="E43" s="125"/>
      <c r="F43" s="126">
        <v>1</v>
      </c>
      <c r="G43" s="123" t="str">
        <f t="shared" si="5"/>
        <v>Complete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 t="s">
        <v>714</v>
      </c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 t="s">
        <v>715</v>
      </c>
      <c r="D45" s="61"/>
      <c r="E45" s="128" t="s">
        <v>74</v>
      </c>
      <c r="F45" s="126">
        <v>0.1</v>
      </c>
      <c r="G45" s="123" t="str">
        <f t="shared" si="5"/>
        <v>In Progress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 t="s">
        <v>716</v>
      </c>
      <c r="D46" s="63"/>
      <c r="E46" s="129" t="s">
        <v>75</v>
      </c>
      <c r="F46" s="126"/>
      <c r="G46" s="123" t="str">
        <f t="shared" si="5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 t="s">
        <v>717</v>
      </c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 t="s">
        <v>718</v>
      </c>
      <c r="D48" s="65"/>
      <c r="E48" s="130"/>
      <c r="F48" s="126"/>
      <c r="G48" s="123" t="str">
        <f t="shared" si="5"/>
        <v>Not Started</v>
      </c>
      <c r="H48" s="127"/>
      <c r="J48" s="149">
        <f t="shared" ref="J48:J52" si="7">C64</f>
        <v>0</v>
      </c>
      <c r="K48" s="139"/>
      <c r="M48" s="159"/>
      <c r="N48" s="159"/>
    </row>
    <row r="49" ht="15.95" customHeight="1" spans="2:14">
      <c r="B49" s="22"/>
      <c r="C49" s="64" t="s">
        <v>719</v>
      </c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 t="s">
        <v>720</v>
      </c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 t="s">
        <v>721</v>
      </c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/>
      <c r="C57" s="23">
        <v>0.208333333333333</v>
      </c>
      <c r="D57" s="24" t="s">
        <v>63</v>
      </c>
      <c r="E57" s="82"/>
      <c r="F57" s="83"/>
      <c r="G57" s="84" t="str">
        <f t="shared" si="5"/>
        <v>Not Started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0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74" si="8">J31</f>
        <v>0</v>
      </c>
      <c r="K60" s="164">
        <f t="shared" si="8"/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8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15.15" spans="2:14">
      <c r="B64" s="22"/>
      <c r="C64" s="33"/>
      <c r="D64" s="34"/>
      <c r="E64" s="34"/>
      <c r="F64" s="94"/>
      <c r="G64" s="95" t="str">
        <f t="shared" ref="G64:G68" si="9">IF(F64=100%,"Complete",IF(AND(F64&lt;100%,F64&gt;0%),"In Progress","Not Started"))</f>
        <v>Not Started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9"/>
        <v>Not Started</v>
      </c>
      <c r="H65" s="98"/>
      <c r="J65" s="174">
        <f t="shared" si="8"/>
        <v>0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9"/>
        <v>Not Started</v>
      </c>
      <c r="H66" s="98"/>
      <c r="J66" s="175">
        <f t="shared" si="8"/>
        <v>0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9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9"/>
        <v>Not Started</v>
      </c>
      <c r="H68" s="98"/>
      <c r="J68" s="175">
        <f t="shared" si="8"/>
        <v>0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>
        <f t="shared" si="8"/>
        <v>0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spans="2:11">
      <c r="B71" s="22"/>
      <c r="C71" s="42"/>
      <c r="D71" s="43"/>
      <c r="E71" s="105"/>
      <c r="F71" s="106"/>
      <c r="G71" s="107" t="str">
        <f t="shared" ref="G71:G94" si="10">IF(F71=100%,"Complete",IF(AND(F71&lt;100%,F71&gt;0%),"In Progress","Not Started"))</f>
        <v>Not Started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0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0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0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0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>
        <f t="shared" ref="J77:K81" si="11">J48</f>
        <v>0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11"/>
        <v>0</v>
      </c>
      <c r="K78" s="166"/>
    </row>
    <row r="79" ht="15" customHeight="1" spans="2:11">
      <c r="B79" s="22"/>
      <c r="C79" s="54"/>
      <c r="D79" s="55"/>
      <c r="E79" s="121" t="s">
        <v>73</v>
      </c>
      <c r="F79" s="122"/>
      <c r="G79" s="123" t="str">
        <f t="shared" si="10"/>
        <v>Not Started</v>
      </c>
      <c r="H79" s="124"/>
      <c r="J79" s="175">
        <f t="shared" si="11"/>
        <v>0</v>
      </c>
      <c r="K79" s="166"/>
    </row>
    <row r="80" spans="2:11">
      <c r="B80" s="22"/>
      <c r="C80" s="56"/>
      <c r="D80" s="57"/>
      <c r="E80" s="125"/>
      <c r="F80" s="126"/>
      <c r="G80" s="123" t="str">
        <f t="shared" si="10"/>
        <v>Not Started</v>
      </c>
      <c r="H80" s="127"/>
      <c r="J80" s="175">
        <f t="shared" si="11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0"/>
        <v>Not Started</v>
      </c>
      <c r="H81" s="127"/>
      <c r="J81" s="175">
        <f t="shared" si="11"/>
        <v>0</v>
      </c>
      <c r="K81" s="166"/>
    </row>
    <row r="82" ht="15.15" spans="2:11">
      <c r="B82" s="22"/>
      <c r="C82" s="60"/>
      <c r="D82" s="61"/>
      <c r="E82" s="128" t="s">
        <v>74</v>
      </c>
      <c r="F82" s="126"/>
      <c r="G82" s="123" t="str">
        <f t="shared" si="10"/>
        <v>Not Started</v>
      </c>
      <c r="H82" s="127"/>
      <c r="J82" s="180"/>
      <c r="K82" s="181"/>
    </row>
    <row r="83" ht="15" customHeight="1" spans="2:11">
      <c r="B83" s="22"/>
      <c r="C83" s="62"/>
      <c r="D83" s="63"/>
      <c r="E83" s="129" t="s">
        <v>75</v>
      </c>
      <c r="F83" s="126"/>
      <c r="G83" s="123" t="str">
        <f t="shared" si="10"/>
        <v>Not Started</v>
      </c>
      <c r="H83" s="127"/>
      <c r="J83" s="182" t="s">
        <v>67</v>
      </c>
      <c r="K83" s="183">
        <f>B94</f>
        <v>0</v>
      </c>
    </row>
    <row r="84" ht="15.15" spans="2:11">
      <c r="B84" s="22"/>
      <c r="C84" s="64"/>
      <c r="D84" s="65"/>
      <c r="E84" s="130"/>
      <c r="F84" s="126"/>
      <c r="G84" s="123" t="str">
        <f t="shared" si="10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0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0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0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0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>
        <f t="shared" ref="J90:J99" si="13">C116</f>
        <v>0</v>
      </c>
      <c r="K90" s="164"/>
    </row>
    <row r="91" spans="10:11">
      <c r="J91" s="175">
        <f t="shared" si="13"/>
        <v>0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>
        <f t="shared" si="13"/>
        <v>0</v>
      </c>
      <c r="K93" s="166"/>
    </row>
    <row r="94" spans="2:11">
      <c r="B94" s="22"/>
      <c r="C94" s="23">
        <v>0.208333333333333</v>
      </c>
      <c r="D94" s="24" t="s">
        <v>63</v>
      </c>
      <c r="E94" s="82"/>
      <c r="F94" s="83"/>
      <c r="G94" s="84" t="str">
        <f t="shared" si="10"/>
        <v>Not Started</v>
      </c>
      <c r="H94" s="82"/>
      <c r="J94" s="175">
        <f t="shared" si="13"/>
        <v>0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3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15.15" spans="2:11">
      <c r="B101" s="22"/>
      <c r="C101" s="33"/>
      <c r="D101" s="34"/>
      <c r="E101" s="34"/>
      <c r="F101" s="94"/>
      <c r="G101" s="95" t="str">
        <f t="shared" ref="G101:G105" si="14">IF(F101=100%,"Complete",IF(AND(F101&lt;100%,F101&gt;0%),"In Progress","Not Started"))</f>
        <v>Not Started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>
        <f t="shared" ref="J102:J106" si="15">C101</f>
        <v>0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0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si="17"/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7"/>
        <v>0</v>
      </c>
    </row>
    <row r="116" ht="15" customHeight="1" spans="2:11">
      <c r="B116" s="22"/>
      <c r="C116" s="54"/>
      <c r="D116" s="55"/>
      <c r="E116" s="121" t="s">
        <v>73</v>
      </c>
      <c r="F116" s="122"/>
      <c r="G116" s="123" t="str">
        <f t="shared" si="16"/>
        <v>Not Started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/>
      <c r="D117" s="57"/>
      <c r="E117" s="125"/>
      <c r="F117" s="126"/>
      <c r="G117" s="123" t="str">
        <f t="shared" si="16"/>
        <v>Not Started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/>
      <c r="D119" s="61"/>
      <c r="E119" s="128" t="s">
        <v>74</v>
      </c>
      <c r="F119" s="126"/>
      <c r="G119" s="123" t="str">
        <f t="shared" si="16"/>
        <v>Not Started</v>
      </c>
      <c r="H119" s="127"/>
      <c r="J119" s="149">
        <f t="shared" si="17"/>
        <v>0</v>
      </c>
      <c r="K119" s="139"/>
    </row>
    <row r="120" ht="15" customHeight="1" spans="2:11">
      <c r="B120" s="22"/>
      <c r="C120" s="62"/>
      <c r="D120" s="63"/>
      <c r="E120" s="129" t="s">
        <v>75</v>
      </c>
      <c r="F120" s="126"/>
      <c r="G120" s="123" t="str">
        <f t="shared" si="16"/>
        <v>Not Started</v>
      </c>
      <c r="H120" s="127"/>
      <c r="J120" s="150">
        <f t="shared" si="17"/>
        <v>0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>
        <f t="shared" si="17"/>
        <v>0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>
        <f t="shared" si="17"/>
        <v>0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>
        <f t="shared" si="17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/>
      <c r="C131" s="23">
        <v>0.208333333333333</v>
      </c>
      <c r="D131" s="24" t="s">
        <v>63</v>
      </c>
      <c r="E131" s="82"/>
      <c r="F131" s="83"/>
      <c r="G131" s="84" t="str">
        <f t="shared" si="16"/>
        <v>Not Started</v>
      </c>
      <c r="H131" s="82"/>
      <c r="J131" s="150">
        <f t="shared" ref="J131:J135" si="18">J102</f>
        <v>0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8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8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8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8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0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19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19"/>
        <v>Not Started</v>
      </c>
      <c r="H139" s="98"/>
      <c r="J139" s="137">
        <f t="shared" ref="J139:K143" si="20">C145</f>
        <v>0</v>
      </c>
      <c r="K139" s="139">
        <f t="shared" si="20"/>
        <v>0</v>
      </c>
    </row>
    <row r="140" spans="2:11">
      <c r="B140" s="22"/>
      <c r="C140" s="35"/>
      <c r="D140" s="36"/>
      <c r="E140" s="36"/>
      <c r="F140" s="97"/>
      <c r="G140" s="95" t="str">
        <f t="shared" si="19"/>
        <v>Not Started</v>
      </c>
      <c r="H140" s="98"/>
      <c r="J140" s="140">
        <f t="shared" si="20"/>
        <v>0</v>
      </c>
      <c r="K140" s="141">
        <f t="shared" si="20"/>
        <v>0</v>
      </c>
    </row>
    <row r="141" spans="2:11">
      <c r="B141" s="22"/>
      <c r="C141" s="35"/>
      <c r="D141" s="36"/>
      <c r="E141" s="36"/>
      <c r="F141" s="97"/>
      <c r="G141" s="95" t="str">
        <f t="shared" si="19"/>
        <v>Not Started</v>
      </c>
      <c r="H141" s="98"/>
      <c r="J141" s="140">
        <f t="shared" si="20"/>
        <v>0</v>
      </c>
      <c r="K141" s="141">
        <f t="shared" si="20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19"/>
        <v>Not Started</v>
      </c>
      <c r="H142" s="98"/>
      <c r="J142" s="140">
        <f t="shared" si="20"/>
        <v>0</v>
      </c>
      <c r="K142" s="141">
        <f t="shared" si="20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0"/>
        <v>0</v>
      </c>
      <c r="K143" s="143">
        <f t="shared" si="20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>
        <f t="shared" ref="J144:J153" si="21">C153</f>
        <v>0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2">IF(F145=100%,"Complete",IF(AND(F145&lt;100%,F145&gt;0%),"In Progress","Not Started"))</f>
        <v>Not Started</v>
      </c>
      <c r="H145" s="108"/>
      <c r="J145" s="150">
        <f t="shared" si="21"/>
        <v>0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150">
        <f t="shared" si="21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150">
        <f t="shared" si="21"/>
        <v>0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2"/>
        <v>Not Started</v>
      </c>
      <c r="H148" s="111"/>
      <c r="J148" s="150">
        <f t="shared" si="21"/>
        <v>0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2"/>
        <v>Not Started</v>
      </c>
      <c r="H149" s="103"/>
      <c r="J149" s="150">
        <f t="shared" si="21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1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1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1"/>
        <v>0</v>
      </c>
      <c r="K152" s="141"/>
    </row>
    <row r="153" ht="15" customHeight="1" spans="2:11">
      <c r="B153" s="22"/>
      <c r="C153" s="54"/>
      <c r="D153" s="55"/>
      <c r="E153" s="121" t="s">
        <v>73</v>
      </c>
      <c r="F153" s="122"/>
      <c r="G153" s="123" t="str">
        <f t="shared" si="22"/>
        <v>Not Started</v>
      </c>
      <c r="H153" s="124"/>
      <c r="J153" s="150">
        <f t="shared" si="21"/>
        <v>0</v>
      </c>
      <c r="K153" s="141"/>
    </row>
    <row r="154" ht="15.75" customHeight="1" spans="2:11">
      <c r="B154" s="22"/>
      <c r="C154" s="56"/>
      <c r="D154" s="57"/>
      <c r="E154" s="125"/>
      <c r="F154" s="126"/>
      <c r="G154" s="123" t="str">
        <f t="shared" si="22"/>
        <v>Not Started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2"/>
        <v>Not Started</v>
      </c>
      <c r="H155" s="127"/>
      <c r="J155" s="155" t="s">
        <v>64</v>
      </c>
      <c r="K155" s="156"/>
    </row>
    <row r="156" ht="15.15" spans="2:11">
      <c r="B156" s="22"/>
      <c r="C156" s="60"/>
      <c r="D156" s="61"/>
      <c r="E156" s="128" t="s">
        <v>74</v>
      </c>
      <c r="F156" s="126"/>
      <c r="G156" s="123" t="str">
        <f t="shared" si="22"/>
        <v>Not Started</v>
      </c>
      <c r="H156" s="127"/>
      <c r="J156" s="149">
        <f t="shared" ref="J156:J160" si="23">C138</f>
        <v>0</v>
      </c>
      <c r="K156" s="139"/>
    </row>
    <row r="157" ht="15" customHeight="1" spans="2:11">
      <c r="B157" s="22"/>
      <c r="C157" s="62"/>
      <c r="D157" s="63"/>
      <c r="E157" s="129" t="s">
        <v>75</v>
      </c>
      <c r="F157" s="126"/>
      <c r="G157" s="123" t="str">
        <f t="shared" si="22"/>
        <v>Not Started</v>
      </c>
      <c r="H157" s="127"/>
      <c r="J157" s="150">
        <f t="shared" si="23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2"/>
        <v>Not Started</v>
      </c>
      <c r="H158" s="127"/>
      <c r="J158" s="150">
        <f t="shared" si="23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150">
        <f t="shared" si="23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150">
        <f t="shared" si="23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2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2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0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/>
      <c r="C168" s="23">
        <v>0.208333333333333</v>
      </c>
      <c r="D168" s="24" t="s">
        <v>63</v>
      </c>
      <c r="E168" s="82"/>
      <c r="F168" s="83"/>
      <c r="G168" s="84" t="str">
        <f t="shared" si="22"/>
        <v>Not Started</v>
      </c>
      <c r="H168" s="82"/>
      <c r="J168" s="162">
        <f t="shared" ref="J168:K182" si="24">J139</f>
        <v>0</v>
      </c>
      <c r="K168" s="164">
        <f t="shared" si="24"/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4"/>
        <v>0</v>
      </c>
      <c r="K169" s="166">
        <f t="shared" si="24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4"/>
        <v>0</v>
      </c>
      <c r="K170" s="166">
        <f t="shared" si="24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4"/>
        <v>0</v>
      </c>
      <c r="K171" s="166">
        <f t="shared" si="24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4"/>
        <v>0</v>
      </c>
      <c r="K172" s="168">
        <f t="shared" si="24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>
        <f t="shared" si="24"/>
        <v>0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>
        <f t="shared" si="24"/>
        <v>0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5">IF(F175=100%,"Complete",IF(AND(F175&lt;100%,F175&gt;0%),"In Progress","Not Started"))</f>
        <v>Not Started</v>
      </c>
      <c r="H175" s="96"/>
      <c r="J175" s="175">
        <f t="shared" si="24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5"/>
        <v>Not Started</v>
      </c>
      <c r="H176" s="98"/>
      <c r="J176" s="175">
        <f t="shared" si="24"/>
        <v>0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5"/>
        <v>Not Started</v>
      </c>
      <c r="H177" s="98"/>
      <c r="J177" s="175">
        <f t="shared" si="24"/>
        <v>0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5"/>
        <v>Not Started</v>
      </c>
      <c r="H178" s="98"/>
      <c r="J178" s="175">
        <f t="shared" si="24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5"/>
        <v>Not Started</v>
      </c>
      <c r="H179" s="98"/>
      <c r="J179" s="175">
        <f t="shared" si="24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4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4"/>
        <v>0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6">IF(F182=100%,"Complete",IF(AND(F182&lt;100%,F182&gt;0%),"In Progress","Not Started"))</f>
        <v>Not Started</v>
      </c>
      <c r="H182" s="108"/>
      <c r="J182" s="175">
        <f t="shared" si="24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6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6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6"/>
        <v>Not Started</v>
      </c>
      <c r="H185" s="111"/>
      <c r="J185" s="175">
        <f t="shared" ref="J185:K189" si="27">J156</f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6"/>
        <v>Not Started</v>
      </c>
      <c r="H186" s="103"/>
      <c r="J186" s="175">
        <f t="shared" si="27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7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7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7"/>
        <v>0</v>
      </c>
      <c r="K189" s="166"/>
    </row>
    <row r="190" ht="15.75" customHeight="1" spans="2:11">
      <c r="B190" s="22"/>
      <c r="C190" s="54"/>
      <c r="D190" s="55"/>
      <c r="E190" s="121" t="s">
        <v>73</v>
      </c>
      <c r="F190" s="122"/>
      <c r="G190" s="123" t="str">
        <f t="shared" si="26"/>
        <v>Not Started</v>
      </c>
      <c r="H190" s="124"/>
      <c r="J190" s="180"/>
      <c r="K190" s="181"/>
    </row>
    <row r="191" ht="15.75" customHeight="1" spans="2:11">
      <c r="B191" s="22"/>
      <c r="C191" s="56"/>
      <c r="D191" s="57"/>
      <c r="E191" s="125"/>
      <c r="F191" s="126"/>
      <c r="G191" s="123" t="str">
        <f t="shared" si="26"/>
        <v>Not Started</v>
      </c>
      <c r="H191" s="127"/>
      <c r="J191" s="182" t="s">
        <v>67</v>
      </c>
      <c r="K191" s="183">
        <f>B168</f>
        <v>0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6"/>
        <v>Not Started</v>
      </c>
      <c r="H192" s="127"/>
      <c r="J192" s="178"/>
      <c r="K192" s="179"/>
    </row>
    <row r="193" ht="15.15" spans="2:11">
      <c r="B193" s="22"/>
      <c r="C193" s="60"/>
      <c r="D193" s="61"/>
      <c r="E193" s="128" t="s">
        <v>74</v>
      </c>
      <c r="F193" s="126"/>
      <c r="G193" s="123" t="str">
        <f t="shared" si="26"/>
        <v>Not Started</v>
      </c>
      <c r="H193" s="127"/>
      <c r="J193" s="162">
        <f t="shared" ref="J193:K197" si="28">C182</f>
        <v>0</v>
      </c>
      <c r="K193" s="164">
        <f t="shared" si="28"/>
        <v>0</v>
      </c>
    </row>
    <row r="194" ht="15" customHeight="1" spans="2:11">
      <c r="B194" s="22"/>
      <c r="C194" s="62"/>
      <c r="D194" s="63"/>
      <c r="E194" s="129" t="s">
        <v>75</v>
      </c>
      <c r="F194" s="126"/>
      <c r="G194" s="123" t="str">
        <f t="shared" si="26"/>
        <v>Not Started</v>
      </c>
      <c r="H194" s="127"/>
      <c r="J194" s="165">
        <f t="shared" si="28"/>
        <v>0</v>
      </c>
      <c r="K194" s="166">
        <f t="shared" si="28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6"/>
        <v>Not Started</v>
      </c>
      <c r="H195" s="127"/>
      <c r="J195" s="165">
        <f t="shared" si="28"/>
        <v>0</v>
      </c>
      <c r="K195" s="166">
        <f t="shared" si="28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6"/>
        <v>Not Started</v>
      </c>
      <c r="H196" s="127"/>
      <c r="J196" s="165">
        <f t="shared" si="28"/>
        <v>0</v>
      </c>
      <c r="K196" s="166">
        <f t="shared" si="28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6"/>
        <v>Not Started</v>
      </c>
      <c r="H197" s="127"/>
      <c r="J197" s="167">
        <f t="shared" si="28"/>
        <v>0</v>
      </c>
      <c r="K197" s="168">
        <f t="shared" si="28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6"/>
        <v>Not Started</v>
      </c>
      <c r="H198" s="127"/>
      <c r="J198" s="174">
        <f t="shared" ref="J198:J207" si="29">C190</f>
        <v>0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6"/>
        <v>Not Started</v>
      </c>
      <c r="H199" s="133"/>
      <c r="J199" s="175">
        <f t="shared" si="29"/>
        <v>0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29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>
        <f t="shared" si="29"/>
        <v>0</v>
      </c>
      <c r="K201" s="166"/>
    </row>
    <row r="202" spans="10:11">
      <c r="J202" s="175">
        <f t="shared" si="29"/>
        <v>0</v>
      </c>
      <c r="K202" s="166"/>
    </row>
    <row r="203" ht="15.15" spans="10:11">
      <c r="J203" s="175">
        <f t="shared" si="29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29"/>
        <v>0</v>
      </c>
      <c r="K204" s="166"/>
    </row>
    <row r="205" ht="23.25" customHeight="1" spans="2:11">
      <c r="B205" s="22"/>
      <c r="C205" s="23">
        <v>0.208333333333333</v>
      </c>
      <c r="D205" s="24" t="s">
        <v>63</v>
      </c>
      <c r="E205" s="82"/>
      <c r="F205" s="83"/>
      <c r="G205" s="84" t="str">
        <f t="shared" si="26"/>
        <v>Not Started</v>
      </c>
      <c r="H205" s="82"/>
      <c r="J205" s="175">
        <f t="shared" si="29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29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29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0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0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1">IF(F212=100%,"Complete",IF(AND(F212&lt;100%,F212&gt;0%),"In Progress","Not Started"))</f>
        <v>Not Started</v>
      </c>
      <c r="H212" s="96"/>
      <c r="J212" s="175">
        <f t="shared" si="30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1"/>
        <v>Not Started</v>
      </c>
      <c r="H213" s="98"/>
      <c r="J213" s="175">
        <f t="shared" si="30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1"/>
        <v>Not Started</v>
      </c>
      <c r="H214" s="98"/>
      <c r="J214" s="175">
        <f t="shared" si="30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1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1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2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2"/>
        <v>Not Started</v>
      </c>
      <c r="H220" s="111"/>
      <c r="J220" s="135" t="s">
        <v>47</v>
      </c>
      <c r="K220" s="136">
        <f>K191</f>
        <v>0</v>
      </c>
    </row>
    <row r="221" ht="15.15" spans="2:11">
      <c r="B221" s="22"/>
      <c r="C221" s="44"/>
      <c r="D221" s="45"/>
      <c r="E221" s="109"/>
      <c r="F221" s="110"/>
      <c r="G221" s="107" t="str">
        <f t="shared" si="32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2"/>
        <v>Not Started</v>
      </c>
      <c r="H222" s="111"/>
      <c r="J222" s="137">
        <f t="shared" ref="J222:K236" si="33">J193</f>
        <v>0</v>
      </c>
      <c r="K222" s="139">
        <f t="shared" si="33"/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2"/>
        <v>Not Started</v>
      </c>
      <c r="H223" s="103"/>
      <c r="J223" s="140">
        <f t="shared" si="33"/>
        <v>0</v>
      </c>
      <c r="K223" s="141">
        <f t="shared" si="33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3"/>
        <v>0</v>
      </c>
      <c r="K224" s="141">
        <f t="shared" si="33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3"/>
        <v>0</v>
      </c>
      <c r="K225" s="141">
        <f t="shared" si="33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3"/>
        <v>0</v>
      </c>
      <c r="K226" s="141">
        <f t="shared" si="33"/>
        <v>0</v>
      </c>
    </row>
    <row r="227" ht="15" customHeight="1" spans="2:11">
      <c r="B227" s="22"/>
      <c r="C227" s="54"/>
      <c r="D227" s="55"/>
      <c r="E227" s="121" t="s">
        <v>73</v>
      </c>
      <c r="F227" s="122"/>
      <c r="G227" s="123" t="str">
        <f t="shared" si="32"/>
        <v>Not Started</v>
      </c>
      <c r="H227" s="124"/>
      <c r="J227" s="149">
        <f t="shared" si="33"/>
        <v>0</v>
      </c>
      <c r="K227" s="139"/>
    </row>
    <row r="228" spans="2:11">
      <c r="B228" s="22"/>
      <c r="C228" s="56"/>
      <c r="D228" s="57"/>
      <c r="E228" s="125"/>
      <c r="F228" s="126"/>
      <c r="G228" s="123" t="str">
        <f t="shared" si="32"/>
        <v>Not Started</v>
      </c>
      <c r="H228" s="127"/>
      <c r="J228" s="150">
        <f t="shared" si="33"/>
        <v>0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2"/>
        <v>Not Started</v>
      </c>
      <c r="H229" s="127"/>
      <c r="J229" s="150">
        <f t="shared" si="33"/>
        <v>0</v>
      </c>
      <c r="K229" s="141"/>
    </row>
    <row r="230" ht="15.15" spans="2:11">
      <c r="B230" s="22"/>
      <c r="C230" s="60"/>
      <c r="D230" s="61"/>
      <c r="E230" s="128" t="s">
        <v>74</v>
      </c>
      <c r="F230" s="126"/>
      <c r="G230" s="123" t="str">
        <f t="shared" si="32"/>
        <v>Not Started</v>
      </c>
      <c r="H230" s="127"/>
      <c r="J230" s="150">
        <f t="shared" si="33"/>
        <v>0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2"/>
        <v>Not Started</v>
      </c>
      <c r="H231" s="127"/>
      <c r="J231" s="150">
        <f t="shared" si="33"/>
        <v>0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2"/>
        <v>Not Started</v>
      </c>
      <c r="H232" s="127"/>
      <c r="J232" s="150">
        <f t="shared" si="33"/>
        <v>0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2"/>
        <v>Not Started</v>
      </c>
      <c r="H233" s="127"/>
      <c r="J233" s="150">
        <f t="shared" si="33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2"/>
        <v>Not Started</v>
      </c>
      <c r="H234" s="127"/>
      <c r="J234" s="150">
        <f t="shared" si="33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2"/>
        <v>Not Started</v>
      </c>
      <c r="H235" s="127"/>
      <c r="J235" s="150">
        <f t="shared" si="33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2"/>
        <v>Not Started</v>
      </c>
      <c r="H236" s="133"/>
      <c r="J236" s="150">
        <f t="shared" si="33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ref="J239:K243" si="34">J210</f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0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5">C219</f>
        <v>0</v>
      </c>
      <c r="K247" s="139">
        <f t="shared" si="35"/>
        <v>0</v>
      </c>
    </row>
    <row r="248" spans="2:11">
      <c r="B248" s="43">
        <f t="shared" ref="B248:C249" si="36">C71</f>
        <v>0</v>
      </c>
      <c r="C248" s="208">
        <f t="shared" si="36"/>
        <v>0</v>
      </c>
      <c r="D248" s="197"/>
      <c r="E248" s="197"/>
      <c r="F248" s="197"/>
      <c r="G248" s="197"/>
      <c r="H248" s="210"/>
      <c r="J248" s="140">
        <f t="shared" si="35"/>
        <v>0</v>
      </c>
      <c r="K248" s="141">
        <f t="shared" si="35"/>
        <v>0</v>
      </c>
    </row>
    <row r="249" spans="2:11">
      <c r="B249" s="45">
        <f t="shared" si="36"/>
        <v>0</v>
      </c>
      <c r="C249" s="209">
        <f t="shared" si="36"/>
        <v>0</v>
      </c>
      <c r="D249" s="197"/>
      <c r="E249" s="197"/>
      <c r="F249" s="197"/>
      <c r="G249" s="197"/>
      <c r="H249" s="210"/>
      <c r="J249" s="140">
        <f t="shared" si="35"/>
        <v>0</v>
      </c>
      <c r="K249" s="141">
        <f t="shared" si="35"/>
        <v>0</v>
      </c>
    </row>
    <row r="250" spans="2:11">
      <c r="B250" s="45">
        <f t="shared" ref="B250:C251" si="37">C108</f>
        <v>0</v>
      </c>
      <c r="C250" s="209">
        <f t="shared" si="37"/>
        <v>0</v>
      </c>
      <c r="D250" s="197"/>
      <c r="E250" s="197"/>
      <c r="F250" s="197"/>
      <c r="G250" s="197"/>
      <c r="H250" s="210"/>
      <c r="J250" s="140">
        <f t="shared" si="35"/>
        <v>0</v>
      </c>
      <c r="K250" s="141">
        <f t="shared" si="35"/>
        <v>0</v>
      </c>
    </row>
    <row r="251" ht="15.15" spans="2:11">
      <c r="B251" s="45">
        <f t="shared" si="37"/>
        <v>0</v>
      </c>
      <c r="C251" s="209">
        <f t="shared" si="37"/>
        <v>0</v>
      </c>
      <c r="D251" s="197"/>
      <c r="E251" s="197"/>
      <c r="F251" s="197"/>
      <c r="G251" s="197"/>
      <c r="H251" s="210"/>
      <c r="J251" s="142">
        <f t="shared" si="35"/>
        <v>0</v>
      </c>
      <c r="K251" s="143">
        <f t="shared" si="35"/>
        <v>0</v>
      </c>
    </row>
    <row r="252" spans="2:11">
      <c r="B252" s="45">
        <f t="shared" ref="B252:C253" si="38">C145</f>
        <v>0</v>
      </c>
      <c r="C252" s="209">
        <f t="shared" si="38"/>
        <v>0</v>
      </c>
      <c r="J252" s="149">
        <f t="shared" ref="J252:J261" si="39">C227</f>
        <v>0</v>
      </c>
      <c r="K252" s="139"/>
    </row>
    <row r="253" spans="2:11">
      <c r="B253" s="45">
        <f t="shared" si="38"/>
        <v>0</v>
      </c>
      <c r="C253" s="209">
        <f t="shared" si="38"/>
        <v>0</v>
      </c>
      <c r="J253" s="150">
        <f t="shared" si="39"/>
        <v>0</v>
      </c>
      <c r="K253" s="141"/>
    </row>
    <row r="254" spans="2:11">
      <c r="B254" s="45">
        <f t="shared" ref="B254:C255" si="40">C182</f>
        <v>0</v>
      </c>
      <c r="C254" s="209">
        <f t="shared" si="40"/>
        <v>0</v>
      </c>
      <c r="J254" s="150">
        <f t="shared" si="39"/>
        <v>0</v>
      </c>
      <c r="K254" s="141"/>
    </row>
    <row r="255" spans="2:11">
      <c r="B255" s="45">
        <f t="shared" si="40"/>
        <v>0</v>
      </c>
      <c r="C255" s="209">
        <f t="shared" si="40"/>
        <v>0</v>
      </c>
      <c r="J255" s="150">
        <f t="shared" si="39"/>
        <v>0</v>
      </c>
      <c r="K255" s="141"/>
    </row>
    <row r="256" spans="2:11">
      <c r="B256" s="45">
        <f t="shared" ref="B256:C257" si="41">C219</f>
        <v>0</v>
      </c>
      <c r="C256" s="209">
        <f t="shared" si="41"/>
        <v>0</v>
      </c>
      <c r="J256" s="150">
        <f t="shared" si="39"/>
        <v>0</v>
      </c>
      <c r="K256" s="141"/>
    </row>
    <row r="257" ht="15.15" spans="2:11">
      <c r="B257" s="211">
        <f t="shared" si="41"/>
        <v>0</v>
      </c>
      <c r="C257" s="212">
        <f t="shared" si="41"/>
        <v>0</v>
      </c>
      <c r="J257" s="150">
        <f t="shared" si="39"/>
        <v>0</v>
      </c>
      <c r="K257" s="141"/>
    </row>
    <row r="258" ht="15.15" spans="2:11">
      <c r="B258" s="213" t="s">
        <v>82</v>
      </c>
      <c r="C258" s="214"/>
      <c r="J258" s="150">
        <f t="shared" si="39"/>
        <v>0</v>
      </c>
      <c r="K258" s="141"/>
    </row>
    <row r="259" spans="2:11">
      <c r="B259" s="215"/>
      <c r="C259" s="216"/>
      <c r="J259" s="150">
        <f t="shared" si="39"/>
        <v>0</v>
      </c>
      <c r="K259" s="141"/>
    </row>
    <row r="260" spans="2:11">
      <c r="B260" s="215" t="s">
        <v>83</v>
      </c>
      <c r="C260" s="216"/>
      <c r="J260" s="150">
        <f t="shared" si="39"/>
        <v>0</v>
      </c>
      <c r="K260" s="141"/>
    </row>
    <row r="261" ht="15.15" spans="2:11">
      <c r="B261" s="204"/>
      <c r="C261" s="205"/>
      <c r="J261" s="150">
        <f t="shared" si="39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2">C212</f>
        <v>0</v>
      </c>
      <c r="K264" s="139"/>
    </row>
    <row r="265" spans="2:11">
      <c r="B265" s="221"/>
      <c r="C265" s="222"/>
      <c r="J265" s="150">
        <f t="shared" si="42"/>
        <v>0</v>
      </c>
      <c r="K265" s="141"/>
    </row>
    <row r="266" spans="2:11">
      <c r="B266" s="221">
        <f t="shared" ref="B266:B272" si="43">C230</f>
        <v>0</v>
      </c>
      <c r="C266" s="222"/>
      <c r="J266" s="150">
        <f t="shared" si="42"/>
        <v>0</v>
      </c>
      <c r="K266" s="141"/>
    </row>
    <row r="267" spans="2:11">
      <c r="B267" s="221">
        <f t="shared" si="43"/>
        <v>0</v>
      </c>
      <c r="C267" s="222"/>
      <c r="J267" s="150">
        <f t="shared" si="42"/>
        <v>0</v>
      </c>
      <c r="K267" s="141"/>
    </row>
    <row r="268" spans="2:11">
      <c r="B268" s="221">
        <f t="shared" si="43"/>
        <v>0</v>
      </c>
      <c r="C268" s="222"/>
      <c r="J268" s="150">
        <f t="shared" si="42"/>
        <v>0</v>
      </c>
      <c r="K268" s="141"/>
    </row>
    <row r="269" spans="2:11">
      <c r="B269" s="221">
        <f t="shared" si="43"/>
        <v>0</v>
      </c>
      <c r="C269" s="222"/>
      <c r="J269" s="140" t="s">
        <v>76</v>
      </c>
      <c r="K269" s="144"/>
    </row>
    <row r="270" spans="2:11">
      <c r="B270" s="221">
        <f t="shared" si="43"/>
        <v>0</v>
      </c>
      <c r="C270" s="222"/>
      <c r="J270" s="157" t="s">
        <v>77</v>
      </c>
      <c r="K270" s="158"/>
    </row>
    <row r="271" ht="15.15" spans="2:11">
      <c r="B271" s="221">
        <f t="shared" si="43"/>
        <v>0</v>
      </c>
      <c r="C271" s="222"/>
      <c r="J271" s="145"/>
      <c r="K271" s="146"/>
    </row>
    <row r="272" spans="2:3">
      <c r="B272" s="221">
        <f t="shared" si="43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5:E209"/>
    <mergeCell ref="D168:E172"/>
    <mergeCell ref="D131:E135"/>
    <mergeCell ref="D94:E98"/>
    <mergeCell ref="D57:E61"/>
    <mergeCell ref="D20:E24"/>
  </mergeCells>
  <conditionalFormatting sqref="F20"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{c7bb1557-5ac0-4c6a-91f6-190c6a6b9efc}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{4ec244ee-3cbc-41af-b8e1-dcae681610ef}</x14:id>
        </ext>
      </extLst>
    </cfRule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{6a956d60-cfa0-4a0e-a71e-7d9d38dd867c}</x14:id>
        </ext>
      </extLst>
    </cfRule>
    <cfRule type="dataBar" priority="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{b548f0cb-252c-4349-b752-d13f4d0ddb41}</x14:id>
        </ext>
      </extLst>
    </cfRule>
    <cfRule type="dataBar" priority="1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{09af89aa-8697-441a-be2f-c76d9732f0a9}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{39674a6d-5eaa-41dc-8bb6-30498c1ba749}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{d44debfe-4df3-4f9c-86c6-2ee7f91d9646}</x14:id>
        </ext>
      </extLst>
    </cfRule>
    <cfRule type="dataBar" priority="1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{c207b27f-df06-40c7-ab50-354c8fc4a90d}</x14:id>
        </ext>
      </extLst>
    </cfRule>
    <cfRule type="dataBar" priority="1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{0eda6df1-ae49-4bd3-8e37-44d34dccc068}</x14:id>
        </ext>
      </extLst>
    </cfRule>
  </conditionalFormatting>
  <conditionalFormatting sqref="F57"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{d7a8f5c4-18a1-42d0-b248-660879b8bab5}</x14:id>
        </ext>
      </extLst>
    </cfRule>
    <cfRule type="dataBar" priority="1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{75c6ee0c-cbc8-4db9-a97b-1457f58bcd8d}</x14:id>
        </ext>
      </extLst>
    </cfRule>
    <cfRule type="dataBar" priority="1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{38a96c88-d96c-4313-b5f6-3e9e8fff0884}</x14:id>
        </ext>
      </extLst>
    </cfRule>
    <cfRule type="dataBar" priority="13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{0c82f2d6-6285-4834-8f92-1065def192b7}</x14:id>
        </ext>
      </extLst>
    </cfRule>
    <cfRule type="dataBar" priority="13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{a45e36d0-9052-4a3f-ad44-73bd88c964af}</x14:id>
        </ext>
      </extLst>
    </cfRule>
    <cfRule type="dataBar" priority="1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{c4541b40-4f31-48f5-8c94-f59dc401fff3}</x14:id>
        </ext>
      </extLst>
    </cfRule>
    <cfRule type="dataBar" priority="1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{02653b32-7465-4055-98ec-1f16a50a7541}</x14:id>
        </ext>
      </extLst>
    </cfRule>
    <cfRule type="dataBar" priority="1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{ca97abfa-13b8-45a4-ae99-a95ff0bd7daf}</x14:id>
        </ext>
      </extLst>
    </cfRule>
    <cfRule type="dataBar" priority="1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{1276ad53-0099-4eca-989c-d0cebc904577}</x14:id>
        </ext>
      </extLst>
    </cfRule>
  </conditionalFormatting>
  <conditionalFormatting sqref="F94"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{10822e00-6f32-481d-807b-ac7c9fa9f0a8}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{0e3af044-f8d5-45c2-9d22-ec579e26e6b0}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{5450886f-8051-446d-9423-c73d4c95dbca}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{52c94291-1657-4cfc-827d-dbeefa34fbba}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{41aa28f7-53e3-4f01-870c-19ea17aa94ec}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{72b44ff6-716b-4038-b6b8-877822839d77}</x14:id>
        </ext>
      </extLst>
    </cfRule>
    <cfRule type="dataBar" priority="1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{873602e8-26a4-4c5e-88aa-fdf221624fd0}</x14:id>
        </ext>
      </extLst>
    </cfRule>
    <cfRule type="dataBar" priority="1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{1562d254-8e50-4f22-b609-a4975035cd67}</x14:id>
        </ext>
      </extLst>
    </cfRule>
    <cfRule type="dataBar" priority="1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{0a545a65-1dff-4dde-aa3b-d6a210777199}</x14:id>
        </ext>
      </extLst>
    </cfRule>
  </conditionalFormatting>
  <conditionalFormatting sqref="F131">
    <cfRule type="dataBar" priority="1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{9a1804bf-8099-41bd-8a4d-324e463fefdf}</x14:id>
        </ext>
      </extLst>
    </cfRule>
    <cfRule type="dataBar" priority="10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{0d8794dd-2881-4f26-950c-fa9606b238c4}</x14:id>
        </ext>
      </extLst>
    </cfRule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{e9f0a0ac-30ca-44cb-ba37-5af85b5c7367}</x14:id>
        </ext>
      </extLst>
    </cfRule>
    <cfRule type="dataBar" priority="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{728cd2a2-9118-4b40-9ff1-32cc5d311a53}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{64ec5bbe-b491-4f1c-b0ce-a0e338e7d0fb}</x14:id>
        </ext>
      </extLst>
    </cfRule>
    <cfRule type="dataBar" priority="9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{bc84697e-7341-47bf-9f3e-07f097f2991d}</x14:id>
        </ext>
      </extLst>
    </cfRule>
    <cfRule type="dataBar" priority="9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{a3082552-f787-4498-bf18-bb29c1e52635}</x14:id>
        </ext>
      </extLst>
    </cfRule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{c0df1d67-9bf9-498b-a07a-0df7deb39789}</x14:id>
        </ext>
      </extLst>
    </cfRule>
    <cfRule type="dataBar" priority="10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{555c3cb9-e402-42e1-aa4f-4d83def4f929}</x14:id>
        </ext>
      </extLst>
    </cfRule>
  </conditionalFormatting>
  <conditionalFormatting sqref="F168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{3578453c-4352-4ac7-94ab-a2d83e7c08fc}</x14:id>
        </ext>
      </extLst>
    </cfRule>
    <cfRule type="dataBar" priority="7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{f8954083-fd1a-4c66-951b-a4795bc82871}</x14:id>
        </ext>
      </extLst>
    </cfRule>
    <cfRule type="dataBar" priority="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{5dc07838-a536-46f4-82ee-6fa3456364a0}</x14:id>
        </ext>
      </extLst>
    </cfRule>
    <cfRule type="dataBar" priority="8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{4f3a87a1-cf8f-4595-8b64-b22a7dbdec9a}</x14:id>
        </ext>
      </extLst>
    </cfRule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{60dd6e19-2305-411b-9a2d-b79f95561e89}</x14:id>
        </ext>
      </extLst>
    </cfRule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{6735ee44-f29a-478d-9dcc-3e3f749b2db7}</x14:id>
        </ext>
      </extLst>
    </cfRule>
    <cfRule type="dataBar" priority="8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{d9790ca7-870b-42e2-bcc4-1274891df0fe}</x14:id>
        </ext>
      </extLst>
    </cfRule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{c1908562-e063-4d2a-ad2b-3501aeafb72b}</x14:id>
        </ext>
      </extLst>
    </cfRule>
    <cfRule type="dataBar" priority="7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{14daa0a3-a786-4583-b66c-e9b3adae2955}</x14:id>
        </ext>
      </extLst>
    </cfRule>
  </conditionalFormatting>
  <conditionalFormatting sqref="F205"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{b9c96465-3d79-4177-a72d-57eccc4afc4d}</x14:id>
        </ext>
      </extLst>
    </cfRule>
    <cfRule type="dataBar" priority="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{d4b7b4ed-eb8d-470a-9ec7-9ec95f2f2867}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{dc64c237-182e-4836-8453-0219290257a5}</x14:id>
        </ext>
      </extLst>
    </cfRule>
    <cfRule type="dataBar" priority="5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{90ca1614-5faf-4a23-b77b-79562f02d01a}</x14:id>
        </ext>
      </extLst>
    </cfRule>
    <cfRule type="dataBar" priority="6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{5775e0d1-4aef-4992-834d-fde26874990f}</x14:id>
        </ext>
      </extLst>
    </cfRule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{3e01cae1-c59e-4082-9f1d-876242b0f39a}</x14:id>
        </ext>
      </extLst>
    </cfRule>
    <cfRule type="dataBar" priority="6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{5bd5a9eb-0020-4b68-bcc5-930c521b8c44}</x14:id>
        </ext>
      </extLst>
    </cfRule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{35e617af-f0d4-45af-8016-1c7cb94b08a1}</x14:id>
        </ext>
      </extLst>
    </cfRule>
    <cfRule type="dataBar" priority="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{cf793c00-d8fa-4622-9bc1-99f3f6ed0399}</x14:id>
        </ext>
      </extLst>
    </cfRule>
  </conditionalFormatting>
  <conditionalFormatting sqref="F27:F31">
    <cfRule type="dataBar" priority="1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{a3425547-c115-4103-8467-1f320d6d739d}</x14:id>
        </ext>
      </extLst>
    </cfRule>
    <cfRule type="dataBar" priority="1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{2db7cb72-f049-4d1a-a86c-6bf72fc2d1a7}</x14:id>
        </ext>
      </extLst>
    </cfRule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{42bacf5d-0262-4042-a557-1ffa2a9508b0}</x14:id>
        </ext>
      </extLst>
    </cfRule>
    <cfRule type="dataBar" priority="1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{b9c2ad74-b25c-4da1-ac2e-f983183a8b55}</x14:id>
        </ext>
      </extLst>
    </cfRule>
  </conditionalFormatting>
  <conditionalFormatting sqref="F34:F38">
    <cfRule type="dataBar" priority="1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{ec090282-7c23-474f-9b1f-9d912389f456}</x14:id>
        </ext>
      </extLst>
    </cfRule>
    <cfRule type="dataBar" priority="1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{47d4c099-c6a3-4a78-9a02-8d043b7ccb8d}</x14:id>
        </ext>
      </extLst>
    </cfRule>
  </conditionalFormatting>
  <conditionalFormatting sqref="F42:F51">
    <cfRule type="dataBar" priority="1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{ec21720e-1d22-44fd-ab7d-7dee6fba80dd}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{ae056835-7a38-42dc-b7b9-b402085f6cc1}</x14:id>
        </ext>
      </extLst>
    </cfRule>
    <cfRule type="dataBar" priority="1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{c148cf3b-63a3-43ac-8d8f-20aa6f9d5a09}</x14:id>
        </ext>
      </extLst>
    </cfRule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{82dd617c-6548-4490-b65a-b2a09c29710c}</x14:id>
        </ext>
      </extLst>
    </cfRule>
  </conditionalFormatting>
  <conditionalFormatting sqref="F64:F68">
    <cfRule type="dataBar" priority="12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{1be27f65-6eeb-4c49-b095-bd48fa7a2256}</x14:id>
        </ext>
      </extLst>
    </cfRule>
    <cfRule type="dataBar" priority="1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{b0ec74f5-19ca-44db-9240-3c73bca4c418}</x14:id>
        </ext>
      </extLst>
    </cfRule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{fe90f031-6b4b-4bf6-8ee1-4d7a6986164f}</x14:id>
        </ext>
      </extLst>
    </cfRule>
    <cfRule type="dataBar" priority="13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{5babb3c3-5fdd-4550-8880-2c9d830ed213}</x14:id>
        </ext>
      </extLst>
    </cfRule>
  </conditionalFormatting>
  <conditionalFormatting sqref="F71:F75">
    <cfRule type="dataBar" priority="12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{4a52530a-6274-4d45-b8de-7ea1451cb994}</x14:id>
        </ext>
      </extLst>
    </cfRule>
    <cfRule type="dataBar" priority="13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{9f3cee14-cc37-4c20-a7ef-7ede1d02e75c}</x14:id>
        </ext>
      </extLst>
    </cfRule>
  </conditionalFormatting>
  <conditionalFormatting sqref="F79:F88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{4037ae58-9143-42f7-9236-5207cf9fa563}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{6293028a-85dd-44e6-af19-68dd555c4069}</x14:id>
        </ext>
      </extLst>
    </cfRule>
    <cfRule type="dataBar" priority="1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{dd27be91-3f04-4311-a8b5-18acc63aeaf0}</x14:id>
        </ext>
      </extLst>
    </cfRule>
    <cfRule type="dataBar" priority="13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{53e3fdd2-67f0-43eb-b7db-9daa3fe408be}</x14:id>
        </ext>
      </extLst>
    </cfRule>
  </conditionalFormatting>
  <conditionalFormatting sqref="F89:F90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{9c8b59ae-c5fa-482c-a7fd-9edbb32de390}</x14:id>
        </ext>
      </extLst>
    </cfRule>
  </conditionalFormatting>
  <conditionalFormatting sqref="F101:F105"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{9c9b1e0d-79b3-4882-821d-72e86919cfc2}</x14:id>
        </ext>
      </extLst>
    </cfRule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{3168c065-bfcd-4109-89b0-e94b272d3ec7}</x14:id>
        </ext>
      </extLst>
    </cfRule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{9a352f5b-ebf4-419e-a9c3-be1daf8c1f7c}</x14:id>
        </ext>
      </extLst>
    </cfRule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{c31023ba-7584-4660-b08b-4a29826c438e}</x14:id>
        </ext>
      </extLst>
    </cfRule>
  </conditionalFormatting>
  <conditionalFormatting sqref="F108:F112"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{be2c092c-500d-4808-bf1f-baa90d1bc397}</x14:id>
        </ext>
      </extLst>
    </cfRule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{d51fa3b4-9029-4612-89f0-b45abc6faeec}</x14:id>
        </ext>
      </extLst>
    </cfRule>
  </conditionalFormatting>
  <conditionalFormatting sqref="F116:F125"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{034aa59f-ad3f-44d2-82fd-2bd7fb1a56a7}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{88cf12ae-6e84-4d27-8863-22c7840479cb}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{a68c9910-cb16-41fe-b366-7fbf4b8ef1ad}</x14:id>
        </ext>
      </extLst>
    </cfRule>
    <cfRule type="dataBar" priority="1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{303b043c-e526-45c1-8fd2-4123a6397721}</x14:id>
        </ext>
      </extLst>
    </cfRule>
  </conditionalFormatting>
  <conditionalFormatting sqref="F126:F127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{45e6a50c-ca87-46bd-9711-a6c5ecf6a622}</x14:id>
        </ext>
      </extLst>
    </cfRule>
  </conditionalFormatting>
  <conditionalFormatting sqref="F138:F142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{21176e69-661b-4c16-b66b-df37dbcd7c46}</x14:id>
        </ext>
      </extLst>
    </cfRule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{65515af0-4ee1-4f8c-82a7-d35b1c5fd3c3}</x14:id>
        </ext>
      </extLst>
    </cfRule>
    <cfRule type="dataBar" priority="8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{72ab9d3f-8a30-43a6-b32a-119bb24be3b8}</x14:id>
        </ext>
      </extLst>
    </cfRule>
    <cfRule type="dataBar" priority="9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{708dc945-7b3e-4b1f-8907-c99460497ce4}</x14:id>
        </ext>
      </extLst>
    </cfRule>
  </conditionalFormatting>
  <conditionalFormatting sqref="F145:F149">
    <cfRule type="dataBar" priority="9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{30447dcc-cf65-4609-952a-b4e3ae1fe4d5}</x14:id>
        </ext>
      </extLst>
    </cfRule>
    <cfRule type="dataBar" priority="8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{b2503181-2a4a-4eb7-951f-bf891a4a8267}</x14:id>
        </ext>
      </extLst>
    </cfRule>
  </conditionalFormatting>
  <conditionalFormatting sqref="F153:F162">
    <cfRule type="dataBar" priority="9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{9eb2e85a-e662-488f-beb1-e925c2b84bec}</x14:id>
        </ext>
      </extLst>
    </cfRule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{ce9177fd-be96-400a-96e1-71fee230ceae}</x14:id>
        </ext>
      </extLst>
    </cfRule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{7965d1f1-b7b6-47c7-abaa-2bc162adb7dd}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{ac677b07-8563-433d-b110-4a957dd89681}</x14:id>
        </ext>
      </extLst>
    </cfRule>
  </conditionalFormatting>
  <conditionalFormatting sqref="F163:F164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{df89be19-4612-4fd0-8114-552ad1ec9157}</x14:id>
        </ext>
      </extLst>
    </cfRule>
  </conditionalFormatting>
  <conditionalFormatting sqref="F175:F179"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{7520d9ec-09f3-4778-9f95-87e6ee9151a3}</x14:id>
        </ext>
      </extLst>
    </cfRule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{d9995e21-2a10-4ee0-bdcb-0e952887244c}</x14:id>
        </ext>
      </extLst>
    </cfRule>
    <cfRule type="dataBar" priority="7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{42d6f348-2f14-4678-8f09-cc3de73ca98a}</x14:id>
        </ext>
      </extLst>
    </cfRule>
    <cfRule type="dataBar" priority="6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{e60590bc-1b95-4abf-b8d5-712d7e290881}</x14:id>
        </ext>
      </extLst>
    </cfRule>
  </conditionalFormatting>
  <conditionalFormatting sqref="F182:F186">
    <cfRule type="dataBar" priority="7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{25412ca9-09f0-437f-a8ce-2a91d214c105}</x14:id>
        </ext>
      </extLst>
    </cfRule>
    <cfRule type="dataBar" priority="6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{1a233f9c-f883-421c-8a22-a147b5f7caf5}</x14:id>
        </ext>
      </extLst>
    </cfRule>
  </conditionalFormatting>
  <conditionalFormatting sqref="F190:F199">
    <cfRule type="dataBar" priority="7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{e1dfb86a-2b22-40bf-a5e5-16a968192490}</x14:id>
        </ext>
      </extLst>
    </cfRule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{26a4b3d0-4071-4752-a901-8e8e7a72764d}</x14:id>
        </ext>
      </extLst>
    </cfRule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{c953b9cd-70bf-48bf-8f70-64a709843855}</x14:id>
        </ext>
      </extLst>
    </cfRule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{d9019ed6-5691-475c-9c85-57fb395b53e6}</x14:id>
        </ext>
      </extLst>
    </cfRule>
  </conditionalFormatting>
  <conditionalFormatting sqref="F200:F201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{de0c7530-932c-4f4d-b12b-ee9f7741740a}</x14:id>
        </ext>
      </extLst>
    </cfRule>
  </conditionalFormatting>
  <conditionalFormatting sqref="F212:F216">
    <cfRule type="dataBar" priority="5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{d50bc622-e61a-492d-8260-5a0dba21b392}</x14:id>
        </ext>
      </extLst>
    </cfRule>
    <cfRule type="dataBar" priority="4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{10dc49e8-dfd1-4c68-a6fc-d50572d7be0a}</x14:id>
        </ext>
      </extLst>
    </cfRule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{d0c3f861-34dc-48ae-b490-b2afd61fe826}</x14:id>
        </ext>
      </extLst>
    </cfRule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{e04297b2-2cc2-43d6-9648-e3f2c5139041}</x14:id>
        </ext>
      </extLst>
    </cfRule>
  </conditionalFormatting>
  <conditionalFormatting sqref="F219:F223">
    <cfRule type="dataBar" priority="5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{48f83e11-66c2-4b53-9799-f198ae4478fb}</x14:id>
        </ext>
      </extLst>
    </cfRule>
    <cfRule type="dataBar" priority="4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{f9c8b312-d27b-4bf7-a7b1-eaf268d3f0a1}</x14:id>
        </ext>
      </extLst>
    </cfRule>
  </conditionalFormatting>
  <conditionalFormatting sqref="F227:F236"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{6987cfe3-0dc2-429f-9054-0ca795dc447c}</x14:id>
        </ext>
      </extLst>
    </cfRule>
    <cfRule type="dataBar" priority="5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{c69784bd-8900-4b37-b622-de7d87834af9}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{64090513-d117-4dea-ae7f-e8fd1a6bda89}</x14:id>
        </ext>
      </extLst>
    </cfRule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{00b838a7-2590-4eb8-ad2f-cd757073bd39}</x14:id>
        </ext>
      </extLst>
    </cfRule>
  </conditionalFormatting>
  <conditionalFormatting sqref="F237:F238">
    <cfRule type="dataBar" priority="1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{d43756b5-e7f8-4948-b1c7-3cdc9905ddb5}</x14:id>
        </ext>
      </extLst>
    </cfRule>
  </conditionalFormatting>
  <conditionalFormatting sqref="G27:G31">
    <cfRule type="containsText" dxfId="3" priority="41" operator="between" text="Complete">
      <formula>NOT(ISERROR(SEARCH("Complete",G27)))</formula>
    </cfRule>
    <cfRule type="containsText" dxfId="4" priority="42" operator="between" text="In Progress">
      <formula>NOT(ISERROR(SEARCH("In Progress",G27)))</formula>
    </cfRule>
  </conditionalFormatting>
  <conditionalFormatting sqref="G34:G38">
    <cfRule type="containsText" dxfId="3" priority="29" operator="between" text="Complete">
      <formula>NOT(ISERROR(SEARCH("Complete",G34)))</formula>
    </cfRule>
    <cfRule type="containsText" dxfId="4" priority="30" operator="between" text="In Progress">
      <formula>NOT(ISERROR(SEARCH("In Progress",G34)))</formula>
    </cfRule>
  </conditionalFormatting>
  <conditionalFormatting sqref="G42:G51"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  <cfRule type="containsText" dxfId="4" priority="1" operator="between" text="In Progress">
      <formula>NOT(ISERROR(SEARCH("In Progress",G42)))</formula>
    </cfRule>
  </conditionalFormatting>
  <conditionalFormatting sqref="G64:G68">
    <cfRule type="containsText" dxfId="3" priority="39" operator="between" text="Complete">
      <formula>NOT(ISERROR(SEARCH("Complete",G64)))</formula>
    </cfRule>
    <cfRule type="containsText" dxfId="4" priority="40" operator="between" text="In Progress">
      <formula>NOT(ISERROR(SEARCH("In Progress",G64)))</formula>
    </cfRule>
  </conditionalFormatting>
  <conditionalFormatting sqref="G71:G75">
    <cfRule type="containsText" dxfId="3" priority="27" operator="between" text="Complete">
      <formula>NOT(ISERROR(SEARCH("Complete",G71)))</formula>
    </cfRule>
    <cfRule type="containsText" dxfId="4" priority="28" operator="between" text="In Progress">
      <formula>NOT(ISERROR(SEARCH("In Progress",G71)))</formula>
    </cfRule>
  </conditionalFormatting>
  <conditionalFormatting sqref="G79:G88">
    <cfRule type="containsText" dxfId="4" priority="4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5" priority="6" operator="between" text="In Progress">
      <formula>NOT(ISERROR(SEARCH("In Progress",G79)))</formula>
    </cfRule>
  </conditionalFormatting>
  <conditionalFormatting sqref="G101:G105">
    <cfRule type="containsText" dxfId="3" priority="37" operator="between" text="Complete">
      <formula>NOT(ISERROR(SEARCH("Complete",G101)))</formula>
    </cfRule>
    <cfRule type="containsText" dxfId="4" priority="38" operator="between" text="In Progress">
      <formula>NOT(ISERROR(SEARCH("In Progress",G101)))</formula>
    </cfRule>
  </conditionalFormatting>
  <conditionalFormatting sqref="G108:G112">
    <cfRule type="containsText" dxfId="4" priority="26" operator="between" text="In Progress">
      <formula>NOT(ISERROR(SEARCH("In Progress",G108)))</formula>
    </cfRule>
    <cfRule type="containsText" dxfId="3" priority="25" operator="between" text="Complete">
      <formula>NOT(ISERROR(SEARCH("Complete",G108)))</formula>
    </cfRule>
  </conditionalFormatting>
  <conditionalFormatting sqref="G116:G125">
    <cfRule type="containsText" dxfId="3" priority="8" operator="between" text="Complete">
      <formula>NOT(ISERROR(SEARCH("Complete",G116)))</formula>
    </cfRule>
    <cfRule type="containsText" dxfId="4" priority="7" operator="between" text="In Progress">
      <formula>NOT(ISERROR(SEARCH("In Progress",G116)))</formula>
    </cfRule>
    <cfRule type="containsText" dxfId="5" priority="9" operator="between" text="In Progress">
      <formula>NOT(ISERROR(SEARCH("In Progress",G116)))</formula>
    </cfRule>
  </conditionalFormatting>
  <conditionalFormatting sqref="G138:G142">
    <cfRule type="containsText" dxfId="4" priority="36" operator="between" text="In Progress">
      <formula>NOT(ISERROR(SEARCH("In Progress",G138)))</formula>
    </cfRule>
    <cfRule type="containsText" dxfId="3" priority="35" operator="between" text="Complete">
      <formula>NOT(ISERROR(SEARCH("Complete",G138)))</formula>
    </cfRule>
  </conditionalFormatting>
  <conditionalFormatting sqref="G145:G149">
    <cfRule type="containsText" dxfId="4" priority="24" operator="between" text="In Progress">
      <formula>NOT(ISERROR(SEARCH("In Progress",G145)))</formula>
    </cfRule>
    <cfRule type="containsText" dxfId="3" priority="23" operator="between" text="Complete">
      <formula>NOT(ISERROR(SEARCH("Complete",G145)))</formula>
    </cfRule>
  </conditionalFormatting>
  <conditionalFormatting sqref="G153:G162">
    <cfRule type="containsText" dxfId="5" priority="12" operator="between" text="In Progress">
      <formula>NOT(ISERROR(SEARCH("In Progress",G153)))</formula>
    </cfRule>
    <cfRule type="containsText" dxfId="4" priority="10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</conditionalFormatting>
  <conditionalFormatting sqref="G175:G179">
    <cfRule type="containsText" dxfId="4" priority="34" operator="between" text="In Progress">
      <formula>NOT(ISERROR(SEARCH("In Progress",G175)))</formula>
    </cfRule>
    <cfRule type="containsText" dxfId="3" priority="33" operator="between" text="Complete">
      <formula>NOT(ISERROR(SEARCH("Complete",G175)))</formula>
    </cfRule>
  </conditionalFormatting>
  <conditionalFormatting sqref="G182:G186">
    <cfRule type="containsText" dxfId="4" priority="22" operator="between" text="In Progress">
      <formula>NOT(ISERROR(SEARCH("In Progress",G182)))</formula>
    </cfRule>
    <cfRule type="containsText" dxfId="3" priority="21" operator="between" text="Complete">
      <formula>NOT(ISERROR(SEARCH("Complete",G182)))</formula>
    </cfRule>
  </conditionalFormatting>
  <conditionalFormatting sqref="G190:G199">
    <cfRule type="containsText" dxfId="3" priority="14" operator="between" text="Complete">
      <formula>NOT(ISERROR(SEARCH("Complete",G190)))</formula>
    </cfRule>
    <cfRule type="containsText" dxfId="5" priority="15" operator="between" text="In Progress">
      <formula>NOT(ISERROR(SEARCH("In Progress",G190)))</formula>
    </cfRule>
    <cfRule type="containsText" dxfId="4" priority="13" operator="between" text="In Progress">
      <formula>NOT(ISERROR(SEARCH("In Progress",G190)))</formula>
    </cfRule>
  </conditionalFormatting>
  <conditionalFormatting sqref="G212:G216">
    <cfRule type="containsText" dxfId="4" priority="32" operator="between" text="In Progress">
      <formula>NOT(ISERROR(SEARCH("In Progress",G212)))</formula>
    </cfRule>
    <cfRule type="containsText" dxfId="3" priority="31" operator="between" text="Complete">
      <formula>NOT(ISERROR(SEARCH("Complete",G212)))</formula>
    </cfRule>
  </conditionalFormatting>
  <conditionalFormatting sqref="G219:G223">
    <cfRule type="containsText" dxfId="3" priority="19" operator="between" text="Complete">
      <formula>NOT(ISERROR(SEARCH("Complete",G219)))</formula>
    </cfRule>
    <cfRule type="containsText" dxfId="4" priority="20" operator="between" text="In Progress">
      <formula>NOT(ISERROR(SEARCH("In Progress",G219)))</formula>
    </cfRule>
  </conditionalFormatting>
  <conditionalFormatting sqref="G227:G236">
    <cfRule type="containsText" dxfId="4" priority="16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5" priority="18" operator="between" text="In Progress">
      <formula>NOT(ISERROR(SEARCH("In Progress",G227)))</formula>
    </cfRule>
  </conditionalFormatting>
  <conditionalFormatting sqref="H242:H251">
    <cfRule type="dataBar" priority="1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{c0c8f66f-2f63-43b5-9400-494fee00bea5}</x14:id>
        </ext>
      </extLst>
    </cfRule>
  </conditionalFormatting>
  <conditionalFormatting sqref="D5:E14;D4;E3:E4"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{96bc0262-ec30-48f6-a64b-79f02411621d}</x14:id>
        </ext>
      </extLst>
    </cfRule>
  </conditionalFormatting>
  <conditionalFormatting sqref="F34:F38;F52:F53;F27:F31;F2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{84c7b47c-c491-4d82-ab33-6f913d0bcb46}</x14:id>
        </ext>
      </extLst>
    </cfRule>
  </conditionalFormatting>
  <conditionalFormatting sqref="F71:F75;F64:F68;F57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{9360bf8e-fad1-448a-a239-b251b7ec43c0}</x14:id>
        </ext>
      </extLst>
    </cfRule>
  </conditionalFormatting>
  <conditionalFormatting sqref="F108:F112;F101:F105;F94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{74e358cb-49b0-4759-90b5-827ee2706053}</x14:id>
        </ext>
      </extLst>
    </cfRule>
  </conditionalFormatting>
  <conditionalFormatting sqref="F145:F149;F138:F142;F131"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{0c54ed22-11d2-4176-b38a-36ec1971ed9f}</x14:id>
        </ext>
      </extLst>
    </cfRule>
  </conditionalFormatting>
  <conditionalFormatting sqref="F182:F186;F175:F179;F168"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{c3556393-e16a-4151-814b-dca513a2a59d}</x14:id>
        </ext>
      </extLst>
    </cfRule>
  </conditionalFormatting>
  <conditionalFormatting sqref="F219:F223;F212:F216;F205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{5dd22500-aaf7-425e-8072-e1cfea70b22a}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bb1557-5ac0-4c6a-91f6-190c6a6b9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ec244ee-3cbc-41af-b8e1-dcae681610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a956d60-cfa0-4a0e-a71e-7d9d38dd86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548f0cb-252c-4349-b752-d13f4d0ddb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9af89aa-8697-441a-be2f-c76d9732f0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9674a6d-5eaa-41dc-8bb6-30498c1ba7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4debfe-4df3-4f9c-86c6-2ee7f91d96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207b27f-df06-40c7-ab50-354c8fc4a9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da6df1-ae49-4bd3-8e37-44d34dccc068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d7a8f5c4-18a1-42d0-b248-660879b8ba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c6ee0c-cbc8-4db9-a97b-1457f58bcd8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8a96c88-d96c-4313-b5f6-3e9e8fff08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c82f2d6-6285-4834-8f92-1065def192b7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45e36d0-9052-4a3f-ad44-73bd88c964a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541b40-4f31-48f5-8c94-f59dc401ff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2653b32-7465-4055-98ec-1f16a50a754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a97abfa-13b8-45a4-ae99-a95ff0bd7d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76ad53-0099-4eca-989c-d0cebc9045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10822e00-6f32-481d-807b-ac7c9fa9f0a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3af044-f8d5-45c2-9d22-ec579e26e6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450886f-8051-446d-9423-c73d4c95dbc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2c94291-1657-4cfc-827d-dbeefa34fbb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1aa28f7-53e3-4f01-870c-19ea17aa94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b44ff6-716b-4038-b6b8-87782283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3602e8-26a4-4c5e-88aa-fdf221624f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562d254-8e50-4f22-b609-a4975035c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a545a65-1dff-4dde-aa3b-d6a21077719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9a1804bf-8099-41bd-8a4d-324e463fef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d8794dd-2881-4f26-950c-fa9606b238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9f0a0ac-30ca-44cb-ba37-5af85b5c73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8cd2a2-9118-4b40-9ff1-32cc5d311a5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ec5bbe-b491-4f1c-b0ce-a0e338e7d0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c84697e-7341-47bf-9f3e-07f097f2991d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3082552-f787-4498-bf18-bb29c1e5263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df1d67-9bf9-498b-a07a-0df7deb397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55c3cb9-e402-42e1-aa4f-4d83def4f9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3578453c-4352-4ac7-94ab-a2d83e7c08f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954083-fd1a-4c66-951b-a4795bc8287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dc07838-a536-46f4-82ee-6fa3456364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f3a87a1-cf8f-4595-8b64-b22a7dbdec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0dd6e19-2305-411b-9a2d-b79f95561e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735ee44-f29a-478d-9dcc-3e3f749b2db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790ca7-870b-42e2-bcc4-1274891df0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1908562-e063-4d2a-ad2b-3501aeafb7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4daa0a3-a786-4583-b66c-e9b3adae295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b9c96465-3d79-4177-a72d-57eccc4afc4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b7b4ed-eb8d-470a-9ec7-9ec95f2f28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c64c237-182e-4836-8453-0219290257a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0ca1614-5faf-4a23-b77b-79562f02d01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775e0d1-4aef-4992-834d-fde26874990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e01cae1-c59e-4082-9f1d-876242b0f3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bd5a9eb-0020-4b68-bcc5-930c521b8c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5e617af-f0d4-45af-8016-1c7cb94b08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f793c00-d8fa-4622-9bc1-99f3f6ed03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a3425547-c115-4103-8467-1f320d6d739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b7cb72-f049-4d1a-a86c-6bf72fc2d1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2bacf5d-0262-4042-a557-1ffa2a9508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b9c2ad74-b25c-4da1-ac2e-f983183a8b5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ec090282-7c23-474f-9b1f-9d912389f45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7d4c099-c6a3-4a78-9a02-8d043b7ccb8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ec21720e-1d22-44fd-ab7d-7dee6fba80d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e056835-7a38-42dc-b7b9-b402085f6c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148cf3b-63a3-43ac-8d8f-20aa6f9d5a0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2dd617c-6548-4490-b65a-b2a09c29710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1be27f65-6eeb-4c49-b095-bd48fa7a225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0ec74f5-19ca-44db-9240-3c73bca4c4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e90f031-6b4b-4bf6-8ee1-4d7a698616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5babb3c3-5fdd-4550-8880-2c9d830ed2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4a52530a-6274-4d45-b8de-7ea1451cb99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3cee14-cc37-4c20-a7ef-7ede1d02e75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4037ae58-9143-42f7-9236-5207cf9fa5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6293028a-85dd-44e6-af19-68dd555c4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27be91-3f04-4311-a8b5-18acc63aeaf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e3fdd2-67f0-43eb-b7db-9daa3fe408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9c8b59ae-c5fa-482c-a7fd-9edbb32de39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9c9b1e0d-79b3-4882-821d-72e86919cf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168c065-bfcd-4109-89b0-e94b272d3e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9a352f5b-ebf4-419e-a9c3-be1daf8c1f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1023ba-7584-4660-b08b-4a29826c43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be2c092c-500d-4808-bf1f-baa90d1bc39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51fa3b4-9029-4612-89f0-b45abc6fae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034aa59f-ad3f-44d2-82fd-2bd7fb1a56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8cf12ae-6e84-4d27-8863-22c7840479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68c9910-cb16-41fe-b366-7fbf4b8ef1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03b043c-e526-45c1-8fd2-4123a63977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45e6a50c-ca87-46bd-9711-a6c5ecf6a62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21176e69-661b-4c16-b66b-df37dbcd7c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65515af0-4ee1-4f8c-82a7-d35b1c5fd3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ab9d3f-8a30-43a6-b32a-119bb24be3b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08dc945-7b3e-4b1f-8907-c99460497ce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30447dcc-cf65-4609-952a-b4e3ae1fe4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503181-2a4a-4eb7-951f-bf891a4a826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9eb2e85a-e662-488f-beb1-e925c2b84b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e9177fd-be96-400a-96e1-71fee230ce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965d1f1-b7b6-47c7-abaa-2bc162adb7d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ac677b07-8563-433d-b110-4a957dd89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df89be19-4612-4fd0-8114-552ad1ec915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7520d9ec-09f3-4778-9f95-87e6ee9151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995e21-2a10-4ee0-bdcb-0e95288724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42d6f348-2f14-4678-8f09-cc3de73ca98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60590bc-1b95-4abf-b8d5-712d7e29088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25412ca9-09f0-437f-a8ce-2a91d214c10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a233f9c-f883-421c-8a22-a147b5f7caf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e1dfb86a-2b22-40bf-a5e5-16a9681924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6a4b3d0-4071-4752-a901-8e8e7a7276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953b9cd-70bf-48bf-8f70-64a7098438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9019ed6-5691-475c-9c85-57fb395b53e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de0c7530-932c-4f4d-b12b-ee9f7741740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d50bc622-e61a-492d-8260-5a0dba21b39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dc49e8-dfd1-4c68-a6fc-d50572d7be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0c3f861-34dc-48ae-b490-b2afd61fe8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4297b2-2cc2-43d6-9648-e3f2c51390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48f83e11-66c2-4b53-9799-f198ae4478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c8b312-d27b-4bf7-a7b1-eaf268d3f0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6987cfe3-0dc2-429f-9054-0ca795dc447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c69784bd-8900-4b37-b622-de7d87834af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090513-d117-4dea-ae7f-e8fd1a6bda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b838a7-2590-4eb8-ad2f-cd757073bd3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d43756b5-e7f8-4948-b1c7-3cdc9905dd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c0c8f66f-2f63-43b5-9400-494fee00bea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96bc0262-ec30-48f6-a64b-79f02411621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84c7b47c-c491-4d82-ab33-6f913d0bcb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9360bf8e-fad1-448a-a239-b251b7ec43c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74e358cb-49b0-4759-90b5-827ee270605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0c54ed22-11d2-4176-b38a-36ec1971ed9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c3556393-e16a-4151-814b-dca513a2a59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5dd22500-aaf7-425e-8072-e1cfea70b22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50" zoomScaleNormal="50" topLeftCell="A213" workbookViewId="0">
      <selection activeCell="C173" sqref="C173:H173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45716</v>
      </c>
    </row>
    <row r="5" ht="30" customHeight="1" spans="2:11">
      <c r="B5" s="8" t="s">
        <v>48</v>
      </c>
      <c r="C5" s="9"/>
      <c r="D5" s="10"/>
      <c r="E5" s="72">
        <v>0.99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>
        <v>0.99</v>
      </c>
      <c r="J11" s="137" t="str">
        <f t="shared" ref="J11:J20" si="1">C42</f>
        <v>consume github add some test - make changes if requested</v>
      </c>
      <c r="K11" s="138"/>
    </row>
    <row r="12" ht="30" customHeight="1" spans="2:11">
      <c r="B12" s="13" t="s">
        <v>55</v>
      </c>
      <c r="C12" s="14"/>
      <c r="D12" s="10"/>
      <c r="E12" s="72">
        <v>0.84</v>
      </c>
      <c r="J12" s="140" t="str">
        <f t="shared" si="1"/>
        <v>create a REST api to interact with actual database - make changes if requested</v>
      </c>
      <c r="K12" s="144"/>
    </row>
    <row r="13" ht="30" customHeight="1" spans="2:11">
      <c r="B13" s="13" t="s">
        <v>56</v>
      </c>
      <c r="C13" s="14"/>
      <c r="D13" s="10"/>
      <c r="E13" s="72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si="1"/>
        <v>Python and MongoDB - continue</v>
      </c>
      <c r="K14" s="144"/>
    </row>
    <row r="15" ht="30" customHeight="1" spans="2:11">
      <c r="B15" s="16" t="s">
        <v>21</v>
      </c>
      <c r="C15" s="17"/>
      <c r="D15" s="17"/>
      <c r="E15" s="78"/>
      <c r="J15" s="140">
        <f t="shared" si="1"/>
        <v>0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>
        <f t="shared" si="1"/>
        <v>0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45716</v>
      </c>
      <c r="C20" s="23">
        <v>0.208333333333333</v>
      </c>
      <c r="D20" s="24" t="s">
        <v>63</v>
      </c>
      <c r="E20" s="82"/>
      <c r="F20" s="83">
        <v>1</v>
      </c>
      <c r="G20" s="84" t="str">
        <f>IF(F20=100%,"Complete",IF(AND(F20&lt;100%,F20&gt;0%),"In Progress","Not Started"))</f>
        <v>Complete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45719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>
        <f t="shared" ref="J31:K35" si="4">C71</f>
        <v>0</v>
      </c>
      <c r="K31" s="139">
        <f t="shared" si="4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consume github add some test - make changes if requested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create a REST api to interact with actual database - make changes 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6"/>
        <v>Python and MongoDB - continue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>
        <f t="shared" si="6"/>
        <v>0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54" t="s">
        <v>111</v>
      </c>
      <c r="D42" s="55"/>
      <c r="E42" s="121" t="s">
        <v>73</v>
      </c>
      <c r="F42" s="122">
        <v>1</v>
      </c>
      <c r="G42" s="123" t="str">
        <f t="shared" si="5"/>
        <v>Complete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88</v>
      </c>
      <c r="D43" s="57"/>
      <c r="E43" s="125"/>
      <c r="F43" s="126">
        <v>1</v>
      </c>
      <c r="G43" s="123" t="str">
        <f t="shared" si="5"/>
        <v>Complete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 t="s">
        <v>112</v>
      </c>
      <c r="D45" s="61"/>
      <c r="E45" s="128" t="s">
        <v>74</v>
      </c>
      <c r="F45" s="126">
        <v>1</v>
      </c>
      <c r="G45" s="123" t="str">
        <f t="shared" si="5"/>
        <v>Complete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/>
      <c r="D46" s="63"/>
      <c r="E46" s="129" t="s">
        <v>75</v>
      </c>
      <c r="F46" s="126"/>
      <c r="G46" s="123" t="str">
        <f t="shared" si="5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>
        <f t="shared" ref="J48:J52" si="7">C64</f>
        <v>0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45719</v>
      </c>
      <c r="C57" s="23">
        <v>0.208333333333333</v>
      </c>
      <c r="D57" s="24" t="s">
        <v>63</v>
      </c>
      <c r="E57" s="82"/>
      <c r="F57" s="83">
        <v>1</v>
      </c>
      <c r="G57" s="84" t="str">
        <f t="shared" si="5"/>
        <v>Complete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45719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74" si="8">J31</f>
        <v>0</v>
      </c>
      <c r="K60" s="164">
        <f t="shared" si="8"/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8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15.15" spans="2:14">
      <c r="B64" s="22"/>
      <c r="C64" s="33"/>
      <c r="D64" s="34"/>
      <c r="E64" s="34"/>
      <c r="F64" s="94"/>
      <c r="G64" s="95" t="str">
        <f t="shared" ref="G64:G68" si="9">IF(F64=100%,"Complete",IF(AND(F64&lt;100%,F64&gt;0%),"In Progress","Not Started"))</f>
        <v>Not Started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9"/>
        <v>Not Started</v>
      </c>
      <c r="H65" s="98"/>
      <c r="J65" s="174" t="str">
        <f t="shared" si="8"/>
        <v>consume github add some test - make changes if requested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9"/>
        <v>Not Started</v>
      </c>
      <c r="H66" s="98"/>
      <c r="J66" s="175" t="str">
        <f t="shared" si="8"/>
        <v>create a REST api to interact with actual database - make changes 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9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9"/>
        <v>Not Started</v>
      </c>
      <c r="H68" s="98"/>
      <c r="J68" s="175" t="str">
        <f t="shared" si="8"/>
        <v>Python and MongoDB - continue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>
        <f t="shared" si="8"/>
        <v>0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spans="2:11">
      <c r="B71" s="22"/>
      <c r="C71" s="42"/>
      <c r="D71" s="43"/>
      <c r="E71" s="105"/>
      <c r="F71" s="106"/>
      <c r="G71" s="107" t="str">
        <f t="shared" ref="G71:G94" si="10">IF(F71=100%,"Complete",IF(AND(F71&lt;100%,F71&gt;0%),"In Progress","Not Started"))</f>
        <v>Not Started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0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0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0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0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>
        <f t="shared" ref="J77:K81" si="11">J48</f>
        <v>0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11"/>
        <v>0</v>
      </c>
      <c r="K78" s="166"/>
    </row>
    <row r="79" ht="15" customHeight="1" spans="2:11">
      <c r="B79" s="22"/>
      <c r="C79" s="54" t="s">
        <v>111</v>
      </c>
      <c r="D79" s="55"/>
      <c r="E79" s="121" t="s">
        <v>73</v>
      </c>
      <c r="F79" s="122">
        <v>1</v>
      </c>
      <c r="G79" s="123" t="str">
        <f t="shared" si="10"/>
        <v>Complete</v>
      </c>
      <c r="H79" s="124"/>
      <c r="J79" s="175">
        <f t="shared" si="11"/>
        <v>0</v>
      </c>
      <c r="K79" s="166"/>
    </row>
    <row r="80" spans="2:11">
      <c r="B80" s="22"/>
      <c r="C80" s="56" t="s">
        <v>113</v>
      </c>
      <c r="D80" s="57"/>
      <c r="E80" s="125"/>
      <c r="F80" s="126">
        <v>1</v>
      </c>
      <c r="G80" s="123" t="str">
        <f t="shared" si="10"/>
        <v>Complete</v>
      </c>
      <c r="H80" s="127"/>
      <c r="J80" s="175">
        <f t="shared" si="11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0"/>
        <v>Not Started</v>
      </c>
      <c r="H81" s="127"/>
      <c r="J81" s="175">
        <f t="shared" si="11"/>
        <v>0</v>
      </c>
      <c r="K81" s="166"/>
    </row>
    <row r="82" ht="15.15" spans="2:11">
      <c r="B82" s="22"/>
      <c r="C82" s="60" t="s">
        <v>112</v>
      </c>
      <c r="D82" s="61"/>
      <c r="E82" s="128" t="s">
        <v>74</v>
      </c>
      <c r="F82" s="126">
        <v>1</v>
      </c>
      <c r="G82" s="123" t="str">
        <f t="shared" si="10"/>
        <v>Complete</v>
      </c>
      <c r="H82" s="127"/>
      <c r="J82" s="180"/>
      <c r="K82" s="181"/>
    </row>
    <row r="83" ht="15" customHeight="1" spans="2:11">
      <c r="B83" s="22"/>
      <c r="C83" s="62"/>
      <c r="D83" s="63"/>
      <c r="E83" s="129" t="s">
        <v>75</v>
      </c>
      <c r="F83" s="126"/>
      <c r="G83" s="123" t="str">
        <f t="shared" si="10"/>
        <v>Not Started</v>
      </c>
      <c r="H83" s="127"/>
      <c r="J83" s="182" t="s">
        <v>67</v>
      </c>
      <c r="K83" s="183">
        <f>B94</f>
        <v>45720</v>
      </c>
    </row>
    <row r="84" ht="15.15" spans="2:11">
      <c r="B84" s="22"/>
      <c r="C84" s="64"/>
      <c r="D84" s="65"/>
      <c r="E84" s="130"/>
      <c r="F84" s="126"/>
      <c r="G84" s="123" t="str">
        <f t="shared" si="10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0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0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0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0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create a REST api to interact with actual database - make changes </v>
      </c>
      <c r="K90" s="164"/>
    </row>
    <row r="91" spans="10:11">
      <c r="J91" s="175">
        <f t="shared" si="13"/>
        <v>0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Python and MongoDB - continue</v>
      </c>
      <c r="K93" s="166"/>
    </row>
    <row r="94" spans="2:11">
      <c r="B94" s="22">
        <v>45720</v>
      </c>
      <c r="C94" s="23">
        <v>0.208333333333333</v>
      </c>
      <c r="D94" s="24" t="s">
        <v>63</v>
      </c>
      <c r="E94" s="82"/>
      <c r="F94" s="83">
        <v>1</v>
      </c>
      <c r="G94" s="84" t="str">
        <f t="shared" si="10"/>
        <v>Complete</v>
      </c>
      <c r="H94" s="82"/>
      <c r="J94" s="175">
        <f t="shared" si="13"/>
        <v>0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3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43.95" spans="2:11">
      <c r="B101" s="22"/>
      <c r="C101" s="31" t="s">
        <v>114</v>
      </c>
      <c r="D101" s="34"/>
      <c r="E101" s="34"/>
      <c r="F101" s="94">
        <v>1</v>
      </c>
      <c r="G101" s="95" t="str">
        <f t="shared" ref="G101:G105" si="14">IF(F101=100%,"Complete",IF(AND(F101&lt;100%,F101&gt;0%),"In Progress","Not Started"))</f>
        <v>Complete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 t="str">
        <f t="shared" ref="J102:J106" si="15">C101</f>
        <v>Bank accounts pt 2 - oswell.ndhlovu@umuzi.org - review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45720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si="17"/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7"/>
        <v>0</v>
      </c>
    </row>
    <row r="116" ht="15" customHeight="1" spans="2:11">
      <c r="B116" s="22"/>
      <c r="C116" s="56" t="s">
        <v>113</v>
      </c>
      <c r="D116" s="57"/>
      <c r="E116" s="121" t="s">
        <v>73</v>
      </c>
      <c r="F116" s="122">
        <v>1</v>
      </c>
      <c r="G116" s="123" t="str">
        <f t="shared" si="16"/>
        <v>Complete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/>
      <c r="D117" s="57"/>
      <c r="E117" s="125"/>
      <c r="F117" s="126"/>
      <c r="G117" s="123" t="str">
        <f t="shared" si="16"/>
        <v>Not Started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112</v>
      </c>
      <c r="D119" s="61"/>
      <c r="E119" s="128" t="s">
        <v>74</v>
      </c>
      <c r="F119" s="126">
        <v>1</v>
      </c>
      <c r="G119" s="123" t="str">
        <f t="shared" si="16"/>
        <v>Complete</v>
      </c>
      <c r="H119" s="127"/>
      <c r="J119" s="149" t="str">
        <f t="shared" si="17"/>
        <v>create a REST api to interact with actual database - make changes </v>
      </c>
      <c r="K119" s="139"/>
    </row>
    <row r="120" ht="15" customHeight="1" spans="2:11">
      <c r="B120" s="22"/>
      <c r="C120" s="62"/>
      <c r="D120" s="63"/>
      <c r="E120" s="129" t="s">
        <v>75</v>
      </c>
      <c r="F120" s="126"/>
      <c r="G120" s="123" t="str">
        <f t="shared" si="16"/>
        <v>Not Started</v>
      </c>
      <c r="H120" s="127"/>
      <c r="J120" s="150">
        <f t="shared" si="17"/>
        <v>0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Python and MongoDB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>
        <f t="shared" si="17"/>
        <v>0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>
        <f t="shared" si="17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45721</v>
      </c>
      <c r="C131" s="23">
        <v>0.208333333333333</v>
      </c>
      <c r="D131" s="24" t="s">
        <v>63</v>
      </c>
      <c r="E131" s="82"/>
      <c r="F131" s="83">
        <v>1</v>
      </c>
      <c r="G131" s="84" t="str">
        <f t="shared" si="16"/>
        <v>Complete</v>
      </c>
      <c r="H131" s="82"/>
      <c r="J131" s="150" t="str">
        <f t="shared" ref="J131:J135" si="18">J102</f>
        <v>Bank accounts pt 2 - oswell.ndhlovu@umuzi.org - review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8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8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8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8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45721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19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19"/>
        <v>Not Started</v>
      </c>
      <c r="H139" s="98"/>
      <c r="J139" s="137">
        <f t="shared" ref="J139:K143" si="20">C145</f>
        <v>0</v>
      </c>
      <c r="K139" s="139">
        <f t="shared" si="20"/>
        <v>0</v>
      </c>
    </row>
    <row r="140" spans="2:11">
      <c r="B140" s="22"/>
      <c r="C140" s="35"/>
      <c r="D140" s="36"/>
      <c r="E140" s="36"/>
      <c r="F140" s="97"/>
      <c r="G140" s="95" t="str">
        <f t="shared" si="19"/>
        <v>Not Started</v>
      </c>
      <c r="H140" s="98"/>
      <c r="J140" s="140">
        <f t="shared" si="20"/>
        <v>0</v>
      </c>
      <c r="K140" s="141">
        <f t="shared" si="20"/>
        <v>0</v>
      </c>
    </row>
    <row r="141" spans="2:11">
      <c r="B141" s="22"/>
      <c r="C141" s="35"/>
      <c r="D141" s="36"/>
      <c r="E141" s="36"/>
      <c r="F141" s="97"/>
      <c r="G141" s="95" t="str">
        <f t="shared" si="19"/>
        <v>Not Started</v>
      </c>
      <c r="H141" s="98"/>
      <c r="J141" s="140">
        <f t="shared" si="20"/>
        <v>0</v>
      </c>
      <c r="K141" s="141">
        <f t="shared" si="20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19"/>
        <v>Not Started</v>
      </c>
      <c r="H142" s="98"/>
      <c r="J142" s="140">
        <f t="shared" si="20"/>
        <v>0</v>
      </c>
      <c r="K142" s="141">
        <f t="shared" si="20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0"/>
        <v>0</v>
      </c>
      <c r="K143" s="143">
        <f t="shared" si="20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1">C153</f>
        <v>create a REST api to interact with actual database - make changes if requested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2">IF(F145=100%,"Complete",IF(AND(F145&lt;100%,F145&gt;0%),"In Progress","Not Started"))</f>
        <v>Not Started</v>
      </c>
      <c r="H145" s="108"/>
      <c r="J145" s="150">
        <f t="shared" si="21"/>
        <v>0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2"/>
        <v>Not Started</v>
      </c>
      <c r="H146" s="111"/>
      <c r="J146" s="150">
        <f t="shared" si="21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2"/>
        <v>Not Started</v>
      </c>
      <c r="H147" s="111"/>
      <c r="J147" s="150" t="str">
        <f t="shared" si="21"/>
        <v>Python and MongoDB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2"/>
        <v>Not Started</v>
      </c>
      <c r="H148" s="111"/>
      <c r="J148" s="150">
        <f t="shared" si="21"/>
        <v>0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2"/>
        <v>Not Started</v>
      </c>
      <c r="H149" s="103"/>
      <c r="J149" s="150">
        <f t="shared" si="21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1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1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1"/>
        <v>0</v>
      </c>
      <c r="K152" s="141"/>
    </row>
    <row r="153" ht="15" customHeight="1" spans="2:11">
      <c r="B153" s="22"/>
      <c r="C153" s="56" t="s">
        <v>88</v>
      </c>
      <c r="D153" s="57"/>
      <c r="E153" s="121" t="s">
        <v>73</v>
      </c>
      <c r="F153" s="122">
        <v>1</v>
      </c>
      <c r="G153" s="123" t="str">
        <f t="shared" si="22"/>
        <v>Complete</v>
      </c>
      <c r="H153" s="124"/>
      <c r="J153" s="150">
        <f t="shared" si="21"/>
        <v>0</v>
      </c>
      <c r="K153" s="141"/>
    </row>
    <row r="154" ht="15.75" customHeight="1" spans="2:11">
      <c r="B154" s="22"/>
      <c r="C154" s="56"/>
      <c r="D154" s="57"/>
      <c r="E154" s="125"/>
      <c r="F154" s="126"/>
      <c r="G154" s="123" t="str">
        <f t="shared" si="22"/>
        <v>Not Started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2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112</v>
      </c>
      <c r="D156" s="61"/>
      <c r="E156" s="128" t="s">
        <v>74</v>
      </c>
      <c r="F156" s="126">
        <v>1</v>
      </c>
      <c r="G156" s="123" t="str">
        <f t="shared" si="22"/>
        <v>Complete</v>
      </c>
      <c r="H156" s="127"/>
      <c r="J156" s="149">
        <f t="shared" ref="J156:J160" si="23">C138</f>
        <v>0</v>
      </c>
      <c r="K156" s="139"/>
    </row>
    <row r="157" ht="15" customHeight="1" spans="2:11">
      <c r="B157" s="22"/>
      <c r="C157" s="62"/>
      <c r="D157" s="63"/>
      <c r="E157" s="129" t="s">
        <v>75</v>
      </c>
      <c r="F157" s="126"/>
      <c r="G157" s="123" t="str">
        <f t="shared" si="22"/>
        <v>Not Started</v>
      </c>
      <c r="H157" s="127"/>
      <c r="J157" s="150">
        <f t="shared" si="23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2"/>
        <v>Not Started</v>
      </c>
      <c r="H158" s="127"/>
      <c r="J158" s="150">
        <f t="shared" si="23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2"/>
        <v>Not Started</v>
      </c>
      <c r="H159" s="127"/>
      <c r="J159" s="150">
        <f t="shared" si="23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2"/>
        <v>Not Started</v>
      </c>
      <c r="H160" s="127"/>
      <c r="J160" s="150">
        <f t="shared" si="23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2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2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45721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45722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2"/>
        <v>Complete</v>
      </c>
      <c r="H168" s="82"/>
      <c r="J168" s="162">
        <f t="shared" ref="J168:K182" si="24">J139</f>
        <v>0</v>
      </c>
      <c r="K168" s="164">
        <f t="shared" si="24"/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4"/>
        <v>0</v>
      </c>
      <c r="K169" s="166">
        <f t="shared" si="24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4"/>
        <v>0</v>
      </c>
      <c r="K170" s="166">
        <f t="shared" si="24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4"/>
        <v>0</v>
      </c>
      <c r="K171" s="166">
        <f t="shared" si="24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4"/>
        <v>0</v>
      </c>
      <c r="K172" s="168">
        <f t="shared" si="24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4"/>
        <v>create a REST api to interact with actual database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>
        <f t="shared" si="24"/>
        <v>0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5">IF(F175=100%,"Complete",IF(AND(F175&lt;100%,F175&gt;0%),"In Progress","Not Started"))</f>
        <v>Not Started</v>
      </c>
      <c r="H175" s="96"/>
      <c r="J175" s="175">
        <f t="shared" si="24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5"/>
        <v>Not Started</v>
      </c>
      <c r="H176" s="98"/>
      <c r="J176" s="175" t="str">
        <f t="shared" si="24"/>
        <v>Python and MongoDB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5"/>
        <v>Not Started</v>
      </c>
      <c r="H177" s="98"/>
      <c r="J177" s="175">
        <f t="shared" si="24"/>
        <v>0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5"/>
        <v>Not Started</v>
      </c>
      <c r="H178" s="98"/>
      <c r="J178" s="175">
        <f t="shared" si="24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5"/>
        <v>Not Started</v>
      </c>
      <c r="H179" s="98"/>
      <c r="J179" s="175">
        <f t="shared" si="24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4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4"/>
        <v>0</v>
      </c>
      <c r="K181" s="166"/>
    </row>
    <row r="182" spans="2:11">
      <c r="B182" s="22"/>
      <c r="C182" s="42" t="s">
        <v>115</v>
      </c>
      <c r="D182" s="43"/>
      <c r="E182" s="105"/>
      <c r="F182" s="106">
        <v>1</v>
      </c>
      <c r="G182" s="107" t="str">
        <f t="shared" ref="G182:G205" si="26">IF(F182=100%,"Complete",IF(AND(F182&lt;100%,F182&gt;0%),"In Progress","Not Started"))</f>
        <v>Complete</v>
      </c>
      <c r="H182" s="108"/>
      <c r="J182" s="175">
        <f t="shared" si="24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6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6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6"/>
        <v>Not Started</v>
      </c>
      <c r="H185" s="111"/>
      <c r="J185" s="175">
        <f t="shared" ref="J185:K189" si="27">J156</f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6"/>
        <v>Not Started</v>
      </c>
      <c r="H186" s="103"/>
      <c r="J186" s="175">
        <f t="shared" si="27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7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7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7"/>
        <v>0</v>
      </c>
      <c r="K189" s="166"/>
    </row>
    <row r="190" ht="30" customHeight="1" spans="2:11">
      <c r="B190" s="22"/>
      <c r="C190" s="54" t="s">
        <v>88</v>
      </c>
      <c r="D190" s="55"/>
      <c r="E190" s="121" t="s">
        <v>73</v>
      </c>
      <c r="F190" s="122">
        <v>1</v>
      </c>
      <c r="G190" s="123" t="str">
        <f t="shared" si="26"/>
        <v>Complete</v>
      </c>
      <c r="H190" s="124"/>
      <c r="J190" s="180"/>
      <c r="K190" s="181"/>
    </row>
    <row r="191" ht="15.75" customHeight="1" spans="2:11">
      <c r="B191" s="22"/>
      <c r="C191" s="56" t="s">
        <v>112</v>
      </c>
      <c r="D191" s="57"/>
      <c r="E191" s="125"/>
      <c r="F191" s="126">
        <v>1</v>
      </c>
      <c r="G191" s="123" t="str">
        <f t="shared" si="26"/>
        <v>Complete</v>
      </c>
      <c r="H191" s="127"/>
      <c r="J191" s="182" t="s">
        <v>67</v>
      </c>
      <c r="K191" s="183">
        <f>B168</f>
        <v>45722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6"/>
        <v>Not Started</v>
      </c>
      <c r="H192" s="127"/>
      <c r="J192" s="178"/>
      <c r="K192" s="179"/>
    </row>
    <row r="193" ht="15.15" spans="2:11">
      <c r="B193" s="22"/>
      <c r="C193" s="60"/>
      <c r="D193" s="61"/>
      <c r="E193" s="128" t="s">
        <v>74</v>
      </c>
      <c r="F193" s="126"/>
      <c r="G193" s="123" t="str">
        <f t="shared" si="26"/>
        <v>Not Started</v>
      </c>
      <c r="H193" s="127"/>
      <c r="J193" s="162" t="str">
        <f t="shared" ref="J193:K197" si="28">C182</f>
        <v>Geeks for geeks - upskill</v>
      </c>
      <c r="K193" s="164">
        <f t="shared" si="28"/>
        <v>0</v>
      </c>
    </row>
    <row r="194" ht="15" customHeight="1" spans="2:11">
      <c r="B194" s="22"/>
      <c r="C194" s="62"/>
      <c r="D194" s="63"/>
      <c r="E194" s="129" t="s">
        <v>75</v>
      </c>
      <c r="F194" s="126"/>
      <c r="G194" s="123" t="str">
        <f t="shared" si="26"/>
        <v>Not Started</v>
      </c>
      <c r="H194" s="127"/>
      <c r="J194" s="165">
        <f t="shared" si="28"/>
        <v>0</v>
      </c>
      <c r="K194" s="166">
        <f t="shared" si="28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6"/>
        <v>Not Started</v>
      </c>
      <c r="H195" s="127"/>
      <c r="J195" s="165">
        <f t="shared" si="28"/>
        <v>0</v>
      </c>
      <c r="K195" s="166">
        <f t="shared" si="28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6"/>
        <v>Not Started</v>
      </c>
      <c r="H196" s="127"/>
      <c r="J196" s="165">
        <f t="shared" si="28"/>
        <v>0</v>
      </c>
      <c r="K196" s="166">
        <f t="shared" si="28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6"/>
        <v>Not Started</v>
      </c>
      <c r="H197" s="127"/>
      <c r="J197" s="167">
        <f t="shared" si="28"/>
        <v>0</v>
      </c>
      <c r="K197" s="168">
        <f t="shared" si="28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6"/>
        <v>Not Started</v>
      </c>
      <c r="H198" s="127"/>
      <c r="J198" s="174" t="str">
        <f t="shared" ref="J198:J207" si="29">C190</f>
        <v>create a REST api to interact with actual database - make changes if requested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6"/>
        <v>Not Started</v>
      </c>
      <c r="H199" s="133"/>
      <c r="J199" s="175" t="str">
        <f t="shared" si="29"/>
        <v>Python and MongoDB - continue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29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>
        <f t="shared" si="29"/>
        <v>0</v>
      </c>
      <c r="K201" s="166"/>
    </row>
    <row r="202" spans="10:11">
      <c r="J202" s="175">
        <f t="shared" si="29"/>
        <v>0</v>
      </c>
      <c r="K202" s="166"/>
    </row>
    <row r="203" ht="15.15" spans="10:11">
      <c r="J203" s="175">
        <f t="shared" si="29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29"/>
        <v>0</v>
      </c>
      <c r="K204" s="166"/>
    </row>
    <row r="205" ht="23.25" customHeight="1" spans="2:11">
      <c r="B205" s="22">
        <v>45723</v>
      </c>
      <c r="C205" s="23">
        <v>0.208333333333333</v>
      </c>
      <c r="D205" s="24" t="s">
        <v>63</v>
      </c>
      <c r="E205" s="82"/>
      <c r="F205" s="83">
        <v>1</v>
      </c>
      <c r="G205" s="84" t="str">
        <f t="shared" si="26"/>
        <v>Complete</v>
      </c>
      <c r="H205" s="82"/>
      <c r="J205" s="175">
        <f t="shared" si="29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29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29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0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0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1">IF(F212=100%,"Complete",IF(AND(F212&lt;100%,F212&gt;0%),"In Progress","Not Started"))</f>
        <v>Not Started</v>
      </c>
      <c r="H212" s="96"/>
      <c r="J212" s="175">
        <f t="shared" si="30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1"/>
        <v>Not Started</v>
      </c>
      <c r="H213" s="98"/>
      <c r="J213" s="175">
        <f t="shared" si="30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1"/>
        <v>Not Started</v>
      </c>
      <c r="H214" s="98"/>
      <c r="J214" s="175">
        <f t="shared" si="30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1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1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 t="s">
        <v>86</v>
      </c>
      <c r="D219" s="706" t="s">
        <v>87</v>
      </c>
      <c r="E219" s="707"/>
      <c r="F219" s="106">
        <v>1</v>
      </c>
      <c r="G219" s="107" t="str">
        <f t="shared" ref="G219:G236" si="32">IF(F219=100%,"Complete",IF(AND(F219&lt;100%,F219&gt;0%),"In Progress","Not Started"))</f>
        <v>Complete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2"/>
        <v>Not Started</v>
      </c>
      <c r="H220" s="111"/>
      <c r="J220" s="135" t="s">
        <v>47</v>
      </c>
      <c r="K220" s="136">
        <f>K191</f>
        <v>45722</v>
      </c>
    </row>
    <row r="221" ht="15.15" spans="2:11">
      <c r="B221" s="22"/>
      <c r="C221" s="44"/>
      <c r="D221" s="45"/>
      <c r="E221" s="109"/>
      <c r="F221" s="110"/>
      <c r="G221" s="107" t="str">
        <f t="shared" si="32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2"/>
        <v>Not Started</v>
      </c>
      <c r="H222" s="111"/>
      <c r="J222" s="137" t="str">
        <f t="shared" ref="J222:K236" si="33">J193</f>
        <v>Geeks for geeks - upskill</v>
      </c>
      <c r="K222" s="139">
        <f t="shared" si="33"/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2"/>
        <v>Not Started</v>
      </c>
      <c r="H223" s="103"/>
      <c r="J223" s="140">
        <f t="shared" si="33"/>
        <v>0</v>
      </c>
      <c r="K223" s="141">
        <f t="shared" si="33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3"/>
        <v>0</v>
      </c>
      <c r="K224" s="141">
        <f t="shared" si="33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3"/>
        <v>0</v>
      </c>
      <c r="K225" s="141">
        <f t="shared" si="33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3"/>
        <v>0</v>
      </c>
      <c r="K226" s="141">
        <f t="shared" si="33"/>
        <v>0</v>
      </c>
    </row>
    <row r="227" ht="15" customHeight="1" spans="2:11">
      <c r="B227" s="22"/>
      <c r="C227" s="54" t="s">
        <v>88</v>
      </c>
      <c r="D227" s="55"/>
      <c r="E227" s="121" t="s">
        <v>73</v>
      </c>
      <c r="F227" s="122">
        <v>1</v>
      </c>
      <c r="G227" s="123" t="str">
        <f t="shared" si="32"/>
        <v>Complete</v>
      </c>
      <c r="H227" s="124"/>
      <c r="J227" s="149" t="str">
        <f t="shared" si="33"/>
        <v>create a REST api to interact with actual database - make changes if requested</v>
      </c>
      <c r="K227" s="139"/>
    </row>
    <row r="228" spans="2:11">
      <c r="B228" s="22"/>
      <c r="C228" s="56" t="s">
        <v>112</v>
      </c>
      <c r="D228" s="57"/>
      <c r="E228" s="125"/>
      <c r="F228" s="126">
        <v>1</v>
      </c>
      <c r="G228" s="123" t="str">
        <f t="shared" si="32"/>
        <v>Complete</v>
      </c>
      <c r="H228" s="127"/>
      <c r="J228" s="150" t="str">
        <f t="shared" si="33"/>
        <v>Python and MongoDB - continue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2"/>
        <v>Not Started</v>
      </c>
      <c r="H229" s="127"/>
      <c r="J229" s="150">
        <f t="shared" si="33"/>
        <v>0</v>
      </c>
      <c r="K229" s="141"/>
    </row>
    <row r="230" ht="15.15" spans="2:11">
      <c r="B230" s="22"/>
      <c r="C230" s="60"/>
      <c r="D230" s="61"/>
      <c r="E230" s="128" t="s">
        <v>74</v>
      </c>
      <c r="F230" s="126"/>
      <c r="G230" s="123" t="str">
        <f t="shared" si="32"/>
        <v>Not Started</v>
      </c>
      <c r="H230" s="127"/>
      <c r="J230" s="150">
        <f t="shared" si="33"/>
        <v>0</v>
      </c>
      <c r="K230" s="141"/>
    </row>
    <row r="231" ht="15.75" customHeight="1" spans="2:11">
      <c r="B231" s="22"/>
      <c r="C231" s="62" t="s">
        <v>90</v>
      </c>
      <c r="D231" s="63"/>
      <c r="E231" s="129" t="s">
        <v>75</v>
      </c>
      <c r="F231" s="126">
        <v>1</v>
      </c>
      <c r="G231" s="123" t="str">
        <f t="shared" si="32"/>
        <v>Complete</v>
      </c>
      <c r="H231" s="127"/>
      <c r="J231" s="150">
        <f t="shared" si="33"/>
        <v>0</v>
      </c>
      <c r="K231" s="141"/>
    </row>
    <row r="232" spans="2:11">
      <c r="B232" s="22"/>
      <c r="C232" s="64" t="s">
        <v>91</v>
      </c>
      <c r="D232" s="65"/>
      <c r="E232" s="130"/>
      <c r="F232" s="126">
        <v>1</v>
      </c>
      <c r="G232" s="123" t="str">
        <f t="shared" si="32"/>
        <v>Complete</v>
      </c>
      <c r="H232" s="127"/>
      <c r="J232" s="150">
        <f t="shared" si="33"/>
        <v>0</v>
      </c>
      <c r="K232" s="141"/>
    </row>
    <row r="233" ht="15.75" customHeight="1" spans="2:11">
      <c r="B233" s="22"/>
      <c r="C233" s="64" t="s">
        <v>92</v>
      </c>
      <c r="D233" s="65"/>
      <c r="E233" s="130"/>
      <c r="F233" s="126">
        <v>1</v>
      </c>
      <c r="G233" s="123" t="str">
        <f t="shared" si="32"/>
        <v>Complete</v>
      </c>
      <c r="H233" s="127"/>
      <c r="J233" s="150">
        <f t="shared" si="33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2"/>
        <v>Not Started</v>
      </c>
      <c r="H234" s="127"/>
      <c r="J234" s="150">
        <f t="shared" si="33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2"/>
        <v>Not Started</v>
      </c>
      <c r="H235" s="127"/>
      <c r="J235" s="150">
        <f t="shared" si="33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2"/>
        <v>Not Started</v>
      </c>
      <c r="H236" s="133"/>
      <c r="J236" s="150">
        <f t="shared" si="33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ref="J239:K243" si="34">J210</f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45723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29.55" spans="2:11">
      <c r="B247" s="206" t="s">
        <v>81</v>
      </c>
      <c r="C247" s="207"/>
      <c r="D247" s="197"/>
      <c r="E247" s="197"/>
      <c r="F247" s="197"/>
      <c r="G247" s="197"/>
      <c r="H247" s="210"/>
      <c r="J247" s="137" t="str">
        <f t="shared" ref="J247:K251" si="35">C219</f>
        <v>coderbyte assessment</v>
      </c>
      <c r="K247" s="139" t="str">
        <f t="shared" si="35"/>
        <v>https://coderbyte.com/sl-candidate?inviteKey=ZiCac1uABQ</v>
      </c>
    </row>
    <row r="248" spans="2:11">
      <c r="B248" s="43">
        <f t="shared" ref="B248:C249" si="36">C71</f>
        <v>0</v>
      </c>
      <c r="C248" s="208">
        <f t="shared" si="36"/>
        <v>0</v>
      </c>
      <c r="D248" s="197"/>
      <c r="E248" s="197"/>
      <c r="F248" s="197"/>
      <c r="G248" s="197"/>
      <c r="H248" s="210"/>
      <c r="J248" s="140">
        <f t="shared" si="35"/>
        <v>0</v>
      </c>
      <c r="K248" s="141">
        <f t="shared" si="35"/>
        <v>0</v>
      </c>
    </row>
    <row r="249" spans="2:11">
      <c r="B249" s="45">
        <f t="shared" si="36"/>
        <v>0</v>
      </c>
      <c r="C249" s="209">
        <f t="shared" si="36"/>
        <v>0</v>
      </c>
      <c r="D249" s="197"/>
      <c r="E249" s="197"/>
      <c r="F249" s="197"/>
      <c r="G249" s="197"/>
      <c r="H249" s="210"/>
      <c r="J249" s="140">
        <f t="shared" si="35"/>
        <v>0</v>
      </c>
      <c r="K249" s="141">
        <f t="shared" si="35"/>
        <v>0</v>
      </c>
    </row>
    <row r="250" spans="2:11">
      <c r="B250" s="45">
        <f t="shared" ref="B250:C251" si="37">C108</f>
        <v>0</v>
      </c>
      <c r="C250" s="209">
        <f t="shared" si="37"/>
        <v>0</v>
      </c>
      <c r="D250" s="197"/>
      <c r="E250" s="197"/>
      <c r="F250" s="197"/>
      <c r="G250" s="197"/>
      <c r="H250" s="210"/>
      <c r="J250" s="140">
        <f t="shared" si="35"/>
        <v>0</v>
      </c>
      <c r="K250" s="141">
        <f t="shared" si="35"/>
        <v>0</v>
      </c>
    </row>
    <row r="251" ht="15.15" spans="2:11">
      <c r="B251" s="45">
        <f t="shared" si="37"/>
        <v>0</v>
      </c>
      <c r="C251" s="209">
        <f t="shared" si="37"/>
        <v>0</v>
      </c>
      <c r="D251" s="197"/>
      <c r="E251" s="197"/>
      <c r="F251" s="197"/>
      <c r="G251" s="197"/>
      <c r="H251" s="210"/>
      <c r="J251" s="142">
        <f t="shared" si="35"/>
        <v>0</v>
      </c>
      <c r="K251" s="143">
        <f t="shared" si="35"/>
        <v>0</v>
      </c>
    </row>
    <row r="252" spans="2:11">
      <c r="B252" s="45">
        <f t="shared" ref="B252:C253" si="38">C145</f>
        <v>0</v>
      </c>
      <c r="C252" s="209">
        <f t="shared" si="38"/>
        <v>0</v>
      </c>
      <c r="J252" s="149" t="str">
        <f t="shared" ref="J252:J261" si="39">C227</f>
        <v>create a REST api to interact with actual database - make changes if requested</v>
      </c>
      <c r="K252" s="139"/>
    </row>
    <row r="253" spans="2:11">
      <c r="B253" s="45">
        <f t="shared" si="38"/>
        <v>0</v>
      </c>
      <c r="C253" s="209">
        <f t="shared" si="38"/>
        <v>0</v>
      </c>
      <c r="J253" s="150" t="str">
        <f t="shared" si="39"/>
        <v>Python and MongoDB - continue</v>
      </c>
      <c r="K253" s="141"/>
    </row>
    <row r="254" spans="2:11">
      <c r="B254" s="45" t="str">
        <f t="shared" ref="B254:C255" si="40">C182</f>
        <v>Geeks for geeks - upskill</v>
      </c>
      <c r="C254" s="209">
        <f t="shared" si="40"/>
        <v>0</v>
      </c>
      <c r="J254" s="150">
        <f t="shared" si="39"/>
        <v>0</v>
      </c>
      <c r="K254" s="141"/>
    </row>
    <row r="255" spans="2:11">
      <c r="B255" s="45">
        <f t="shared" si="40"/>
        <v>0</v>
      </c>
      <c r="C255" s="209">
        <f t="shared" si="40"/>
        <v>0</v>
      </c>
      <c r="J255" s="150">
        <f t="shared" si="39"/>
        <v>0</v>
      </c>
      <c r="K255" s="141"/>
    </row>
    <row r="256" ht="28.8" spans="2:11">
      <c r="B256" s="45" t="str">
        <f t="shared" ref="B256:C257" si="41">C219</f>
        <v>coderbyte assessment</v>
      </c>
      <c r="C256" s="209" t="str">
        <f t="shared" si="41"/>
        <v>https://coderbyte.com/sl-candidate?inviteKey=ZiCac1uABQ</v>
      </c>
      <c r="J256" s="150" t="str">
        <f t="shared" si="39"/>
        <v>Managing the Software Development Process - start</v>
      </c>
      <c r="K256" s="141"/>
    </row>
    <row r="257" ht="15.15" spans="2:11">
      <c r="B257" s="211">
        <f t="shared" si="41"/>
        <v>0</v>
      </c>
      <c r="C257" s="212">
        <f t="shared" si="41"/>
        <v>0</v>
      </c>
      <c r="J257" s="150" t="str">
        <f t="shared" si="39"/>
        <v>Ethics and Professionalism</v>
      </c>
      <c r="K257" s="141"/>
    </row>
    <row r="258" ht="15.15" spans="2:11">
      <c r="B258" s="213" t="s">
        <v>82</v>
      </c>
      <c r="C258" s="214"/>
      <c r="J258" s="150" t="str">
        <f t="shared" si="39"/>
        <v>Agile &amp; Scrum</v>
      </c>
      <c r="K258" s="141"/>
    </row>
    <row r="259" spans="2:11">
      <c r="B259" s="215"/>
      <c r="C259" s="216"/>
      <c r="J259" s="150">
        <f t="shared" si="39"/>
        <v>0</v>
      </c>
      <c r="K259" s="141"/>
    </row>
    <row r="260" spans="2:11">
      <c r="B260" s="215" t="s">
        <v>83</v>
      </c>
      <c r="C260" s="216"/>
      <c r="J260" s="150">
        <f t="shared" si="39"/>
        <v>0</v>
      </c>
      <c r="K260" s="141"/>
    </row>
    <row r="261" ht="15.15" spans="2:11">
      <c r="B261" s="204"/>
      <c r="C261" s="205"/>
      <c r="J261" s="150">
        <f t="shared" si="39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2">C212</f>
        <v>0</v>
      </c>
      <c r="K264" s="139"/>
    </row>
    <row r="265" spans="2:11">
      <c r="B265" s="221"/>
      <c r="C265" s="222"/>
      <c r="J265" s="150">
        <f t="shared" si="42"/>
        <v>0</v>
      </c>
      <c r="K265" s="141"/>
    </row>
    <row r="266" spans="2:11">
      <c r="B266" s="221">
        <f t="shared" ref="B266:B272" si="43">C230</f>
        <v>0</v>
      </c>
      <c r="C266" s="222"/>
      <c r="J266" s="150">
        <f t="shared" si="42"/>
        <v>0</v>
      </c>
      <c r="K266" s="141"/>
    </row>
    <row r="267" spans="2:11">
      <c r="B267" s="221" t="str">
        <f t="shared" si="43"/>
        <v>Managing the Software Development Process - start</v>
      </c>
      <c r="C267" s="222"/>
      <c r="J267" s="150">
        <f t="shared" si="42"/>
        <v>0</v>
      </c>
      <c r="K267" s="141"/>
    </row>
    <row r="268" spans="2:11">
      <c r="B268" s="221" t="str">
        <f t="shared" si="43"/>
        <v>Ethics and Professionalism</v>
      </c>
      <c r="C268" s="222"/>
      <c r="J268" s="150">
        <f t="shared" si="42"/>
        <v>0</v>
      </c>
      <c r="K268" s="141"/>
    </row>
    <row r="269" spans="2:11">
      <c r="B269" s="221" t="str">
        <f t="shared" si="43"/>
        <v>Agile &amp; Scrum</v>
      </c>
      <c r="C269" s="222"/>
      <c r="J269" s="140" t="s">
        <v>76</v>
      </c>
      <c r="K269" s="144"/>
    </row>
    <row r="270" spans="2:11">
      <c r="B270" s="221">
        <f t="shared" si="43"/>
        <v>0</v>
      </c>
      <c r="C270" s="222"/>
      <c r="J270" s="157" t="s">
        <v>77</v>
      </c>
      <c r="K270" s="158"/>
    </row>
    <row r="271" ht="15.15" spans="2:11">
      <c r="B271" s="221">
        <f t="shared" si="43"/>
        <v>0</v>
      </c>
      <c r="C271" s="222"/>
      <c r="J271" s="145"/>
      <c r="K271" s="146"/>
    </row>
    <row r="272" spans="2:3">
      <c r="B272" s="221">
        <f t="shared" si="43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:E24"/>
    <mergeCell ref="D57:E61"/>
    <mergeCell ref="D131:E135"/>
    <mergeCell ref="D94:E98"/>
    <mergeCell ref="D168:E172"/>
    <mergeCell ref="D205:E209"/>
  </mergeCells>
  <conditionalFormatting sqref="F20"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{1bdb0e9f-b3a4-429b-a22e-173e80c055c2}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{96c0f751-4197-4722-bff5-60f286a50c3e}</x14:id>
        </ext>
      </extLst>
    </cfRule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{a4a2accc-0d71-4000-811b-db43d1d36552}</x14:id>
        </ext>
      </extLst>
    </cfRule>
    <cfRule type="dataBar" priority="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{ef57a63d-0a3b-4fa8-a995-3b5c4ce0c9cd}</x14:id>
        </ext>
      </extLst>
    </cfRule>
    <cfRule type="dataBar" priority="1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{21df0435-42b0-467f-beaf-f4274a7db7ea}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{66d0593e-1f61-4282-a3a8-f716f660624a}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{0783cf48-90f4-44c5-9204-9136099526f6}</x14:id>
        </ext>
      </extLst>
    </cfRule>
    <cfRule type="dataBar" priority="1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{a3daec07-2eff-4839-ba45-9b0640b00a32}</x14:id>
        </ext>
      </extLst>
    </cfRule>
    <cfRule type="dataBar" priority="1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{28feb686-7492-4995-a2c3-64900e627676}</x14:id>
        </ext>
      </extLst>
    </cfRule>
  </conditionalFormatting>
  <conditionalFormatting sqref="F57"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{3d4a26dc-b647-407e-b343-d4ea62b073ae}</x14:id>
        </ext>
      </extLst>
    </cfRule>
    <cfRule type="dataBar" priority="1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{c8f9fb31-99c4-4891-8d9c-9a832246766e}</x14:id>
        </ext>
      </extLst>
    </cfRule>
    <cfRule type="dataBar" priority="1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{05843e19-09be-4cf5-95ec-adbfcbd6bec8}</x14:id>
        </ext>
      </extLst>
    </cfRule>
    <cfRule type="dataBar" priority="13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{9c4621a9-b4e2-4fae-bef9-9a9de20402c1}</x14:id>
        </ext>
      </extLst>
    </cfRule>
    <cfRule type="dataBar" priority="13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{916b6096-8392-4616-acd3-34227941ca63}</x14:id>
        </ext>
      </extLst>
    </cfRule>
    <cfRule type="dataBar" priority="1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{18208502-73a1-4dd1-9bf4-8d03da572474}</x14:id>
        </ext>
      </extLst>
    </cfRule>
    <cfRule type="dataBar" priority="1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{17f46fdd-66c7-4ac5-9b85-dea89660932e}</x14:id>
        </ext>
      </extLst>
    </cfRule>
    <cfRule type="dataBar" priority="1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{dc3b1984-d343-4e54-9b83-e20c29e9e370}</x14:id>
        </ext>
      </extLst>
    </cfRule>
    <cfRule type="dataBar" priority="1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{edc3ece5-fa29-43a4-ab1d-a576f09406b2}</x14:id>
        </ext>
      </extLst>
    </cfRule>
  </conditionalFormatting>
  <conditionalFormatting sqref="F94"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{25bb2739-891e-4ccc-b9e9-edbbb33c8d0f}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{1d8b2b01-002d-41a1-ad82-5a6ae2f3faf6}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{a1ca559e-68cd-4c1c-9aab-bf1bee4fcfc7}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{175deabe-f92c-4ea3-94f6-ac5ef95d919d}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{f10b997f-13a2-46de-9d75-7b3682eb3f37}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{a7b5aa22-a162-4d15-b46a-ab72911b4cd3}</x14:id>
        </ext>
      </extLst>
    </cfRule>
    <cfRule type="dataBar" priority="1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{80e7b966-4be2-4bfc-aa60-fc5ac901f4a9}</x14:id>
        </ext>
      </extLst>
    </cfRule>
    <cfRule type="dataBar" priority="1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{574f3271-4cf0-464a-9470-4eebc8a96b44}</x14:id>
        </ext>
      </extLst>
    </cfRule>
    <cfRule type="dataBar" priority="1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{ff2a21a3-e79e-40d2-9c2a-084b5a45e643}</x14:id>
        </ext>
      </extLst>
    </cfRule>
  </conditionalFormatting>
  <conditionalFormatting sqref="F131">
    <cfRule type="dataBar" priority="1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{9be7e1b2-b486-4cb8-9d05-d48a18c6989d}</x14:id>
        </ext>
      </extLst>
    </cfRule>
    <cfRule type="dataBar" priority="10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{c20cd088-b4c3-47cb-aaf2-d9336f052389}</x14:id>
        </ext>
      </extLst>
    </cfRule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{f976cb8b-6019-4e11-b9af-ff7a465cf240}</x14:id>
        </ext>
      </extLst>
    </cfRule>
    <cfRule type="dataBar" priority="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{0667087b-f384-403c-8b2d-8445e9dc01ba}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{79040773-ccf3-43c1-a320-828f3a59ed65}</x14:id>
        </ext>
      </extLst>
    </cfRule>
    <cfRule type="dataBar" priority="9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{51324d8e-05ac-4ac2-94de-86f041ac9582}</x14:id>
        </ext>
      </extLst>
    </cfRule>
    <cfRule type="dataBar" priority="9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{e97be6e8-b021-47f6-9fea-3b17efd10e03}</x14:id>
        </ext>
      </extLst>
    </cfRule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{2d156ed4-82de-4fe8-a747-017f2dd36079}</x14:id>
        </ext>
      </extLst>
    </cfRule>
    <cfRule type="dataBar" priority="10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{5db5836d-4b8f-4481-a1e6-07cb24892960}</x14:id>
        </ext>
      </extLst>
    </cfRule>
  </conditionalFormatting>
  <conditionalFormatting sqref="F168"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{1b682723-e213-4f65-8448-0cf24a75271b}</x14:id>
        </ext>
      </extLst>
    </cfRule>
    <cfRule type="dataBar" priority="7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{bfab8ccd-be86-4a06-bca9-ddeeb8de39c9}</x14:id>
        </ext>
      </extLst>
    </cfRule>
    <cfRule type="dataBar" priority="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{d07d25a6-5485-4d5f-8501-a1af2239603c}</x14:id>
        </ext>
      </extLst>
    </cfRule>
    <cfRule type="dataBar" priority="8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{6d473f34-a236-413d-84e3-6131d41c2e41}</x14:id>
        </ext>
      </extLst>
    </cfRule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{0442ef1f-647f-43b3-adbc-42a78ae76405}</x14:id>
        </ext>
      </extLst>
    </cfRule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{746a2695-92f1-438f-b404-bc679f7eba2e}</x14:id>
        </ext>
      </extLst>
    </cfRule>
    <cfRule type="dataBar" priority="8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{917d960b-bad1-423d-ba89-7828c1be7df6}</x14:id>
        </ext>
      </extLst>
    </cfRule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{77768bfa-7309-4830-b364-013be4a8f2ea}</x14:id>
        </ext>
      </extLst>
    </cfRule>
    <cfRule type="dataBar" priority="7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{6710ff6a-f34d-4f60-b0c5-9cac3d02f30a}</x14:id>
        </ext>
      </extLst>
    </cfRule>
  </conditionalFormatting>
  <conditionalFormatting sqref="F205"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{a7c0cfd7-aa13-4c96-a1e1-703d43563e4c}</x14:id>
        </ext>
      </extLst>
    </cfRule>
    <cfRule type="dataBar" priority="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{9f919efa-4e3b-4986-ace3-13082aa0b442}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{ef4d08ba-34e5-471d-918b-34e2621baf9b}</x14:id>
        </ext>
      </extLst>
    </cfRule>
    <cfRule type="dataBar" priority="5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{b8adcbd2-d74e-4521-b2aa-00bdb2eb7d02}</x14:id>
        </ext>
      </extLst>
    </cfRule>
    <cfRule type="dataBar" priority="6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{cbf1dbf9-6224-49c0-807a-4f571ef10b5d}</x14:id>
        </ext>
      </extLst>
    </cfRule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{296ab1d5-69a1-4bf7-9465-1cc5b7352da6}</x14:id>
        </ext>
      </extLst>
    </cfRule>
    <cfRule type="dataBar" priority="6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{04c0b1f3-3b43-4dc3-9b44-bb7d316f8c71}</x14:id>
        </ext>
      </extLst>
    </cfRule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{8f3e9111-f373-41d3-86e2-9743f13d56eb}</x14:id>
        </ext>
      </extLst>
    </cfRule>
    <cfRule type="dataBar" priority="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{21a03eab-269e-445c-85b5-08a4f114fe31}</x14:id>
        </ext>
      </extLst>
    </cfRule>
  </conditionalFormatting>
  <conditionalFormatting sqref="F27:F31">
    <cfRule type="dataBar" priority="1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{b3395a08-f555-49a3-9608-20e271dd086b}</x14:id>
        </ext>
      </extLst>
    </cfRule>
    <cfRule type="dataBar" priority="1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{00332349-b4ca-4fa6-8ddc-810ba7c30aee}</x14:id>
        </ext>
      </extLst>
    </cfRule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{4eb96c38-1ae9-4f53-b9dd-80c8d55f7977}</x14:id>
        </ext>
      </extLst>
    </cfRule>
    <cfRule type="dataBar" priority="1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{5fe6cb8d-60fe-4d3c-9608-ea5edaeb60cf}</x14:id>
        </ext>
      </extLst>
    </cfRule>
  </conditionalFormatting>
  <conditionalFormatting sqref="F34:F38">
    <cfRule type="dataBar" priority="1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{e75a2f98-fcfd-45a4-a11d-4cb327c1e0da}</x14:id>
        </ext>
      </extLst>
    </cfRule>
    <cfRule type="dataBar" priority="1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{e286eb69-f4fa-4345-85a4-b35796d59f50}</x14:id>
        </ext>
      </extLst>
    </cfRule>
  </conditionalFormatting>
  <conditionalFormatting sqref="F42:F51">
    <cfRule type="dataBar" priority="1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{d08451f5-089a-4d73-b8c6-61b744ee56db}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{ed752b07-1f47-4773-a382-fa73ec84127d}</x14:id>
        </ext>
      </extLst>
    </cfRule>
    <cfRule type="dataBar" priority="1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{cbf2d95d-8e49-4c9a-8723-8ffb5efa4b87}</x14:id>
        </ext>
      </extLst>
    </cfRule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{4f7445f5-ed05-47c6-baaa-dab227c4d421}</x14:id>
        </ext>
      </extLst>
    </cfRule>
  </conditionalFormatting>
  <conditionalFormatting sqref="F64:F68">
    <cfRule type="dataBar" priority="12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{6636ed0a-1618-4659-abfa-e3831b95a2e5}</x14:id>
        </ext>
      </extLst>
    </cfRule>
    <cfRule type="dataBar" priority="1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{8337b957-6e9a-441b-9ea9-5ec6ce033a45}</x14:id>
        </ext>
      </extLst>
    </cfRule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{e5d6c874-b9e9-4e9c-97a4-ef458eabf9d6}</x14:id>
        </ext>
      </extLst>
    </cfRule>
    <cfRule type="dataBar" priority="13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{f88fa491-cebe-4401-8c95-8f85e16f91bf}</x14:id>
        </ext>
      </extLst>
    </cfRule>
  </conditionalFormatting>
  <conditionalFormatting sqref="F71:F75">
    <cfRule type="dataBar" priority="12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{176d2643-9b0d-4057-bf30-bf217d0fbbe5}</x14:id>
        </ext>
      </extLst>
    </cfRule>
    <cfRule type="dataBar" priority="13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{8d727cb9-694e-4711-bdf3-5f38f8205a7f}</x14:id>
        </ext>
      </extLst>
    </cfRule>
  </conditionalFormatting>
  <conditionalFormatting sqref="F79:F88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{450e11ec-83b6-46ee-9884-9c8670ec07b9}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{d6e94022-8e41-4f87-bb4e-d3c5376590c0}</x14:id>
        </ext>
      </extLst>
    </cfRule>
    <cfRule type="dataBar" priority="1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{8de5f3cd-0128-4044-92f5-c49a61ea298d}</x14:id>
        </ext>
      </extLst>
    </cfRule>
    <cfRule type="dataBar" priority="13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{b30d2a5d-01d0-4615-9ac6-9dfa85f652eb}</x14:id>
        </ext>
      </extLst>
    </cfRule>
  </conditionalFormatting>
  <conditionalFormatting sqref="F89:F90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{da52326a-dce3-46be-9e52-2a40e90ab5ba}</x14:id>
        </ext>
      </extLst>
    </cfRule>
  </conditionalFormatting>
  <conditionalFormatting sqref="F101:F105"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{3fc83c5a-4c3f-40d6-81f4-6c02f1c7c18b}</x14:id>
        </ext>
      </extLst>
    </cfRule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{c720b1ce-48bb-4112-97e4-300c4fca2a4a}</x14:id>
        </ext>
      </extLst>
    </cfRule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{e5462870-ddec-41ab-915e-59ac999ac740}</x14:id>
        </ext>
      </extLst>
    </cfRule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{2d681ab9-9044-45b9-84f0-9ccb419255ad}</x14:id>
        </ext>
      </extLst>
    </cfRule>
  </conditionalFormatting>
  <conditionalFormatting sqref="F108:F112"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{9ade3f23-f682-46b2-a51f-534c81ee3669}</x14:id>
        </ext>
      </extLst>
    </cfRule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{d35e8bab-fa3d-4cc8-ba24-ea08b0155c6a}</x14:id>
        </ext>
      </extLst>
    </cfRule>
  </conditionalFormatting>
  <conditionalFormatting sqref="F116:F125"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{4b3626c7-02dd-4a1a-9e2b-886e35791335}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{b7285603-b276-426c-803f-6ea1a079ad5b}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{fb5297f3-cc20-4890-beeb-d9121238d489}</x14:id>
        </ext>
      </extLst>
    </cfRule>
    <cfRule type="dataBar" priority="1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{c3fe2e10-f009-4be5-a13d-f08acac3e068}</x14:id>
        </ext>
      </extLst>
    </cfRule>
  </conditionalFormatting>
  <conditionalFormatting sqref="F126:F127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{2528c1f8-8af9-4934-b7e0-e8eb922d948e}</x14:id>
        </ext>
      </extLst>
    </cfRule>
  </conditionalFormatting>
  <conditionalFormatting sqref="F138:F142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{681f82a0-31ba-447e-979e-dfdf9d1b0196}</x14:id>
        </ext>
      </extLst>
    </cfRule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{f1998100-4ac4-4ad8-8253-0df2f90e9fa7}</x14:id>
        </ext>
      </extLst>
    </cfRule>
    <cfRule type="dataBar" priority="8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{d5611082-fde4-4c08-b602-42e5e278cada}</x14:id>
        </ext>
      </extLst>
    </cfRule>
    <cfRule type="dataBar" priority="9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{b9d62316-6a0c-4e60-82f0-51c3f4cce2f8}</x14:id>
        </ext>
      </extLst>
    </cfRule>
  </conditionalFormatting>
  <conditionalFormatting sqref="F145:F149">
    <cfRule type="dataBar" priority="9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{0dc6afbe-e388-4cc6-ac00-9165b460928b}</x14:id>
        </ext>
      </extLst>
    </cfRule>
    <cfRule type="dataBar" priority="8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{88028b9d-4edb-467e-8653-ed5f88b9db26}</x14:id>
        </ext>
      </extLst>
    </cfRule>
  </conditionalFormatting>
  <conditionalFormatting sqref="F153:F162">
    <cfRule type="dataBar" priority="9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{dc0dadb7-e569-4ebe-8b79-f53e4c6fb2cf}</x14:id>
        </ext>
      </extLst>
    </cfRule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{972b06a0-b336-4cb1-85a6-d5cd356ee412}</x14:id>
        </ext>
      </extLst>
    </cfRule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{566c7764-84ec-41aa-891b-17d79f7c067c}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{ed0f4227-fa95-4f26-aee8-7eb1af5971c5}</x14:id>
        </ext>
      </extLst>
    </cfRule>
  </conditionalFormatting>
  <conditionalFormatting sqref="F163:F164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{d327cbd7-0368-468c-9300-5d3e68a3abac}</x14:id>
        </ext>
      </extLst>
    </cfRule>
  </conditionalFormatting>
  <conditionalFormatting sqref="F175:F179"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{d88569f9-e069-483f-9df3-b8f1ff386f09}</x14:id>
        </ext>
      </extLst>
    </cfRule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{d5f4f113-54dd-4403-b48d-cdd79e033ae8}</x14:id>
        </ext>
      </extLst>
    </cfRule>
    <cfRule type="dataBar" priority="7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{caf973a1-a4e8-4e28-a472-9ef0b8ab8921}</x14:id>
        </ext>
      </extLst>
    </cfRule>
    <cfRule type="dataBar" priority="6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{023b8656-9488-4725-b030-862cddf764db}</x14:id>
        </ext>
      </extLst>
    </cfRule>
  </conditionalFormatting>
  <conditionalFormatting sqref="F182:F186">
    <cfRule type="dataBar" priority="7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{d4613f42-c9c7-4f52-b352-fcf96e4eed90}</x14:id>
        </ext>
      </extLst>
    </cfRule>
    <cfRule type="dataBar" priority="6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{6ce739a8-b77d-47ce-9d83-cbe6eeeb2a36}</x14:id>
        </ext>
      </extLst>
    </cfRule>
  </conditionalFormatting>
  <conditionalFormatting sqref="F190:F199">
    <cfRule type="dataBar" priority="7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{99562090-cbf6-42b8-ac3f-6e6b2094f115}</x14:id>
        </ext>
      </extLst>
    </cfRule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{f4c91434-aecd-498b-add0-7bd4f8303f23}</x14:id>
        </ext>
      </extLst>
    </cfRule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{eb8e8e94-961e-4eaf-89b4-95daf19520d0}</x14:id>
        </ext>
      </extLst>
    </cfRule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{22c2fb0f-069a-4bb3-a2bf-ce517576239d}</x14:id>
        </ext>
      </extLst>
    </cfRule>
  </conditionalFormatting>
  <conditionalFormatting sqref="F200:F201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{b79e0cc0-8a1f-4809-9483-3a0c7d41c942}</x14:id>
        </ext>
      </extLst>
    </cfRule>
  </conditionalFormatting>
  <conditionalFormatting sqref="F212:F216">
    <cfRule type="dataBar" priority="5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{4658ebed-f2b0-47be-bd39-89910565453d}</x14:id>
        </ext>
      </extLst>
    </cfRule>
    <cfRule type="dataBar" priority="4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{7c359031-7743-4b72-a534-acc485b7815e}</x14:id>
        </ext>
      </extLst>
    </cfRule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{1d859842-3c9a-418b-9d35-fcd48c3ada8a}</x14:id>
        </ext>
      </extLst>
    </cfRule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{cd9ec896-099c-4193-a4bf-e949d8d43b96}</x14:id>
        </ext>
      </extLst>
    </cfRule>
  </conditionalFormatting>
  <conditionalFormatting sqref="F219:F223">
    <cfRule type="dataBar" priority="5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{a621d647-6fd9-4c2f-afff-4549179c0e84}</x14:id>
        </ext>
      </extLst>
    </cfRule>
    <cfRule type="dataBar" priority="4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{1c053c4a-c896-41e7-b0d3-5f05a3a08b8b}</x14:id>
        </ext>
      </extLst>
    </cfRule>
  </conditionalFormatting>
  <conditionalFormatting sqref="F227:F236"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{27d0616c-91d8-44d7-91c9-0b28f62981cf}</x14:id>
        </ext>
      </extLst>
    </cfRule>
    <cfRule type="dataBar" priority="5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{fa29ef65-fa0b-4b3c-bce3-6900764bc452}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{dfdc441c-2651-49f1-9701-458b59da36e5}</x14:id>
        </ext>
      </extLst>
    </cfRule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{e4232d3b-3108-4c73-84da-4bd54ce35017}</x14:id>
        </ext>
      </extLst>
    </cfRule>
  </conditionalFormatting>
  <conditionalFormatting sqref="F237:F238">
    <cfRule type="dataBar" priority="1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{98b2ef52-750b-42c9-893a-4eabd99c9cc2}</x14:id>
        </ext>
      </extLst>
    </cfRule>
  </conditionalFormatting>
  <conditionalFormatting sqref="G27:G31">
    <cfRule type="containsText" dxfId="3" priority="41" operator="between" text="Complete">
      <formula>NOT(ISERROR(SEARCH("Complete",G27)))</formula>
    </cfRule>
    <cfRule type="containsText" dxfId="4" priority="42" operator="between" text="In Progress">
      <formula>NOT(ISERROR(SEARCH("In Progress",G27)))</formula>
    </cfRule>
  </conditionalFormatting>
  <conditionalFormatting sqref="G34:G38">
    <cfRule type="containsText" dxfId="3" priority="29" operator="between" text="Complete">
      <formula>NOT(ISERROR(SEARCH("Complete",G34)))</formula>
    </cfRule>
    <cfRule type="containsText" dxfId="4" priority="30" operator="between" text="In Progress">
      <formula>NOT(ISERROR(SEARCH("In Progress",G34)))</formula>
    </cfRule>
  </conditionalFormatting>
  <conditionalFormatting sqref="G42:G51"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  <cfRule type="containsText" dxfId="4" priority="1" operator="between" text="In Progress">
      <formula>NOT(ISERROR(SEARCH("In Progress",G42)))</formula>
    </cfRule>
  </conditionalFormatting>
  <conditionalFormatting sqref="G64:G68">
    <cfRule type="containsText" dxfId="3" priority="39" operator="between" text="Complete">
      <formula>NOT(ISERROR(SEARCH("Complete",G64)))</formula>
    </cfRule>
    <cfRule type="containsText" dxfId="4" priority="40" operator="between" text="In Progress">
      <formula>NOT(ISERROR(SEARCH("In Progress",G64)))</formula>
    </cfRule>
  </conditionalFormatting>
  <conditionalFormatting sqref="G71:G75">
    <cfRule type="containsText" dxfId="3" priority="27" operator="between" text="Complete">
      <formula>NOT(ISERROR(SEARCH("Complete",G71)))</formula>
    </cfRule>
    <cfRule type="containsText" dxfId="4" priority="28" operator="between" text="In Progress">
      <formula>NOT(ISERROR(SEARCH("In Progress",G71)))</formula>
    </cfRule>
  </conditionalFormatting>
  <conditionalFormatting sqref="G79:G88">
    <cfRule type="containsText" dxfId="4" priority="4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5" priority="6" operator="between" text="In Progress">
      <formula>NOT(ISERROR(SEARCH("In Progress",G79)))</formula>
    </cfRule>
  </conditionalFormatting>
  <conditionalFormatting sqref="G101:G105">
    <cfRule type="containsText" dxfId="3" priority="37" operator="between" text="Complete">
      <formula>NOT(ISERROR(SEARCH("Complete",G101)))</formula>
    </cfRule>
    <cfRule type="containsText" dxfId="4" priority="38" operator="between" text="In Progress">
      <formula>NOT(ISERROR(SEARCH("In Progress",G101)))</formula>
    </cfRule>
  </conditionalFormatting>
  <conditionalFormatting sqref="G108:G112">
    <cfRule type="containsText" dxfId="4" priority="26" operator="between" text="In Progress">
      <formula>NOT(ISERROR(SEARCH("In Progress",G108)))</formula>
    </cfRule>
    <cfRule type="containsText" dxfId="3" priority="25" operator="between" text="Complete">
      <formula>NOT(ISERROR(SEARCH("Complete",G108)))</formula>
    </cfRule>
  </conditionalFormatting>
  <conditionalFormatting sqref="G116:G125">
    <cfRule type="containsText" dxfId="3" priority="8" operator="between" text="Complete">
      <formula>NOT(ISERROR(SEARCH("Complete",G116)))</formula>
    </cfRule>
    <cfRule type="containsText" dxfId="4" priority="7" operator="between" text="In Progress">
      <formula>NOT(ISERROR(SEARCH("In Progress",G116)))</formula>
    </cfRule>
    <cfRule type="containsText" dxfId="5" priority="9" operator="between" text="In Progress">
      <formula>NOT(ISERROR(SEARCH("In Progress",G116)))</formula>
    </cfRule>
  </conditionalFormatting>
  <conditionalFormatting sqref="G138:G142">
    <cfRule type="containsText" dxfId="4" priority="36" operator="between" text="In Progress">
      <formula>NOT(ISERROR(SEARCH("In Progress",G138)))</formula>
    </cfRule>
    <cfRule type="containsText" dxfId="3" priority="35" operator="between" text="Complete">
      <formula>NOT(ISERROR(SEARCH("Complete",G138)))</formula>
    </cfRule>
  </conditionalFormatting>
  <conditionalFormatting sqref="G145:G149">
    <cfRule type="containsText" dxfId="4" priority="24" operator="between" text="In Progress">
      <formula>NOT(ISERROR(SEARCH("In Progress",G145)))</formula>
    </cfRule>
    <cfRule type="containsText" dxfId="3" priority="23" operator="between" text="Complete">
      <formula>NOT(ISERROR(SEARCH("Complete",G145)))</formula>
    </cfRule>
  </conditionalFormatting>
  <conditionalFormatting sqref="G153:G162">
    <cfRule type="containsText" dxfId="5" priority="12" operator="between" text="In Progress">
      <formula>NOT(ISERROR(SEARCH("In Progress",G153)))</formula>
    </cfRule>
    <cfRule type="containsText" dxfId="4" priority="10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</conditionalFormatting>
  <conditionalFormatting sqref="G175:G179">
    <cfRule type="containsText" dxfId="4" priority="34" operator="between" text="In Progress">
      <formula>NOT(ISERROR(SEARCH("In Progress",G175)))</formula>
    </cfRule>
    <cfRule type="containsText" dxfId="3" priority="33" operator="between" text="Complete">
      <formula>NOT(ISERROR(SEARCH("Complete",G175)))</formula>
    </cfRule>
  </conditionalFormatting>
  <conditionalFormatting sqref="G182:G186">
    <cfRule type="containsText" dxfId="4" priority="22" operator="between" text="In Progress">
      <formula>NOT(ISERROR(SEARCH("In Progress",G182)))</formula>
    </cfRule>
    <cfRule type="containsText" dxfId="3" priority="21" operator="between" text="Complete">
      <formula>NOT(ISERROR(SEARCH("Complete",G182)))</formula>
    </cfRule>
  </conditionalFormatting>
  <conditionalFormatting sqref="G190:G199">
    <cfRule type="containsText" dxfId="3" priority="14" operator="between" text="Complete">
      <formula>NOT(ISERROR(SEARCH("Complete",G190)))</formula>
    </cfRule>
    <cfRule type="containsText" dxfId="5" priority="15" operator="between" text="In Progress">
      <formula>NOT(ISERROR(SEARCH("In Progress",G190)))</formula>
    </cfRule>
    <cfRule type="containsText" dxfId="4" priority="13" operator="between" text="In Progress">
      <formula>NOT(ISERROR(SEARCH("In Progress",G190)))</formula>
    </cfRule>
  </conditionalFormatting>
  <conditionalFormatting sqref="G212:G216">
    <cfRule type="containsText" dxfId="4" priority="32" operator="between" text="In Progress">
      <formula>NOT(ISERROR(SEARCH("In Progress",G212)))</formula>
    </cfRule>
    <cfRule type="containsText" dxfId="3" priority="31" operator="between" text="Complete">
      <formula>NOT(ISERROR(SEARCH("Complete",G212)))</formula>
    </cfRule>
  </conditionalFormatting>
  <conditionalFormatting sqref="G219:G223">
    <cfRule type="containsText" dxfId="3" priority="19" operator="between" text="Complete">
      <formula>NOT(ISERROR(SEARCH("Complete",G219)))</formula>
    </cfRule>
    <cfRule type="containsText" dxfId="4" priority="20" operator="between" text="In Progress">
      <formula>NOT(ISERROR(SEARCH("In Progress",G219)))</formula>
    </cfRule>
  </conditionalFormatting>
  <conditionalFormatting sqref="G227:G236">
    <cfRule type="containsText" dxfId="4" priority="16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5" priority="18" operator="between" text="In Progress">
      <formula>NOT(ISERROR(SEARCH("In Progress",G227)))</formula>
    </cfRule>
  </conditionalFormatting>
  <conditionalFormatting sqref="H242:H251">
    <cfRule type="dataBar" priority="1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{d01b6c03-cb35-47c3-a347-b1412da54343}</x14:id>
        </ext>
      </extLst>
    </cfRule>
  </conditionalFormatting>
  <conditionalFormatting sqref="D5:E14;D4;E3:E4"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{7b90bc9f-fdde-468f-847f-0c3021dbe600}</x14:id>
        </ext>
      </extLst>
    </cfRule>
  </conditionalFormatting>
  <conditionalFormatting sqref="F34:F38;F52:F53;F27:F31;F2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{e9bffb36-044f-49af-b28d-3ad70a29adea}</x14:id>
        </ext>
      </extLst>
    </cfRule>
  </conditionalFormatting>
  <conditionalFormatting sqref="F71:F75;F64:F68;F57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{e04b3163-a746-4d41-bf59-5460d75375f5}</x14:id>
        </ext>
      </extLst>
    </cfRule>
  </conditionalFormatting>
  <conditionalFormatting sqref="F108:F112;F101:F105;F94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{16dcbf26-5ee6-4b4e-b4c7-3609d830c2d8}</x14:id>
        </ext>
      </extLst>
    </cfRule>
  </conditionalFormatting>
  <conditionalFormatting sqref="F145:F149;F138:F142;F131"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{6d5d698e-8118-4386-b782-c937e3aff4b4}</x14:id>
        </ext>
      </extLst>
    </cfRule>
  </conditionalFormatting>
  <conditionalFormatting sqref="F182:F186;F175:F179;F168"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{72936553-5e14-4050-8200-a2ac4934b8f6}</x14:id>
        </ext>
      </extLst>
    </cfRule>
  </conditionalFormatting>
  <conditionalFormatting sqref="F219:F223;F212:F216;F205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{e9e1120c-ab73-4e73-94e9-0e423530b83e}</x14:id>
        </ext>
      </extLst>
    </cfRule>
  </conditionalFormatting>
  <hyperlinks>
    <hyperlink ref="C101" r:id="rId2" display="Bank accounts pt 2 - oswell.ndhlovu@umuzi.org - review"/>
    <hyperlink ref="D219:E219" r:id="rId3" display="https://coderbyte.com/sl-candidate?inviteKey=ZiCac1uABQ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db0e9f-b3a4-429b-a22e-173e80c055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c0f751-4197-4722-bff5-60f286a50c3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4a2accc-0d71-4000-811b-db43d1d365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57a63d-0a3b-4fa8-a995-3b5c4ce0c9c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1df0435-42b0-467f-beaf-f4274a7db7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6d0593e-1f61-4282-a3a8-f716f66062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783cf48-90f4-44c5-9204-9136099526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3daec07-2eff-4839-ba45-9b0640b00a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8feb686-7492-4995-a2c3-64900e62767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3d4a26dc-b647-407e-b343-d4ea62b073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8f9fb31-99c4-4891-8d9c-9a832246766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5843e19-09be-4cf5-95ec-adbfcbd6be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c4621a9-b4e2-4fae-bef9-9a9de20402c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916b6096-8392-4616-acd3-34227941ca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8208502-73a1-4dd1-9bf4-8d03da572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7f46fdd-66c7-4ac5-9b85-dea89660932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c3b1984-d343-4e54-9b83-e20c29e9e3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dc3ece5-fa29-43a4-ab1d-a576f09406b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25bb2739-891e-4ccc-b9e9-edbbb33c8d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d8b2b01-002d-41a1-ad82-5a6ae2f3fa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ca559e-68cd-4c1c-9aab-bf1bee4fcf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75deabe-f92c-4ea3-94f6-ac5ef95d919d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10b997f-13a2-46de-9d75-7b3682eb3f3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7b5aa22-a162-4d15-b46a-ab72911b4c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0e7b966-4be2-4bfc-aa60-fc5ac901f4a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74f3271-4cf0-464a-9470-4eebc8a96b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f2a21a3-e79e-40d2-9c2a-084b5a45e6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9be7e1b2-b486-4cb8-9d05-d48a18c698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20cd088-b4c3-47cb-aaf2-d9336f05238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976cb8b-6019-4e11-b9af-ff7a465cf24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667087b-f384-403c-8b2d-8445e9dc01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9040773-ccf3-43c1-a320-828f3a59ed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1324d8e-05ac-4ac2-94de-86f041ac958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97be6e8-b021-47f6-9fea-3b17efd10e0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156ed4-82de-4fe8-a747-017f2dd360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db5836d-4b8f-4481-a1e6-07cb248929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1b682723-e213-4f65-8448-0cf24a7527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ab8ccd-be86-4a06-bca9-ddeeb8de39c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d07d25a6-5485-4d5f-8501-a1af223960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d473f34-a236-413d-84e3-6131d41c2e4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442ef1f-647f-43b3-adbc-42a78ae764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46a2695-92f1-438f-b404-bc679f7eba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17d960b-bad1-423d-ba89-7828c1be7d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7768bfa-7309-4830-b364-013be4a8f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710ff6a-f34d-4f60-b0c5-9cac3d02f3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a7c0cfd7-aa13-4c96-a1e1-703d43563e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919efa-4e3b-4986-ace3-13082aa0b4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4d08ba-34e5-471d-918b-34e2621baf9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adcbd2-d74e-4521-b2aa-00bdb2eb7d0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bf1dbf9-6224-49c0-807a-4f571ef10b5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96ab1d5-69a1-4bf7-9465-1cc5b7352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4c0b1f3-3b43-4dc3-9b44-bb7d316f8c7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f3e9111-f373-41d3-86e2-9743f13d56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1a03eab-269e-445c-85b5-08a4f114fe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b3395a08-f555-49a3-9608-20e271dd086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332349-b4ca-4fa6-8ddc-810ba7c30ae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eb96c38-1ae9-4f53-b9dd-80c8d55f79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5fe6cb8d-60fe-4d3c-9608-ea5edaeb60c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e75a2f98-fcfd-45a4-a11d-4cb327c1e0d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86eb69-f4fa-4345-85a4-b35796d59f5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d08451f5-089a-4d73-b8c6-61b744ee56d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d752b07-1f47-4773-a382-fa73ec8412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bf2d95d-8e49-4c9a-8723-8ffb5efa4b8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f7445f5-ed05-47c6-baaa-dab227c4d4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6636ed0a-1618-4659-abfa-e3831b95a2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37b957-6e9a-441b-9ea9-5ec6ce033a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d6c874-b9e9-4e9c-97a4-ef458eabf9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f88fa491-cebe-4401-8c95-8f85e16f91b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176d2643-9b0d-4057-bf30-bf217d0fbb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727cb9-694e-4711-bdf3-5f38f8205a7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450e11ec-83b6-46ee-9884-9c8670ec07b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d6e94022-8e41-4f87-bb4e-d3c5376590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e5f3cd-0128-4044-92f5-c49a61ea298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0d2a5d-01d0-4615-9ac6-9dfa85f652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da52326a-dce3-46be-9e52-2a40e90ab5b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3fc83c5a-4c3f-40d6-81f4-6c02f1c7c1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20b1ce-48bb-4112-97e4-300c4fca2a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e5462870-ddec-41ab-915e-59ac999ac74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681ab9-9044-45b9-84f0-9ccb419255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9ade3f23-f682-46b2-a51f-534c81ee366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5e8bab-fa3d-4cc8-ba24-ea08b0155c6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4b3626c7-02dd-4a1a-9e2b-886e3579133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7285603-b276-426c-803f-6ea1a079ad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b5297f3-cc20-4890-beeb-d9121238d48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fe2e10-f009-4be5-a13d-f08acac3e0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2528c1f8-8af9-4934-b7e0-e8eb922d948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681f82a0-31ba-447e-979e-dfdf9d1b01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f1998100-4ac4-4ad8-8253-0df2f90e9f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5611082-fde4-4c08-b602-42e5e278cad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9d62316-6a0c-4e60-82f0-51c3f4cce2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0dc6afbe-e388-4cc6-ac00-9165b46092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8028b9d-4edb-467e-8653-ed5f88b9db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dc0dadb7-e569-4ebe-8b79-f53e4c6fb2c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72b06a0-b336-4cb1-85a6-d5cd356ee4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66c7764-84ec-41aa-891b-17d79f7c067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ed0f4227-fa95-4f26-aee8-7eb1af5971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d327cbd7-0368-468c-9300-5d3e68a3aba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d88569f9-e069-483f-9df3-b8f1ff386f0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5f4f113-54dd-4403-b48d-cdd79e033a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caf973a1-a4e8-4e28-a472-9ef0b8ab89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23b8656-9488-4725-b030-862cddf764d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d4613f42-c9c7-4f52-b352-fcf96e4eed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ce739a8-b77d-47ce-9d83-cbe6eeeb2a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99562090-cbf6-42b8-ac3f-6e6b2094f1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c91434-aecd-498b-add0-7bd4f8303f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b8e8e94-961e-4eaf-89b4-95daf19520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22c2fb0f-069a-4bb3-a2bf-ce517576239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b79e0cc0-8a1f-4809-9483-3a0c7d41c9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4658ebed-f2b0-47be-bd39-8991056545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359031-7743-4b72-a534-acc485b7815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d859842-3c9a-418b-9d35-fcd48c3ada8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9ec896-099c-4193-a4bf-e949d8d43b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a621d647-6fd9-4c2f-afff-4549179c0e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053c4a-c896-41e7-b0d3-5f05a3a08b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27d0616c-91d8-44d7-91c9-0b28f62981c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fa29ef65-fa0b-4b3c-bce3-6900764bc4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fdc441c-2651-49f1-9701-458b59da36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232d3b-3108-4c73-84da-4bd54ce350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98b2ef52-750b-42c9-893a-4eabd99c9cc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d01b6c03-cb35-47c3-a347-b1412da5434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7b90bc9f-fdde-468f-847f-0c3021dbe6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e9bffb36-044f-49af-b28d-3ad70a29ad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e04b3163-a746-4d41-bf59-5460d75375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16dcbf26-5ee6-4b4e-b4c7-3609d830c2d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6d5d698e-8118-4386-b782-c937e3aff4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72936553-5e14-4050-8200-a2ac4934b8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e9e1120c-ab73-4e73-94e9-0e423530b83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50" zoomScaleNormal="50" topLeftCell="A7" workbookViewId="0">
      <selection activeCell="F231" sqref="F231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45709</v>
      </c>
    </row>
    <row r="5" ht="30" customHeight="1" spans="2:11">
      <c r="B5" s="8" t="s">
        <v>48</v>
      </c>
      <c r="C5" s="9"/>
      <c r="D5" s="10"/>
      <c r="E5" s="72">
        <v>0.5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 t="str">
        <f t="shared" ref="J6:K10" si="0">C34</f>
        <v>coderbyte assessment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 t="str">
        <f t="shared" si="0"/>
        <v>geeks for geeks - upskilling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>
        <v>0.5</v>
      </c>
      <c r="J11" s="137" t="str">
        <f t="shared" ref="J11:J20" si="1">C42</f>
        <v>consume github add some test - make changes if requested</v>
      </c>
      <c r="K11" s="138"/>
    </row>
    <row r="12" ht="30" customHeight="1" spans="2:11">
      <c r="B12" s="13" t="s">
        <v>55</v>
      </c>
      <c r="C12" s="14"/>
      <c r="D12" s="10"/>
      <c r="E12" s="72">
        <v>0.1</v>
      </c>
      <c r="J12" s="140" t="str">
        <f t="shared" si="1"/>
        <v>create a REST api to interact with actual database - make changes if requested</v>
      </c>
      <c r="K12" s="144"/>
    </row>
    <row r="13" ht="30" customHeight="1" spans="2:11">
      <c r="B13" s="13" t="s">
        <v>56</v>
      </c>
      <c r="C13" s="14"/>
      <c r="D13" s="10"/>
      <c r="E13" s="72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si="1"/>
        <v>Python and MongoDB - pause</v>
      </c>
      <c r="K14" s="144"/>
    </row>
    <row r="15" ht="30" customHeight="1" spans="2:11">
      <c r="B15" s="16" t="s">
        <v>21</v>
      </c>
      <c r="C15" s="17"/>
      <c r="D15" s="17"/>
      <c r="E15" s="78"/>
      <c r="J15" s="140">
        <f t="shared" si="1"/>
        <v>0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>
        <f t="shared" si="1"/>
        <v>0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45709</v>
      </c>
      <c r="C20" s="23">
        <v>0.208333333333333</v>
      </c>
      <c r="D20" s="24" t="s">
        <v>63</v>
      </c>
      <c r="E20" s="82"/>
      <c r="F20" s="83">
        <v>1</v>
      </c>
      <c r="G20" s="84" t="str">
        <f>IF(F20=100%,"Complete",IF(AND(F20&lt;100%,F20&gt;0%),"In Progress","Not Started"))</f>
        <v>Complete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45712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>
        <f t="shared" ref="J31:K35" si="4">C71</f>
        <v>0</v>
      </c>
      <c r="K31" s="139">
        <f t="shared" si="4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 t="s">
        <v>86</v>
      </c>
      <c r="D34" s="43"/>
      <c r="E34" s="105"/>
      <c r="F34" s="106">
        <v>1</v>
      </c>
      <c r="G34" s="107" t="str">
        <f t="shared" ref="G34:G57" si="5">IF(F34=100%,"Complete",IF(AND(F34&lt;100%,F34&gt;0%),"In Progress","Not Started"))</f>
        <v>Complete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 t="s">
        <v>116</v>
      </c>
      <c r="D35" s="45"/>
      <c r="E35" s="109"/>
      <c r="F35" s="110">
        <v>1</v>
      </c>
      <c r="G35" s="107" t="str">
        <f t="shared" si="5"/>
        <v>Complete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consume github add some test - make changes if requested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create a REST api to interact with actual database - make changes if requested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6"/>
        <v>Python and MongoDB - continue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 t="str">
        <f t="shared" si="6"/>
        <v>Write a report - start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54" t="s">
        <v>111</v>
      </c>
      <c r="D42" s="55"/>
      <c r="E42" s="121" t="s">
        <v>73</v>
      </c>
      <c r="F42" s="122">
        <v>1</v>
      </c>
      <c r="G42" s="123" t="str">
        <f t="shared" si="5"/>
        <v>Complete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88</v>
      </c>
      <c r="D43" s="57"/>
      <c r="E43" s="125"/>
      <c r="F43" s="126">
        <v>1</v>
      </c>
      <c r="G43" s="123" t="str">
        <f t="shared" si="5"/>
        <v>Complete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 t="s">
        <v>117</v>
      </c>
      <c r="D45" s="61"/>
      <c r="E45" s="128" t="s">
        <v>74</v>
      </c>
      <c r="F45" s="126">
        <v>1</v>
      </c>
      <c r="G45" s="123" t="str">
        <f t="shared" si="5"/>
        <v>Complete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/>
      <c r="D46" s="63"/>
      <c r="E46" s="129" t="s">
        <v>75</v>
      </c>
      <c r="F46" s="126"/>
      <c r="G46" s="123" t="str">
        <f t="shared" si="5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>
        <f t="shared" ref="J48:J52" si="7">C64</f>
        <v>0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45712</v>
      </c>
      <c r="C57" s="23">
        <v>0.208333333333333</v>
      </c>
      <c r="D57" s="24" t="s">
        <v>63</v>
      </c>
      <c r="E57" s="82"/>
      <c r="F57" s="83">
        <v>1</v>
      </c>
      <c r="G57" s="84" t="str">
        <f t="shared" si="5"/>
        <v>Complete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45712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81" si="8">J31</f>
        <v>0</v>
      </c>
      <c r="K60" s="164">
        <f t="shared" ref="K60:K61" si="9">K31</f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15.15" spans="2:14">
      <c r="B64" s="22"/>
      <c r="C64" s="33"/>
      <c r="D64" s="34"/>
      <c r="E64" s="34"/>
      <c r="F64" s="94"/>
      <c r="G64" s="95" t="str">
        <f t="shared" ref="G64:G68" si="10">IF(F64=100%,"Complete",IF(AND(F64&lt;100%,F64&gt;0%),"In Progress","Not Started"))</f>
        <v>Not Started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consume github add some test - make changes if requested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 t="str">
        <f t="shared" si="8"/>
        <v>create a REST api to interact with actual database - make changes if requested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 t="str">
        <f t="shared" si="8"/>
        <v>Python and MongoDB - continue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8"/>
        <v>Write a report - start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spans="2:11">
      <c r="B71" s="22"/>
      <c r="C71" s="42"/>
      <c r="D71" s="43"/>
      <c r="E71" s="105"/>
      <c r="F71" s="106"/>
      <c r="G71" s="107" t="str">
        <f t="shared" ref="G71:G94" si="11">IF(F71=100%,"Complete",IF(AND(F71&lt;100%,F71&gt;0%),"In Progress","Not Started"))</f>
        <v>Not Started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>
        <f t="shared" si="8"/>
        <v>0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111</v>
      </c>
      <c r="D79" s="55"/>
      <c r="E79" s="121" t="s">
        <v>73</v>
      </c>
      <c r="F79" s="122">
        <v>1</v>
      </c>
      <c r="G79" s="123" t="str">
        <f t="shared" si="11"/>
        <v>Complete</v>
      </c>
      <c r="H79" s="124"/>
      <c r="J79" s="175">
        <f t="shared" si="8"/>
        <v>0</v>
      </c>
      <c r="K79" s="166"/>
    </row>
    <row r="80" ht="15" customHeight="1" spans="2:11">
      <c r="B80" s="22"/>
      <c r="C80" s="56" t="s">
        <v>88</v>
      </c>
      <c r="D80" s="57"/>
      <c r="E80" s="125"/>
      <c r="F80" s="126">
        <v>1</v>
      </c>
      <c r="G80" s="123" t="str">
        <f t="shared" si="11"/>
        <v>Complete</v>
      </c>
      <c r="H80" s="127"/>
      <c r="J80" s="175">
        <f t="shared" si="8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 t="s">
        <v>112</v>
      </c>
      <c r="D82" s="61"/>
      <c r="E82" s="128" t="s">
        <v>74</v>
      </c>
      <c r="F82" s="126">
        <v>1</v>
      </c>
      <c r="G82" s="123" t="str">
        <f t="shared" si="11"/>
        <v>Complete</v>
      </c>
      <c r="H82" s="127"/>
      <c r="J82" s="180"/>
      <c r="K82" s="181"/>
    </row>
    <row r="83" ht="15" customHeight="1" spans="2:11">
      <c r="B83" s="22"/>
      <c r="C83" s="62" t="s">
        <v>118</v>
      </c>
      <c r="D83" s="63"/>
      <c r="E83" s="129" t="s">
        <v>75</v>
      </c>
      <c r="F83" s="126">
        <v>1</v>
      </c>
      <c r="G83" s="123" t="str">
        <f t="shared" si="11"/>
        <v>Complete</v>
      </c>
      <c r="H83" s="127"/>
      <c r="J83" s="182" t="s">
        <v>67</v>
      </c>
      <c r="K83" s="183">
        <f>B94</f>
        <v>45713</v>
      </c>
    </row>
    <row r="84" ht="15.15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consume github add some test - make changes if requested</v>
      </c>
      <c r="K90" s="164"/>
    </row>
    <row r="91" spans="10:11">
      <c r="J91" s="175" t="str">
        <f t="shared" si="13"/>
        <v>create a REST api to interact with actual database - make changes if requested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Python and MongoDB - continue</v>
      </c>
      <c r="K93" s="166"/>
    </row>
    <row r="94" spans="2:11">
      <c r="B94" s="22">
        <v>45713</v>
      </c>
      <c r="C94" s="23">
        <v>0.208333333333333</v>
      </c>
      <c r="D94" s="24" t="s">
        <v>63</v>
      </c>
      <c r="E94" s="82"/>
      <c r="F94" s="83">
        <v>1</v>
      </c>
      <c r="G94" s="84" t="str">
        <f t="shared" si="11"/>
        <v>Complete</v>
      </c>
      <c r="H94" s="82"/>
      <c r="J94" s="175" t="str">
        <f t="shared" si="13"/>
        <v>Agile Project Management - start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3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43.95" spans="2:11">
      <c r="B101" s="22"/>
      <c r="C101" s="33" t="s">
        <v>119</v>
      </c>
      <c r="D101" s="34"/>
      <c r="E101" s="34"/>
      <c r="F101" s="94">
        <v>1</v>
      </c>
      <c r="G101" s="95" t="str">
        <f t="shared" ref="G101:G105" si="14">IF(F101=100%,"Complete",IF(AND(F101&lt;100%,F101&gt;0%),"In Progress","Not Started"))</f>
        <v>Complete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 t="str">
        <f t="shared" ref="J102:J106" si="15">C101</f>
        <v>Shop Database using sql - donald.nzimande@umuzi.org - review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45713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ref="K114:K115" si="18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15" customHeight="1" spans="2:11">
      <c r="B116" s="22"/>
      <c r="C116" s="54" t="s">
        <v>111</v>
      </c>
      <c r="D116" s="55"/>
      <c r="E116" s="121" t="s">
        <v>73</v>
      </c>
      <c r="F116" s="122">
        <v>1</v>
      </c>
      <c r="G116" s="123" t="str">
        <f t="shared" si="16"/>
        <v>Complete</v>
      </c>
      <c r="H116" s="124"/>
      <c r="J116" s="140">
        <f t="shared" si="17"/>
        <v>0</v>
      </c>
      <c r="K116" s="141">
        <f t="shared" si="17"/>
        <v>0</v>
      </c>
    </row>
    <row r="117" ht="30" customHeight="1" spans="2:11">
      <c r="B117" s="22"/>
      <c r="C117" s="56" t="s">
        <v>88</v>
      </c>
      <c r="D117" s="57"/>
      <c r="E117" s="125"/>
      <c r="F117" s="126">
        <v>1</v>
      </c>
      <c r="G117" s="123" t="str">
        <f t="shared" si="16"/>
        <v>Complete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112</v>
      </c>
      <c r="D119" s="61"/>
      <c r="E119" s="128" t="s">
        <v>74</v>
      </c>
      <c r="F119" s="126">
        <v>1</v>
      </c>
      <c r="G119" s="123" t="str">
        <f t="shared" si="16"/>
        <v>Complete</v>
      </c>
      <c r="H119" s="127"/>
      <c r="J119" s="149" t="str">
        <f t="shared" si="17"/>
        <v>consume github add some test - make changes if requested</v>
      </c>
      <c r="K119" s="139"/>
    </row>
    <row r="120" ht="15" customHeight="1" spans="2:11">
      <c r="B120" s="22"/>
      <c r="C120" s="62" t="s">
        <v>120</v>
      </c>
      <c r="D120" s="63"/>
      <c r="E120" s="129" t="s">
        <v>75</v>
      </c>
      <c r="F120" s="126">
        <v>1</v>
      </c>
      <c r="G120" s="123" t="str">
        <f t="shared" si="16"/>
        <v>Complete</v>
      </c>
      <c r="H120" s="127"/>
      <c r="J120" s="150" t="str">
        <f t="shared" si="17"/>
        <v>create a REST api to interact with actual database - make changes if requested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Python and MongoDB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Agile Project Management - start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>
        <f t="shared" si="17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45714</v>
      </c>
      <c r="C131" s="23">
        <v>0.208333333333333</v>
      </c>
      <c r="D131" s="24" t="s">
        <v>63</v>
      </c>
      <c r="E131" s="82"/>
      <c r="F131" s="83">
        <v>1</v>
      </c>
      <c r="G131" s="84" t="str">
        <f t="shared" si="16"/>
        <v>Complete</v>
      </c>
      <c r="H131" s="82"/>
      <c r="J131" s="150" t="str">
        <f t="shared" ref="J131:J135" si="19">J102</f>
        <v>Shop Database using sql - donald.nzimande@umuzi.org - review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45714</v>
      </c>
    </row>
    <row r="138" ht="43.95" spans="2:11">
      <c r="B138" s="22"/>
      <c r="C138" s="33" t="s">
        <v>119</v>
      </c>
      <c r="D138" s="34"/>
      <c r="E138" s="34"/>
      <c r="F138" s="94">
        <v>1</v>
      </c>
      <c r="G138" s="95" t="str">
        <f t="shared" ref="G138:G142" si="20">IF(F138=100%,"Complete",IF(AND(F138&lt;100%,F138&gt;0%),"In Progress","Not Started"))</f>
        <v>Complete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>
        <f t="shared" ref="J139:K143" si="21">C145</f>
        <v>0</v>
      </c>
      <c r="K139" s="13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consume github add some test - make changes if requested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3">IF(F145=100%,"Complete",IF(AND(F145&lt;100%,F145&gt;0%),"In Progress","Not Started"))</f>
        <v>Not Started</v>
      </c>
      <c r="H145" s="108"/>
      <c r="J145" s="150" t="str">
        <f t="shared" si="22"/>
        <v>create a REST api to interact with actual database - make changes if requested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 t="str">
        <f t="shared" si="22"/>
        <v>Python and MongoDB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 t="str">
        <f t="shared" si="22"/>
        <v>Agile Meetings - start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>
        <f t="shared" si="22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2"/>
        <v>0</v>
      </c>
      <c r="K152" s="141"/>
    </row>
    <row r="153" ht="15" customHeight="1" spans="2:11">
      <c r="B153" s="22"/>
      <c r="C153" s="54" t="s">
        <v>111</v>
      </c>
      <c r="D153" s="55"/>
      <c r="E153" s="121" t="s">
        <v>73</v>
      </c>
      <c r="F153" s="122">
        <v>1</v>
      </c>
      <c r="G153" s="123" t="str">
        <f t="shared" si="23"/>
        <v>Complete</v>
      </c>
      <c r="H153" s="124"/>
      <c r="J153" s="150">
        <f t="shared" si="22"/>
        <v>0</v>
      </c>
      <c r="K153" s="141"/>
    </row>
    <row r="154" ht="15.75" customHeight="1" spans="2:11">
      <c r="B154" s="22"/>
      <c r="C154" s="56" t="s">
        <v>88</v>
      </c>
      <c r="D154" s="57"/>
      <c r="E154" s="125"/>
      <c r="F154" s="126">
        <v>1</v>
      </c>
      <c r="G154" s="123" t="str">
        <f t="shared" si="23"/>
        <v>Complete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112</v>
      </c>
      <c r="D156" s="61"/>
      <c r="E156" s="128" t="s">
        <v>74</v>
      </c>
      <c r="F156" s="126">
        <v>1</v>
      </c>
      <c r="G156" s="123" t="str">
        <f t="shared" si="23"/>
        <v>Complete</v>
      </c>
      <c r="H156" s="127"/>
      <c r="J156" s="149" t="str">
        <f t="shared" ref="J156:J160" si="24">C138</f>
        <v>Shop Database using sql - donald.nzimande@umuzi.org - review</v>
      </c>
      <c r="K156" s="139"/>
    </row>
    <row r="157" ht="15" customHeight="1" spans="2:11">
      <c r="B157" s="22"/>
      <c r="C157" s="62" t="s">
        <v>121</v>
      </c>
      <c r="D157" s="63"/>
      <c r="E157" s="129" t="s">
        <v>75</v>
      </c>
      <c r="F157" s="126">
        <v>1</v>
      </c>
      <c r="G157" s="123" t="str">
        <f t="shared" si="23"/>
        <v>Complete</v>
      </c>
      <c r="H157" s="127"/>
      <c r="J157" s="150">
        <f t="shared" si="24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3"/>
        <v>Not Started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45714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45715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3"/>
        <v>Complete</v>
      </c>
      <c r="H168" s="82"/>
      <c r="J168" s="162">
        <f t="shared" ref="J168:K189" si="25">J139</f>
        <v>0</v>
      </c>
      <c r="K168" s="164">
        <f t="shared" ref="K168:K169" si="26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consume github add some test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 t="str">
        <f t="shared" si="25"/>
        <v>create a REST api to interact with actual database - make changes if requested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7">IF(F175=100%,"Complete",IF(AND(F175&lt;100%,F175&gt;0%),"In Progress","Not Started"))</f>
        <v>Not Started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Python and MongoDB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Agile Meetings - start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>
        <f t="shared" si="25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5"/>
        <v>0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8">IF(F182=100%,"Complete",IF(AND(F182&lt;100%,F182&gt;0%),"In Progress","Not Started"))</f>
        <v>Not Started</v>
      </c>
      <c r="H182" s="108"/>
      <c r="J182" s="175">
        <f t="shared" si="25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 t="str">
        <f t="shared" si="25"/>
        <v>Shop Database using sql - donald.nzimande@umuzi.org - review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54" t="s">
        <v>111</v>
      </c>
      <c r="D190" s="55"/>
      <c r="E190" s="121" t="s">
        <v>73</v>
      </c>
      <c r="F190" s="122">
        <v>1</v>
      </c>
      <c r="G190" s="123" t="str">
        <f t="shared" si="28"/>
        <v>Complete</v>
      </c>
      <c r="H190" s="124"/>
      <c r="J190" s="180"/>
      <c r="K190" s="181"/>
    </row>
    <row r="191" ht="30" customHeight="1" spans="2:11">
      <c r="B191" s="22"/>
      <c r="C191" s="56" t="s">
        <v>88</v>
      </c>
      <c r="D191" s="57"/>
      <c r="E191" s="125"/>
      <c r="F191" s="126">
        <v>1</v>
      </c>
      <c r="G191" s="123" t="str">
        <f t="shared" si="28"/>
        <v>Complete</v>
      </c>
      <c r="H191" s="127"/>
      <c r="J191" s="182" t="s">
        <v>67</v>
      </c>
      <c r="K191" s="183">
        <f>B168</f>
        <v>45715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43.95" spans="2:11">
      <c r="B193" s="22"/>
      <c r="C193" s="60" t="s">
        <v>112</v>
      </c>
      <c r="D193" s="61"/>
      <c r="E193" s="128" t="s">
        <v>74</v>
      </c>
      <c r="F193" s="126">
        <v>1</v>
      </c>
      <c r="G193" s="123" t="str">
        <f t="shared" si="28"/>
        <v>Complete</v>
      </c>
      <c r="H193" s="127" t="s">
        <v>122</v>
      </c>
      <c r="J193" s="162">
        <f t="shared" ref="J193:K197" si="29">C182</f>
        <v>0</v>
      </c>
      <c r="K193" s="164">
        <f t="shared" si="29"/>
        <v>0</v>
      </c>
    </row>
    <row r="194" ht="15" customHeight="1" spans="2:11">
      <c r="B194" s="22"/>
      <c r="C194" s="62" t="s">
        <v>123</v>
      </c>
      <c r="D194" s="63"/>
      <c r="E194" s="129" t="s">
        <v>75</v>
      </c>
      <c r="F194" s="126">
        <v>1</v>
      </c>
      <c r="G194" s="123" t="str">
        <f t="shared" si="28"/>
        <v>Complete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0">C190</f>
        <v>consume github add some test - make changes if requested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8"/>
        <v>Not Started</v>
      </c>
      <c r="H199" s="133"/>
      <c r="J199" s="175" t="str">
        <f t="shared" si="30"/>
        <v>create a REST api to interact with actual database - make changes if requested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 t="str">
        <f t="shared" si="30"/>
        <v>Python and MongoDB - continue</v>
      </c>
      <c r="K201" s="166"/>
    </row>
    <row r="202" spans="10:11">
      <c r="J202" s="175" t="str">
        <f t="shared" si="30"/>
        <v>Agile Meetings - continue</v>
      </c>
      <c r="K202" s="166"/>
    </row>
    <row r="203" ht="15.15" spans="10:11">
      <c r="J203" s="175">
        <f t="shared" si="30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>
        <v>45716</v>
      </c>
      <c r="C205" s="23">
        <v>0.208333333333333</v>
      </c>
      <c r="D205" s="24" t="s">
        <v>63</v>
      </c>
      <c r="E205" s="82"/>
      <c r="F205" s="83">
        <v>1</v>
      </c>
      <c r="G205" s="84" t="str">
        <f t="shared" si="28"/>
        <v>Complete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0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1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2">IF(F212=100%,"Complete",IF(AND(F212&lt;100%,F212&gt;0%),"In Progress","Not Started"))</f>
        <v>Not Started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3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45715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>
        <f t="shared" ref="J222:K243" si="34">J193</f>
        <v>0</v>
      </c>
      <c r="K222" s="139">
        <f t="shared" ref="K222:K223" si="35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54" t="s">
        <v>111</v>
      </c>
      <c r="D227" s="55"/>
      <c r="E227" s="121" t="s">
        <v>73</v>
      </c>
      <c r="F227" s="122">
        <v>1</v>
      </c>
      <c r="G227" s="123" t="str">
        <f t="shared" si="33"/>
        <v>Complete</v>
      </c>
      <c r="H227" s="124"/>
      <c r="J227" s="149" t="str">
        <f t="shared" si="34"/>
        <v>consume github add some test - make changes if requested</v>
      </c>
      <c r="K227" s="139"/>
    </row>
    <row r="228" spans="2:11">
      <c r="B228" s="22"/>
      <c r="C228" s="56" t="s">
        <v>88</v>
      </c>
      <c r="D228" s="57"/>
      <c r="E228" s="125"/>
      <c r="F228" s="126">
        <v>1</v>
      </c>
      <c r="G228" s="123" t="str">
        <f t="shared" si="33"/>
        <v>Complete</v>
      </c>
      <c r="H228" s="127"/>
      <c r="J228" s="150" t="str">
        <f t="shared" si="34"/>
        <v>create a REST api to interact with actual database - make changes if requested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5.15" spans="2:11">
      <c r="B230" s="22"/>
      <c r="C230" s="60" t="s">
        <v>112</v>
      </c>
      <c r="D230" s="61"/>
      <c r="E230" s="128" t="s">
        <v>74</v>
      </c>
      <c r="F230" s="126">
        <v>1</v>
      </c>
      <c r="G230" s="123" t="str">
        <f t="shared" si="33"/>
        <v>Complete</v>
      </c>
      <c r="H230" s="127"/>
      <c r="J230" s="150" t="str">
        <f t="shared" si="34"/>
        <v>Python and MongoDB - continue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3"/>
        <v>Not Started</v>
      </c>
      <c r="H231" s="127"/>
      <c r="J231" s="150" t="str">
        <f t="shared" si="34"/>
        <v>Agile Meetings - continue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>
        <f t="shared" si="34"/>
        <v>0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>
        <f t="shared" si="34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si="34"/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45716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6">C219</f>
        <v>0</v>
      </c>
      <c r="K247" s="139">
        <f t="shared" ref="K247:K248" si="37">D219</f>
        <v>0</v>
      </c>
    </row>
    <row r="248" spans="2:11">
      <c r="B248" s="43">
        <f t="shared" ref="B248:B249" si="38">C71</f>
        <v>0</v>
      </c>
      <c r="C248" s="208">
        <f t="shared" ref="C248:C249" si="39">D71</f>
        <v>0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spans="2:11">
      <c r="B250" s="45">
        <f t="shared" ref="B250:B251" si="40">C108</f>
        <v>0</v>
      </c>
      <c r="C250" s="209">
        <f t="shared" ref="C250:C251" si="41">D108</f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spans="2:11">
      <c r="B252" s="45">
        <f t="shared" ref="B252:B253" si="42">C145</f>
        <v>0</v>
      </c>
      <c r="C252" s="209">
        <f t="shared" ref="C252:C253" si="43">D145</f>
        <v>0</v>
      </c>
      <c r="J252" s="149" t="str">
        <f t="shared" ref="J252:J261" si="44">C227</f>
        <v>consume github add some test - make changes if requested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 t="str">
        <f t="shared" si="44"/>
        <v>create a REST api to interact with actual database - make changes if requested</v>
      </c>
      <c r="K253" s="141"/>
    </row>
    <row r="254" spans="2:11">
      <c r="B254" s="45">
        <f t="shared" ref="B254:B255" si="45">C182</f>
        <v>0</v>
      </c>
      <c r="C254" s="209">
        <f t="shared" ref="C254:C255" si="46">D182</f>
        <v>0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 t="str">
        <f t="shared" si="44"/>
        <v>Python and MongoDB - continue</v>
      </c>
      <c r="K255" s="141"/>
    </row>
    <row r="256" spans="2:11">
      <c r="B256" s="45">
        <f t="shared" ref="B256:B257" si="47">C219</f>
        <v>0</v>
      </c>
      <c r="C256" s="209">
        <f t="shared" ref="C256:C257" si="48">D219</f>
        <v>0</v>
      </c>
      <c r="J256" s="150">
        <f t="shared" si="44"/>
        <v>0</v>
      </c>
      <c r="K256" s="141"/>
    </row>
    <row r="257" ht="15.15" spans="2:11">
      <c r="B257" s="211">
        <f t="shared" si="47"/>
        <v>0</v>
      </c>
      <c r="C257" s="212">
        <f t="shared" si="48"/>
        <v>0</v>
      </c>
      <c r="J257" s="150">
        <f t="shared" si="44"/>
        <v>0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9">C212</f>
        <v>0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 t="str">
        <f t="shared" ref="B266:B272" si="50">C230</f>
        <v>Python and MongoDB - continue</v>
      </c>
      <c r="C266" s="222"/>
      <c r="J266" s="150">
        <f t="shared" si="49"/>
        <v>0</v>
      </c>
      <c r="K266" s="141"/>
    </row>
    <row r="267" spans="2:11">
      <c r="B267" s="221">
        <f t="shared" si="50"/>
        <v>0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:E24"/>
    <mergeCell ref="D57:E61"/>
    <mergeCell ref="D94:E98"/>
    <mergeCell ref="D131:E135"/>
    <mergeCell ref="D168:E172"/>
    <mergeCell ref="D205:E209"/>
  </mergeCells>
  <conditionalFormatting sqref="F20"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{77ddd9f7-0b4b-4a44-9c4c-03db2e050d4b}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{5c9a1187-e41a-4621-b455-c28cb47b6a68}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{93e1bc7a-3371-47b7-a20b-fdc22000be5a}</x14:id>
        </ext>
      </extLst>
    </cfRule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{4a4bdc1a-674d-44e8-a0de-96bfd00c0a4c}</x14:id>
        </ext>
      </extLst>
    </cfRule>
    <cfRule type="dataBar" priority="1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{e098eb41-72b6-4c4a-bbef-11ad1584dff0}</x14:id>
        </ext>
      </extLst>
    </cfRule>
    <cfRule type="dataBar" priority="1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{e897979d-93b1-40ac-afd8-51d1ee69dff3}</x14:id>
        </ext>
      </extLst>
    </cfRule>
    <cfRule type="dataBar" priority="1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{42c52741-37c6-400a-9058-465476b3cb6b}</x14:id>
        </ext>
      </extLst>
    </cfRule>
    <cfRule type="dataBar" priority="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{0bf38617-1c28-4663-ae62-78aee789690a}</x14:id>
        </ext>
      </extLst>
    </cfRule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{da32aed9-d55e-4e6a-b7cd-e63c88c2c208}</x14:id>
        </ext>
      </extLst>
    </cfRule>
  </conditionalFormatting>
  <conditionalFormatting sqref="F57">
    <cfRule type="dataBar" priority="1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{48b42ad1-05db-49d8-b337-5ce70237082d}</x14:id>
        </ext>
      </extLst>
    </cfRule>
    <cfRule type="dataBar" priority="1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{1ce6f895-65fa-48cb-801f-e2fb1f21c03f}</x14:id>
        </ext>
      </extLst>
    </cfRule>
    <cfRule type="dataBar" priority="1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{88bc7f90-e9f8-4a0c-824b-1be656bc8f9c}</x14:id>
        </ext>
      </extLst>
    </cfRule>
    <cfRule type="dataBar" priority="1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{a37afa8d-0ac4-45d5-baba-9ac3767a8b31}</x14:id>
        </ext>
      </extLst>
    </cfRule>
    <cfRule type="dataBar" priority="13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{da4cbc0d-f64b-428b-98e9-8aaa67b93933}</x14:id>
        </ext>
      </extLst>
    </cfRule>
    <cfRule type="dataBar" priority="13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{61e82945-36fe-42af-b25f-ceeb0dc429d1}</x14:id>
        </ext>
      </extLst>
    </cfRule>
    <cfRule type="dataBar" priority="1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{9b2eaf25-7895-4b89-a7e2-8e98cbf5f51b}</x14:id>
        </ext>
      </extLst>
    </cfRule>
    <cfRule type="dataBar" priority="1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{c4f1d82e-1aa5-4863-b881-90ae168e4459}</x14:id>
        </ext>
      </extLst>
    </cfRule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{aa0a0cff-7a42-47ef-863a-aa8e7c37a160}</x14:id>
        </ext>
      </extLst>
    </cfRule>
  </conditionalFormatting>
  <conditionalFormatting sqref="F94">
    <cfRule type="dataBar" priority="1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{b40ea64d-e2c0-4d73-8720-aa7cd28532f4}</x14:id>
        </ext>
      </extLst>
    </cfRule>
    <cfRule type="dataBar" priority="1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{2ba55e57-8ab8-4458-9ece-27ef9aa8e320}</x14:id>
        </ext>
      </extLst>
    </cfRule>
    <cfRule type="dataBar" priority="1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{1bfd62a2-7ef7-4eee-b808-c0a6ba4a2e86}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{d8c30c38-6b60-4cde-a831-8153991edcfb}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{1003a80b-1423-4fcf-bb29-9b24ae008429}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{6bbca75e-5e46-4b8d-885e-fb6259048c11}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{2b85cec4-d676-4ce7-bed8-22ae9959f57e}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{8c37d08d-e16c-4c02-9d93-691a94478a90}</x14:id>
        </ext>
      </extLst>
    </cfRule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{464aab9d-f5e4-48cd-90ea-defc4f69bcbb}</x14:id>
        </ext>
      </extLst>
    </cfRule>
  </conditionalFormatting>
  <conditionalFormatting sqref="F131">
    <cfRule type="dataBar" priority="10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{71d233b9-5a9f-430d-9d90-16365aed33d0}</x14:id>
        </ext>
      </extLst>
    </cfRule>
    <cfRule type="dataBar" priority="1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{718684e3-2988-4b18-9078-a47a631e7fc0}</x14:id>
        </ext>
      </extLst>
    </cfRule>
    <cfRule type="dataBar" priority="10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{65d0cbe1-4a36-4c66-867a-1b1f1b920e98}</x14:id>
        </ext>
      </extLst>
    </cfRule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{62f7b716-1f03-4913-adcd-35f05aeafb68}</x14:id>
        </ext>
      </extLst>
    </cfRule>
    <cfRule type="dataBar" priority="9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{17103960-86d0-49f3-aaf1-27b1f95f5d64}</x14:id>
        </ext>
      </extLst>
    </cfRule>
    <cfRule type="dataBar" priority="9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{48848f7d-e440-471e-ac8c-c5e4ae2a03a2}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{b0588937-06b2-4d81-b440-ba6d3364d415}</x14:id>
        </ext>
      </extLst>
    </cfRule>
    <cfRule type="dataBar" priority="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{b37c3d48-4711-4e42-a51b-b9c34543288f}</x14:id>
        </ext>
      </extLst>
    </cfRule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{1e8d2d9c-997a-470e-ad37-a1b848043c80}</x14:id>
        </ext>
      </extLst>
    </cfRule>
  </conditionalFormatting>
  <conditionalFormatting sqref="F168">
    <cfRule type="dataBar" priority="8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{4710e349-e0f4-42ae-b855-63414be0218b}</x14:id>
        </ext>
      </extLst>
    </cfRule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{4963c2cf-bfb3-4c6a-9a9f-0f017b3a110e}</x14:id>
        </ext>
      </extLst>
    </cfRule>
    <cfRule type="dataBar" priority="8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{0476e718-e382-423b-b55f-9d5ed7bfc74c}</x14:id>
        </ext>
      </extLst>
    </cfRule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{5424e0cd-23a8-4da0-bfc9-552a488826da}</x14:id>
        </ext>
      </extLst>
    </cfRule>
    <cfRule type="dataBar" priority="7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{1d0ba6bd-780d-415e-b839-0e1a38de08f5}</x14:id>
        </ext>
      </extLst>
    </cfRule>
    <cfRule type="dataBar" priority="7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{ab50ae8f-3fc7-4e8b-ac10-53075624f629}</x14:id>
        </ext>
      </extLst>
    </cfRule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{e298abb8-7b82-45fe-a83d-84fe5e90cd4a}</x14:id>
        </ext>
      </extLst>
    </cfRule>
    <cfRule type="dataBar" priority="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{fcac467a-28ed-4ffe-990f-ec08e79c07ca}</x14:id>
        </ext>
      </extLst>
    </cfRule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{273527b0-6857-42b9-a4f1-34155010bb13}</x14:id>
        </ext>
      </extLst>
    </cfRule>
  </conditionalFormatting>
  <conditionalFormatting sqref="F205">
    <cfRule type="dataBar" priority="6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{a7ff575c-6f8f-4829-9505-0970405ee852}</x14:id>
        </ext>
      </extLst>
    </cfRule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{835e8c41-d6a2-40e5-ad6f-936a201caac0}</x14:id>
        </ext>
      </extLst>
    </cfRule>
    <cfRule type="dataBar" priority="6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{c6471ed1-6a2c-4f31-80c3-084f0f574ef5}</x14:id>
        </ext>
      </extLst>
    </cfRule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{7aed6d18-fe57-4328-8b33-b9d2a136b768}</x14:id>
        </ext>
      </extLst>
    </cfRule>
    <cfRule type="dataBar" priority="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{0d95874c-8d7b-4069-ad81-e819c3d61234}</x14:id>
        </ext>
      </extLst>
    </cfRule>
    <cfRule type="dataBar" priority="5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{6eb89ff7-0068-4eaa-a157-b726edcf552c}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{4fad8db5-f9d5-43ea-8fd3-36aeaca345c4}</x14:id>
        </ext>
      </extLst>
    </cfRule>
    <cfRule type="dataBar" priority="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{f6b33cfd-5855-489d-b5fb-183be75fb352}</x14:id>
        </ext>
      </extLst>
    </cfRule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{763f837a-9ad4-48a3-85d7-3c087403b726}</x14:id>
        </ext>
      </extLst>
    </cfRule>
  </conditionalFormatting>
  <conditionalFormatting sqref="F27:F31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{2c873452-81b9-4e08-a632-2e65ace3594b}</x14:id>
        </ext>
      </extLst>
    </cfRule>
    <cfRule type="dataBar" priority="1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{90fc82f1-e377-401e-8d1a-3eb4f522e388}</x14:id>
        </ext>
      </extLst>
    </cfRule>
    <cfRule type="dataBar" priority="1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{689d0759-33df-4a45-ab06-f86352b8d020}</x14:id>
        </ext>
      </extLst>
    </cfRule>
    <cfRule type="dataBar" priority="1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{8a0d9ca5-685b-4517-9dd0-2680b56e390e}</x14:id>
        </ext>
      </extLst>
    </cfRule>
  </conditionalFormatting>
  <conditionalFormatting sqref="F34:F38">
    <cfRule type="dataBar" priority="1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{e20183f1-fa2c-4a29-8bcb-6c2f9652628f}</x14:id>
        </ext>
      </extLst>
    </cfRule>
    <cfRule type="dataBar" priority="1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{aec5234d-916f-4b48-9467-087125169ef8}</x14:id>
        </ext>
      </extLst>
    </cfRule>
  </conditionalFormatting>
  <conditionalFormatting sqref="F42:F51"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{da7c530f-e6a9-4faa-a89f-32e5104f8fc1}</x14:id>
        </ext>
      </extLst>
    </cfRule>
    <cfRule type="dataBar" priority="1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{bc4a857d-f69b-4c4e-822c-4dadf8d2b25d}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{120776ec-acde-4945-8da7-3eb6c203421f}</x14:id>
        </ext>
      </extLst>
    </cfRule>
    <cfRule type="dataBar" priority="1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{e549a37e-9443-4d26-894a-5df371ac823f}</x14:id>
        </ext>
      </extLst>
    </cfRule>
  </conditionalFormatting>
  <conditionalFormatting sqref="F64:F68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{4cf257ff-a742-4392-9090-951cb8f0f42a}</x14:id>
        </ext>
      </extLst>
    </cfRule>
    <cfRule type="dataBar" priority="13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{89ab7816-4a29-4f77-80ae-71b2e25dc603}</x14:id>
        </ext>
      </extLst>
    </cfRule>
    <cfRule type="dataBar" priority="12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{93cb2443-4d43-48b6-af7a-86b07d940fde}</x14:id>
        </ext>
      </extLst>
    </cfRule>
    <cfRule type="dataBar" priority="1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{9f2801b6-10cd-477c-a429-425e2231823d}</x14:id>
        </ext>
      </extLst>
    </cfRule>
  </conditionalFormatting>
  <conditionalFormatting sqref="F71:F75">
    <cfRule type="dataBar" priority="13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{22996931-b463-4186-9b91-33407adecbd0}</x14:id>
        </ext>
      </extLst>
    </cfRule>
    <cfRule type="dataBar" priority="12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{c0b1155f-0e3b-4248-bece-56d0978e1a61}</x14:id>
        </ext>
      </extLst>
    </cfRule>
  </conditionalFormatting>
  <conditionalFormatting sqref="F79:F88"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{34180da0-5f54-4d53-805b-d64bcd950176}</x14:id>
        </ext>
      </extLst>
    </cfRule>
    <cfRule type="dataBar" priority="13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{40a283c3-33e5-45da-a2eb-9371dc9aacb2}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{83dbf512-8a23-407c-ae8d-38559a6c89fc}</x14:id>
        </ext>
      </extLst>
    </cfRule>
    <cfRule type="dataBar" priority="1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{50165249-39d1-4432-ba95-fda6600f039a}</x14:id>
        </ext>
      </extLst>
    </cfRule>
  </conditionalFormatting>
  <conditionalFormatting sqref="F89:F90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{485b0d49-278d-496b-8ca2-cf0bb38395f5}</x14:id>
        </ext>
      </extLst>
    </cfRule>
  </conditionalFormatting>
  <conditionalFormatting sqref="F101:F105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{a79f6d7c-9f24-4bae-befb-c2b0f6f9896d}</x14:id>
        </ext>
      </extLst>
    </cfRule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{563a6707-b849-48c8-8e9c-d829dd838d0f}</x14:id>
        </ext>
      </extLst>
    </cfRule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{87f9d5f5-3417-4c63-92c8-11aec1e2622f}</x14:id>
        </ext>
      </extLst>
    </cfRule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{4767220a-e5a8-48ff-a81b-79e6588774ee}</x14:id>
        </ext>
      </extLst>
    </cfRule>
  </conditionalFormatting>
  <conditionalFormatting sqref="F108:F112"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{ba221edf-a99a-419e-b2fa-293951138cc4}</x14:id>
        </ext>
      </extLst>
    </cfRule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{187e06c4-bd4b-424d-ace0-5b51cd3356f3}</x14:id>
        </ext>
      </extLst>
    </cfRule>
  </conditionalFormatting>
  <conditionalFormatting sqref="F116:F125">
    <cfRule type="dataBar" priority="1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{dae2faf8-a55b-44af-a173-2b9f4e9e9707}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{05778d92-da70-4650-b964-ceafad6bdeaf}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{2c083cfa-c356-45fb-97a0-e9b0e61f9b2c}</x14:id>
        </ext>
      </extLst>
    </cfRule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{b23fb75a-5bf4-4c1e-b19c-613037600bea}</x14:id>
        </ext>
      </extLst>
    </cfRule>
  </conditionalFormatting>
  <conditionalFormatting sqref="F126:F127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{83460174-e349-4090-8fe8-d42edac6c8d2}</x14:id>
        </ext>
      </extLst>
    </cfRule>
  </conditionalFormatting>
  <conditionalFormatting sqref="F138:F142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{9eec1e6c-fcac-4794-888c-424f9cd78e5c}</x14:id>
        </ext>
      </extLst>
    </cfRule>
    <cfRule type="dataBar" priority="9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{87e8a75d-967a-404d-82bb-36683051ce83}</x14:id>
        </ext>
      </extLst>
    </cfRule>
    <cfRule type="dataBar" priority="8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{2d363ae7-02fe-4d4b-b5ba-970de581420c}</x14:id>
        </ext>
      </extLst>
    </cfRule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{ccce8aa3-b9ff-411b-bf30-bf495c9ef931}</x14:id>
        </ext>
      </extLst>
    </cfRule>
  </conditionalFormatting>
  <conditionalFormatting sqref="F145:F149">
    <cfRule type="dataBar" priority="9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{ea592abb-a8c4-4189-90d2-390474e4d710}</x14:id>
        </ext>
      </extLst>
    </cfRule>
    <cfRule type="dataBar" priority="8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{77a7a6af-7994-470e-bcb5-0158da37abde}</x14:id>
        </ext>
      </extLst>
    </cfRule>
  </conditionalFormatting>
  <conditionalFormatting sqref="F153:F162"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{bab1be61-dbec-44cc-82b8-38d4313b8e59}</x14:id>
        </ext>
      </extLst>
    </cfRule>
    <cfRule type="dataBar" priority="9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{4f2a29c2-6a5f-445f-ad21-8b7644e57587}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{8109203d-95e1-4a93-97fc-70f73f8a075d}</x14:id>
        </ext>
      </extLst>
    </cfRule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{f1f5a8e2-2f38-458b-9fe4-277e3bb7ad37}</x14:id>
        </ext>
      </extLst>
    </cfRule>
  </conditionalFormatting>
  <conditionalFormatting sqref="F163:F164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{fec04a70-499e-4f11-92a5-3b1685d2319c}</x14:id>
        </ext>
      </extLst>
    </cfRule>
  </conditionalFormatting>
  <conditionalFormatting sqref="F175:F179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{31042d28-75bf-472d-bc45-566109dde694}</x14:id>
        </ext>
      </extLst>
    </cfRule>
    <cfRule type="dataBar" priority="7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{06b600db-7e96-4c97-b05c-317d534f2f15}</x14:id>
        </ext>
      </extLst>
    </cfRule>
    <cfRule type="dataBar" priority="6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{37343401-4b92-4a7d-a34e-ea20cd1b5e60}</x14:id>
        </ext>
      </extLst>
    </cfRule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{925ed2e3-ab3d-4cc8-b205-4245548d1b45}</x14:id>
        </ext>
      </extLst>
    </cfRule>
  </conditionalFormatting>
  <conditionalFormatting sqref="F182:F186">
    <cfRule type="dataBar" priority="7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{e13599c8-f4e8-4fa8-b75d-b1d0c6fdd829}</x14:id>
        </ext>
      </extLst>
    </cfRule>
    <cfRule type="dataBar" priority="6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{4d60c90d-8e1d-43b7-8bc6-2bb42c70a300}</x14:id>
        </ext>
      </extLst>
    </cfRule>
  </conditionalFormatting>
  <conditionalFormatting sqref="F190:F199"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{3fd633ab-10b9-4d55-b5c1-6994467289ef}</x14:id>
        </ext>
      </extLst>
    </cfRule>
    <cfRule type="dataBar" priority="7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{4a90db6e-4573-4b47-a43a-be96cabbc5c0}</x14:id>
        </ext>
      </extLst>
    </cfRule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{1f722803-d1b4-4670-b8ca-efd975e96997}</x14:id>
        </ext>
      </extLst>
    </cfRule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{f6ba87c5-b715-4589-b05c-1cecf8ead7a9}</x14:id>
        </ext>
      </extLst>
    </cfRule>
  </conditionalFormatting>
  <conditionalFormatting sqref="F200:F201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{176c5650-69fc-4c76-a163-3bbe8d213667}</x14:id>
        </ext>
      </extLst>
    </cfRule>
  </conditionalFormatting>
  <conditionalFormatting sqref="F212:F216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{886e7125-c1bb-4630-a1eb-8c2223d90ede}</x14:id>
        </ext>
      </extLst>
    </cfRule>
    <cfRule type="dataBar" priority="5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{3f2613f0-1c42-471d-bf9c-4bef1a19687b}</x14:id>
        </ext>
      </extLst>
    </cfRule>
    <cfRule type="dataBar" priority="4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{2d40c4d0-890c-46d6-a7f0-347c7aacd08a}</x14:id>
        </ext>
      </extLst>
    </cfRule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{b2d86092-03ba-4786-afa5-045b7183ed2c}</x14:id>
        </ext>
      </extLst>
    </cfRule>
  </conditionalFormatting>
  <conditionalFormatting sqref="F219:F223">
    <cfRule type="dataBar" priority="5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{cc51240b-fcd2-4866-bee1-e866426ebd1a}</x14:id>
        </ext>
      </extLst>
    </cfRule>
    <cfRule type="dataBar" priority="4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{cdd86d4d-546f-4db2-81fb-e63b3ad2c1b8}</x14:id>
        </ext>
      </extLst>
    </cfRule>
  </conditionalFormatting>
  <conditionalFormatting sqref="F227:F236"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{4a3def82-cbf4-40da-bff3-37f3d411b92e}</x14:id>
        </ext>
      </extLst>
    </cfRule>
    <cfRule type="dataBar" priority="5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{7aa91f37-8752-4c7f-881a-742d80e64686}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{50100640-21f2-4467-bcdb-8c40b27e2025}</x14:id>
        </ext>
      </extLst>
    </cfRule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{675c44b4-2973-4403-b11c-1e36069d0d6c}</x14:id>
        </ext>
      </extLst>
    </cfRule>
  </conditionalFormatting>
  <conditionalFormatting sqref="F237:F238">
    <cfRule type="dataBar" priority="1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{6d072a9e-e92d-4412-ad74-bef875a1b9e9}</x14:id>
        </ext>
      </extLst>
    </cfRule>
  </conditionalFormatting>
  <conditionalFormatting sqref="G27:G31">
    <cfRule type="containsText" dxfId="4" priority="42" operator="between" text="In Progress">
      <formula>NOT(ISERROR(SEARCH("In Progress",G27)))</formula>
    </cfRule>
    <cfRule type="containsText" dxfId="3" priority="41" operator="between" text="Complete">
      <formula>NOT(ISERROR(SEARCH("Complete",G27)))</formula>
    </cfRule>
  </conditionalFormatting>
  <conditionalFormatting sqref="G34:G38">
    <cfRule type="containsText" dxfId="4" priority="30" operator="between" text="In Progress">
      <formula>NOT(ISERROR(SEARCH("In Progress",G34)))</formula>
    </cfRule>
    <cfRule type="containsText" dxfId="3" priority="29" operator="between" text="Complete">
      <formula>NOT(ISERROR(SEARCH("Complete",G34)))</formula>
    </cfRule>
  </conditionalFormatting>
  <conditionalFormatting sqref="G42:G51">
    <cfRule type="containsText" dxfId="5" priority="3" operator="between" text="In Progress">
      <formula>NOT(ISERROR(SEARCH("In Progress",G42)))</formula>
    </cfRule>
    <cfRule type="containsText" dxfId="3" priority="2" operator="between" text="Complete">
      <formula>NOT(ISERROR(SEARCH("Complete",G42)))</formula>
    </cfRule>
    <cfRule type="containsText" dxfId="4" priority="1" operator="between" text="In Progress">
      <formula>NOT(ISERROR(SEARCH("In Progress",G42)))</formula>
    </cfRule>
  </conditionalFormatting>
  <conditionalFormatting sqref="G64:G68">
    <cfRule type="containsText" dxfId="4" priority="40" operator="between" text="In Progress">
      <formula>NOT(ISERROR(SEARCH("In Progress",G64)))</formula>
    </cfRule>
    <cfRule type="containsText" dxfId="3" priority="39" operator="between" text="Complete">
      <formula>NOT(ISERROR(SEARCH("Complete",G64)))</formula>
    </cfRule>
  </conditionalFormatting>
  <conditionalFormatting sqref="G71:G75">
    <cfRule type="containsText" dxfId="4" priority="28" operator="between" text="In Progress">
      <formula>NOT(ISERROR(SEARCH("In Progress",G71)))</formula>
    </cfRule>
    <cfRule type="containsText" dxfId="3" priority="27" operator="between" text="Complete">
      <formula>NOT(ISERROR(SEARCH("Complete",G71)))</formula>
    </cfRule>
  </conditionalFormatting>
  <conditionalFormatting sqref="G79:G88">
    <cfRule type="containsText" dxfId="5" priority="6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4" priority="4" operator="between" text="In Progress">
      <formula>NOT(ISERROR(SEARCH("In Progress",G79)))</formula>
    </cfRule>
  </conditionalFormatting>
  <conditionalFormatting sqref="G101:G105">
    <cfRule type="containsText" dxfId="4" priority="38" operator="between" text="In Progress">
      <formula>NOT(ISERROR(SEARCH("In Progress",G101)))</formula>
    </cfRule>
    <cfRule type="containsText" dxfId="3" priority="37" operator="between" text="Complete">
      <formula>NOT(ISERROR(SEARCH("Complete",G101)))</formula>
    </cfRule>
  </conditionalFormatting>
  <conditionalFormatting sqref="G108:G112">
    <cfRule type="containsText" dxfId="4" priority="26" operator="between" text="In Progress">
      <formula>NOT(ISERROR(SEARCH("In Progress",G108)))</formula>
    </cfRule>
    <cfRule type="containsText" dxfId="3" priority="25" operator="between" text="Complete">
      <formula>NOT(ISERROR(SEARCH("Complete",G108)))</formula>
    </cfRule>
  </conditionalFormatting>
  <conditionalFormatting sqref="G116:G125">
    <cfRule type="containsText" dxfId="5" priority="9" operator="between" text="In Progress">
      <formula>NOT(ISERROR(SEARCH("In Progress",G116)))</formula>
    </cfRule>
    <cfRule type="containsText" dxfId="3" priority="8" operator="between" text="Complete">
      <formula>NOT(ISERROR(SEARCH("Complete",G116)))</formula>
    </cfRule>
    <cfRule type="containsText" dxfId="4" priority="7" operator="between" text="In Progress">
      <formula>NOT(ISERROR(SEARCH("In Progress",G116)))</formula>
    </cfRule>
  </conditionalFormatting>
  <conditionalFormatting sqref="G138:G142">
    <cfRule type="containsText" dxfId="4" priority="36" operator="between" text="In Progress">
      <formula>NOT(ISERROR(SEARCH("In Progress",G138)))</formula>
    </cfRule>
    <cfRule type="containsText" dxfId="3" priority="35" operator="between" text="Complete">
      <formula>NOT(ISERROR(SEARCH("Complete",G138)))</formula>
    </cfRule>
  </conditionalFormatting>
  <conditionalFormatting sqref="G145:G149">
    <cfRule type="containsText" dxfId="4" priority="24" operator="between" text="In Progress">
      <formula>NOT(ISERROR(SEARCH("In Progress",G145)))</formula>
    </cfRule>
    <cfRule type="containsText" dxfId="3" priority="23" operator="between" text="Complete">
      <formula>NOT(ISERROR(SEARCH("Complete",G145)))</formula>
    </cfRule>
  </conditionalFormatting>
  <conditionalFormatting sqref="G153:G162">
    <cfRule type="containsText" dxfId="5" priority="12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  <cfRule type="containsText" dxfId="4" priority="10" operator="between" text="In Progress">
      <formula>NOT(ISERROR(SEARCH("In Progress",G153)))</formula>
    </cfRule>
  </conditionalFormatting>
  <conditionalFormatting sqref="G175:G179">
    <cfRule type="containsText" dxfId="4" priority="34" operator="between" text="In Progress">
      <formula>NOT(ISERROR(SEARCH("In Progress",G175)))</formula>
    </cfRule>
    <cfRule type="containsText" dxfId="3" priority="33" operator="between" text="Complete">
      <formula>NOT(ISERROR(SEARCH("Complete",G175)))</formula>
    </cfRule>
  </conditionalFormatting>
  <conditionalFormatting sqref="G182:G186">
    <cfRule type="containsText" dxfId="4" priority="22" operator="between" text="In Progress">
      <formula>NOT(ISERROR(SEARCH("In Progress",G182)))</formula>
    </cfRule>
    <cfRule type="containsText" dxfId="3" priority="21" operator="between" text="Complete">
      <formula>NOT(ISERROR(SEARCH("Complete",G182)))</formula>
    </cfRule>
  </conditionalFormatting>
  <conditionalFormatting sqref="G190:G199">
    <cfRule type="containsText" dxfId="5" priority="15" operator="between" text="In Progress">
      <formula>NOT(ISERROR(SEARCH("In Progress",G190)))</formula>
    </cfRule>
    <cfRule type="containsText" dxfId="3" priority="14" operator="between" text="Complete">
      <formula>NOT(ISERROR(SEARCH("Complete",G190)))</formula>
    </cfRule>
    <cfRule type="containsText" dxfId="4" priority="13" operator="between" text="In Progress">
      <formula>NOT(ISERROR(SEARCH("In Progress",G190)))</formula>
    </cfRule>
  </conditionalFormatting>
  <conditionalFormatting sqref="G212:G216">
    <cfRule type="containsText" dxfId="4" priority="32" operator="between" text="In Progress">
      <formula>NOT(ISERROR(SEARCH("In Progress",G212)))</formula>
    </cfRule>
    <cfRule type="containsText" dxfId="3" priority="31" operator="between" text="Complete">
      <formula>NOT(ISERROR(SEARCH("Complete",G212)))</formula>
    </cfRule>
  </conditionalFormatting>
  <conditionalFormatting sqref="G219:G223">
    <cfRule type="containsText" dxfId="4" priority="20" operator="between" text="In Progress">
      <formula>NOT(ISERROR(SEARCH("In Progress",G219)))</formula>
    </cfRule>
    <cfRule type="containsText" dxfId="3" priority="19" operator="between" text="Complete">
      <formula>NOT(ISERROR(SEARCH("Complete",G219)))</formula>
    </cfRule>
  </conditionalFormatting>
  <conditionalFormatting sqref="G227:G236">
    <cfRule type="containsText" dxfId="5" priority="18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4" priority="16" operator="between" text="In Progress">
      <formula>NOT(ISERROR(SEARCH("In Progress",G227)))</formula>
    </cfRule>
  </conditionalFormatting>
  <conditionalFormatting sqref="H242:H251">
    <cfRule type="dataBar" priority="1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{a9e4d3aa-a42b-4c6d-aa97-d5acb26257b5}</x14:id>
        </ext>
      </extLst>
    </cfRule>
  </conditionalFormatting>
  <conditionalFormatting sqref="D5:E14;D4;E3:E4"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{f87a4e00-0f68-40da-8f70-f7700637cac6}</x14:id>
        </ext>
      </extLst>
    </cfRule>
  </conditionalFormatting>
  <conditionalFormatting sqref="F34:F38;F52:F53;F27:F31;F2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{58aaf95c-edc8-42b6-a2e3-5df3ca46f395}</x14:id>
        </ext>
      </extLst>
    </cfRule>
  </conditionalFormatting>
  <conditionalFormatting sqref="F71:F75;F64:F68;F57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{2aaf62d6-4424-4cb0-a0d5-d26058ec9c53}</x14:id>
        </ext>
      </extLst>
    </cfRule>
  </conditionalFormatting>
  <conditionalFormatting sqref="F108:F112;F101:F105;F94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{ebb69969-da82-46be-99cd-3de67b7d386c}</x14:id>
        </ext>
      </extLst>
    </cfRule>
  </conditionalFormatting>
  <conditionalFormatting sqref="F145:F149;F138:F142;F131"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{db517192-166c-4eed-a94a-e71cfba4dfef}</x14:id>
        </ext>
      </extLst>
    </cfRule>
  </conditionalFormatting>
  <conditionalFormatting sqref="F182:F186;F175:F179;F168"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{0dd1d0bf-c842-4465-9305-359ce6be581e}</x14:id>
        </ext>
      </extLst>
    </cfRule>
  </conditionalFormatting>
  <conditionalFormatting sqref="F219:F223;F212:F216;F205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{de512bef-02c9-4c6f-8a7f-755aca59e405}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dd9f7-0b4b-4a44-9c4c-03db2e050d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c9a1187-e41a-4621-b455-c28cb47b6a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3e1bc7a-3371-47b7-a20b-fdc22000be5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a4bdc1a-674d-44e8-a0de-96bfd00c0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098eb41-72b6-4c4a-bbef-11ad1584dff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97979d-93b1-40ac-afd8-51d1ee69dff3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2c52741-37c6-400a-9058-465476b3cb6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bf38617-1c28-4663-ae62-78aee78969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32aed9-d55e-4e6a-b7cd-e63c88c2c2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48b42ad1-05db-49d8-b337-5ce70237082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1ce6f895-65fa-48cb-801f-e2fb1f21c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8bc7f90-e9f8-4a0c-824b-1be656bc8f9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37afa8d-0ac4-45d5-baba-9ac3767a8b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4cbc0d-f64b-428b-98e9-8aaa67b9393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1e82945-36fe-42af-b25f-ceeb0dc429d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9b2eaf25-7895-4b89-a7e2-8e98cbf5f5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f1d82e-1aa5-4863-b881-90ae168e445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0a0cff-7a42-47ef-863a-aa8e7c37a16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b40ea64d-e2c0-4d73-8720-aa7cd28532f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ba55e57-8ab8-4458-9ece-27ef9aa8e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bfd62a2-7ef7-4eee-b808-c0a6ba4a2e8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8c30c38-6b60-4cde-a831-8153991edc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03a80b-1423-4fcf-bb29-9b24ae0084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bbca75e-5e46-4b8d-885e-fb6259048c1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2b85cec4-d676-4ce7-bed8-22ae9959f57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c37d08d-e16c-4c02-9d93-691a94478a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4aab9d-f5e4-48cd-90ea-defc4f69bcb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71d233b9-5a9f-430d-9d90-16365aed33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18684e3-2988-4b18-9078-a47a631e7f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d0cbe1-4a36-4c66-867a-1b1f1b920e9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2f7b716-1f03-4913-adcd-35f05aeafb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7103960-86d0-49f3-aaf1-27b1f95f5d6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8848f7d-e440-471e-ac8c-c5e4ae2a03a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b0588937-06b2-4d81-b440-ba6d3364d4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7c3d48-4711-4e42-a51b-b9c3454328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e8d2d9c-997a-470e-ad37-a1b848043c8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4710e349-e0f4-42ae-b855-63414be0218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963c2cf-bfb3-4c6a-9a9f-0f017b3a11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476e718-e382-423b-b55f-9d5ed7bfc74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5424e0cd-23a8-4da0-bfc9-552a488826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d0ba6bd-780d-415e-b839-0e1a38de08f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b50ae8f-3fc7-4e8b-ac10-53075624f62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e298abb8-7b82-45fe-a83d-84fe5e90cd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ac467a-28ed-4ffe-990f-ec08e79c07c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3527b0-6857-42b9-a4f1-34155010bb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a7ff575c-6f8f-4829-9505-0970405ee85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35e8c41-d6a2-40e5-ad6f-936a201caa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471ed1-6a2c-4f31-80c3-084f0f574e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aed6d18-fe57-4328-8b33-b9d2a136b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d95874c-8d7b-4069-ad81-e819c3d612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eb89ff7-0068-4eaa-a157-b726edcf552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fad8db5-f9d5-43ea-8fd3-36aeaca345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b33cfd-5855-489d-b5fb-183be75fb3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63f837a-9ad4-48a3-85d7-3c087403b7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2c873452-81b9-4e08-a632-2e65ace359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90fc82f1-e377-401e-8d1a-3eb4f522e38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89d0759-33df-4a45-ab06-f86352b8d02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a0d9ca5-685b-4517-9dd0-2680b56e390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e20183f1-fa2c-4a29-8bcb-6c2f965262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ec5234d-916f-4b48-9467-087125169e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da7c530f-e6a9-4faa-a89f-32e5104f8f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bc4a857d-f69b-4c4e-822c-4dadf8d2b25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0776ec-acde-4945-8da7-3eb6c20342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49a37e-9443-4d26-894a-5df371ac82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4cf257ff-a742-4392-9090-951cb8f0f4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89ab7816-4a29-4f77-80ae-71b2e25dc60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3cb2443-4d43-48b6-af7a-86b07d940f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2801b6-10cd-477c-a429-425e223182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22996931-b463-4186-9b91-33407adecbd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b1155f-0e3b-4248-bece-56d0978e1a6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34180da0-5f54-4d53-805b-d64bcd9501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0a283c3-33e5-45da-a2eb-9371dc9aac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dbf512-8a23-407c-ae8d-38559a6c8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165249-39d1-4432-ba95-fda6600f03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485b0d49-278d-496b-8ca2-cf0bb38395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a79f6d7c-9f24-4bae-befb-c2b0f6f989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563a6707-b849-48c8-8e9c-d829dd838d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f9d5f5-3417-4c63-92c8-11aec1e2622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767220a-e5a8-48ff-a81b-79e6588774e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ba221edf-a99a-419e-b2fa-293951138c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87e06c4-bd4b-424d-ace0-5b51cd3356f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dae2faf8-a55b-44af-a173-2b9f4e9e970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05778d92-da70-4650-b964-ceafad6bdea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c083cfa-c356-45fb-97a0-e9b0e61f9b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3fb75a-5bf4-4c1e-b19c-613037600b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83460174-e349-4090-8fe8-d42edac6c8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9eec1e6c-fcac-4794-888c-424f9cd78e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87e8a75d-967a-404d-82bb-36683051ce8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363ae7-02fe-4d4b-b5ba-970de581420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cce8aa3-b9ff-411b-bf30-bf495c9ef9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ea592abb-a8c4-4189-90d2-390474e4d7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a7a6af-7994-470e-bcb5-0158da37ab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bab1be61-dbec-44cc-82b8-38d4313b8e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f2a29c2-6a5f-445f-ad21-8b7644e5758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109203d-95e1-4a93-97fc-70f73f8a07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f5a8e2-2f38-458b-9fe4-277e3bb7ad3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fec04a70-499e-4f11-92a5-3b1685d2319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31042d28-75bf-472d-bc45-566109dde6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06b600db-7e96-4c97-b05c-317d534f2f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7343401-4b92-4a7d-a34e-ea20cd1b5e6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25ed2e3-ab3d-4cc8-b205-4245548d1b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e13599c8-f4e8-4fa8-b75d-b1d0c6fdd8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d60c90d-8e1d-43b7-8bc6-2bb42c70a3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3fd633ab-10b9-4d55-b5c1-6994467289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a90db6e-4573-4b47-a43a-be96cabbc5c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f722803-d1b4-4670-b8ca-efd975e969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ba87c5-b715-4589-b05c-1cecf8ead7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176c5650-69fc-4c76-a163-3bbe8d2136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886e7125-c1bb-4630-a1eb-8c2223d90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3f2613f0-1c42-471d-bf9c-4bef1a19687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40c4d0-890c-46d6-a7f0-347c7aacd08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d86092-03ba-4786-afa5-045b7183ed2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cc51240b-fcd2-4866-bee1-e866426ebd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d86d4d-546f-4db2-81fb-e63b3ad2c1b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4a3def82-cbf4-40da-bff3-37f3d411b92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7aa91f37-8752-4c7f-881a-742d80e646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0100640-21f2-4467-bcdb-8c40b27e20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75c44b4-2973-4403-b11c-1e36069d0d6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6d072a9e-e92d-4412-ad74-bef875a1b9e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a9e4d3aa-a42b-4c6d-aa97-d5acb26257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f87a4e00-0f68-40da-8f70-f7700637cac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58aaf95c-edc8-42b6-a2e3-5df3ca46f3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2aaf62d6-4424-4cb0-a0d5-d26058ec9c5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ebb69969-da82-46be-99cd-3de67b7d386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db517192-166c-4eed-a94a-e71cfba4df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0dd1d0bf-c842-4465-9305-359ce6be581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de512bef-02c9-4c6f-8a7f-755aca59e40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50" zoomScaleNormal="50" topLeftCell="C10" workbookViewId="0">
      <selection activeCell="F231" sqref="F231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45702</v>
      </c>
    </row>
    <row r="5" ht="30" customHeight="1" spans="2:11">
      <c r="B5" s="8" t="s">
        <v>48</v>
      </c>
      <c r="C5" s="9"/>
      <c r="D5" s="10"/>
      <c r="E5" s="72">
        <v>0.5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>
        <v>0.5</v>
      </c>
      <c r="J11" s="137" t="str">
        <f t="shared" ref="J11:J20" si="1">C42</f>
        <v>consume github add some test - make changes if requested</v>
      </c>
      <c r="K11" s="138"/>
    </row>
    <row r="12" ht="30" customHeight="1" spans="2:11">
      <c r="B12" s="13" t="s">
        <v>55</v>
      </c>
      <c r="C12" s="14"/>
      <c r="D12" s="10"/>
      <c r="E12" s="72">
        <v>0.1</v>
      </c>
      <c r="J12" s="140" t="str">
        <f t="shared" si="1"/>
        <v>create a REST api to interact with actual database - make changes if requested</v>
      </c>
      <c r="K12" s="144"/>
    </row>
    <row r="13" ht="30" customHeight="1" spans="2:11">
      <c r="B13" s="13" t="s">
        <v>56</v>
      </c>
      <c r="C13" s="14"/>
      <c r="D13" s="10"/>
      <c r="E13" s="72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si="1"/>
        <v>Python and MongoDB - continue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Business and Technology - start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>
        <f t="shared" si="1"/>
        <v>0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45702</v>
      </c>
      <c r="C20" s="23">
        <v>0.208333333333333</v>
      </c>
      <c r="D20" s="24" t="s">
        <v>63</v>
      </c>
      <c r="E20" s="82"/>
      <c r="F20" s="83">
        <v>1</v>
      </c>
      <c r="G20" s="84" t="str">
        <f>IF(F20=100%,"Complete",IF(AND(F20&lt;100%,F20&gt;0%),"In Progress","Not Started"))</f>
        <v>Complete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 t="str">
        <f t="shared" ref="J23:J27" si="2">C27</f>
        <v>Bank Account part 2 - oswell.ndhlovu@umuzi.org - review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 t="s">
        <v>124</v>
      </c>
      <c r="D27" s="34"/>
      <c r="E27" s="34"/>
      <c r="F27" s="94">
        <v>1</v>
      </c>
      <c r="G27" s="95" t="str">
        <f t="shared" ref="G27:G31" si="3">IF(F27=100%,"Complete",IF(AND(F27&lt;100%,F27&gt;0%),"In Progress","Not Started"))</f>
        <v>Complete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45705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>
        <f t="shared" ref="J31:K35" si="4">C71</f>
        <v>0</v>
      </c>
      <c r="K31" s="139">
        <f t="shared" si="4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consume github add some test - make changes if requested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create a REST api to interact with actual database - make changes if requested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6"/>
        <v>Python and MongoDB - continue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 t="str">
        <f t="shared" si="6"/>
        <v>Business and Technology - continue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54" t="s">
        <v>111</v>
      </c>
      <c r="D42" s="55"/>
      <c r="E42" s="121" t="s">
        <v>73</v>
      </c>
      <c r="F42" s="122">
        <v>1</v>
      </c>
      <c r="G42" s="123" t="str">
        <f t="shared" si="5"/>
        <v>Complete</v>
      </c>
      <c r="H42" s="124"/>
      <c r="J42" s="150">
        <f t="shared" si="6"/>
        <v>0</v>
      </c>
      <c r="K42" s="141"/>
      <c r="M42" s="171"/>
      <c r="N42" s="171"/>
    </row>
    <row r="43" ht="30" customHeight="1" spans="2:14">
      <c r="B43" s="22"/>
      <c r="C43" s="56" t="s">
        <v>88</v>
      </c>
      <c r="D43" s="57"/>
      <c r="E43" s="125"/>
      <c r="F43" s="126">
        <v>1</v>
      </c>
      <c r="G43" s="123" t="str">
        <f t="shared" si="5"/>
        <v>Complete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 t="s">
        <v>112</v>
      </c>
      <c r="D45" s="61"/>
      <c r="E45" s="128" t="s">
        <v>74</v>
      </c>
      <c r="F45" s="126">
        <v>1</v>
      </c>
      <c r="G45" s="123" t="str">
        <f t="shared" si="5"/>
        <v>Complete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 t="s">
        <v>125</v>
      </c>
      <c r="D46" s="63"/>
      <c r="E46" s="129" t="s">
        <v>75</v>
      </c>
      <c r="F46" s="126">
        <v>1</v>
      </c>
      <c r="G46" s="123" t="str">
        <f t="shared" si="5"/>
        <v>Complete</v>
      </c>
      <c r="H46" s="127"/>
      <c r="J46" s="145"/>
      <c r="K46" s="146"/>
      <c r="M46" s="159"/>
      <c r="N46" s="159"/>
    </row>
    <row r="47" ht="15.9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 t="str">
        <f t="shared" ref="J48:J52" si="7">C64</f>
        <v>Bank Account part 2 - oswell.ndhlovu@umuzi.org - review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45705</v>
      </c>
      <c r="C57" s="23">
        <v>0.208333333333333</v>
      </c>
      <c r="D57" s="24" t="s">
        <v>63</v>
      </c>
      <c r="E57" s="82"/>
      <c r="F57" s="83">
        <v>1</v>
      </c>
      <c r="G57" s="84" t="str">
        <f t="shared" si="5"/>
        <v>Complete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45705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81" si="8">J31</f>
        <v>0</v>
      </c>
      <c r="K60" s="164">
        <f t="shared" ref="K60:K61" si="9">K31</f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43.95" spans="2:14">
      <c r="B64" s="22"/>
      <c r="C64" s="33" t="s">
        <v>124</v>
      </c>
      <c r="D64" s="34"/>
      <c r="E64" s="34"/>
      <c r="F64" s="94">
        <v>1</v>
      </c>
      <c r="G64" s="95" t="str">
        <f t="shared" ref="G64:G68" si="10">IF(F64=100%,"Complete",IF(AND(F64&lt;100%,F64&gt;0%),"In Progress","Not Started"))</f>
        <v>Complete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consume github add some test - make changes if requested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 t="str">
        <f t="shared" si="8"/>
        <v>create a REST api to interact with actual database - make changes if requested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 t="str">
        <f t="shared" si="8"/>
        <v>Python and MongoDB - continue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8"/>
        <v>Business and Technology - continue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spans="2:11">
      <c r="B71" s="22"/>
      <c r="C71" s="42"/>
      <c r="D71" s="43"/>
      <c r="E71" s="105"/>
      <c r="F71" s="106"/>
      <c r="G71" s="107" t="str">
        <f t="shared" ref="G71:G94" si="11">IF(F71=100%,"Complete",IF(AND(F71&lt;100%,F71&gt;0%),"In Progress","Not Started"))</f>
        <v>Not Started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 t="str">
        <f t="shared" si="8"/>
        <v>Bank Account part 2 - oswell.ndhlovu@umuzi.org - review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111</v>
      </c>
      <c r="D79" s="55"/>
      <c r="E79" s="121" t="s">
        <v>73</v>
      </c>
      <c r="F79" s="122">
        <v>1</v>
      </c>
      <c r="G79" s="123" t="str">
        <f t="shared" si="11"/>
        <v>Complete</v>
      </c>
      <c r="H79" s="124"/>
      <c r="J79" s="175">
        <f t="shared" si="8"/>
        <v>0</v>
      </c>
      <c r="K79" s="166"/>
    </row>
    <row r="80" ht="30" customHeight="1" spans="2:11">
      <c r="B80" s="22"/>
      <c r="C80" s="56" t="s">
        <v>88</v>
      </c>
      <c r="D80" s="57"/>
      <c r="E80" s="125"/>
      <c r="F80" s="126">
        <v>1</v>
      </c>
      <c r="G80" s="123" t="str">
        <f t="shared" si="11"/>
        <v>Complete</v>
      </c>
      <c r="H80" s="127"/>
      <c r="J80" s="175">
        <f t="shared" si="8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 t="s">
        <v>112</v>
      </c>
      <c r="D82" s="61"/>
      <c r="E82" s="128" t="s">
        <v>74</v>
      </c>
      <c r="F82" s="126">
        <v>1</v>
      </c>
      <c r="G82" s="123" t="str">
        <f t="shared" si="11"/>
        <v>Complete</v>
      </c>
      <c r="H82" s="127"/>
      <c r="J82" s="180"/>
      <c r="K82" s="181"/>
    </row>
    <row r="83" ht="15" customHeight="1" spans="2:11">
      <c r="B83" s="22"/>
      <c r="C83" s="62" t="s">
        <v>126</v>
      </c>
      <c r="D83" s="63"/>
      <c r="E83" s="129" t="s">
        <v>75</v>
      </c>
      <c r="F83" s="126">
        <v>1</v>
      </c>
      <c r="G83" s="123" t="str">
        <f t="shared" si="11"/>
        <v>Complete</v>
      </c>
      <c r="H83" s="127"/>
      <c r="J83" s="182" t="s">
        <v>67</v>
      </c>
      <c r="K83" s="183">
        <f>B94</f>
        <v>45706</v>
      </c>
    </row>
    <row r="84" ht="15.15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consume github add some test - make changes if requested</v>
      </c>
      <c r="K90" s="164"/>
    </row>
    <row r="91" spans="10:11">
      <c r="J91" s="175" t="str">
        <f t="shared" si="13"/>
        <v>create a REST api to interact with actual database - make changes if requested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Python and MongoDB - continue</v>
      </c>
      <c r="K93" s="166"/>
    </row>
    <row r="94" spans="2:11">
      <c r="B94" s="22">
        <v>45706</v>
      </c>
      <c r="C94" s="23">
        <v>0.208333333333333</v>
      </c>
      <c r="D94" s="24" t="s">
        <v>63</v>
      </c>
      <c r="E94" s="82"/>
      <c r="F94" s="83">
        <v>1</v>
      </c>
      <c r="G94" s="84" t="str">
        <f t="shared" si="11"/>
        <v>Complete</v>
      </c>
      <c r="H94" s="82"/>
      <c r="J94" s="175" t="str">
        <f t="shared" si="13"/>
        <v>Analytics, Surveys, and Reports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3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15.15" spans="2:11">
      <c r="B101" s="22"/>
      <c r="C101" s="33"/>
      <c r="D101" s="34"/>
      <c r="E101" s="34"/>
      <c r="F101" s="94"/>
      <c r="G101" s="95" t="str">
        <f t="shared" ref="G101:G105" si="14">IF(F101=100%,"Complete",IF(AND(F101&lt;100%,F101&gt;0%),"In Progress","Not Started"))</f>
        <v>Not Started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>
        <f t="shared" ref="J102:J106" si="15">C101</f>
        <v>0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45706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ref="K114:K115" si="18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15" customHeight="1" spans="2:11">
      <c r="B116" s="22"/>
      <c r="C116" s="54" t="s">
        <v>111</v>
      </c>
      <c r="D116" s="55"/>
      <c r="E116" s="121" t="s">
        <v>73</v>
      </c>
      <c r="F116" s="122">
        <v>1</v>
      </c>
      <c r="G116" s="123" t="str">
        <f t="shared" si="16"/>
        <v>Complete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 t="s">
        <v>88</v>
      </c>
      <c r="D117" s="57"/>
      <c r="E117" s="125"/>
      <c r="F117" s="126">
        <v>1</v>
      </c>
      <c r="G117" s="123" t="str">
        <f t="shared" si="16"/>
        <v>Complete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112</v>
      </c>
      <c r="D119" s="61"/>
      <c r="E119" s="128" t="s">
        <v>74</v>
      </c>
      <c r="F119" s="126">
        <v>1</v>
      </c>
      <c r="G119" s="123" t="str">
        <f t="shared" si="16"/>
        <v>Complete</v>
      </c>
      <c r="H119" s="127"/>
      <c r="J119" s="149" t="str">
        <f t="shared" si="17"/>
        <v>consume github add some test - make changes if requested</v>
      </c>
      <c r="K119" s="139"/>
    </row>
    <row r="120" ht="15" customHeight="1" spans="2:11">
      <c r="B120" s="22"/>
      <c r="C120" s="62" t="s">
        <v>127</v>
      </c>
      <c r="D120" s="63"/>
      <c r="E120" s="129" t="s">
        <v>75</v>
      </c>
      <c r="F120" s="126">
        <v>1</v>
      </c>
      <c r="G120" s="123" t="str">
        <f t="shared" si="16"/>
        <v>Complete</v>
      </c>
      <c r="H120" s="127"/>
      <c r="J120" s="150" t="str">
        <f t="shared" si="17"/>
        <v>create a REST api to interact with actual database - make changes if requested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Python and MongoDB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Analytics, Surveys, and Reports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>
        <f t="shared" si="17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45707</v>
      </c>
      <c r="C131" s="23">
        <v>0.208333333333333</v>
      </c>
      <c r="D131" s="24" t="s">
        <v>63</v>
      </c>
      <c r="E131" s="82"/>
      <c r="F131" s="83">
        <v>1</v>
      </c>
      <c r="G131" s="84" t="str">
        <f t="shared" si="16"/>
        <v>Complete</v>
      </c>
      <c r="H131" s="82"/>
      <c r="J131" s="150">
        <f t="shared" ref="J131:J135" si="19">J102</f>
        <v>0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45707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0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>
        <f t="shared" ref="J139:K143" si="21">C145</f>
        <v>0</v>
      </c>
      <c r="K139" s="13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consume github add some test - make changes if requested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3">IF(F145=100%,"Complete",IF(AND(F145&lt;100%,F145&gt;0%),"In Progress","Not Started"))</f>
        <v>Not Started</v>
      </c>
      <c r="H145" s="108"/>
      <c r="J145" s="150" t="str">
        <f t="shared" si="22"/>
        <v>create a REST api to interact with actual database - make changes if requested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 t="str">
        <f t="shared" si="22"/>
        <v>Python and MongoDB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>
        <f t="shared" si="22"/>
        <v>0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>
        <f t="shared" si="22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2"/>
        <v>0</v>
      </c>
      <c r="K152" s="141"/>
    </row>
    <row r="153" ht="15" customHeight="1" spans="2:11">
      <c r="B153" s="22"/>
      <c r="C153" s="54" t="s">
        <v>111</v>
      </c>
      <c r="D153" s="55"/>
      <c r="E153" s="121" t="s">
        <v>73</v>
      </c>
      <c r="F153" s="122">
        <v>1</v>
      </c>
      <c r="G153" s="123" t="str">
        <f t="shared" si="23"/>
        <v>Complete</v>
      </c>
      <c r="H153" s="124"/>
      <c r="J153" s="150">
        <f t="shared" si="22"/>
        <v>0</v>
      </c>
      <c r="K153" s="141"/>
    </row>
    <row r="154" ht="15.75" customHeight="1" spans="2:11">
      <c r="B154" s="22"/>
      <c r="C154" s="56" t="s">
        <v>88</v>
      </c>
      <c r="D154" s="57"/>
      <c r="E154" s="125"/>
      <c r="F154" s="126">
        <v>1</v>
      </c>
      <c r="G154" s="123" t="str">
        <f t="shared" si="23"/>
        <v>Complete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112</v>
      </c>
      <c r="D156" s="61"/>
      <c r="E156" s="128" t="s">
        <v>74</v>
      </c>
      <c r="F156" s="126">
        <v>1</v>
      </c>
      <c r="G156" s="123" t="str">
        <f t="shared" si="23"/>
        <v>Complete</v>
      </c>
      <c r="H156" s="127"/>
      <c r="J156" s="149">
        <f t="shared" ref="J156:J160" si="24">C138</f>
        <v>0</v>
      </c>
      <c r="K156" s="139"/>
    </row>
    <row r="157" ht="15" customHeight="1" spans="2:11">
      <c r="B157" s="22"/>
      <c r="C157" s="62"/>
      <c r="D157" s="63"/>
      <c r="E157" s="129" t="s">
        <v>75</v>
      </c>
      <c r="F157" s="126"/>
      <c r="G157" s="123" t="str">
        <f t="shared" si="23"/>
        <v>Not Started</v>
      </c>
      <c r="H157" s="127"/>
      <c r="J157" s="150">
        <f t="shared" si="24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3"/>
        <v>Not Started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45707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45708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3"/>
        <v>Complete</v>
      </c>
      <c r="H168" s="82"/>
      <c r="J168" s="162">
        <f t="shared" ref="J168:K189" si="25">J139</f>
        <v>0</v>
      </c>
      <c r="K168" s="164">
        <f t="shared" ref="K168:K169" si="26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consume github add some test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 t="str">
        <f t="shared" si="25"/>
        <v>create a REST api to interact with actual database - make changes if requested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7">IF(F175=100%,"Complete",IF(AND(F175&lt;100%,F175&gt;0%),"In Progress","Not Started"))</f>
        <v>Not Started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Python and MongoDB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>
        <f t="shared" si="25"/>
        <v>0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>
        <f t="shared" si="25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5"/>
        <v>0</v>
      </c>
      <c r="K181" s="166"/>
    </row>
    <row r="182" spans="2:11">
      <c r="B182" s="22"/>
      <c r="C182" s="42" t="s">
        <v>116</v>
      </c>
      <c r="D182" s="43"/>
      <c r="E182" s="105"/>
      <c r="F182" s="106">
        <v>1</v>
      </c>
      <c r="G182" s="107" t="str">
        <f t="shared" ref="G182:G205" si="28">IF(F182=100%,"Complete",IF(AND(F182&lt;100%,F182&gt;0%),"In Progress","Not Started"))</f>
        <v>Complete</v>
      </c>
      <c r="H182" s="108"/>
      <c r="J182" s="175">
        <f t="shared" si="25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>
        <f t="shared" si="25"/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54" t="s">
        <v>111</v>
      </c>
      <c r="D190" s="55"/>
      <c r="E190" s="121" t="s">
        <v>73</v>
      </c>
      <c r="F190" s="122">
        <v>1</v>
      </c>
      <c r="G190" s="123" t="str">
        <f t="shared" si="28"/>
        <v>Complete</v>
      </c>
      <c r="H190" s="124"/>
      <c r="J190" s="180"/>
      <c r="K190" s="181"/>
    </row>
    <row r="191" ht="15.75" customHeight="1" spans="2:11">
      <c r="B191" s="22"/>
      <c r="C191" s="56" t="s">
        <v>88</v>
      </c>
      <c r="D191" s="57"/>
      <c r="E191" s="125"/>
      <c r="F191" s="126">
        <v>1</v>
      </c>
      <c r="G191" s="123" t="str">
        <f t="shared" si="28"/>
        <v>Complete</v>
      </c>
      <c r="H191" s="127"/>
      <c r="J191" s="182" t="s">
        <v>67</v>
      </c>
      <c r="K191" s="183">
        <f>B168</f>
        <v>45708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15.15" spans="2:11">
      <c r="B193" s="22"/>
      <c r="C193" s="60" t="s">
        <v>117</v>
      </c>
      <c r="D193" s="61"/>
      <c r="E193" s="128" t="s">
        <v>74</v>
      </c>
      <c r="F193" s="126">
        <v>1</v>
      </c>
      <c r="G193" s="123" t="str">
        <f t="shared" si="28"/>
        <v>Complete</v>
      </c>
      <c r="H193" s="127"/>
      <c r="J193" s="162" t="str">
        <f t="shared" ref="J193:K197" si="29">C182</f>
        <v>geeks for geeks - upskilling</v>
      </c>
      <c r="K193" s="164">
        <f t="shared" si="29"/>
        <v>0</v>
      </c>
    </row>
    <row r="194" ht="15" customHeight="1" spans="2:11">
      <c r="B194" s="22"/>
      <c r="C194" s="62" t="s">
        <v>128</v>
      </c>
      <c r="D194" s="63"/>
      <c r="E194" s="129" t="s">
        <v>75</v>
      </c>
      <c r="F194" s="126">
        <v>1</v>
      </c>
      <c r="G194" s="123" t="str">
        <f t="shared" si="28"/>
        <v>Complete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 t="s">
        <v>106</v>
      </c>
      <c r="D195" s="65"/>
      <c r="E195" s="130"/>
      <c r="F195" s="126">
        <v>1</v>
      </c>
      <c r="G195" s="123" t="str">
        <f t="shared" si="28"/>
        <v>Complete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0">C190</f>
        <v>consume github add some test - make changes if requested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8"/>
        <v>Not Started</v>
      </c>
      <c r="H199" s="133"/>
      <c r="J199" s="175" t="str">
        <f t="shared" si="30"/>
        <v>create a REST api to interact with actual database - make changes if requested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 t="str">
        <f t="shared" si="30"/>
        <v>Python and MongoDB - pause</v>
      </c>
      <c r="K201" s="166"/>
    </row>
    <row r="202" spans="10:11">
      <c r="J202" s="175" t="str">
        <f t="shared" si="30"/>
        <v>Presenting your findings - continue</v>
      </c>
      <c r="K202" s="166"/>
    </row>
    <row r="203" ht="15.15" spans="10:11">
      <c r="J203" s="175" t="str">
        <f t="shared" si="30"/>
        <v>Weekly reflection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>
        <v>45709</v>
      </c>
      <c r="C205" s="23">
        <v>0.208333333333333</v>
      </c>
      <c r="D205" s="24" t="s">
        <v>63</v>
      </c>
      <c r="E205" s="82"/>
      <c r="F205" s="83">
        <v>1</v>
      </c>
      <c r="G205" s="84" t="str">
        <f t="shared" si="28"/>
        <v>Complete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0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1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2">IF(F212=100%,"Complete",IF(AND(F212&lt;100%,F212&gt;0%),"In Progress","Not Started"))</f>
        <v>Not Started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 t="s">
        <v>86</v>
      </c>
      <c r="D219" s="43"/>
      <c r="E219" s="105"/>
      <c r="F219" s="106">
        <v>1</v>
      </c>
      <c r="G219" s="107" t="str">
        <f t="shared" ref="G219:G236" si="33">IF(F219=100%,"Complete",IF(AND(F219&lt;100%,F219&gt;0%),"In Progress","Not Started"))</f>
        <v>Complete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45708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 t="str">
        <f t="shared" ref="J222:K243" si="34">J193</f>
        <v>geeks for geeks - upskilling</v>
      </c>
      <c r="K222" s="139">
        <f t="shared" ref="K222:K223" si="35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54" t="s">
        <v>111</v>
      </c>
      <c r="D227" s="55"/>
      <c r="E227" s="121" t="s">
        <v>73</v>
      </c>
      <c r="F227" s="122">
        <v>1</v>
      </c>
      <c r="G227" s="123" t="str">
        <f t="shared" si="33"/>
        <v>Complete</v>
      </c>
      <c r="H227" s="124"/>
      <c r="J227" s="149" t="str">
        <f t="shared" si="34"/>
        <v>consume github add some test - make changes if requested</v>
      </c>
      <c r="K227" s="139"/>
    </row>
    <row r="228" spans="2:11">
      <c r="B228" s="22"/>
      <c r="C228" s="56" t="s">
        <v>88</v>
      </c>
      <c r="D228" s="57"/>
      <c r="E228" s="125"/>
      <c r="F228" s="126">
        <v>1</v>
      </c>
      <c r="G228" s="123" t="str">
        <f t="shared" si="33"/>
        <v>Complete</v>
      </c>
      <c r="H228" s="127"/>
      <c r="J228" s="150" t="str">
        <f t="shared" si="34"/>
        <v>create a REST api to interact with actual database - make changes if requested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5.15" spans="2:11">
      <c r="B230" s="22"/>
      <c r="C230" s="60" t="s">
        <v>117</v>
      </c>
      <c r="D230" s="61"/>
      <c r="E230" s="128" t="s">
        <v>74</v>
      </c>
      <c r="F230" s="126">
        <v>1</v>
      </c>
      <c r="G230" s="123" t="str">
        <f t="shared" si="33"/>
        <v>Complete</v>
      </c>
      <c r="H230" s="127"/>
      <c r="J230" s="150" t="str">
        <f t="shared" si="34"/>
        <v>Python and MongoDB - pause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3"/>
        <v>Not Started</v>
      </c>
      <c r="H231" s="127"/>
      <c r="J231" s="150" t="str">
        <f t="shared" si="34"/>
        <v>Presenting your findings - continue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 t="str">
        <f t="shared" si="34"/>
        <v>Weekly reflection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>
        <f t="shared" si="34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si="34"/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45709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 t="str">
        <f t="shared" ref="J247:K251" si="36">C219</f>
        <v>coderbyte assessment</v>
      </c>
      <c r="K247" s="139">
        <f t="shared" ref="K247:K248" si="37">D219</f>
        <v>0</v>
      </c>
    </row>
    <row r="248" spans="2:11">
      <c r="B248" s="43">
        <f t="shared" ref="B248:B249" si="38">C71</f>
        <v>0</v>
      </c>
      <c r="C248" s="208">
        <f t="shared" ref="C248:C249" si="39">D71</f>
        <v>0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spans="2:11">
      <c r="B250" s="45">
        <f t="shared" ref="B250:B251" si="40">C108</f>
        <v>0</v>
      </c>
      <c r="C250" s="209">
        <f t="shared" ref="C250:C251" si="41">D108</f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spans="2:11">
      <c r="B252" s="45">
        <f t="shared" ref="B252:B253" si="42">C145</f>
        <v>0</v>
      </c>
      <c r="C252" s="209">
        <f t="shared" ref="C252:C253" si="43">D145</f>
        <v>0</v>
      </c>
      <c r="J252" s="149" t="str">
        <f t="shared" ref="J252:J261" si="44">C227</f>
        <v>consume github add some test - make changes if requested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 t="str">
        <f t="shared" si="44"/>
        <v>create a REST api to interact with actual database - make changes if requested</v>
      </c>
      <c r="K253" s="141"/>
    </row>
    <row r="254" spans="2:11">
      <c r="B254" s="45" t="str">
        <f t="shared" ref="B254:B255" si="45">C182</f>
        <v>geeks for geeks - upskilling</v>
      </c>
      <c r="C254" s="209">
        <f t="shared" ref="C254:C255" si="46">D182</f>
        <v>0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 t="str">
        <f t="shared" si="44"/>
        <v>Python and MongoDB - pause</v>
      </c>
      <c r="K255" s="141"/>
    </row>
    <row r="256" spans="2:11">
      <c r="B256" s="45" t="str">
        <f t="shared" ref="B256:B257" si="47">C219</f>
        <v>coderbyte assessment</v>
      </c>
      <c r="C256" s="209">
        <f t="shared" ref="C256:C257" si="48">D219</f>
        <v>0</v>
      </c>
      <c r="J256" s="150">
        <f t="shared" si="44"/>
        <v>0</v>
      </c>
      <c r="K256" s="141"/>
    </row>
    <row r="257" ht="15.15" spans="2:11">
      <c r="B257" s="211">
        <f t="shared" si="47"/>
        <v>0</v>
      </c>
      <c r="C257" s="212">
        <f t="shared" si="48"/>
        <v>0</v>
      </c>
      <c r="J257" s="150">
        <f t="shared" si="44"/>
        <v>0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9">C212</f>
        <v>0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 t="str">
        <f t="shared" ref="B266:B272" si="50">C230</f>
        <v>Python and MongoDB - pause</v>
      </c>
      <c r="C266" s="222"/>
      <c r="J266" s="150">
        <f t="shared" si="49"/>
        <v>0</v>
      </c>
      <c r="K266" s="141"/>
    </row>
    <row r="267" spans="2:11">
      <c r="B267" s="221">
        <f t="shared" si="50"/>
        <v>0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:E24"/>
    <mergeCell ref="D57:E61"/>
    <mergeCell ref="D131:E135"/>
    <mergeCell ref="D94:E98"/>
    <mergeCell ref="D168:E172"/>
    <mergeCell ref="D205:E209"/>
  </mergeCells>
  <conditionalFormatting sqref="F20"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{d6cb48af-b219-4bb8-b318-6f7b8058ef3c}</x14:id>
        </ext>
      </extLst>
    </cfRule>
    <cfRule type="dataBar" priority="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{1c22a101-50c6-40e8-aa5d-9a4c6abd5409}</x14:id>
        </ext>
      </extLst>
    </cfRule>
    <cfRule type="dataBar" priority="1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{ddff6118-568e-4ab2-8a96-68d399c9aef7}</x14:id>
        </ext>
      </extLst>
    </cfRule>
    <cfRule type="dataBar" priority="1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{d9c6ef9c-7009-49a2-a40d-cc5de35bad4a}</x14:id>
        </ext>
      </extLst>
    </cfRule>
    <cfRule type="dataBar" priority="1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{35fd299f-d15e-4ffd-9393-31c4abf068a7}</x14:id>
        </ext>
      </extLst>
    </cfRule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{68dbcb54-b8cc-4a30-875a-42070fa3875c}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{8d87fcf2-2e2f-4a5f-9c77-9910a97e7327}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{3e80bae0-970e-459a-b9b0-523ca9614760}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{d19918a0-9ccc-4d60-b31c-8718cb7d7fbe}</x14:id>
        </ext>
      </extLst>
    </cfRule>
  </conditionalFormatting>
  <conditionalFormatting sqref="F57"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{462bc860-7f8e-4dac-9f17-febf0f9f41a8}</x14:id>
        </ext>
      </extLst>
    </cfRule>
    <cfRule type="dataBar" priority="1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{10b3469e-a511-4e79-8f43-0031f2566d2e}</x14:id>
        </ext>
      </extLst>
    </cfRule>
    <cfRule type="dataBar" priority="1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{e1e3a0b1-9867-4dab-8510-b17646de0211}</x14:id>
        </ext>
      </extLst>
    </cfRule>
    <cfRule type="dataBar" priority="13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{edbb9988-e028-4ff1-95b0-417fcf0f425b}</x14:id>
        </ext>
      </extLst>
    </cfRule>
    <cfRule type="dataBar" priority="13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{15c90bbb-a753-4e1f-af74-e499e4ddd75c}</x14:id>
        </ext>
      </extLst>
    </cfRule>
    <cfRule type="dataBar" priority="1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{5c11217f-f012-40c0-a6eb-398bd74010ac}</x14:id>
        </ext>
      </extLst>
    </cfRule>
    <cfRule type="dataBar" priority="1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{7fd2fe59-d19f-4294-b20b-1da639a6ae60}</x14:id>
        </ext>
      </extLst>
    </cfRule>
    <cfRule type="dataBar" priority="1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{3e503ce0-94a1-4ee7-993c-55e5adece17c}</x14:id>
        </ext>
      </extLst>
    </cfRule>
    <cfRule type="dataBar" priority="1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{69fc5db4-7652-4d8b-8eec-aee71e6e68d9}</x14:id>
        </ext>
      </extLst>
    </cfRule>
  </conditionalFormatting>
  <conditionalFormatting sqref="F94"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{62ae3e22-dcd6-4707-9e35-e27b71c66d2e}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{ee98fdb6-89c6-4496-aaee-c2cc20e5d7b9}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{d10b43a3-1aa6-4ab0-9cb3-cce49ecbb20a}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{6548bb32-760c-4fe8-8322-e4e03aa4935b}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{649660b0-992c-471c-b24f-2a83f42fee13}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{c749aa87-fb8a-4c2d-beb9-b6f06481373e}</x14:id>
        </ext>
      </extLst>
    </cfRule>
    <cfRule type="dataBar" priority="1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{00a5e95b-cffe-4815-9c5e-aec326598661}</x14:id>
        </ext>
      </extLst>
    </cfRule>
    <cfRule type="dataBar" priority="1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{a111c757-a565-4f54-8eac-45f049263ff6}</x14:id>
        </ext>
      </extLst>
    </cfRule>
    <cfRule type="dataBar" priority="1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{19f9423a-d766-4997-8b68-e052d73e88ee}</x14:id>
        </ext>
      </extLst>
    </cfRule>
  </conditionalFormatting>
  <conditionalFormatting sqref="F131"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{15686f30-92b0-4543-9058-9473a515e8ba}</x14:id>
        </ext>
      </extLst>
    </cfRule>
    <cfRule type="dataBar" priority="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{2aca724b-5019-4652-9061-154a2141377b}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{ded6ae5d-33e2-4720-8431-6df7f56786e5}</x14:id>
        </ext>
      </extLst>
    </cfRule>
    <cfRule type="dataBar" priority="9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{c0a7d5c5-09ac-421e-bbad-cae65cb01971}</x14:id>
        </ext>
      </extLst>
    </cfRule>
    <cfRule type="dataBar" priority="9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{6636adac-de47-4b8e-911f-901bfefa2f04}</x14:id>
        </ext>
      </extLst>
    </cfRule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{4490b185-9f0b-42c9-b3dc-6e81d3cb77c7}</x14:id>
        </ext>
      </extLst>
    </cfRule>
    <cfRule type="dataBar" priority="10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{c17e5731-d980-469f-89d9-c4dc827004ca}</x14:id>
        </ext>
      </extLst>
    </cfRule>
    <cfRule type="dataBar" priority="1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{81111b07-1ef1-41b1-9b5d-5deb95398140}</x14:id>
        </ext>
      </extLst>
    </cfRule>
    <cfRule type="dataBar" priority="10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{080bcde9-a807-4a7f-9a37-67c493711c0e}</x14:id>
        </ext>
      </extLst>
    </cfRule>
  </conditionalFormatting>
  <conditionalFormatting sqref="F168"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{9d2d0888-0da1-4cfc-adf2-ae664e80a7fd}</x14:id>
        </ext>
      </extLst>
    </cfRule>
    <cfRule type="dataBar" priority="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{dd45c532-7939-480a-9d27-8169eda43280}</x14:id>
        </ext>
      </extLst>
    </cfRule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{c9bbf53e-ff3b-42cf-83bf-dd06fed13ae8}</x14:id>
        </ext>
      </extLst>
    </cfRule>
    <cfRule type="dataBar" priority="7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{274fcd85-8005-4fc4-82f4-d1ee2a8b1a6a}</x14:id>
        </ext>
      </extLst>
    </cfRule>
    <cfRule type="dataBar" priority="7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{1f292092-4233-44a4-a60b-7e83f0c08ae7}</x14:id>
        </ext>
      </extLst>
    </cfRule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{80efb19e-0f50-4e59-b70b-e69966fddb76}</x14:id>
        </ext>
      </extLst>
    </cfRule>
    <cfRule type="dataBar" priority="8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{bdf5d891-4451-4128-a7ce-34662c9d8d51}</x14:id>
        </ext>
      </extLst>
    </cfRule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{761797ff-6990-44fd-94c8-7708aa47c5a9}</x14:id>
        </ext>
      </extLst>
    </cfRule>
    <cfRule type="dataBar" priority="8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{746df489-b73f-426b-bad5-90d005673011}</x14:id>
        </ext>
      </extLst>
    </cfRule>
  </conditionalFormatting>
  <conditionalFormatting sqref="F205"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{24a6c541-063a-48f9-99b6-e4a076da864a}</x14:id>
        </ext>
      </extLst>
    </cfRule>
    <cfRule type="dataBar" priority="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{2ee708f5-3adf-4d1f-90d1-ba31d1cca65a}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{0acf7d5c-9b3c-4622-ba9d-723c872b657b}</x14:id>
        </ext>
      </extLst>
    </cfRule>
    <cfRule type="dataBar" priority="5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{0a50d230-37d0-4d1f-b3ca-d736941df959}</x14:id>
        </ext>
      </extLst>
    </cfRule>
    <cfRule type="dataBar" priority="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{446e030b-0239-49a0-b640-48ba2ffce1ff}</x14:id>
        </ext>
      </extLst>
    </cfRule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{4cc3bfcd-ec47-47d1-9bf5-1fa2ccd2067e}</x14:id>
        </ext>
      </extLst>
    </cfRule>
    <cfRule type="dataBar" priority="6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{a22e8d62-28ef-4d25-ab44-1b14d695eff5}</x14:id>
        </ext>
      </extLst>
    </cfRule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{062587fd-59ca-4c51-bf30-d2ea8f64f178}</x14:id>
        </ext>
      </extLst>
    </cfRule>
    <cfRule type="dataBar" priority="6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{11a5f7a0-7f93-4329-8f3f-fc50e70c4ff0}</x14:id>
        </ext>
      </extLst>
    </cfRule>
  </conditionalFormatting>
  <conditionalFormatting sqref="F27:F31">
    <cfRule type="dataBar" priority="1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{e3d57e9a-38de-4d8b-9a3b-edcd6b5ced32}</x14:id>
        </ext>
      </extLst>
    </cfRule>
    <cfRule type="dataBar" priority="1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{c7854a41-df28-469c-97a9-1218db29f001}</x14:id>
        </ext>
      </extLst>
    </cfRule>
    <cfRule type="dataBar" priority="1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{4f553337-16a9-4248-a545-47423d8d88b4}</x14:id>
        </ext>
      </extLst>
    </cfRule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{1e91fec1-23ad-4140-9fe0-5fbf7b4dc432}</x14:id>
        </ext>
      </extLst>
    </cfRule>
  </conditionalFormatting>
  <conditionalFormatting sqref="F34:F38">
    <cfRule type="dataBar" priority="1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{9156092b-b05e-499f-959c-649cde4e5969}</x14:id>
        </ext>
      </extLst>
    </cfRule>
    <cfRule type="dataBar" priority="1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{5434acae-2e65-48ff-a1a6-1ec961cc59f7}</x14:id>
        </ext>
      </extLst>
    </cfRule>
  </conditionalFormatting>
  <conditionalFormatting sqref="F42:F51">
    <cfRule type="dataBar" priority="1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{0167a5f3-0cda-47bf-8f19-b83f9394ff3b}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{688d9a66-9157-456d-ba8a-c12a651e19c0}</x14:id>
        </ext>
      </extLst>
    </cfRule>
    <cfRule type="dataBar" priority="1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{96a46aa8-ed62-487f-954a-cad1b4ed2b59}</x14:id>
        </ext>
      </extLst>
    </cfRule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{46d081c3-0bdc-4832-b22b-cc821f4388bf}</x14:id>
        </ext>
      </extLst>
    </cfRule>
  </conditionalFormatting>
  <conditionalFormatting sqref="F64:F68">
    <cfRule type="dataBar" priority="1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{4efc64c8-b877-409d-b521-501aafa693ce}</x14:id>
        </ext>
      </extLst>
    </cfRule>
    <cfRule type="dataBar" priority="12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{d412d1e7-3488-4b79-b418-7e5fa61e2ad0}</x14:id>
        </ext>
      </extLst>
    </cfRule>
    <cfRule type="dataBar" priority="13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{d14264d2-1bfc-4dfe-b6c7-7da8aad8eb81}</x14:id>
        </ext>
      </extLst>
    </cfRule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{dca296ac-a396-4de7-baf5-274381623899}</x14:id>
        </ext>
      </extLst>
    </cfRule>
  </conditionalFormatting>
  <conditionalFormatting sqref="F71:F75">
    <cfRule type="dataBar" priority="12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{96881446-2009-44b6-99d3-15c9456c3706}</x14:id>
        </ext>
      </extLst>
    </cfRule>
    <cfRule type="dataBar" priority="13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{11791267-d374-427f-ba3a-6d635f8f17bd}</x14:id>
        </ext>
      </extLst>
    </cfRule>
  </conditionalFormatting>
  <conditionalFormatting sqref="F79:F88">
    <cfRule type="dataBar" priority="1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{9db33220-6b19-41f0-a635-e611783c5d31}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{838612df-b889-4a30-a384-e785bb7db501}</x14:id>
        </ext>
      </extLst>
    </cfRule>
    <cfRule type="dataBar" priority="13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{2a087d55-944e-44b3-9998-e25fd25e5fc9}</x14:id>
        </ext>
      </extLst>
    </cfRule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{40a33b43-5bfa-4886-8d19-272ef9846b0f}</x14:id>
        </ext>
      </extLst>
    </cfRule>
  </conditionalFormatting>
  <conditionalFormatting sqref="F89:F90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{0f8c4b2f-d1ff-4dc9-8cde-f9c2d972b2d9}</x14:id>
        </ext>
      </extLst>
    </cfRule>
  </conditionalFormatting>
  <conditionalFormatting sqref="F101:F105"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{8fd75bd3-8b48-4aa0-a753-a168c875fdbd}</x14:id>
        </ext>
      </extLst>
    </cfRule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{8b2c7f7e-370a-45eb-baa1-8e4f6f09da8f}</x14:id>
        </ext>
      </extLst>
    </cfRule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{f82f9fa9-cd8b-4c09-8283-0e90359600c3}</x14:id>
        </ext>
      </extLst>
    </cfRule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{d4565c8f-0b25-4771-83ca-5d0ea8d7a479}</x14:id>
        </ext>
      </extLst>
    </cfRule>
  </conditionalFormatting>
  <conditionalFormatting sqref="F108:F112"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{d55f0c7a-f1f1-4228-ac82-d5a1b0de84c9}</x14:id>
        </ext>
      </extLst>
    </cfRule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{fdf3fb39-d0a1-4d3d-b4bf-a5447cec9b1c}</x14:id>
        </ext>
      </extLst>
    </cfRule>
  </conditionalFormatting>
  <conditionalFormatting sqref="F116:F125"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{4a1e4195-62cf-423e-87ce-e9a1c53ae274}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{648a0f82-dd84-4c1a-b862-cf55374547a2}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{9c62e2cb-0520-48d3-9ab9-97f97ae23fa4}</x14:id>
        </ext>
      </extLst>
    </cfRule>
    <cfRule type="dataBar" priority="1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{8a408d6b-309f-46c5-aa24-d297e3159706}</x14:id>
        </ext>
      </extLst>
    </cfRule>
  </conditionalFormatting>
  <conditionalFormatting sqref="F126:F127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{ec26daad-5d30-479e-99d3-d82371c4215f}</x14:id>
        </ext>
      </extLst>
    </cfRule>
  </conditionalFormatting>
  <conditionalFormatting sqref="F138:F142"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{f083f931-e29d-4a9c-9e49-399f96fe4046}</x14:id>
        </ext>
      </extLst>
    </cfRule>
    <cfRule type="dataBar" priority="8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{7b2d12bf-cc5f-4a78-b8c5-6dfaa9ec4fd6}</x14:id>
        </ext>
      </extLst>
    </cfRule>
    <cfRule type="dataBar" priority="9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{a8537a76-a8ef-401b-97d8-1a53a6271055}</x14:id>
        </ext>
      </extLst>
    </cfRule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{2731aba9-92ec-4d2f-8433-55b113476d9d}</x14:id>
        </ext>
      </extLst>
    </cfRule>
  </conditionalFormatting>
  <conditionalFormatting sqref="F145:F149">
    <cfRule type="dataBar" priority="8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{d2bbaf7e-7fbb-4eef-84a1-c3d981f1a0ee}</x14:id>
        </ext>
      </extLst>
    </cfRule>
    <cfRule type="dataBar" priority="9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{12ed448b-4fea-49d8-a0db-1fdd132410eb}</x14:id>
        </ext>
      </extLst>
    </cfRule>
  </conditionalFormatting>
  <conditionalFormatting sqref="F153:F162"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{d774ff7f-9fdc-4061-ad8e-311b052ee0b6}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{7f73550e-5cf4-4db7-8870-b58f5917cbe0}</x14:id>
        </ext>
      </extLst>
    </cfRule>
    <cfRule type="dataBar" priority="9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{81e86217-a34e-4872-81f4-1adf771e2b8d}</x14:id>
        </ext>
      </extLst>
    </cfRule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{cdee2b7f-391a-4378-96c8-2a99596b4219}</x14:id>
        </ext>
      </extLst>
    </cfRule>
  </conditionalFormatting>
  <conditionalFormatting sqref="F163:F164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{75e80f97-e22a-4de7-99fd-862b4d9ecb6e}</x14:id>
        </ext>
      </extLst>
    </cfRule>
  </conditionalFormatting>
  <conditionalFormatting sqref="F175:F179"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{825ce6b5-0792-49c5-bb95-53dc79329096}</x14:id>
        </ext>
      </extLst>
    </cfRule>
    <cfRule type="dataBar" priority="6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{db29801a-8a44-4490-a1c8-7f0314b42a27}</x14:id>
        </ext>
      </extLst>
    </cfRule>
    <cfRule type="dataBar" priority="7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{5eb95381-c167-48bb-bd97-20535bf77ce8}</x14:id>
        </ext>
      </extLst>
    </cfRule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{ffe1b4b2-8356-4f2a-947d-a88d25c78888}</x14:id>
        </ext>
      </extLst>
    </cfRule>
  </conditionalFormatting>
  <conditionalFormatting sqref="F182:F186">
    <cfRule type="dataBar" priority="6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{f43de335-9e23-4226-8571-b03e3929ab4f}</x14:id>
        </ext>
      </extLst>
    </cfRule>
    <cfRule type="dataBar" priority="7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{21a090ad-a0c5-416f-8de5-a1999d5d0c3d}</x14:id>
        </ext>
      </extLst>
    </cfRule>
  </conditionalFormatting>
  <conditionalFormatting sqref="F190:F199"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{1aba66b7-ecc3-4e41-83e2-16eab6a4ca65}</x14:id>
        </ext>
      </extLst>
    </cfRule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{b89b6b46-7568-4c18-9784-b63b39d2044c}</x14:id>
        </ext>
      </extLst>
    </cfRule>
    <cfRule type="dataBar" priority="7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{1176ea26-0983-49e5-bda4-9d8333cdadcb}</x14:id>
        </ext>
      </extLst>
    </cfRule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{9faa08b0-4e7d-42c4-bc11-b13b5a6072bb}</x14:id>
        </ext>
      </extLst>
    </cfRule>
  </conditionalFormatting>
  <conditionalFormatting sqref="F200:F201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{79a28930-6269-43e6-85b1-7fd673c08874}</x14:id>
        </ext>
      </extLst>
    </cfRule>
  </conditionalFormatting>
  <conditionalFormatting sqref="F212:F216"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{b1f5544a-3bdd-41e4-bca0-ada0b78739b8}</x14:id>
        </ext>
      </extLst>
    </cfRule>
    <cfRule type="dataBar" priority="4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{59ae0ca7-7dd0-4ccd-bcd3-f9e9f4a7f07d}</x14:id>
        </ext>
      </extLst>
    </cfRule>
    <cfRule type="dataBar" priority="5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{c39b575e-a55a-4e37-960e-71fc34250fec}</x14:id>
        </ext>
      </extLst>
    </cfRule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{f46f653f-352a-4aae-b9b6-e38cd5ff8c1c}</x14:id>
        </ext>
      </extLst>
    </cfRule>
  </conditionalFormatting>
  <conditionalFormatting sqref="F219:F223">
    <cfRule type="dataBar" priority="4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{eb13e55b-95d5-4919-ae5e-8a447031adb7}</x14:id>
        </ext>
      </extLst>
    </cfRule>
    <cfRule type="dataBar" priority="5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{82bb7a0f-4f1b-4357-a352-c338e28515bc}</x14:id>
        </ext>
      </extLst>
    </cfRule>
  </conditionalFormatting>
  <conditionalFormatting sqref="F227:F236"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{5311d4a4-d381-479a-ab52-82531cbeb5c7}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{46319bd9-d5a9-4fc4-8e3f-1c3c1f524c78}</x14:id>
        </ext>
      </extLst>
    </cfRule>
    <cfRule type="dataBar" priority="5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{ef351a3a-fa93-4b7b-b0a1-a17b16dc5fc1}</x14:id>
        </ext>
      </extLst>
    </cfRule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{1a8e1aa7-c086-4248-b8eb-1e6dd97aa326}</x14:id>
        </ext>
      </extLst>
    </cfRule>
  </conditionalFormatting>
  <conditionalFormatting sqref="F237:F238">
    <cfRule type="dataBar" priority="1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{c11f9f7d-b8b6-45dd-8dea-5db223ce084a}</x14:id>
        </ext>
      </extLst>
    </cfRule>
  </conditionalFormatting>
  <conditionalFormatting sqref="G27:G31">
    <cfRule type="containsText" dxfId="3" priority="41" operator="between" text="Complete">
      <formula>NOT(ISERROR(SEARCH("Complete",G27)))</formula>
    </cfRule>
    <cfRule type="containsText" dxfId="4" priority="42" operator="between" text="In Progress">
      <formula>NOT(ISERROR(SEARCH("In Progress",G27)))</formula>
    </cfRule>
  </conditionalFormatting>
  <conditionalFormatting sqref="G34:G38">
    <cfRule type="containsText" dxfId="3" priority="29" operator="between" text="Complete">
      <formula>NOT(ISERROR(SEARCH("Complete",G34)))</formula>
    </cfRule>
    <cfRule type="containsText" dxfId="4" priority="30" operator="between" text="In Progress">
      <formula>NOT(ISERROR(SEARCH("In Progress",G34)))</formula>
    </cfRule>
  </conditionalFormatting>
  <conditionalFormatting sqref="G42:G51">
    <cfRule type="containsText" dxfId="4" priority="1" operator="between" text="In Progress">
      <formula>NOT(ISERROR(SEARCH("In Progress",G42)))</formula>
    </cfRule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</conditionalFormatting>
  <conditionalFormatting sqref="G64:G68">
    <cfRule type="containsText" dxfId="3" priority="39" operator="between" text="Complete">
      <formula>NOT(ISERROR(SEARCH("Complete",G64)))</formula>
    </cfRule>
    <cfRule type="containsText" dxfId="4" priority="40" operator="between" text="In Progress">
      <formula>NOT(ISERROR(SEARCH("In Progress",G64)))</formula>
    </cfRule>
  </conditionalFormatting>
  <conditionalFormatting sqref="G71:G75">
    <cfRule type="containsText" dxfId="3" priority="27" operator="between" text="Complete">
      <formula>NOT(ISERROR(SEARCH("Complete",G71)))</formula>
    </cfRule>
    <cfRule type="containsText" dxfId="4" priority="28" operator="between" text="In Progress">
      <formula>NOT(ISERROR(SEARCH("In Progress",G71)))</formula>
    </cfRule>
  </conditionalFormatting>
  <conditionalFormatting sqref="G79:G88">
    <cfRule type="containsText" dxfId="4" priority="4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5" priority="6" operator="between" text="In Progress">
      <formula>NOT(ISERROR(SEARCH("In Progress",G79)))</formula>
    </cfRule>
  </conditionalFormatting>
  <conditionalFormatting sqref="G101:G105">
    <cfRule type="containsText" dxfId="3" priority="37" operator="between" text="Complete">
      <formula>NOT(ISERROR(SEARCH("Complete",G101)))</formula>
    </cfRule>
    <cfRule type="containsText" dxfId="4" priority="38" operator="between" text="In Progress">
      <formula>NOT(ISERROR(SEARCH("In Progress",G101)))</formula>
    </cfRule>
  </conditionalFormatting>
  <conditionalFormatting sqref="G108:G112">
    <cfRule type="containsText" dxfId="3" priority="25" operator="between" text="Complete">
      <formula>NOT(ISERROR(SEARCH("Complete",G108)))</formula>
    </cfRule>
    <cfRule type="containsText" dxfId="4" priority="26" operator="between" text="In Progress">
      <formula>NOT(ISERROR(SEARCH("In Progress",G108)))</formula>
    </cfRule>
  </conditionalFormatting>
  <conditionalFormatting sqref="G116:G125">
    <cfRule type="containsText" dxfId="4" priority="7" operator="between" text="In Progress">
      <formula>NOT(ISERROR(SEARCH("In Progress",G116)))</formula>
    </cfRule>
    <cfRule type="containsText" dxfId="3" priority="8" operator="between" text="Complete">
      <formula>NOT(ISERROR(SEARCH("Complete",G116)))</formula>
    </cfRule>
    <cfRule type="containsText" dxfId="5" priority="9" operator="between" text="In Progress">
      <formula>NOT(ISERROR(SEARCH("In Progress",G116)))</formula>
    </cfRule>
  </conditionalFormatting>
  <conditionalFormatting sqref="G138:G142">
    <cfRule type="containsText" dxfId="3" priority="35" operator="between" text="Complete">
      <formula>NOT(ISERROR(SEARCH("Complete",G138)))</formula>
    </cfRule>
    <cfRule type="containsText" dxfId="4" priority="36" operator="between" text="In Progress">
      <formula>NOT(ISERROR(SEARCH("In Progress",G138)))</formula>
    </cfRule>
  </conditionalFormatting>
  <conditionalFormatting sqref="G145:G149">
    <cfRule type="containsText" dxfId="3" priority="23" operator="between" text="Complete">
      <formula>NOT(ISERROR(SEARCH("Complete",G145)))</formula>
    </cfRule>
    <cfRule type="containsText" dxfId="4" priority="24" operator="between" text="In Progress">
      <formula>NOT(ISERROR(SEARCH("In Progress",G145)))</formula>
    </cfRule>
  </conditionalFormatting>
  <conditionalFormatting sqref="G153:G162">
    <cfRule type="containsText" dxfId="4" priority="10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  <cfRule type="containsText" dxfId="5" priority="12" operator="between" text="In Progress">
      <formula>NOT(ISERROR(SEARCH("In Progress",G153)))</formula>
    </cfRule>
  </conditionalFormatting>
  <conditionalFormatting sqref="G175:G179">
    <cfRule type="containsText" dxfId="3" priority="33" operator="between" text="Complete">
      <formula>NOT(ISERROR(SEARCH("Complete",G175)))</formula>
    </cfRule>
    <cfRule type="containsText" dxfId="4" priority="34" operator="between" text="In Progress">
      <formula>NOT(ISERROR(SEARCH("In Progress",G175)))</formula>
    </cfRule>
  </conditionalFormatting>
  <conditionalFormatting sqref="G182:G186">
    <cfRule type="containsText" dxfId="3" priority="21" operator="between" text="Complete">
      <formula>NOT(ISERROR(SEARCH("Complete",G182)))</formula>
    </cfRule>
    <cfRule type="containsText" dxfId="4" priority="22" operator="between" text="In Progress">
      <formula>NOT(ISERROR(SEARCH("In Progress",G182)))</formula>
    </cfRule>
  </conditionalFormatting>
  <conditionalFormatting sqref="G190:G199">
    <cfRule type="containsText" dxfId="4" priority="13" operator="between" text="In Progress">
      <formula>NOT(ISERROR(SEARCH("In Progress",G190)))</formula>
    </cfRule>
    <cfRule type="containsText" dxfId="3" priority="14" operator="between" text="Complete">
      <formula>NOT(ISERROR(SEARCH("Complete",G190)))</formula>
    </cfRule>
    <cfRule type="containsText" dxfId="5" priority="15" operator="between" text="In Progress">
      <formula>NOT(ISERROR(SEARCH("In Progress",G190)))</formula>
    </cfRule>
  </conditionalFormatting>
  <conditionalFormatting sqref="G212:G216">
    <cfRule type="containsText" dxfId="3" priority="31" operator="between" text="Complete">
      <formula>NOT(ISERROR(SEARCH("Complete",G212)))</formula>
    </cfRule>
    <cfRule type="containsText" dxfId="4" priority="32" operator="between" text="In Progress">
      <formula>NOT(ISERROR(SEARCH("In Progress",G212)))</formula>
    </cfRule>
  </conditionalFormatting>
  <conditionalFormatting sqref="G219:G223">
    <cfRule type="containsText" dxfId="3" priority="19" operator="between" text="Complete">
      <formula>NOT(ISERROR(SEARCH("Complete",G219)))</formula>
    </cfRule>
    <cfRule type="containsText" dxfId="4" priority="20" operator="between" text="In Progress">
      <formula>NOT(ISERROR(SEARCH("In Progress",G219)))</formula>
    </cfRule>
  </conditionalFormatting>
  <conditionalFormatting sqref="G227:G236">
    <cfRule type="containsText" dxfId="4" priority="16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5" priority="18" operator="between" text="In Progress">
      <formula>NOT(ISERROR(SEARCH("In Progress",G227)))</formula>
    </cfRule>
  </conditionalFormatting>
  <conditionalFormatting sqref="H242:H251">
    <cfRule type="dataBar" priority="1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{3bcf9654-e980-45ad-b1da-9301ba5c07d8}</x14:id>
        </ext>
      </extLst>
    </cfRule>
  </conditionalFormatting>
  <conditionalFormatting sqref="D5:E14;D4;E3:E4"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{67e54b82-ac63-4b51-8daf-89c7437a3db5}</x14:id>
        </ext>
      </extLst>
    </cfRule>
  </conditionalFormatting>
  <conditionalFormatting sqref="F34:F38;F52:F53;F27:F31;F2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{cfb750cb-6d89-4093-bde8-a939a18274f5}</x14:id>
        </ext>
      </extLst>
    </cfRule>
  </conditionalFormatting>
  <conditionalFormatting sqref="F71:F75;F64:F68;F57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{3a530b8e-ee9f-472f-a07d-7d6f1c388992}</x14:id>
        </ext>
      </extLst>
    </cfRule>
  </conditionalFormatting>
  <conditionalFormatting sqref="F108:F112;F101:F105;F94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{e251a32f-117f-41eb-817d-9e0122bcaf83}</x14:id>
        </ext>
      </extLst>
    </cfRule>
  </conditionalFormatting>
  <conditionalFormatting sqref="F145:F149;F138:F142;F131"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{be87b634-bd1c-4b56-ba73-a9e8ba8ce26d}</x14:id>
        </ext>
      </extLst>
    </cfRule>
  </conditionalFormatting>
  <conditionalFormatting sqref="F182:F186;F175:F179;F168"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{90447861-1a1c-48ec-8778-a20967d8f672}</x14:id>
        </ext>
      </extLst>
    </cfRule>
  </conditionalFormatting>
  <conditionalFormatting sqref="F219:F223;F212:F216;F205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{90647a9a-29c5-43bc-b7b5-e6e672013e6b}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b48af-b219-4bb8-b318-6f7b8058ef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22a101-50c6-40e8-aa5d-9a4c6abd540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ff6118-568e-4ab2-8a96-68d399c9ae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c6ef9c-7009-49a2-a40d-cc5de35bad4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5fd299f-d15e-4ffd-9393-31c4abf068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8dbcb54-b8cc-4a30-875a-42070fa387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87fcf2-2e2f-4a5f-9c77-9910a97e732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e80bae0-970e-459a-b9b0-523ca96147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19918a0-9ccc-4d60-b31c-8718cb7d7f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462bc860-7f8e-4dac-9f17-febf0f9f41a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0b3469e-a511-4e79-8f43-0031f2566d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1e3a0b1-9867-4dab-8510-b17646de02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dbb9988-e028-4ff1-95b0-417fcf0f425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15c90bbb-a753-4e1f-af74-e499e4ddd75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c11217f-f012-40c0-a6eb-398bd7401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fd2fe59-d19f-4294-b20b-1da639a6ae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e503ce0-94a1-4ee7-993c-55e5adece1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9fc5db4-7652-4d8b-8eec-aee71e6e68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62ae3e22-dcd6-4707-9e35-e27b71c66d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e98fdb6-89c6-4496-aaee-c2cc20e5d7b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10b43a3-1aa6-4ab0-9cb3-cce49ecbb2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548bb32-760c-4fe8-8322-e4e03aa4935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649660b0-992c-471c-b24f-2a83f42fee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49aa87-fb8a-4c2d-beb9-b6f064813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0a5e95b-cffe-4815-9c5e-aec32659866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111c757-a565-4f54-8eac-45f049263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9f9423a-d766-4997-8b68-e052d73e88e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15686f30-92b0-4543-9058-9473a515e8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ca724b-5019-4652-9061-154a2141377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ed6ae5d-33e2-4720-8431-6df7f56786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0a7d5c5-09ac-421e-bbad-cae65cb0197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6636adac-de47-4b8e-911f-901bfefa2f0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490b185-9f0b-42c9-b3dc-6e81d3cb77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17e5731-d980-469f-89d9-c4dc827004c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1111b07-1ef1-41b1-9b5d-5deb953981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80bcde9-a807-4a7f-9a37-67c493711c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9d2d0888-0da1-4cfc-adf2-ae664e80a7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45c532-7939-480a-9d27-8169eda4328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9bbf53e-ff3b-42cf-83bf-dd06fed13a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4fcd85-8005-4fc4-82f4-d1ee2a8b1a6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1f292092-4233-44a4-a60b-7e83f0c08a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0efb19e-0f50-4e59-b70b-e69966fddb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df5d891-4451-4128-a7ce-34662c9d8d5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61797ff-6990-44fd-94c8-7708aa47c5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46df489-b73f-426b-bad5-90d00567301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24a6c541-063a-48f9-99b6-e4a076da86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ee708f5-3adf-4d1f-90d1-ba31d1cca65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acf7d5c-9b3c-4622-ba9d-723c872b657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a50d230-37d0-4d1f-b3ca-d736941df95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446e030b-0239-49a0-b640-48ba2ffce1f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c3bfcd-ec47-47d1-9bf5-1fa2ccd206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22e8d62-28ef-4d25-ab44-1b14d695ef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62587fd-59ca-4c51-bf30-d2ea8f64f1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1a5f7a0-7f93-4329-8f3f-fc50e70c4ff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e3d57e9a-38de-4d8b-9a3b-edcd6b5ced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7854a41-df28-469c-97a9-1218db29f00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f553337-16a9-4248-a545-47423d8d88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e91fec1-23ad-4140-9fe0-5fbf7b4dc4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9156092b-b05e-499f-959c-649cde4e596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434acae-2e65-48ff-a1a6-1ec961cc59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0167a5f3-0cda-47bf-8f19-b83f9394ff3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88d9a66-9157-456d-ba8a-c12a651e19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a46aa8-ed62-487f-954a-cad1b4ed2b5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d081c3-0bdc-4832-b22b-cc821f4388b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4efc64c8-b877-409d-b521-501aafa693c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12d1e7-3488-4b79-b418-7e5fa61e2ad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14264d2-1bfc-4dfe-b6c7-7da8aad8eb8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ca296ac-a396-4de7-baf5-2743816238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96881446-2009-44b6-99d3-15c9456c370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1791267-d374-427f-ba3a-6d635f8f17b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9db33220-6b19-41f0-a635-e611783c5d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8612df-b889-4a30-a384-e785bb7db5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a087d55-944e-44b3-9998-e25fd25e5fc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0a33b43-5bfa-4886-8d19-272ef9846b0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0f8c4b2f-d1ff-4dc9-8cde-f9c2d972b2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8fd75bd3-8b48-4aa0-a753-a168c875fdb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b2c7f7e-370a-45eb-baa1-8e4f6f09da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2f9fa9-cd8b-4c09-8283-0e90359600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4565c8f-0b25-4771-83ca-5d0ea8d7a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d55f0c7a-f1f1-4228-ac82-d5a1b0de84c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df3fb39-d0a1-4d3d-b4bf-a5447cec9b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4a1e4195-62cf-423e-87ce-e9a1c53ae2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8a0f82-dd84-4c1a-b862-cf55374547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c62e2cb-0520-48d3-9ab9-97f97ae23fa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a408d6b-309f-46c5-aa24-d297e315970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ec26daad-5d30-479e-99d3-d82371c421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f083f931-e29d-4a9c-9e49-399f96fe40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b2d12bf-cc5f-4a78-b8c5-6dfaa9ec4fd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8537a76-a8ef-401b-97d8-1a53a627105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731aba9-92ec-4d2f-8433-55b113476d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d2bbaf7e-7fbb-4eef-84a1-c3d981f1a0e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ed448b-4fea-49d8-a0db-1fdd132410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d774ff7f-9fdc-4061-ad8e-311b052ee0b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f73550e-5cf4-4db7-8870-b58f5917c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1e86217-a34e-4872-81f4-1adf771e2b8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ee2b7f-391a-4378-96c8-2a99596b421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75e80f97-e22a-4de7-99fd-862b4d9ecb6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825ce6b5-0792-49c5-bb95-53dc7932909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b29801a-8a44-4490-a1c8-7f0314b42a2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eb95381-c167-48bb-bd97-20535bf77c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fe1b4b2-8356-4f2a-947d-a88d25c788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f43de335-9e23-4226-8571-b03e3929ab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1a090ad-a0c5-416f-8de5-a1999d5d0c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1aba66b7-ecc3-4e41-83e2-16eab6a4ca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9b6b46-7568-4c18-9784-b63b39d204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176ea26-0983-49e5-bda4-9d8333cdad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faa08b0-4e7d-42c4-bc11-b13b5a6072b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79a28930-6269-43e6-85b1-7fd673c0887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b1f5544a-3bdd-41e4-bca0-ada0b78739b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9ae0ca7-7dd0-4ccd-bcd3-f9e9f4a7f07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9b575e-a55a-4e37-960e-71fc34250f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6f653f-352a-4aae-b9b6-e38cd5ff8c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eb13e55b-95d5-4919-ae5e-8a447031adb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2bb7a0f-4f1b-4357-a352-c338e28515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5311d4a4-d381-479a-ab52-82531cbeb5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6319bd9-d5a9-4fc4-8e3f-1c3c1f524c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f351a3a-fa93-4b7b-b0a1-a17b16dc5fc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a8e1aa7-c086-4248-b8eb-1e6dd97aa32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c11f9f7d-b8b6-45dd-8dea-5db223ce08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3bcf9654-e980-45ad-b1da-9301ba5c07d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67e54b82-ac63-4b51-8daf-89c7437a3d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cfb750cb-6d89-4093-bde8-a939a18274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3a530b8e-ee9f-472f-a07d-7d6f1c38899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e251a32f-117f-41eb-817d-9e0122bcaf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be87b634-bd1c-4b56-ba73-a9e8ba8ce2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90447861-1a1c-48ec-8778-a20967d8f6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90647a9a-29c5-43bc-b7b5-e6e672013e6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40" zoomScaleNormal="40" topLeftCell="B1" workbookViewId="0">
      <selection activeCell="C210" sqref="C210:H210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45694</v>
      </c>
    </row>
    <row r="5" ht="30" customHeight="1" spans="2:11">
      <c r="B5" s="8" t="s">
        <v>48</v>
      </c>
      <c r="C5" s="9"/>
      <c r="D5" s="10"/>
      <c r="E5" s="72">
        <v>0.5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>
        <v>0.5</v>
      </c>
      <c r="J11" s="137" t="str">
        <f t="shared" ref="J11:J20" si="1">C42</f>
        <v>Consume github add some test - made changes</v>
      </c>
      <c r="K11" s="138"/>
    </row>
    <row r="12" ht="30" customHeight="1" spans="2:11">
      <c r="B12" s="13" t="s">
        <v>55</v>
      </c>
      <c r="C12" s="14"/>
      <c r="D12" s="10"/>
      <c r="E12" s="72">
        <v>0.1</v>
      </c>
      <c r="J12" s="140" t="str">
        <f t="shared" si="1"/>
        <v>create a REST api to interact with actual database - requested a review</v>
      </c>
      <c r="K12" s="144"/>
    </row>
    <row r="13" ht="30" customHeight="1" spans="2:11">
      <c r="B13" s="13" t="s">
        <v>56</v>
      </c>
      <c r="C13" s="14"/>
      <c r="D13" s="10"/>
      <c r="E13" s="72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si="1"/>
        <v>Python and MongoDB - continue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Web Design for Business - completed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 t="str">
        <f t="shared" si="1"/>
        <v>Installed Linux Mint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45694</v>
      </c>
      <c r="C20" s="23">
        <v>0.208333333333333</v>
      </c>
      <c r="D20" s="24" t="s">
        <v>63</v>
      </c>
      <c r="E20" s="82"/>
      <c r="F20" s="83">
        <v>1</v>
      </c>
      <c r="G20" s="84" t="str">
        <f>IF(F20=100%,"Complete",IF(AND(F20&lt;100%,F20&gt;0%),"In Progress","Not Started"))</f>
        <v>Complete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45698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>
        <f t="shared" ref="J31:K35" si="4">C71</f>
        <v>0</v>
      </c>
      <c r="K31" s="139">
        <f t="shared" si="4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consume github add some test - make changes if requested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create a REST api to interact with actual database - make changes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 t="str">
        <f t="shared" si="6"/>
        <v>Python and MongoDB - continue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>
        <f t="shared" si="6"/>
        <v>0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>
        <f t="shared" si="6"/>
        <v>0</v>
      </c>
      <c r="K41" s="141"/>
      <c r="M41" s="171"/>
      <c r="N41" s="171"/>
    </row>
    <row r="42" ht="15.95" customHeight="1" spans="2:14">
      <c r="B42" s="22"/>
      <c r="C42" s="54" t="s">
        <v>129</v>
      </c>
      <c r="D42" s="55"/>
      <c r="E42" s="121" t="s">
        <v>73</v>
      </c>
      <c r="F42" s="122">
        <v>1</v>
      </c>
      <c r="G42" s="123" t="str">
        <f t="shared" si="5"/>
        <v>Complete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130</v>
      </c>
      <c r="D43" s="57"/>
      <c r="E43" s="125"/>
      <c r="F43" s="126">
        <v>1</v>
      </c>
      <c r="G43" s="123" t="str">
        <f t="shared" si="5"/>
        <v>Complete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 t="s">
        <v>112</v>
      </c>
      <c r="D45" s="61"/>
      <c r="E45" s="128" t="s">
        <v>74</v>
      </c>
      <c r="F45" s="126">
        <v>1</v>
      </c>
      <c r="G45" s="123" t="str">
        <f t="shared" si="5"/>
        <v>Complete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 t="s">
        <v>131</v>
      </c>
      <c r="D46" s="63"/>
      <c r="E46" s="129" t="s">
        <v>75</v>
      </c>
      <c r="F46" s="126">
        <v>1</v>
      </c>
      <c r="G46" s="123" t="str">
        <f t="shared" si="5"/>
        <v>Complete</v>
      </c>
      <c r="H46" s="127"/>
      <c r="J46" s="145"/>
      <c r="K46" s="146"/>
      <c r="M46" s="159"/>
      <c r="N46" s="159"/>
    </row>
    <row r="47" ht="15.95" customHeight="1" spans="2:14">
      <c r="B47" s="22"/>
      <c r="C47" s="64" t="s">
        <v>132</v>
      </c>
      <c r="D47" s="65"/>
      <c r="E47" s="130"/>
      <c r="F47" s="126">
        <v>1</v>
      </c>
      <c r="G47" s="123" t="str">
        <f t="shared" si="5"/>
        <v>Complete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 t="str">
        <f t="shared" ref="J48:J52" si="7">C64</f>
        <v>Simple Website - mokmelive@gmail.com - review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45698</v>
      </c>
      <c r="C57" s="23">
        <v>0.208333333333333</v>
      </c>
      <c r="D57" s="24" t="s">
        <v>63</v>
      </c>
      <c r="E57" s="82"/>
      <c r="F57" s="83">
        <v>1</v>
      </c>
      <c r="G57" s="84" t="str">
        <f t="shared" si="5"/>
        <v>Complete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45698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81" si="8">J31</f>
        <v>0</v>
      </c>
      <c r="K60" s="164">
        <f t="shared" ref="K60:K61" si="9">K31</f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29.55" spans="2:14">
      <c r="B64" s="22"/>
      <c r="C64" s="33" t="s">
        <v>133</v>
      </c>
      <c r="D64" s="34"/>
      <c r="E64" s="34"/>
      <c r="F64" s="94">
        <v>1</v>
      </c>
      <c r="G64" s="95" t="str">
        <f t="shared" ref="G64:G68" si="10">IF(F64=100%,"Complete",IF(AND(F64&lt;100%,F64&gt;0%),"In Progress","Not Started"))</f>
        <v>Complete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consume github add some test - make changes if requested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 t="str">
        <f t="shared" si="8"/>
        <v>create a REST api to interact with actual database - make changes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 t="str">
        <f t="shared" si="8"/>
        <v>Python and MongoDB - continue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>
        <f t="shared" si="8"/>
        <v>0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>
        <f t="shared" si="8"/>
        <v>0</v>
      </c>
      <c r="K70" s="166"/>
      <c r="M70" s="173"/>
      <c r="N70" s="173"/>
    </row>
    <row r="71" spans="2:11">
      <c r="B71" s="22"/>
      <c r="C71" s="42"/>
      <c r="D71" s="43"/>
      <c r="E71" s="105"/>
      <c r="F71" s="106"/>
      <c r="G71" s="107" t="str">
        <f t="shared" ref="G71:G94" si="11">IF(F71=100%,"Complete",IF(AND(F71&lt;100%,F71&gt;0%),"In Progress","Not Started"))</f>
        <v>Not Started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 t="str">
        <f t="shared" si="8"/>
        <v>Simple Website - mokmelive@gmail.com - review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111</v>
      </c>
      <c r="D79" s="55"/>
      <c r="E79" s="121" t="s">
        <v>73</v>
      </c>
      <c r="F79" s="122">
        <v>1</v>
      </c>
      <c r="G79" s="123" t="str">
        <f t="shared" si="11"/>
        <v>Complete</v>
      </c>
      <c r="H79" s="124"/>
      <c r="J79" s="175">
        <f t="shared" si="8"/>
        <v>0</v>
      </c>
      <c r="K79" s="166"/>
    </row>
    <row r="80" spans="2:11">
      <c r="B80" s="22"/>
      <c r="C80" s="56" t="s">
        <v>134</v>
      </c>
      <c r="D80" s="57"/>
      <c r="E80" s="125"/>
      <c r="F80" s="126">
        <v>1</v>
      </c>
      <c r="G80" s="123" t="str">
        <f t="shared" si="11"/>
        <v>Complete</v>
      </c>
      <c r="H80" s="127"/>
      <c r="J80" s="175">
        <f t="shared" si="8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 t="s">
        <v>112</v>
      </c>
      <c r="D82" s="61"/>
      <c r="E82" s="128" t="s">
        <v>74</v>
      </c>
      <c r="F82" s="126">
        <v>1</v>
      </c>
      <c r="G82" s="123" t="str">
        <f t="shared" si="11"/>
        <v>Complete</v>
      </c>
      <c r="H82" s="127"/>
      <c r="J82" s="180"/>
      <c r="K82" s="181"/>
    </row>
    <row r="83" ht="15" customHeight="1" spans="2:11">
      <c r="B83" s="22"/>
      <c r="C83" s="62"/>
      <c r="D83" s="63"/>
      <c r="E83" s="129" t="s">
        <v>75</v>
      </c>
      <c r="F83" s="126"/>
      <c r="G83" s="123" t="str">
        <f t="shared" si="11"/>
        <v>Not Started</v>
      </c>
      <c r="H83" s="127"/>
      <c r="J83" s="182" t="s">
        <v>67</v>
      </c>
      <c r="K83" s="183">
        <f>B94</f>
        <v>45699</v>
      </c>
    </row>
    <row r="84" ht="15.15" spans="2:11">
      <c r="B84" s="22"/>
      <c r="C84" s="64"/>
      <c r="D84" s="65"/>
      <c r="E84" s="130"/>
      <c r="F84" s="126"/>
      <c r="G84" s="123" t="str">
        <f t="shared" si="11"/>
        <v>Not Started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consume github add some test - make changes </v>
      </c>
      <c r="K90" s="164"/>
    </row>
    <row r="91" spans="10:11">
      <c r="J91" s="175" t="str">
        <f t="shared" si="13"/>
        <v>create a REST api to interact with actual database - make changes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Python and MongoDB - continue</v>
      </c>
      <c r="K93" s="166"/>
    </row>
    <row r="94" spans="2:11">
      <c r="B94" s="22">
        <v>45699</v>
      </c>
      <c r="C94" s="23">
        <v>0.208333333333333</v>
      </c>
      <c r="D94" s="24" t="s">
        <v>63</v>
      </c>
      <c r="E94" s="82"/>
      <c r="F94" s="83">
        <v>1</v>
      </c>
      <c r="G94" s="84" t="str">
        <f t="shared" si="11"/>
        <v>Complete</v>
      </c>
      <c r="H94" s="82"/>
      <c r="J94" s="175">
        <f t="shared" si="13"/>
        <v>0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3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29.55" spans="2:11">
      <c r="B101" s="22"/>
      <c r="C101" s="33" t="s">
        <v>135</v>
      </c>
      <c r="D101" s="34"/>
      <c r="E101" s="34"/>
      <c r="F101" s="94">
        <v>1</v>
      </c>
      <c r="G101" s="95" t="str">
        <f t="shared" ref="G101:G105" si="14">IF(F101=100%,"Complete",IF(AND(F101&lt;100%,F101&gt;0%),"In Progress","Not Started"))</f>
        <v>Complete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 t="str">
        <f t="shared" ref="J102:J106" si="15">C101</f>
        <v>Simple Website - mokmelive@gmail.com - reviewed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45699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ref="K114:K115" si="18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15" customHeight="1" spans="2:11">
      <c r="B116" s="22"/>
      <c r="C116" s="54" t="s">
        <v>136</v>
      </c>
      <c r="D116" s="55"/>
      <c r="E116" s="121" t="s">
        <v>73</v>
      </c>
      <c r="F116" s="122">
        <v>0.5</v>
      </c>
      <c r="G116" s="123" t="str">
        <f t="shared" si="16"/>
        <v>In Progress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 t="s">
        <v>134</v>
      </c>
      <c r="D117" s="57"/>
      <c r="E117" s="125"/>
      <c r="F117" s="126">
        <v>1</v>
      </c>
      <c r="G117" s="123" t="str">
        <f t="shared" si="16"/>
        <v>Complete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112</v>
      </c>
      <c r="D119" s="61"/>
      <c r="E119" s="128" t="s">
        <v>74</v>
      </c>
      <c r="F119" s="126">
        <v>1</v>
      </c>
      <c r="G119" s="123" t="str">
        <f t="shared" si="16"/>
        <v>Complete</v>
      </c>
      <c r="H119" s="127"/>
      <c r="J119" s="149" t="str">
        <f t="shared" si="17"/>
        <v>consume github add some test - make changes </v>
      </c>
      <c r="K119" s="139"/>
    </row>
    <row r="120" ht="15" customHeight="1" spans="2:11">
      <c r="B120" s="22"/>
      <c r="C120" s="62"/>
      <c r="D120" s="63"/>
      <c r="E120" s="129" t="s">
        <v>75</v>
      </c>
      <c r="F120" s="126"/>
      <c r="G120" s="123" t="str">
        <f t="shared" si="16"/>
        <v>Not Started</v>
      </c>
      <c r="H120" s="127"/>
      <c r="J120" s="150" t="str">
        <f t="shared" si="17"/>
        <v>create a REST api to interact with actual database - make changes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Python and MongoDB - continue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>
        <f t="shared" si="17"/>
        <v>0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>
        <f t="shared" si="17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45700</v>
      </c>
      <c r="C131" s="23">
        <v>0.208333333333333</v>
      </c>
      <c r="D131" s="24" t="s">
        <v>63</v>
      </c>
      <c r="E131" s="82"/>
      <c r="F131" s="83">
        <v>1</v>
      </c>
      <c r="G131" s="84" t="str">
        <f t="shared" si="16"/>
        <v>Complete</v>
      </c>
      <c r="H131" s="82"/>
      <c r="J131" s="150" t="str">
        <f t="shared" ref="J131:J135" si="19">J102</f>
        <v>Simple Website - mokmelive@gmail.com - reviewed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45700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0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>
        <f t="shared" ref="J139:K143" si="21">C145</f>
        <v>0</v>
      </c>
      <c r="K139" s="13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consume github add some test - make changes 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3">IF(F145=100%,"Complete",IF(AND(F145&lt;100%,F145&gt;0%),"In Progress","Not Started"))</f>
        <v>Not Started</v>
      </c>
      <c r="H145" s="108"/>
      <c r="J145" s="150" t="str">
        <f t="shared" si="22"/>
        <v>create a REST api to interact with actual database - make changes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 t="str">
        <f t="shared" si="22"/>
        <v>Python and MongoDB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>
        <f t="shared" si="22"/>
        <v>0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>
        <f t="shared" si="22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2"/>
        <v>0</v>
      </c>
      <c r="K152" s="141"/>
    </row>
    <row r="153" ht="15" customHeight="1" spans="2:11">
      <c r="B153" s="22"/>
      <c r="C153" s="54" t="s">
        <v>136</v>
      </c>
      <c r="D153" s="55"/>
      <c r="E153" s="121" t="s">
        <v>73</v>
      </c>
      <c r="F153" s="122">
        <v>1</v>
      </c>
      <c r="G153" s="123" t="str">
        <f t="shared" si="23"/>
        <v>Complete</v>
      </c>
      <c r="H153" s="124"/>
      <c r="J153" s="150">
        <f t="shared" si="22"/>
        <v>0</v>
      </c>
      <c r="K153" s="141"/>
    </row>
    <row r="154" ht="15.75" customHeight="1" spans="2:11">
      <c r="B154" s="22"/>
      <c r="C154" s="56" t="s">
        <v>134</v>
      </c>
      <c r="D154" s="57"/>
      <c r="E154" s="125"/>
      <c r="F154" s="126">
        <v>1</v>
      </c>
      <c r="G154" s="123" t="str">
        <f t="shared" si="23"/>
        <v>Complete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112</v>
      </c>
      <c r="D156" s="61"/>
      <c r="E156" s="128" t="s">
        <v>74</v>
      </c>
      <c r="F156" s="126">
        <v>1</v>
      </c>
      <c r="G156" s="123" t="str">
        <f t="shared" si="23"/>
        <v>Complete</v>
      </c>
      <c r="H156" s="127"/>
      <c r="J156" s="149">
        <f t="shared" ref="J156:J160" si="24">C138</f>
        <v>0</v>
      </c>
      <c r="K156" s="139"/>
    </row>
    <row r="157" ht="15" customHeight="1" spans="2:11">
      <c r="B157" s="22"/>
      <c r="C157" s="62"/>
      <c r="D157" s="63"/>
      <c r="E157" s="129" t="s">
        <v>75</v>
      </c>
      <c r="F157" s="126"/>
      <c r="G157" s="123" t="str">
        <f t="shared" si="23"/>
        <v>Not Started</v>
      </c>
      <c r="H157" s="127"/>
      <c r="J157" s="150">
        <f t="shared" si="24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3"/>
        <v>Not Started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45700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45701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3"/>
        <v>Complete</v>
      </c>
      <c r="H168" s="82"/>
      <c r="J168" s="162">
        <f t="shared" ref="J168:K189" si="25">J139</f>
        <v>0</v>
      </c>
      <c r="K168" s="164">
        <f t="shared" ref="K168:K169" si="26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consume github add some test - make changes 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 t="str">
        <f t="shared" si="25"/>
        <v>create a REST api to interact with actual database - make changes</v>
      </c>
      <c r="K174" s="166"/>
    </row>
    <row r="175" ht="43.2" spans="2:11">
      <c r="B175" s="22"/>
      <c r="C175" s="33" t="s">
        <v>124</v>
      </c>
      <c r="D175" s="34"/>
      <c r="E175" s="34"/>
      <c r="F175" s="94">
        <v>1</v>
      </c>
      <c r="G175" s="95" t="str">
        <f t="shared" ref="G175:G179" si="27">IF(F175=100%,"Complete",IF(AND(F175&lt;100%,F175&gt;0%),"In Progress","Not Started"))</f>
        <v>Complete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Python and MongoDB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>
        <f t="shared" si="25"/>
        <v>0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>
        <f t="shared" si="25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5"/>
        <v>0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8">IF(F182=100%,"Complete",IF(AND(F182&lt;100%,F182&gt;0%),"In Progress","Not Started"))</f>
        <v>Not Started</v>
      </c>
      <c r="H182" s="108"/>
      <c r="J182" s="175">
        <f t="shared" si="25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>
        <f t="shared" si="25"/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54" t="s">
        <v>111</v>
      </c>
      <c r="D190" s="55"/>
      <c r="E190" s="121" t="s">
        <v>73</v>
      </c>
      <c r="F190" s="122">
        <v>1</v>
      </c>
      <c r="G190" s="123" t="str">
        <f t="shared" si="28"/>
        <v>Complete</v>
      </c>
      <c r="H190" s="124"/>
      <c r="J190" s="180"/>
      <c r="K190" s="181"/>
    </row>
    <row r="191" ht="15.75" customHeight="1" spans="2:11">
      <c r="B191" s="22"/>
      <c r="C191" s="56" t="s">
        <v>88</v>
      </c>
      <c r="D191" s="57"/>
      <c r="E191" s="125"/>
      <c r="F191" s="126">
        <v>1</v>
      </c>
      <c r="G191" s="123" t="str">
        <f t="shared" si="28"/>
        <v>Complete</v>
      </c>
      <c r="H191" s="127"/>
      <c r="J191" s="182" t="s">
        <v>67</v>
      </c>
      <c r="K191" s="183">
        <f>B168</f>
        <v>45701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15.15" spans="2:11">
      <c r="B193" s="22"/>
      <c r="C193" s="60" t="s">
        <v>112</v>
      </c>
      <c r="D193" s="61"/>
      <c r="E193" s="128" t="s">
        <v>74</v>
      </c>
      <c r="F193" s="126">
        <v>1</v>
      </c>
      <c r="G193" s="123" t="str">
        <f t="shared" si="28"/>
        <v>Complete</v>
      </c>
      <c r="H193" s="127"/>
      <c r="J193" s="162">
        <f t="shared" ref="J193:K197" si="29">C182</f>
        <v>0</v>
      </c>
      <c r="K193" s="164">
        <f t="shared" si="29"/>
        <v>0</v>
      </c>
    </row>
    <row r="194" ht="15" customHeight="1" spans="2:11">
      <c r="B194" s="22"/>
      <c r="C194" s="62" t="s">
        <v>106</v>
      </c>
      <c r="D194" s="63"/>
      <c r="E194" s="129" t="s">
        <v>75</v>
      </c>
      <c r="F194" s="126">
        <v>0.5</v>
      </c>
      <c r="G194" s="123" t="str">
        <f t="shared" si="28"/>
        <v>In Progress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 t="s">
        <v>137</v>
      </c>
      <c r="D195" s="65"/>
      <c r="E195" s="130"/>
      <c r="F195" s="126">
        <v>0.01</v>
      </c>
      <c r="G195" s="123" t="str">
        <f t="shared" si="28"/>
        <v>In Progress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0">C190</f>
        <v>consume github add some test - make changes if requested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8"/>
        <v>Not Started</v>
      </c>
      <c r="H199" s="133"/>
      <c r="J199" s="175" t="str">
        <f t="shared" si="30"/>
        <v>create a REST api to interact with actual database - make changes if requested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 t="str">
        <f t="shared" si="30"/>
        <v>Python and MongoDB - continue</v>
      </c>
      <c r="K201" s="166"/>
    </row>
    <row r="202" spans="10:11">
      <c r="J202" s="175" t="str">
        <f t="shared" si="30"/>
        <v>Weekly reflection</v>
      </c>
      <c r="K202" s="166"/>
    </row>
    <row r="203" ht="15.15" spans="10:11">
      <c r="J203" s="175" t="str">
        <f t="shared" si="30"/>
        <v>Search and Sort Techniques - start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>
        <v>45702</v>
      </c>
      <c r="C205" s="23">
        <v>0.208333333333333</v>
      </c>
      <c r="D205" s="24" t="s">
        <v>63</v>
      </c>
      <c r="E205" s="82"/>
      <c r="F205" s="83">
        <v>1</v>
      </c>
      <c r="G205" s="84" t="str">
        <f t="shared" si="28"/>
        <v>Complete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0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 t="str">
        <f t="shared" ref="J210:J214" si="31">C175</f>
        <v>Bank Account part 2 - oswell.ndhlovu@umuzi.org - review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ht="43.2" spans="2:11">
      <c r="B212" s="22"/>
      <c r="C212" s="33" t="s">
        <v>124</v>
      </c>
      <c r="D212" s="34"/>
      <c r="E212" s="34"/>
      <c r="F212" s="94">
        <v>1</v>
      </c>
      <c r="G212" s="95" t="str">
        <f t="shared" ref="G212:G216" si="32">IF(F212=100%,"Complete",IF(AND(F212&lt;100%,F212&gt;0%),"In Progress","Not Started"))</f>
        <v>Complete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3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45701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>
        <f t="shared" ref="J222:K243" si="34">J193</f>
        <v>0</v>
      </c>
      <c r="K222" s="139">
        <f t="shared" ref="K222:K223" si="35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54" t="s">
        <v>111</v>
      </c>
      <c r="D227" s="55"/>
      <c r="E227" s="121" t="s">
        <v>73</v>
      </c>
      <c r="F227" s="122">
        <v>1</v>
      </c>
      <c r="G227" s="123" t="str">
        <f t="shared" si="33"/>
        <v>Complete</v>
      </c>
      <c r="H227" s="124"/>
      <c r="J227" s="149" t="str">
        <f t="shared" si="34"/>
        <v>consume github add some test - make changes if requested</v>
      </c>
      <c r="K227" s="139"/>
    </row>
    <row r="228" spans="2:11">
      <c r="B228" s="22"/>
      <c r="C228" s="56" t="s">
        <v>88</v>
      </c>
      <c r="D228" s="57"/>
      <c r="E228" s="125"/>
      <c r="F228" s="126">
        <v>1</v>
      </c>
      <c r="G228" s="123" t="str">
        <f t="shared" si="33"/>
        <v>Complete</v>
      </c>
      <c r="H228" s="127"/>
      <c r="J228" s="150" t="str">
        <f t="shared" si="34"/>
        <v>create a REST api to interact with actual database - make changes if requested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5.15" spans="2:11">
      <c r="B230" s="22"/>
      <c r="C230" s="60" t="s">
        <v>112</v>
      </c>
      <c r="D230" s="61"/>
      <c r="E230" s="128" t="s">
        <v>74</v>
      </c>
      <c r="F230" s="126">
        <v>1</v>
      </c>
      <c r="G230" s="123" t="str">
        <f t="shared" si="33"/>
        <v>Complete</v>
      </c>
      <c r="H230" s="127"/>
      <c r="J230" s="150" t="str">
        <f t="shared" si="34"/>
        <v>Python and MongoDB - continue</v>
      </c>
      <c r="K230" s="141"/>
    </row>
    <row r="231" ht="15.75" customHeight="1" spans="2:11">
      <c r="B231" s="22"/>
      <c r="C231" s="62" t="s">
        <v>125</v>
      </c>
      <c r="D231" s="63"/>
      <c r="E231" s="129" t="s">
        <v>75</v>
      </c>
      <c r="F231" s="126">
        <v>1</v>
      </c>
      <c r="G231" s="123" t="str">
        <f t="shared" si="33"/>
        <v>Complete</v>
      </c>
      <c r="H231" s="127"/>
      <c r="J231" s="150" t="str">
        <f t="shared" si="34"/>
        <v>Weekly reflection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 t="str">
        <f t="shared" si="34"/>
        <v>Search and Sort Techniques - start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>
        <f t="shared" si="34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 t="str">
        <f t="shared" si="34"/>
        <v>Bank Account part 2 - oswell.ndhlovu@umuzi.org - review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45702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6">C219</f>
        <v>0</v>
      </c>
      <c r="K247" s="139">
        <f t="shared" ref="K247:K248" si="37">D219</f>
        <v>0</v>
      </c>
    </row>
    <row r="248" spans="2:11">
      <c r="B248" s="43">
        <f t="shared" ref="B248:B249" si="38">C71</f>
        <v>0</v>
      </c>
      <c r="C248" s="208">
        <f t="shared" ref="C248:C249" si="39">D71</f>
        <v>0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spans="2:11">
      <c r="B250" s="45">
        <f t="shared" ref="B250:B251" si="40">C108</f>
        <v>0</v>
      </c>
      <c r="C250" s="209">
        <f t="shared" ref="C250:C251" si="41">D108</f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spans="2:11">
      <c r="B252" s="45">
        <f t="shared" ref="B252:B253" si="42">C145</f>
        <v>0</v>
      </c>
      <c r="C252" s="209">
        <f t="shared" ref="C252:C253" si="43">D145</f>
        <v>0</v>
      </c>
      <c r="J252" s="149" t="str">
        <f t="shared" ref="J252:J261" si="44">C227</f>
        <v>consume github add some test - make changes if requested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 t="str">
        <f t="shared" si="44"/>
        <v>create a REST api to interact with actual database - make changes if requested</v>
      </c>
      <c r="K253" s="141"/>
    </row>
    <row r="254" spans="2:11">
      <c r="B254" s="45">
        <f t="shared" ref="B254:B255" si="45">C182</f>
        <v>0</v>
      </c>
      <c r="C254" s="209">
        <f t="shared" ref="C254:C255" si="46">D182</f>
        <v>0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 t="str">
        <f t="shared" si="44"/>
        <v>Python and MongoDB - continue</v>
      </c>
      <c r="K255" s="141"/>
    </row>
    <row r="256" spans="2:11">
      <c r="B256" s="45">
        <f t="shared" ref="B256:B257" si="47">C219</f>
        <v>0</v>
      </c>
      <c r="C256" s="209">
        <f t="shared" ref="C256:C257" si="48">D219</f>
        <v>0</v>
      </c>
      <c r="J256" s="150" t="str">
        <f t="shared" si="44"/>
        <v>Business and Technology - start</v>
      </c>
      <c r="K256" s="141"/>
    </row>
    <row r="257" ht="15.15" spans="2:11">
      <c r="B257" s="211">
        <f t="shared" si="47"/>
        <v>0</v>
      </c>
      <c r="C257" s="212">
        <f t="shared" si="48"/>
        <v>0</v>
      </c>
      <c r="J257" s="150">
        <f t="shared" si="44"/>
        <v>0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 t="str">
        <f t="shared" ref="J264:J268" si="49">C212</f>
        <v>Bank Account part 2 - oswell.ndhlovu@umuzi.org - review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 t="str">
        <f t="shared" ref="B266:B272" si="50">C230</f>
        <v>Python and MongoDB - continue</v>
      </c>
      <c r="C266" s="222"/>
      <c r="J266" s="150">
        <f t="shared" si="49"/>
        <v>0</v>
      </c>
      <c r="K266" s="141"/>
    </row>
    <row r="267" spans="2:11">
      <c r="B267" s="221" t="str">
        <f t="shared" si="50"/>
        <v>Business and Technology - start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:E24"/>
    <mergeCell ref="D57:E61"/>
    <mergeCell ref="D131:E135"/>
    <mergeCell ref="D94:E98"/>
    <mergeCell ref="D168:E172"/>
    <mergeCell ref="D205:E209"/>
  </mergeCells>
  <conditionalFormatting sqref="F20"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{62125ff2-ffc1-4e11-b474-19aa70a3eb64}</x14:id>
        </ext>
      </extLst>
    </cfRule>
    <cfRule type="dataBar" priority="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{49523ec7-0888-4da0-bc9d-bff4f2c41297}</x14:id>
        </ext>
      </extLst>
    </cfRule>
    <cfRule type="dataBar" priority="1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{fc63a096-8737-46c9-b14b-644174c0b8b2}</x14:id>
        </ext>
      </extLst>
    </cfRule>
    <cfRule type="dataBar" priority="1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{8ec97308-431a-4966-a919-ff82571e28f6}</x14:id>
        </ext>
      </extLst>
    </cfRule>
    <cfRule type="dataBar" priority="1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{b09041bc-ce88-4158-b558-96ebdd3380d8}</x14:id>
        </ext>
      </extLst>
    </cfRule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{223d07ca-91e0-4c3e-a31f-c22e185801d0}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{626fdd16-d565-4fa4-9181-d1577b3cc56d}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{8db0506b-1f30-4120-a327-caae0c61c964}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{5807be09-61e2-4d7a-a0fa-9cd0e31d16a1}</x14:id>
        </ext>
      </extLst>
    </cfRule>
  </conditionalFormatting>
  <conditionalFormatting sqref="F57"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{51d76318-079d-4aee-8752-20fdab9a90f6}</x14:id>
        </ext>
      </extLst>
    </cfRule>
    <cfRule type="dataBar" priority="1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{aaf0b7f7-4312-40ed-8107-364309e280d3}</x14:id>
        </ext>
      </extLst>
    </cfRule>
    <cfRule type="dataBar" priority="1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{1906e6ac-7d08-4250-84f8-686bf4d6f807}</x14:id>
        </ext>
      </extLst>
    </cfRule>
    <cfRule type="dataBar" priority="13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{3cee9fe4-b55c-4a60-bcb3-2d147af0e8bb}</x14:id>
        </ext>
      </extLst>
    </cfRule>
    <cfRule type="dataBar" priority="13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{f83f0856-f1d6-4b4b-ac69-21c3e88fff66}</x14:id>
        </ext>
      </extLst>
    </cfRule>
    <cfRule type="dataBar" priority="1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{dc3771e7-36df-41de-931d-1954c4a4a1c1}</x14:id>
        </ext>
      </extLst>
    </cfRule>
    <cfRule type="dataBar" priority="1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{c5cac079-555a-4306-b1a6-d0f44fca827f}</x14:id>
        </ext>
      </extLst>
    </cfRule>
    <cfRule type="dataBar" priority="1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{300d827b-b0e4-48b9-884f-dc32fa2d9e48}</x14:id>
        </ext>
      </extLst>
    </cfRule>
    <cfRule type="dataBar" priority="1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{ec6509d0-fd33-4b4d-8520-4441df51f27d}</x14:id>
        </ext>
      </extLst>
    </cfRule>
  </conditionalFormatting>
  <conditionalFormatting sqref="F94"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{b32e0dca-71e0-4f4a-b052-9f50170d2df5}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{73302361-ffad-435c-942c-9fa05ad79198}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{2889f889-de4b-4a87-b737-0dcff52ca802}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{e3068e7a-71b1-426b-b2db-1291cded2c8a}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{35d0e6fe-98a0-4735-955c-a18f7bd33010}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{312986a5-cb63-43c2-bae0-b948de563017}</x14:id>
        </ext>
      </extLst>
    </cfRule>
    <cfRule type="dataBar" priority="1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{0eab079c-f8e1-43ed-b0e2-bcfbf6730b0b}</x14:id>
        </ext>
      </extLst>
    </cfRule>
    <cfRule type="dataBar" priority="1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{8192e444-cac6-4918-bd34-59b52917e4ab}</x14:id>
        </ext>
      </extLst>
    </cfRule>
    <cfRule type="dataBar" priority="1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{df2b52f0-9b14-4c54-9dca-94d4a41755c7}</x14:id>
        </ext>
      </extLst>
    </cfRule>
  </conditionalFormatting>
  <conditionalFormatting sqref="F131"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{ed3c575b-ca49-4ed9-bd24-8e7eb3b7ba11}</x14:id>
        </ext>
      </extLst>
    </cfRule>
    <cfRule type="dataBar" priority="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{02bd8ea3-4498-4f2d-acf6-c20e6d608a69}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{c6679515-d684-49fd-891d-f2992c646152}</x14:id>
        </ext>
      </extLst>
    </cfRule>
    <cfRule type="dataBar" priority="9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{3c34faf2-235c-4727-974d-4e173bcc5c2a}</x14:id>
        </ext>
      </extLst>
    </cfRule>
    <cfRule type="dataBar" priority="9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{c79099a1-fdd6-4082-84b6-6502d3f01d86}</x14:id>
        </ext>
      </extLst>
    </cfRule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{93bfe341-80b5-4583-b20d-d671e3599a8b}</x14:id>
        </ext>
      </extLst>
    </cfRule>
    <cfRule type="dataBar" priority="10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{e4228034-802d-4837-aba1-a65de9a2b4b4}</x14:id>
        </ext>
      </extLst>
    </cfRule>
    <cfRule type="dataBar" priority="1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{364f6f0c-eb39-4907-987f-f527d2898623}</x14:id>
        </ext>
      </extLst>
    </cfRule>
    <cfRule type="dataBar" priority="10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{da916643-93f9-4a07-8949-9f771363cda4}</x14:id>
        </ext>
      </extLst>
    </cfRule>
  </conditionalFormatting>
  <conditionalFormatting sqref="F168"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{df10489f-b9fc-4d5d-9b3e-7618f621ccb4}</x14:id>
        </ext>
      </extLst>
    </cfRule>
    <cfRule type="dataBar" priority="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{df77921b-718c-4188-a980-1575093354f7}</x14:id>
        </ext>
      </extLst>
    </cfRule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{c9943366-89db-4ffe-a260-c14da4396f1a}</x14:id>
        </ext>
      </extLst>
    </cfRule>
    <cfRule type="dataBar" priority="7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{365ca987-e4f4-499d-a7a8-d0bc16c4adfe}</x14:id>
        </ext>
      </extLst>
    </cfRule>
    <cfRule type="dataBar" priority="7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{d40f0b12-5bdb-47cc-a1ff-e09e929045b1}</x14:id>
        </ext>
      </extLst>
    </cfRule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{a57bbc8a-89f5-4237-a13a-4266d5c29489}</x14:id>
        </ext>
      </extLst>
    </cfRule>
    <cfRule type="dataBar" priority="8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{e9c1d01d-8d33-456f-9146-729fa2301e5b}</x14:id>
        </ext>
      </extLst>
    </cfRule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{ecee8499-ca6e-4071-8e84-b67f9878a63a}</x14:id>
        </ext>
      </extLst>
    </cfRule>
    <cfRule type="dataBar" priority="8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{64365f40-400e-4ac4-ba9e-5dfa0f92a630}</x14:id>
        </ext>
      </extLst>
    </cfRule>
  </conditionalFormatting>
  <conditionalFormatting sqref="F205"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{315c72ac-95e9-4f73-8ec1-25d2676652fb}</x14:id>
        </ext>
      </extLst>
    </cfRule>
    <cfRule type="dataBar" priority="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{677c1a76-cd35-4b64-b375-d614777cf3f8}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{e29d7a30-e622-4500-8165-4b2dd152113d}</x14:id>
        </ext>
      </extLst>
    </cfRule>
    <cfRule type="dataBar" priority="5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{590b1d9d-4d6d-4707-a189-58923ff1b5bc}</x14:id>
        </ext>
      </extLst>
    </cfRule>
    <cfRule type="dataBar" priority="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{c777eec1-e0ac-4bc3-8650-1fe21a73314b}</x14:id>
        </ext>
      </extLst>
    </cfRule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{f9a36986-932a-4fa9-bff3-d8eb62fb7cd4}</x14:id>
        </ext>
      </extLst>
    </cfRule>
    <cfRule type="dataBar" priority="6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{19494651-f80f-4877-bfaa-17393f1aca73}</x14:id>
        </ext>
      </extLst>
    </cfRule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{f93e50ae-f701-44de-b198-2b7678158d66}</x14:id>
        </ext>
      </extLst>
    </cfRule>
    <cfRule type="dataBar" priority="6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{3d5a127b-c92f-4a6b-a7ef-b34de0b3e67d}</x14:id>
        </ext>
      </extLst>
    </cfRule>
  </conditionalFormatting>
  <conditionalFormatting sqref="F27:F31">
    <cfRule type="dataBar" priority="1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{92ad0b1f-7b1e-42b5-a2df-b51dcd27ecfa}</x14:id>
        </ext>
      </extLst>
    </cfRule>
    <cfRule type="dataBar" priority="1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{414a5678-3b89-4bc1-825c-46d6d10fb541}</x14:id>
        </ext>
      </extLst>
    </cfRule>
    <cfRule type="dataBar" priority="1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{040e499a-1afb-4e9a-8bd0-b175aad240f6}</x14:id>
        </ext>
      </extLst>
    </cfRule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{d29f76fc-83d8-4bd5-8640-1da821dda2d7}</x14:id>
        </ext>
      </extLst>
    </cfRule>
  </conditionalFormatting>
  <conditionalFormatting sqref="F34:F38">
    <cfRule type="dataBar" priority="1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{d8e1a875-4f21-4e35-9540-92139d0abc51}</x14:id>
        </ext>
      </extLst>
    </cfRule>
    <cfRule type="dataBar" priority="1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{f9c0cdad-876d-44fa-bc24-c8e087399a83}</x14:id>
        </ext>
      </extLst>
    </cfRule>
  </conditionalFormatting>
  <conditionalFormatting sqref="F42:F51">
    <cfRule type="dataBar" priority="1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{9c83fb90-eb8a-4a50-88f0-8b85b8dc6731}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{a4e378fd-de46-4303-be5d-5a4e89965739}</x14:id>
        </ext>
      </extLst>
    </cfRule>
    <cfRule type="dataBar" priority="1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{3ec6d9b4-5b27-4adc-8cb5-a3607f8bcc6d}</x14:id>
        </ext>
      </extLst>
    </cfRule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{5a345e95-5d4a-4083-a8a7-2937cb331757}</x14:id>
        </ext>
      </extLst>
    </cfRule>
  </conditionalFormatting>
  <conditionalFormatting sqref="F64:F68">
    <cfRule type="dataBar" priority="1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{29a3b1db-434f-4807-bd7e-636fd243d4a4}</x14:id>
        </ext>
      </extLst>
    </cfRule>
    <cfRule type="dataBar" priority="12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{abae2a6c-b5f9-45ac-8bfd-d38f1d061e37}</x14:id>
        </ext>
      </extLst>
    </cfRule>
    <cfRule type="dataBar" priority="13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{f0111f96-63ce-4340-b0f6-9c47429e08bb}</x14:id>
        </ext>
      </extLst>
    </cfRule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{686c47b3-ceca-466a-9484-9d167069a690}</x14:id>
        </ext>
      </extLst>
    </cfRule>
  </conditionalFormatting>
  <conditionalFormatting sqref="F71:F75">
    <cfRule type="dataBar" priority="12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{dee0f5f0-d914-457d-9b8f-5b7d8cfdbf78}</x14:id>
        </ext>
      </extLst>
    </cfRule>
    <cfRule type="dataBar" priority="13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{e3d30aa2-67ca-4847-ac38-42e4d7ebfb42}</x14:id>
        </ext>
      </extLst>
    </cfRule>
  </conditionalFormatting>
  <conditionalFormatting sqref="F79:F88">
    <cfRule type="dataBar" priority="1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{42681b7f-0bcb-413f-9b5d-7a4fdb1d58d3}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{f91d2fd8-cb8f-4791-a69f-18fa86b67f66}</x14:id>
        </ext>
      </extLst>
    </cfRule>
    <cfRule type="dataBar" priority="13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{9a7b1248-39c4-4212-9331-d43871b7e2c7}</x14:id>
        </ext>
      </extLst>
    </cfRule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{70a3e58f-ea4e-42e4-ad3d-230475a7148a}</x14:id>
        </ext>
      </extLst>
    </cfRule>
  </conditionalFormatting>
  <conditionalFormatting sqref="F89:F90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{06b887bb-6062-4d0e-b0d1-4a3eac582bfe}</x14:id>
        </ext>
      </extLst>
    </cfRule>
  </conditionalFormatting>
  <conditionalFormatting sqref="F101:F105"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{c1a68dc0-3f4e-430f-b192-3645d60fd863}</x14:id>
        </ext>
      </extLst>
    </cfRule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{b99bc5fb-2b21-4b6e-808a-159c3f8b5db2}</x14:id>
        </ext>
      </extLst>
    </cfRule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{e2b2e2c0-04f0-4510-8765-6ab1fc6c3128}</x14:id>
        </ext>
      </extLst>
    </cfRule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{4f71861e-fce1-4cc7-b197-6b74a6051bf9}</x14:id>
        </ext>
      </extLst>
    </cfRule>
  </conditionalFormatting>
  <conditionalFormatting sqref="F108:F112"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{2f60bc4f-f2e8-437e-8dc6-008cdae19a41}</x14:id>
        </ext>
      </extLst>
    </cfRule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{83f2f231-5dc8-4db8-b13d-087d41691eb0}</x14:id>
        </ext>
      </extLst>
    </cfRule>
  </conditionalFormatting>
  <conditionalFormatting sqref="F116:F125"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{dc22dc97-658d-43d3-9340-c25316f6375c}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{ca829833-227c-4dc7-80a3-947c6831f744}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{f6a18f7a-2e3e-475f-9fb3-a7caea8c2489}</x14:id>
        </ext>
      </extLst>
    </cfRule>
    <cfRule type="dataBar" priority="1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{fc1efc92-b48c-4d57-9602-28264b45ae55}</x14:id>
        </ext>
      </extLst>
    </cfRule>
  </conditionalFormatting>
  <conditionalFormatting sqref="F126:F127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{f92bcb73-d5c5-4869-a49b-d70b9d9173d6}</x14:id>
        </ext>
      </extLst>
    </cfRule>
  </conditionalFormatting>
  <conditionalFormatting sqref="F138:F142"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{9d5d9248-045f-4503-8c27-3578311918cf}</x14:id>
        </ext>
      </extLst>
    </cfRule>
    <cfRule type="dataBar" priority="8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{28ac7616-6c45-4c6c-91df-4f1441d52d77}</x14:id>
        </ext>
      </extLst>
    </cfRule>
    <cfRule type="dataBar" priority="9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{d6a898ea-83aa-4c37-9d42-a3ae47b86cfa}</x14:id>
        </ext>
      </extLst>
    </cfRule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{85f0da23-23a8-4e60-92de-087af61c509b}</x14:id>
        </ext>
      </extLst>
    </cfRule>
  </conditionalFormatting>
  <conditionalFormatting sqref="F145:F149">
    <cfRule type="dataBar" priority="8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{8d739d31-5bb8-43b4-bb94-9bf983a3e7d2}</x14:id>
        </ext>
      </extLst>
    </cfRule>
    <cfRule type="dataBar" priority="9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{82c5b3ac-e795-4158-bc13-7783d08b3f65}</x14:id>
        </ext>
      </extLst>
    </cfRule>
  </conditionalFormatting>
  <conditionalFormatting sqref="F153:F162"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{3ac19e5f-c9a5-4c51-9dac-32df3963d044}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{5b03c442-e7ac-4aad-9193-6e68e5f933bd}</x14:id>
        </ext>
      </extLst>
    </cfRule>
    <cfRule type="dataBar" priority="9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{d5236918-c1cf-4d08-a924-33e006a96313}</x14:id>
        </ext>
      </extLst>
    </cfRule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{f01e0824-dd0d-47be-86f3-4a75f7f29809}</x14:id>
        </ext>
      </extLst>
    </cfRule>
  </conditionalFormatting>
  <conditionalFormatting sqref="F163:F164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{333ac9e6-d360-45e2-ac5e-f90636a28260}</x14:id>
        </ext>
      </extLst>
    </cfRule>
  </conditionalFormatting>
  <conditionalFormatting sqref="F175:F179"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{a3843337-5cd8-473e-8223-88d018a7df4d}</x14:id>
        </ext>
      </extLst>
    </cfRule>
    <cfRule type="dataBar" priority="6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{d502eb44-0518-4136-b8ed-7809c894c90a}</x14:id>
        </ext>
      </extLst>
    </cfRule>
    <cfRule type="dataBar" priority="7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{87961176-7898-4ab0-a3a9-5f6b5fe84b45}</x14:id>
        </ext>
      </extLst>
    </cfRule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{88281c2a-281c-4344-9900-fadcdebd6a10}</x14:id>
        </ext>
      </extLst>
    </cfRule>
  </conditionalFormatting>
  <conditionalFormatting sqref="F182:F186">
    <cfRule type="dataBar" priority="6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{b7ca20a2-552e-4395-a50d-bfa4730ef5be}</x14:id>
        </ext>
      </extLst>
    </cfRule>
    <cfRule type="dataBar" priority="7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{c2135a70-3321-4fec-a15b-4cc4d727c2ea}</x14:id>
        </ext>
      </extLst>
    </cfRule>
  </conditionalFormatting>
  <conditionalFormatting sqref="F190:F199"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{6aeee99a-4b87-4330-87e2-9b7109db847a}</x14:id>
        </ext>
      </extLst>
    </cfRule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{4d4e932a-a1d5-4a42-8a16-282c7370cde7}</x14:id>
        </ext>
      </extLst>
    </cfRule>
    <cfRule type="dataBar" priority="7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{34718a02-5eea-4f3d-b1f6-8d113e41a0b3}</x14:id>
        </ext>
      </extLst>
    </cfRule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{983c1e4b-d69b-4d61-b9f4-2fdfa4e91b72}</x14:id>
        </ext>
      </extLst>
    </cfRule>
  </conditionalFormatting>
  <conditionalFormatting sqref="F200:F201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{ae17812c-904f-46d2-a5e1-0f153385b54a}</x14:id>
        </ext>
      </extLst>
    </cfRule>
  </conditionalFormatting>
  <conditionalFormatting sqref="F212:F216"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{40169cec-5845-4d84-964c-4000c7396107}</x14:id>
        </ext>
      </extLst>
    </cfRule>
    <cfRule type="dataBar" priority="4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{32191ffe-5c65-4368-8958-c1ab119aaa1c}</x14:id>
        </ext>
      </extLst>
    </cfRule>
    <cfRule type="dataBar" priority="5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{4e0092b8-bac9-4869-ab54-d975b6b78b97}</x14:id>
        </ext>
      </extLst>
    </cfRule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{6b0e2ac4-b710-487e-a171-15545711c639}</x14:id>
        </ext>
      </extLst>
    </cfRule>
  </conditionalFormatting>
  <conditionalFormatting sqref="F219:F223">
    <cfRule type="dataBar" priority="4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{6166a14d-6f9a-4b98-bb7b-7cd7a724eded}</x14:id>
        </ext>
      </extLst>
    </cfRule>
    <cfRule type="dataBar" priority="5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{b40710b6-ca87-4fe0-a893-14760aff2cb0}</x14:id>
        </ext>
      </extLst>
    </cfRule>
  </conditionalFormatting>
  <conditionalFormatting sqref="F227:F236"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{5df0bcd1-16e4-419a-8d96-15f6f153e24f}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{48a1b795-e877-4e94-afcb-153765d73b98}</x14:id>
        </ext>
      </extLst>
    </cfRule>
    <cfRule type="dataBar" priority="5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{6259ab67-e9d3-4cc8-a660-82a959b59774}</x14:id>
        </ext>
      </extLst>
    </cfRule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{0901692f-64f1-47de-a00e-978797f38d91}</x14:id>
        </ext>
      </extLst>
    </cfRule>
  </conditionalFormatting>
  <conditionalFormatting sqref="F237:F238">
    <cfRule type="dataBar" priority="1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{d79fbbbb-c77d-4fe3-add5-d3380a107256}</x14:id>
        </ext>
      </extLst>
    </cfRule>
  </conditionalFormatting>
  <conditionalFormatting sqref="G27:G31">
    <cfRule type="containsText" dxfId="3" priority="41" operator="between" text="Complete">
      <formula>NOT(ISERROR(SEARCH("Complete",G27)))</formula>
    </cfRule>
    <cfRule type="containsText" dxfId="4" priority="42" operator="between" text="In Progress">
      <formula>NOT(ISERROR(SEARCH("In Progress",G27)))</formula>
    </cfRule>
  </conditionalFormatting>
  <conditionalFormatting sqref="G34:G38">
    <cfRule type="containsText" dxfId="3" priority="29" operator="between" text="Complete">
      <formula>NOT(ISERROR(SEARCH("Complete",G34)))</formula>
    </cfRule>
    <cfRule type="containsText" dxfId="4" priority="30" operator="between" text="In Progress">
      <formula>NOT(ISERROR(SEARCH("In Progress",G34)))</formula>
    </cfRule>
  </conditionalFormatting>
  <conditionalFormatting sqref="G42:G51">
    <cfRule type="containsText" dxfId="4" priority="1" operator="between" text="In Progress">
      <formula>NOT(ISERROR(SEARCH("In Progress",G42)))</formula>
    </cfRule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</conditionalFormatting>
  <conditionalFormatting sqref="G64:G68">
    <cfRule type="containsText" dxfId="3" priority="39" operator="between" text="Complete">
      <formula>NOT(ISERROR(SEARCH("Complete",G64)))</formula>
    </cfRule>
    <cfRule type="containsText" dxfId="4" priority="40" operator="between" text="In Progress">
      <formula>NOT(ISERROR(SEARCH("In Progress",G64)))</formula>
    </cfRule>
  </conditionalFormatting>
  <conditionalFormatting sqref="G71:G75">
    <cfRule type="containsText" dxfId="3" priority="27" operator="between" text="Complete">
      <formula>NOT(ISERROR(SEARCH("Complete",G71)))</formula>
    </cfRule>
    <cfRule type="containsText" dxfId="4" priority="28" operator="between" text="In Progress">
      <formula>NOT(ISERROR(SEARCH("In Progress",G71)))</formula>
    </cfRule>
  </conditionalFormatting>
  <conditionalFormatting sqref="G79:G88">
    <cfRule type="containsText" dxfId="4" priority="4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5" priority="6" operator="between" text="In Progress">
      <formula>NOT(ISERROR(SEARCH("In Progress",G79)))</formula>
    </cfRule>
  </conditionalFormatting>
  <conditionalFormatting sqref="G101:G105">
    <cfRule type="containsText" dxfId="3" priority="37" operator="between" text="Complete">
      <formula>NOT(ISERROR(SEARCH("Complete",G101)))</formula>
    </cfRule>
    <cfRule type="containsText" dxfId="4" priority="38" operator="between" text="In Progress">
      <formula>NOT(ISERROR(SEARCH("In Progress",G101)))</formula>
    </cfRule>
  </conditionalFormatting>
  <conditionalFormatting sqref="G108:G112">
    <cfRule type="containsText" dxfId="3" priority="25" operator="between" text="Complete">
      <formula>NOT(ISERROR(SEARCH("Complete",G108)))</formula>
    </cfRule>
    <cfRule type="containsText" dxfId="4" priority="26" operator="between" text="In Progress">
      <formula>NOT(ISERROR(SEARCH("In Progress",G108)))</formula>
    </cfRule>
  </conditionalFormatting>
  <conditionalFormatting sqref="G116:G125">
    <cfRule type="containsText" dxfId="4" priority="7" operator="between" text="In Progress">
      <formula>NOT(ISERROR(SEARCH("In Progress",G116)))</formula>
    </cfRule>
    <cfRule type="containsText" dxfId="3" priority="8" operator="between" text="Complete">
      <formula>NOT(ISERROR(SEARCH("Complete",G116)))</formula>
    </cfRule>
    <cfRule type="containsText" dxfId="5" priority="9" operator="between" text="In Progress">
      <formula>NOT(ISERROR(SEARCH("In Progress",G116)))</formula>
    </cfRule>
  </conditionalFormatting>
  <conditionalFormatting sqref="G138:G142">
    <cfRule type="containsText" dxfId="3" priority="35" operator="between" text="Complete">
      <formula>NOT(ISERROR(SEARCH("Complete",G138)))</formula>
    </cfRule>
    <cfRule type="containsText" dxfId="4" priority="36" operator="between" text="In Progress">
      <formula>NOT(ISERROR(SEARCH("In Progress",G138)))</formula>
    </cfRule>
  </conditionalFormatting>
  <conditionalFormatting sqref="G145:G149">
    <cfRule type="containsText" dxfId="3" priority="23" operator="between" text="Complete">
      <formula>NOT(ISERROR(SEARCH("Complete",G145)))</formula>
    </cfRule>
    <cfRule type="containsText" dxfId="4" priority="24" operator="between" text="In Progress">
      <formula>NOT(ISERROR(SEARCH("In Progress",G145)))</formula>
    </cfRule>
  </conditionalFormatting>
  <conditionalFormatting sqref="G153:G162">
    <cfRule type="containsText" dxfId="4" priority="10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  <cfRule type="containsText" dxfId="5" priority="12" operator="between" text="In Progress">
      <formula>NOT(ISERROR(SEARCH("In Progress",G153)))</formula>
    </cfRule>
  </conditionalFormatting>
  <conditionalFormatting sqref="G175:G179">
    <cfRule type="containsText" dxfId="3" priority="33" operator="between" text="Complete">
      <formula>NOT(ISERROR(SEARCH("Complete",G175)))</formula>
    </cfRule>
    <cfRule type="containsText" dxfId="4" priority="34" operator="between" text="In Progress">
      <formula>NOT(ISERROR(SEARCH("In Progress",G175)))</formula>
    </cfRule>
  </conditionalFormatting>
  <conditionalFormatting sqref="G182:G186">
    <cfRule type="containsText" dxfId="3" priority="21" operator="between" text="Complete">
      <formula>NOT(ISERROR(SEARCH("Complete",G182)))</formula>
    </cfRule>
    <cfRule type="containsText" dxfId="4" priority="22" operator="between" text="In Progress">
      <formula>NOT(ISERROR(SEARCH("In Progress",G182)))</formula>
    </cfRule>
  </conditionalFormatting>
  <conditionalFormatting sqref="G190:G199">
    <cfRule type="containsText" dxfId="4" priority="13" operator="between" text="In Progress">
      <formula>NOT(ISERROR(SEARCH("In Progress",G190)))</formula>
    </cfRule>
    <cfRule type="containsText" dxfId="3" priority="14" operator="between" text="Complete">
      <formula>NOT(ISERROR(SEARCH("Complete",G190)))</formula>
    </cfRule>
    <cfRule type="containsText" dxfId="5" priority="15" operator="between" text="In Progress">
      <formula>NOT(ISERROR(SEARCH("In Progress",G190)))</formula>
    </cfRule>
  </conditionalFormatting>
  <conditionalFormatting sqref="G212:G216">
    <cfRule type="containsText" dxfId="3" priority="31" operator="between" text="Complete">
      <formula>NOT(ISERROR(SEARCH("Complete",G212)))</formula>
    </cfRule>
    <cfRule type="containsText" dxfId="4" priority="32" operator="between" text="In Progress">
      <formula>NOT(ISERROR(SEARCH("In Progress",G212)))</formula>
    </cfRule>
  </conditionalFormatting>
  <conditionalFormatting sqref="G219:G223">
    <cfRule type="containsText" dxfId="3" priority="19" operator="between" text="Complete">
      <formula>NOT(ISERROR(SEARCH("Complete",G219)))</formula>
    </cfRule>
    <cfRule type="containsText" dxfId="4" priority="20" operator="between" text="In Progress">
      <formula>NOT(ISERROR(SEARCH("In Progress",G219)))</formula>
    </cfRule>
  </conditionalFormatting>
  <conditionalFormatting sqref="G227:G236">
    <cfRule type="containsText" dxfId="4" priority="16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5" priority="18" operator="between" text="In Progress">
      <formula>NOT(ISERROR(SEARCH("In Progress",G227)))</formula>
    </cfRule>
  </conditionalFormatting>
  <conditionalFormatting sqref="H242:H251">
    <cfRule type="dataBar" priority="1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{d04081da-fd5b-4a98-a246-80ef0fa23d68}</x14:id>
        </ext>
      </extLst>
    </cfRule>
  </conditionalFormatting>
  <conditionalFormatting sqref="D5:E14;D4;E3:E4"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{002fc22f-2d16-4c4c-a0dc-8cf49dc0eed2}</x14:id>
        </ext>
      </extLst>
    </cfRule>
  </conditionalFormatting>
  <conditionalFormatting sqref="F34:F38;F52:F53;F27:F31;F2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{2e8e925f-09ac-43e1-b373-67be094ea6f9}</x14:id>
        </ext>
      </extLst>
    </cfRule>
  </conditionalFormatting>
  <conditionalFormatting sqref="F71:F75;F64:F68;F57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{feaa478b-831a-4f94-8b9f-0f78c3d39b92}</x14:id>
        </ext>
      </extLst>
    </cfRule>
  </conditionalFormatting>
  <conditionalFormatting sqref="F108:F112;F101:F105;F94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{b2796689-50c4-4cc1-8cac-2c8a51d83f9e}</x14:id>
        </ext>
      </extLst>
    </cfRule>
  </conditionalFormatting>
  <conditionalFormatting sqref="F145:F149;F138:F142;F131"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{91c0892b-a6cc-4d53-b288-4193a7b29769}</x14:id>
        </ext>
      </extLst>
    </cfRule>
  </conditionalFormatting>
  <conditionalFormatting sqref="F182:F186;F175:F179;F168"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{2c52dd65-a685-46a5-96e7-c978386bcff1}</x14:id>
        </ext>
      </extLst>
    </cfRule>
  </conditionalFormatting>
  <conditionalFormatting sqref="F219:F223;F212:F216;F205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{0c30c1f9-19ed-42d1-af53-056f7c60ec61}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125ff2-ffc1-4e11-b474-19aa70a3eb6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9523ec7-0888-4da0-bc9d-bff4f2c4129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63a096-8737-46c9-b14b-644174c0b8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ec97308-431a-4966-a919-ff82571e28f6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b09041bc-ce88-4158-b558-96ebdd3380d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23d07ca-91e0-4c3e-a31f-c22e185801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26fdd16-d565-4fa4-9181-d1577b3cc5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db0506b-1f30-4120-a327-caae0c61c9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807be09-61e2-4d7a-a0fa-9cd0e31d16a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51d76318-079d-4aee-8752-20fdab9a90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f0b7f7-4312-40ed-8107-364309e280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906e6ac-7d08-4250-84f8-686bf4d6f80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ee9fe4-b55c-4a60-bcb3-2d147af0e8bb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83f0856-f1d6-4b4b-ac69-21c3e88fff6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c3771e7-36df-41de-931d-1954c4a4a1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5cac079-555a-4306-b1a6-d0f44fca827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00d827b-b0e4-48b9-884f-dc32fa2d9e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c6509d0-fd33-4b4d-8520-4441df51f27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b32e0dca-71e0-4f4a-b052-9f50170d2df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3302361-ffad-435c-942c-9fa05ad7919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889f889-de4b-4a87-b737-0dcff52ca80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3068e7a-71b1-426b-b2db-1291cded2c8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5d0e6fe-98a0-4735-955c-a18f7bd330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12986a5-cb63-43c2-bae0-b948de5630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ab079c-f8e1-43ed-b0e2-bcfbf6730b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8192e444-cac6-4918-bd34-59b52917e4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f2b52f0-9b14-4c54-9dca-94d4a41755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ed3c575b-ca49-4ed9-bd24-8e7eb3b7ba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2bd8ea3-4498-4f2d-acf6-c20e6d608a6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679515-d684-49fd-891d-f2992c6461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c34faf2-235c-4727-974d-4e173bcc5c2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79099a1-fdd6-4082-84b6-6502d3f01d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3bfe341-80b5-4583-b20d-d671e3599a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228034-802d-4837-aba1-a65de9a2b4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64f6f0c-eb39-4907-987f-f527d28986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a916643-93f9-4a07-8949-9f771363cd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df10489f-b9fc-4d5d-9b3e-7618f621cc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f77921b-718c-4188-a980-1575093354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9943366-89db-4ffe-a260-c14da4396f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65ca987-e4f4-499d-a7a8-d0bc16c4adfe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d40f0b12-5bdb-47cc-a1ff-e09e929045b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57bbc8a-89f5-4237-a13a-4266d5c294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9c1d01d-8d33-456f-9146-729fa2301e5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cee8499-ca6e-4071-8e84-b67f9878a6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365f40-400e-4ac4-ba9e-5dfa0f92a63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315c72ac-95e9-4f73-8ec1-25d2676652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77c1a76-cd35-4b64-b375-d614777cf3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9d7a30-e622-4500-8165-4b2dd15211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90b1d9d-4d6d-4707-a189-58923ff1b5bc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c777eec1-e0ac-4bc3-8650-1fe21a7331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a36986-932a-4fa9-bff3-d8eb62fb7c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9494651-f80f-4877-bfaa-17393f1aca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f93e50ae-f701-44de-b198-2b7678158d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d5a127b-c92f-4a6b-a7ef-b34de0b3e67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92ad0b1f-7b1e-42b5-a2df-b51dcd27ec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14a5678-3b89-4bc1-825c-46d6d10fb5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40e499a-1afb-4e9a-8bd0-b175aad240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29f76fc-83d8-4bd5-8640-1da821dda2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d8e1a875-4f21-4e35-9540-92139d0abc5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c0cdad-876d-44fa-bc24-c8e087399a8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9c83fb90-eb8a-4a50-88f0-8b85b8dc67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4e378fd-de46-4303-be5d-5a4e899657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ec6d9b4-5b27-4adc-8cb5-a3607f8bcc6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a345e95-5d4a-4083-a8a7-2937cb33175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29a3b1db-434f-4807-bd7e-636fd243d4a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bae2a6c-b5f9-45ac-8bfd-d38f1d061e3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0111f96-63ce-4340-b0f6-9c47429e08b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86c47b3-ceca-466a-9484-9d167069a6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dee0f5f0-d914-457d-9b8f-5b7d8cfdbf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3d30aa2-67ca-4847-ac38-42e4d7ebfb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42681b7f-0bcb-413f-9b5d-7a4fdb1d58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1d2fd8-cb8f-4791-a69f-18fa86b67f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a7b1248-39c4-4212-9331-d43871b7e2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0a3e58f-ea4e-42e4-ad3d-230475a7148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06b887bb-6062-4d0e-b0d1-4a3eac582b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c1a68dc0-3f4e-430f-b192-3645d60fd8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99bc5fb-2b21-4b6e-808a-159c3f8b5db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b2e2c0-04f0-4510-8765-6ab1fc6c312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f71861e-fce1-4cc7-b197-6b74a6051b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2f60bc4f-f2e8-437e-8dc6-008cdae19a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3f2f231-5dc8-4db8-b13d-087d41691e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dc22dc97-658d-43d3-9340-c25316f6375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a829833-227c-4dc7-80a3-947c6831f7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6a18f7a-2e3e-475f-9fb3-a7caea8c248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c1efc92-b48c-4d57-9602-28264b45ae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f92bcb73-d5c5-4869-a49b-d70b9d9173d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9d5d9248-045f-4503-8c27-3578311918c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8ac7616-6c45-4c6c-91df-4f1441d52d7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6a898ea-83aa-4c37-9d42-a3ae47b86c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5f0da23-23a8-4e60-92de-087af61c50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8d739d31-5bb8-43b4-bb94-9bf983a3e7d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2c5b3ac-e795-4158-bc13-7783d08b3f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3ac19e5f-c9a5-4c51-9dac-32df3963d04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b03c442-e7ac-4aad-9193-6e68e5f933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5236918-c1cf-4d08-a924-33e006a963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01e0824-dd0d-47be-86f3-4a75f7f298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333ac9e6-d360-45e2-ac5e-f90636a282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a3843337-5cd8-473e-8223-88d018a7df4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502eb44-0518-4136-b8ed-7809c894c9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7961176-7898-4ab0-a3a9-5f6b5fe84b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8281c2a-281c-4344-9900-fadcdebd6a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b7ca20a2-552e-4395-a50d-bfa4730ef5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2135a70-3321-4fec-a15b-4cc4d727c2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6aeee99a-4b87-4330-87e2-9b7109db847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d4e932a-a1d5-4a42-8a16-282c7370cd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4718a02-5eea-4f3d-b1f6-8d113e41a0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83c1e4b-d69b-4d61-b9f4-2fdfa4e91b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ae17812c-904f-46d2-a5e1-0f153385b54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40169cec-5845-4d84-964c-4000c739610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2191ffe-5c65-4368-8958-c1ab119aaa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e0092b8-bac9-4869-ab54-d975b6b78b9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b0e2ac4-b710-487e-a171-15545711c6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6166a14d-6f9a-4b98-bb7b-7cd7a724ed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0710b6-ca87-4fe0-a893-14760aff2c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5df0bcd1-16e4-419a-8d96-15f6f153e2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8a1b795-e877-4e94-afcb-153765d73b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259ab67-e9d3-4cc8-a660-82a959b597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901692f-64f1-47de-a00e-978797f38d9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d79fbbbb-c77d-4fe3-add5-d3380a10725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d04081da-fd5b-4a98-a246-80ef0fa23d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002fc22f-2d16-4c4c-a0dc-8cf49dc0ee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2e8e925f-09ac-43e1-b373-67be094ea6f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feaa478b-831a-4f94-8b9f-0f78c3d39b9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b2796689-50c4-4cc1-8cac-2c8a51d83f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91c0892b-a6cc-4d53-b288-4193a7b2976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2c52dd65-a685-46a5-96e7-c978386bcff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0c30c1f9-19ed-42d1-af53-056f7c60ec6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40" zoomScaleNormal="40" workbookViewId="0">
      <selection activeCell="C210" sqref="C210:H210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692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45688</v>
      </c>
    </row>
    <row r="5" ht="30" customHeight="1" spans="2:11">
      <c r="B5" s="8" t="s">
        <v>48</v>
      </c>
      <c r="C5" s="9"/>
      <c r="D5" s="10"/>
      <c r="E5" s="72"/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>
        <f t="shared" ref="J6:K10" si="0">C34</f>
        <v>0</v>
      </c>
      <c r="K6" s="139">
        <f t="shared" si="0"/>
        <v>0</v>
      </c>
    </row>
    <row r="7" ht="30" customHeight="1" spans="2:11">
      <c r="B7" s="11" t="s">
        <v>50</v>
      </c>
      <c r="C7" s="12"/>
      <c r="D7" s="10"/>
      <c r="E7" s="72"/>
      <c r="J7" s="140">
        <f t="shared" si="0"/>
        <v>0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/>
      <c r="J11" s="137" t="str">
        <f t="shared" ref="J11:J20" si="1">C42</f>
        <v>Consume GitHub Add Tests - requested review</v>
      </c>
      <c r="K11" s="138"/>
    </row>
    <row r="12" ht="30" customHeight="1" spans="2:11">
      <c r="B12" s="13" t="s">
        <v>55</v>
      </c>
      <c r="C12" s="14"/>
      <c r="D12" s="10"/>
      <c r="E12" s="72"/>
      <c r="J12" s="140" t="str">
        <f t="shared" si="1"/>
        <v>Create a Rest API - made changes </v>
      </c>
      <c r="K12" s="144"/>
    </row>
    <row r="13" ht="30" customHeight="1" spans="2:11">
      <c r="B13" s="13" t="s">
        <v>56</v>
      </c>
      <c r="C13" s="14"/>
      <c r="D13" s="10"/>
      <c r="E13" s="72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>
        <f t="shared" si="1"/>
        <v>0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Database Comparison - start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>
        <f t="shared" si="1"/>
        <v>0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45688</v>
      </c>
      <c r="C20" s="23">
        <v>0.208333333333333</v>
      </c>
      <c r="D20" s="24" t="s">
        <v>63</v>
      </c>
      <c r="E20" s="82"/>
      <c r="F20" s="83">
        <v>1</v>
      </c>
      <c r="G20" s="84" t="str">
        <f>IF(F20=100%,"Complete",IF(AND(F20&lt;100%,F20&gt;0%),"In Progress","Not Started"))</f>
        <v>Complete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45691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 t="str">
        <f t="shared" ref="J31:K35" si="4">C71</f>
        <v>Geeksforgeeks - Power Using Recursion -
</v>
      </c>
      <c r="K31" s="139" t="str">
        <f t="shared" si="4"/>
        <v>https://www.geeksforgeeks.org/problems/power-using-recursion/1?page=1&amp;category=Recursion&amp;sortBy=difficulty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/>
      <c r="D34" s="43"/>
      <c r="E34" s="105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/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Create a Rest API - no changes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>
        <f t="shared" si="6"/>
        <v>0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>
        <f t="shared" si="6"/>
        <v>0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>
        <f t="shared" si="6"/>
        <v>0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 t="str">
        <f t="shared" si="6"/>
        <v>MongoDB and Python - start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 t="str">
        <f t="shared" si="6"/>
        <v>Database Comparison - complete</v>
      </c>
      <c r="K41" s="141"/>
      <c r="M41" s="171"/>
      <c r="N41" s="171"/>
    </row>
    <row r="42" ht="15.95" customHeight="1" spans="2:14">
      <c r="B42" s="22"/>
      <c r="C42" s="54" t="s">
        <v>138</v>
      </c>
      <c r="D42" s="55"/>
      <c r="E42" s="121" t="s">
        <v>73</v>
      </c>
      <c r="F42" s="122">
        <v>1</v>
      </c>
      <c r="G42" s="123" t="str">
        <f t="shared" si="5"/>
        <v>Complete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139</v>
      </c>
      <c r="D43" s="57"/>
      <c r="E43" s="125"/>
      <c r="F43" s="126">
        <v>1</v>
      </c>
      <c r="G43" s="123" t="str">
        <f t="shared" si="5"/>
        <v>Complete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/>
      <c r="D45" s="61"/>
      <c r="E45" s="128" t="s">
        <v>74</v>
      </c>
      <c r="F45" s="126"/>
      <c r="G45" s="123" t="str">
        <f t="shared" si="5"/>
        <v>Not Started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 t="s">
        <v>140</v>
      </c>
      <c r="D46" s="63"/>
      <c r="E46" s="129" t="s">
        <v>75</v>
      </c>
      <c r="F46" s="126">
        <v>1</v>
      </c>
      <c r="G46" s="123" t="str">
        <f t="shared" si="5"/>
        <v>Complete</v>
      </c>
      <c r="H46" s="127"/>
      <c r="J46" s="145"/>
      <c r="K46" s="146"/>
      <c r="M46" s="159"/>
      <c r="N46" s="159"/>
    </row>
    <row r="47" ht="15.95" customHeight="1" spans="2:14">
      <c r="B47" s="22"/>
      <c r="C47" s="64"/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>
        <f t="shared" ref="J48:J52" si="7">C64</f>
        <v>0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45691</v>
      </c>
      <c r="C57" s="23">
        <v>0.208333333333333</v>
      </c>
      <c r="D57" s="24" t="s">
        <v>63</v>
      </c>
      <c r="E57" s="82"/>
      <c r="F57" s="83">
        <v>1</v>
      </c>
      <c r="G57" s="84" t="str">
        <f t="shared" si="5"/>
        <v>Complete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45691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ht="43.2" spans="2:14">
      <c r="B60" s="22"/>
      <c r="C60" s="25">
        <v>0.333333333333333</v>
      </c>
      <c r="D60" s="26"/>
      <c r="E60" s="85"/>
      <c r="F60" s="86"/>
      <c r="G60" s="87"/>
      <c r="H60" s="85"/>
      <c r="J60" s="162" t="str">
        <f t="shared" ref="J60:K81" si="8">J31</f>
        <v>Geeksforgeeks - Power Using Recursion -
</v>
      </c>
      <c r="K60" s="164" t="str">
        <f t="shared" ref="K60:K61" si="9">K31</f>
        <v>https://www.geeksforgeeks.org/problems/power-using-recursion/1?page=1&amp;category=Recursion&amp;sortBy=difficulty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15.15" spans="2:14">
      <c r="B64" s="22"/>
      <c r="C64" s="33"/>
      <c r="D64" s="34"/>
      <c r="E64" s="34"/>
      <c r="F64" s="94"/>
      <c r="G64" s="95" t="str">
        <f t="shared" ref="G64:G68" si="10">IF(F64=100%,"Complete",IF(AND(F64&lt;100%,F64&gt;0%),"In Progress","Not Started"))</f>
        <v>Not Started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Create a Rest API - no changes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>
        <f t="shared" si="8"/>
        <v>0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>
        <f t="shared" si="8"/>
        <v>0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>
        <f t="shared" si="8"/>
        <v>0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8"/>
        <v>MongoDB and Python - start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 t="str">
        <f t="shared" si="8"/>
        <v>Database Comparison - complete</v>
      </c>
      <c r="K70" s="166"/>
      <c r="M70" s="173"/>
      <c r="N70" s="173"/>
    </row>
    <row r="71" ht="43.2" spans="2:11">
      <c r="B71" s="22"/>
      <c r="C71" s="42" t="s">
        <v>141</v>
      </c>
      <c r="D71" s="619" t="s">
        <v>142</v>
      </c>
      <c r="E71" s="648"/>
      <c r="F71" s="106">
        <v>1</v>
      </c>
      <c r="G71" s="107" t="str">
        <f t="shared" ref="G71:G94" si="11">IF(F71=100%,"Complete",IF(AND(F71&lt;100%,F71&gt;0%),"In Progress","Not Started"))</f>
        <v>Complete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>
        <f t="shared" si="8"/>
        <v>0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143</v>
      </c>
      <c r="D79" s="55"/>
      <c r="E79" s="121" t="s">
        <v>73</v>
      </c>
      <c r="F79" s="122">
        <v>1</v>
      </c>
      <c r="G79" s="123" t="str">
        <f t="shared" si="11"/>
        <v>Complete</v>
      </c>
      <c r="H79" s="124"/>
      <c r="J79" s="175">
        <f t="shared" si="8"/>
        <v>0</v>
      </c>
      <c r="K79" s="166"/>
    </row>
    <row r="80" spans="2:11">
      <c r="B80" s="22"/>
      <c r="C80" s="56"/>
      <c r="D80" s="57"/>
      <c r="E80" s="125"/>
      <c r="F80" s="126"/>
      <c r="G80" s="123" t="str">
        <f t="shared" si="11"/>
        <v>Not Started</v>
      </c>
      <c r="H80" s="127"/>
      <c r="J80" s="175">
        <f t="shared" si="8"/>
        <v>0</v>
      </c>
      <c r="K80" s="166"/>
    </row>
    <row r="81" ht="15.75" customHeight="1" spans="2:11">
      <c r="B81" s="22"/>
      <c r="C81" s="58"/>
      <c r="D81" s="59"/>
      <c r="E81" s="125"/>
      <c r="F81" s="126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/>
      <c r="D82" s="61"/>
      <c r="E82" s="128" t="s">
        <v>74</v>
      </c>
      <c r="F82" s="126"/>
      <c r="G82" s="123" t="str">
        <f t="shared" si="11"/>
        <v>Not Started</v>
      </c>
      <c r="H82" s="127"/>
      <c r="J82" s="180"/>
      <c r="K82" s="181"/>
    </row>
    <row r="83" ht="15" customHeight="1" spans="2:11">
      <c r="B83" s="22"/>
      <c r="C83" s="62" t="s">
        <v>144</v>
      </c>
      <c r="D83" s="63"/>
      <c r="E83" s="129" t="s">
        <v>75</v>
      </c>
      <c r="F83" s="126">
        <v>1</v>
      </c>
      <c r="G83" s="123" t="str">
        <f t="shared" si="11"/>
        <v>Complete</v>
      </c>
      <c r="H83" s="127"/>
      <c r="J83" s="182" t="s">
        <v>67</v>
      </c>
      <c r="K83" s="183">
        <f>B94</f>
        <v>45692</v>
      </c>
    </row>
    <row r="84" ht="15.15" spans="2:11">
      <c r="B84" s="22"/>
      <c r="C84" s="64" t="s">
        <v>145</v>
      </c>
      <c r="D84" s="65"/>
      <c r="E84" s="130"/>
      <c r="F84" s="126">
        <v>1</v>
      </c>
      <c r="G84" s="123" t="str">
        <f t="shared" si="11"/>
        <v>Complete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create a REST api to interact with actual database - no changes</v>
      </c>
      <c r="K90" s="164"/>
    </row>
    <row r="91" spans="10:11">
      <c r="J91" s="175">
        <f t="shared" si="13"/>
        <v>0</v>
      </c>
      <c r="K91" s="166"/>
    </row>
    <row r="92" ht="15.15" spans="10:11">
      <c r="J92" s="175">
        <f t="shared" si="13"/>
        <v>0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 t="str">
        <f t="shared" si="13"/>
        <v>Python and MongoDB - start</v>
      </c>
      <c r="K93" s="166"/>
    </row>
    <row r="94" spans="2:11">
      <c r="B94" s="22">
        <v>45692</v>
      </c>
      <c r="C94" s="23">
        <v>0.208333333333333</v>
      </c>
      <c r="D94" s="24" t="s">
        <v>63</v>
      </c>
      <c r="E94" s="82"/>
      <c r="F94" s="83"/>
      <c r="G94" s="84" t="str">
        <f t="shared" si="11"/>
        <v>Not Started</v>
      </c>
      <c r="H94" s="82"/>
      <c r="J94" s="175" t="str">
        <f t="shared" si="13"/>
        <v>MongoDB and Python - continue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>
        <f t="shared" si="13"/>
        <v>0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15.15" spans="2:11">
      <c r="B101" s="22"/>
      <c r="C101" s="33"/>
      <c r="D101" s="34"/>
      <c r="E101" s="34"/>
      <c r="F101" s="94"/>
      <c r="G101" s="95" t="str">
        <f t="shared" ref="G101:G105" si="14">IF(F101=100%,"Complete",IF(AND(F101&lt;100%,F101&gt;0%),"In Progress","Not Started"))</f>
        <v>Not Started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>
        <f t="shared" ref="J102:J106" si="15">C101</f>
        <v>0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45692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ref="K114:K115" si="18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30" customHeight="1" spans="2:11">
      <c r="B116" s="22"/>
      <c r="C116" s="54" t="s">
        <v>146</v>
      </c>
      <c r="D116" s="55"/>
      <c r="E116" s="121" t="s">
        <v>73</v>
      </c>
      <c r="F116" s="122">
        <v>1</v>
      </c>
      <c r="G116" s="123" t="str">
        <f t="shared" si="16"/>
        <v>Complete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/>
      <c r="D117" s="57"/>
      <c r="E117" s="125"/>
      <c r="F117" s="126"/>
      <c r="G117" s="123" t="str">
        <f t="shared" si="16"/>
        <v>Not Started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/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 t="s">
        <v>147</v>
      </c>
      <c r="D119" s="61"/>
      <c r="E119" s="128" t="s">
        <v>74</v>
      </c>
      <c r="F119" s="126">
        <v>1</v>
      </c>
      <c r="G119" s="123" t="str">
        <f t="shared" si="16"/>
        <v>Complete</v>
      </c>
      <c r="H119" s="127"/>
      <c r="J119" s="149" t="str">
        <f t="shared" si="17"/>
        <v>create a REST api to interact with actual database - no changes</v>
      </c>
      <c r="K119" s="139"/>
    </row>
    <row r="120" ht="15" customHeight="1" spans="2:11">
      <c r="B120" s="22"/>
      <c r="C120" s="62" t="s">
        <v>148</v>
      </c>
      <c r="D120" s="63"/>
      <c r="E120" s="129" t="s">
        <v>75</v>
      </c>
      <c r="F120" s="126">
        <v>1</v>
      </c>
      <c r="G120" s="123" t="str">
        <f t="shared" si="16"/>
        <v>Complete</v>
      </c>
      <c r="H120" s="127"/>
      <c r="J120" s="150">
        <f t="shared" si="17"/>
        <v>0</v>
      </c>
      <c r="K120" s="141"/>
    </row>
    <row r="121" ht="15" customHeight="1" spans="2:11">
      <c r="B121" s="22"/>
      <c r="C121" s="64"/>
      <c r="D121" s="65"/>
      <c r="E121" s="130"/>
      <c r="F121" s="126"/>
      <c r="G121" s="123" t="str">
        <f t="shared" si="16"/>
        <v>Not Started</v>
      </c>
      <c r="H121" s="127"/>
      <c r="J121" s="150">
        <f t="shared" si="17"/>
        <v>0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 t="str">
        <f t="shared" si="17"/>
        <v>Python and MongoDB - start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MongoDB and Python - continue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>
        <f t="shared" si="17"/>
        <v>0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45693</v>
      </c>
      <c r="C131" s="23">
        <v>0.208333333333333</v>
      </c>
      <c r="D131" s="24" t="s">
        <v>63</v>
      </c>
      <c r="E131" s="82"/>
      <c r="F131" s="83">
        <v>1</v>
      </c>
      <c r="G131" s="84" t="str">
        <f t="shared" si="16"/>
        <v>Complete</v>
      </c>
      <c r="H131" s="82"/>
      <c r="J131" s="150">
        <f t="shared" ref="J131:J135" si="19">J102</f>
        <v>0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45693</v>
      </c>
    </row>
    <row r="138" ht="15.15" spans="2:11">
      <c r="B138" s="22"/>
      <c r="C138" s="33"/>
      <c r="D138" s="34"/>
      <c r="E138" s="34"/>
      <c r="F138" s="94"/>
      <c r="G138" s="95" t="str">
        <f t="shared" ref="G138:G142" si="20">IF(F138=100%,"Complete",IF(AND(F138&lt;100%,F138&gt;0%),"In Progress","Not Started"))</f>
        <v>Not Started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>
        <f t="shared" ref="J139:K143" si="21">C145</f>
        <v>0</v>
      </c>
      <c r="K139" s="13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create a REST api to interact with actual database - make changes if requested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3">IF(F145=100%,"Complete",IF(AND(F145&lt;100%,F145&gt;0%),"In Progress","Not Started"))</f>
        <v>Not Started</v>
      </c>
      <c r="H145" s="108"/>
      <c r="J145" s="150">
        <f t="shared" si="22"/>
        <v>0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 t="str">
        <f t="shared" si="22"/>
        <v>Python and MongoDB - continue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 t="str">
        <f t="shared" si="22"/>
        <v>Database Development - complete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>
        <f t="shared" si="22"/>
        <v>0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>
        <f t="shared" si="22"/>
        <v>0</v>
      </c>
      <c r="K152" s="141"/>
    </row>
    <row r="153" ht="15" customHeight="1" spans="2:11">
      <c r="B153" s="22"/>
      <c r="C153" s="54" t="s">
        <v>88</v>
      </c>
      <c r="D153" s="55"/>
      <c r="E153" s="121" t="s">
        <v>73</v>
      </c>
      <c r="F153" s="122">
        <v>1</v>
      </c>
      <c r="G153" s="123" t="str">
        <f t="shared" si="23"/>
        <v>Complete</v>
      </c>
      <c r="H153" s="124"/>
      <c r="J153" s="150">
        <f t="shared" si="22"/>
        <v>0</v>
      </c>
      <c r="K153" s="141"/>
    </row>
    <row r="154" ht="15.75" customHeight="1" spans="2:11">
      <c r="B154" s="22"/>
      <c r="C154" s="56"/>
      <c r="D154" s="57"/>
      <c r="E154" s="125"/>
      <c r="F154" s="126"/>
      <c r="G154" s="123" t="str">
        <f t="shared" si="23"/>
        <v>Not Started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 t="s">
        <v>112</v>
      </c>
      <c r="D156" s="61"/>
      <c r="E156" s="128" t="s">
        <v>74</v>
      </c>
      <c r="F156" s="126">
        <v>1</v>
      </c>
      <c r="G156" s="123" t="str">
        <f t="shared" si="23"/>
        <v>Complete</v>
      </c>
      <c r="H156" s="127"/>
      <c r="J156" s="149">
        <f t="shared" ref="J156:J160" si="24">C138</f>
        <v>0</v>
      </c>
      <c r="K156" s="139"/>
    </row>
    <row r="157" ht="15" customHeight="1" spans="2:11">
      <c r="B157" s="22"/>
      <c r="C157" s="62" t="s">
        <v>149</v>
      </c>
      <c r="D157" s="63"/>
      <c r="E157" s="129" t="s">
        <v>75</v>
      </c>
      <c r="F157" s="126">
        <v>1</v>
      </c>
      <c r="G157" s="123" t="str">
        <f t="shared" si="23"/>
        <v>Complete</v>
      </c>
      <c r="H157" s="127"/>
      <c r="J157" s="150">
        <f t="shared" si="24"/>
        <v>0</v>
      </c>
      <c r="K157" s="141"/>
    </row>
    <row r="158" spans="2:11">
      <c r="B158" s="22"/>
      <c r="C158" s="64"/>
      <c r="D158" s="65"/>
      <c r="E158" s="130"/>
      <c r="F158" s="126"/>
      <c r="G158" s="123" t="str">
        <f t="shared" si="23"/>
        <v>Not Started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15.75" customHeight="1" spans="2:11">
      <c r="B161" s="22"/>
      <c r="C161" s="64"/>
      <c r="D161" s="65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67"/>
      <c r="D162" s="68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45693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45694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3"/>
        <v>Complete</v>
      </c>
      <c r="H168" s="82"/>
      <c r="J168" s="162">
        <f t="shared" ref="J168:K189" si="25">J139</f>
        <v>0</v>
      </c>
      <c r="K168" s="164">
        <f t="shared" ref="K168:K169" si="26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create a REST api to interact with actual database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>
        <f t="shared" si="25"/>
        <v>0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7">IF(F175=100%,"Complete",IF(AND(F175&lt;100%,F175&gt;0%),"In Progress","Not Started"))</f>
        <v>Not Started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 t="str">
        <f t="shared" si="25"/>
        <v>Python and MongoDB - continue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Database Development - complete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>
        <f t="shared" si="25"/>
        <v>0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>
        <f t="shared" si="25"/>
        <v>0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8">IF(F182=100%,"Complete",IF(AND(F182&lt;100%,F182&gt;0%),"In Progress","Not Started"))</f>
        <v>Not Started</v>
      </c>
      <c r="H182" s="108"/>
      <c r="J182" s="175">
        <f t="shared" si="25"/>
        <v>0</v>
      </c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>
        <f t="shared" si="25"/>
        <v>0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54" t="s">
        <v>150</v>
      </c>
      <c r="D190" s="55"/>
      <c r="E190" s="121" t="s">
        <v>73</v>
      </c>
      <c r="F190" s="122">
        <v>1</v>
      </c>
      <c r="G190" s="123" t="str">
        <f t="shared" si="28"/>
        <v>Complete</v>
      </c>
      <c r="H190" s="124"/>
      <c r="J190" s="180"/>
      <c r="K190" s="181"/>
    </row>
    <row r="191" ht="15.75" customHeight="1" spans="2:11">
      <c r="B191" s="22"/>
      <c r="C191" s="56" t="s">
        <v>130</v>
      </c>
      <c r="D191" s="57"/>
      <c r="E191" s="125"/>
      <c r="F191" s="126">
        <v>1</v>
      </c>
      <c r="G191" s="123" t="str">
        <f t="shared" si="28"/>
        <v>Complete</v>
      </c>
      <c r="H191" s="127"/>
      <c r="J191" s="182" t="s">
        <v>67</v>
      </c>
      <c r="K191" s="183">
        <f>B168</f>
        <v>45694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15.15" spans="2:11">
      <c r="B193" s="22"/>
      <c r="C193" s="60" t="s">
        <v>112</v>
      </c>
      <c r="D193" s="61"/>
      <c r="E193" s="128" t="s">
        <v>74</v>
      </c>
      <c r="F193" s="126">
        <v>1</v>
      </c>
      <c r="G193" s="123" t="str">
        <f t="shared" si="28"/>
        <v>Complete</v>
      </c>
      <c r="H193" s="127"/>
      <c r="J193" s="162">
        <f t="shared" ref="J193:K197" si="29">C182</f>
        <v>0</v>
      </c>
      <c r="K193" s="164">
        <f t="shared" si="29"/>
        <v>0</v>
      </c>
    </row>
    <row r="194" ht="15" customHeight="1" spans="2:11">
      <c r="B194" s="22"/>
      <c r="C194" s="62" t="s">
        <v>151</v>
      </c>
      <c r="D194" s="63"/>
      <c r="E194" s="129" t="s">
        <v>75</v>
      </c>
      <c r="F194" s="126">
        <v>1</v>
      </c>
      <c r="G194" s="123" t="str">
        <f t="shared" si="28"/>
        <v>Complete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 t="s">
        <v>152</v>
      </c>
      <c r="D195" s="65"/>
      <c r="E195" s="130"/>
      <c r="F195" s="126">
        <v>1</v>
      </c>
      <c r="G195" s="123" t="str">
        <f t="shared" si="28"/>
        <v>Complete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0">C190</f>
        <v>Consume github add some test - make changes</v>
      </c>
      <c r="K198" s="164"/>
    </row>
    <row r="199" ht="15.75" customHeight="1" spans="2:11">
      <c r="B199" s="66"/>
      <c r="C199" s="67"/>
      <c r="D199" s="68"/>
      <c r="E199" s="131"/>
      <c r="F199" s="132"/>
      <c r="G199" s="123" t="str">
        <f t="shared" si="28"/>
        <v>Not Started</v>
      </c>
      <c r="H199" s="133"/>
      <c r="J199" s="175" t="str">
        <f t="shared" si="30"/>
        <v>create a REST api to interact with actual database - requested a review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 t="str">
        <f t="shared" si="30"/>
        <v>Python and MongoDB - continue</v>
      </c>
      <c r="K201" s="166"/>
    </row>
    <row r="202" spans="10:11">
      <c r="J202" s="175" t="str">
        <f t="shared" si="30"/>
        <v>Web Design for Business - start</v>
      </c>
      <c r="K202" s="166"/>
    </row>
    <row r="203" ht="15.15" spans="10:11">
      <c r="J203" s="175" t="str">
        <f t="shared" si="30"/>
        <v>Installed Ubuntu Linux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/>
      <c r="C205" s="23">
        <v>0.208333333333333</v>
      </c>
      <c r="D205" s="24" t="s">
        <v>63</v>
      </c>
      <c r="E205" s="82"/>
      <c r="F205" s="83">
        <v>1</v>
      </c>
      <c r="G205" s="84" t="str">
        <f t="shared" si="28"/>
        <v>Complete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>
        <f t="shared" si="30"/>
        <v>0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1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2">IF(F212=100%,"Complete",IF(AND(F212&lt;100%,F212&gt;0%),"In Progress","Not Started"))</f>
        <v>Not Started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3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45694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>
        <f t="shared" ref="J222:K243" si="34">J193</f>
        <v>0</v>
      </c>
      <c r="K222" s="139">
        <f t="shared" ref="K222:K223" si="35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54"/>
      <c r="D227" s="55"/>
      <c r="E227" s="121" t="s">
        <v>73</v>
      </c>
      <c r="F227" s="122"/>
      <c r="G227" s="123" t="str">
        <f t="shared" si="33"/>
        <v>Not Started</v>
      </c>
      <c r="H227" s="124"/>
      <c r="J227" s="149" t="str">
        <f t="shared" si="34"/>
        <v>Consume github add some test - make changes</v>
      </c>
      <c r="K227" s="139"/>
    </row>
    <row r="228" spans="2:11">
      <c r="B228" s="22"/>
      <c r="C228" s="56"/>
      <c r="D228" s="57"/>
      <c r="E228" s="125"/>
      <c r="F228" s="126"/>
      <c r="G228" s="123" t="str">
        <f t="shared" si="33"/>
        <v>Not Started</v>
      </c>
      <c r="H228" s="127"/>
      <c r="J228" s="150" t="str">
        <f t="shared" si="34"/>
        <v>create a REST api to interact with actual database - requested a review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5.15" spans="2:11">
      <c r="B230" s="22"/>
      <c r="C230" s="60"/>
      <c r="D230" s="61"/>
      <c r="E230" s="128" t="s">
        <v>74</v>
      </c>
      <c r="F230" s="126"/>
      <c r="G230" s="123" t="str">
        <f t="shared" si="33"/>
        <v>Not Started</v>
      </c>
      <c r="H230" s="127"/>
      <c r="J230" s="150" t="str">
        <f t="shared" si="34"/>
        <v>Python and MongoDB - continue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3"/>
        <v>Not Started</v>
      </c>
      <c r="H231" s="127"/>
      <c r="J231" s="150" t="str">
        <f t="shared" si="34"/>
        <v>Web Design for Business - start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 t="str">
        <f t="shared" si="34"/>
        <v>Installed Ubuntu Linux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>
        <f t="shared" si="34"/>
        <v>0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si="34"/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0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6">C219</f>
        <v>0</v>
      </c>
      <c r="K247" s="139">
        <f t="shared" ref="K247:K248" si="37">D219</f>
        <v>0</v>
      </c>
    </row>
    <row r="248" ht="57.6" spans="2:11">
      <c r="B248" s="43" t="str">
        <f t="shared" ref="B248:B249" si="38">C71</f>
        <v>Geeksforgeeks - Power Using Recursion -
</v>
      </c>
      <c r="C248" s="208" t="str">
        <f t="shared" ref="C248:C249" si="39">D71</f>
        <v>https://www.geeksforgeeks.org/problems/power-using-recursion/1?page=1&amp;category=Recursion&amp;sortBy=difficulty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spans="2:11">
      <c r="B250" s="45">
        <f t="shared" ref="B250:B251" si="40">C108</f>
        <v>0</v>
      </c>
      <c r="C250" s="209">
        <f t="shared" ref="C250:C251" si="41">D108</f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spans="2:11">
      <c r="B252" s="45">
        <f t="shared" ref="B252:B253" si="42">C145</f>
        <v>0</v>
      </c>
      <c r="C252" s="209">
        <f t="shared" ref="C252:C253" si="43">D145</f>
        <v>0</v>
      </c>
      <c r="J252" s="149">
        <f t="shared" ref="J252:J261" si="44">C227</f>
        <v>0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>
        <f t="shared" si="44"/>
        <v>0</v>
      </c>
      <c r="K253" s="141"/>
    </row>
    <row r="254" spans="2:11">
      <c r="B254" s="45">
        <f t="shared" ref="B254:B255" si="45">C182</f>
        <v>0</v>
      </c>
      <c r="C254" s="209">
        <f t="shared" ref="C254:C255" si="46">D182</f>
        <v>0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>
        <f t="shared" si="44"/>
        <v>0</v>
      </c>
      <c r="K255" s="141"/>
    </row>
    <row r="256" spans="2:11">
      <c r="B256" s="45">
        <f t="shared" ref="B256:B257" si="47">C219</f>
        <v>0</v>
      </c>
      <c r="C256" s="209">
        <f t="shared" ref="C256:C257" si="48">D219</f>
        <v>0</v>
      </c>
      <c r="J256" s="150">
        <f t="shared" si="44"/>
        <v>0</v>
      </c>
      <c r="K256" s="141"/>
    </row>
    <row r="257" ht="15.15" spans="2:11">
      <c r="B257" s="211">
        <f t="shared" si="47"/>
        <v>0</v>
      </c>
      <c r="C257" s="212">
        <f t="shared" si="48"/>
        <v>0</v>
      </c>
      <c r="J257" s="150">
        <f t="shared" si="44"/>
        <v>0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9">C212</f>
        <v>0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>
        <f t="shared" ref="B266:B272" si="50">C230</f>
        <v>0</v>
      </c>
      <c r="C266" s="222"/>
      <c r="J266" s="150">
        <f t="shared" si="49"/>
        <v>0</v>
      </c>
      <c r="K266" s="141"/>
    </row>
    <row r="267" spans="2:11">
      <c r="B267" s="221">
        <f t="shared" si="50"/>
        <v>0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5:E209"/>
    <mergeCell ref="D168:E172"/>
    <mergeCell ref="D131:E135"/>
    <mergeCell ref="D94:E98"/>
    <mergeCell ref="D57:E61"/>
    <mergeCell ref="D20:E24"/>
  </mergeCells>
  <conditionalFormatting sqref="F20">
    <cfRule type="dataBar" priority="1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{d8a13207-f1af-4d33-b2d5-4a436f34f2ea}</x14:id>
        </ext>
      </extLst>
    </cfRule>
    <cfRule type="dataBar" priority="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{0a37a8f0-f486-40de-a5c4-e627d655e534}</x14:id>
        </ext>
      </extLst>
    </cfRule>
    <cfRule type="dataBar" priority="153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{366793a1-aadb-4677-95b0-8b6544d0a12d}</x14:id>
        </ext>
      </extLst>
    </cfRule>
    <cfRule type="dataBar" priority="15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{5d6a4072-67cb-43c8-98a6-91b1bb7e8d8f}</x14:id>
        </ext>
      </extLst>
    </cfRule>
    <cfRule type="dataBar" priority="155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{216633a8-c235-41d1-967e-85add44adc8c}</x14:id>
        </ext>
      </extLst>
    </cfRule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{c1785897-c234-4fd4-95dc-0298141af2af}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{7ca4df62-5413-42ca-8004-1b70276dbd51}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{637885eb-b9b4-469c-a430-faceeeef41b2}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{20c4d75c-f97e-4104-91db-87c9e247ddf5}</x14:id>
        </ext>
      </extLst>
    </cfRule>
  </conditionalFormatting>
  <conditionalFormatting sqref="F57">
    <cfRule type="dataBar" priority="1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{9234eb4c-cba5-4ad0-8281-228f99814214}</x14:id>
        </ext>
      </extLst>
    </cfRule>
    <cfRule type="dataBar" priority="1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{72cb070c-d1e9-4476-906f-edcfcb10773b}</x14:id>
        </ext>
      </extLst>
    </cfRule>
    <cfRule type="dataBar" priority="13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{38250d4a-e2c7-4b5f-bdcb-09dd6dedae2b}</x14:id>
        </ext>
      </extLst>
    </cfRule>
    <cfRule type="dataBar" priority="13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{45279d5d-c263-438a-a4b9-507b4d99657d}</x14:id>
        </ext>
      </extLst>
    </cfRule>
    <cfRule type="dataBar" priority="13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{5af52a0b-a838-4484-815f-1b9378cc7f05}</x14:id>
        </ext>
      </extLst>
    </cfRule>
    <cfRule type="dataBar" priority="1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{05be1eb2-f2bd-4ce7-bb54-5397ca212748}</x14:id>
        </ext>
      </extLst>
    </cfRule>
    <cfRule type="dataBar" priority="14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{3a052396-8ef2-4e56-aca1-f03ae38c7b57}</x14:id>
        </ext>
      </extLst>
    </cfRule>
    <cfRule type="dataBar" priority="1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{2c7c8425-2781-4cbf-8383-978048ffbdde}</x14:id>
        </ext>
      </extLst>
    </cfRule>
    <cfRule type="dataBar" priority="14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{149127aa-bb82-4d12-a459-37c3212a234b}</x14:id>
        </ext>
      </extLst>
    </cfRule>
  </conditionalFormatting>
  <conditionalFormatting sqref="F94">
    <cfRule type="dataBar" priority="10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{1c1512ef-2976-4047-8be9-cec032ebff17}</x14:id>
        </ext>
      </extLst>
    </cfRule>
    <cfRule type="dataBar" priority="1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{9e199ac4-4c77-4daf-90a8-f878604de971}</x14:id>
        </ext>
      </extLst>
    </cfRule>
    <cfRule type="dataBar" priority="11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{671aa22b-774f-4bf3-9ff9-96d731cd91a1}</x14:id>
        </ext>
      </extLst>
    </cfRule>
    <cfRule type="dataBar" priority="11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{b2620707-6d99-4279-8623-9ce025d084b0}</x14:id>
        </ext>
      </extLst>
    </cfRule>
    <cfRule type="dataBar" priority="11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{611238cf-5405-4793-b056-b622ffb466f4}</x14:id>
        </ext>
      </extLst>
    </cfRule>
    <cfRule type="dataBar" priority="1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{f0ae059e-b633-4adf-8bd0-69cfef45042f}</x14:id>
        </ext>
      </extLst>
    </cfRule>
    <cfRule type="dataBar" priority="12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{182f221c-f917-401e-bcbc-baa26dec988b}</x14:id>
        </ext>
      </extLst>
    </cfRule>
    <cfRule type="dataBar" priority="1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{d9ff6951-273e-4211-accb-7a612751b549}</x14:id>
        </ext>
      </extLst>
    </cfRule>
    <cfRule type="dataBar" priority="12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{1d38db93-33dc-43cd-9311-f6fd0615a6a2}</x14:id>
        </ext>
      </extLst>
    </cfRule>
  </conditionalFormatting>
  <conditionalFormatting sqref="F131">
    <cfRule type="dataBar" priority="8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{15b0fcf2-0810-4039-81d4-2433eabd4696}</x14:id>
        </ext>
      </extLst>
    </cfRule>
    <cfRule type="dataBar" priority="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{1157a572-87a1-48b3-86d0-a395d553854c}</x14:id>
        </ext>
      </extLst>
    </cfRule>
    <cfRule type="dataBar" priority="9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{9671d6d2-1856-41ac-b7c4-409e3b97d977}</x14:id>
        </ext>
      </extLst>
    </cfRule>
    <cfRule type="dataBar" priority="9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{e49c311c-2e58-4efc-b5de-15049b058ce0}</x14:id>
        </ext>
      </extLst>
    </cfRule>
    <cfRule type="dataBar" priority="9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{2a958c48-e364-4f96-b335-ef7e84596a17}</x14:id>
        </ext>
      </extLst>
    </cfRule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{e9c88e93-499a-469a-a335-b9e75ff95c09}</x14:id>
        </ext>
      </extLst>
    </cfRule>
    <cfRule type="dataBar" priority="10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{a10fe946-3bf1-43cc-a379-717d01d484b6}</x14:id>
        </ext>
      </extLst>
    </cfRule>
    <cfRule type="dataBar" priority="1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{a407d9f4-6aed-4230-a4a1-0e2d8e9865dd}</x14:id>
        </ext>
      </extLst>
    </cfRule>
    <cfRule type="dataBar" priority="10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{e87c25eb-6571-4a62-9eeb-cffa553136ef}</x14:id>
        </ext>
      </extLst>
    </cfRule>
  </conditionalFormatting>
  <conditionalFormatting sqref="F168">
    <cfRule type="dataBar" priority="6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{88468c2c-a1b2-476e-be19-1dfd138a04f6}</x14:id>
        </ext>
      </extLst>
    </cfRule>
    <cfRule type="dataBar" priority="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{c2054574-25cf-4faa-8beb-bbbcfb9af596}</x14:id>
        </ext>
      </extLst>
    </cfRule>
    <cfRule type="dataBar" priority="7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{595f9231-a68a-4cf7-804e-5ddbdc7fe46c}</x14:id>
        </ext>
      </extLst>
    </cfRule>
    <cfRule type="dataBar" priority="7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{78afff5f-56a4-4e48-9281-21bdb829c635}</x14:id>
        </ext>
      </extLst>
    </cfRule>
    <cfRule type="dataBar" priority="7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{fc12d5e0-63b9-4cf9-bb90-1a22e7f90bcb}</x14:id>
        </ext>
      </extLst>
    </cfRule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{c3e6f62b-f98c-45fb-92ae-95ba00f43c57}</x14:id>
        </ext>
      </extLst>
    </cfRule>
    <cfRule type="dataBar" priority="8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{1bd9a8d5-bfea-4751-a837-fb55016cd62d}</x14:id>
        </ext>
      </extLst>
    </cfRule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{c17f7977-951e-4903-9406-ce32837463fd}</x14:id>
        </ext>
      </extLst>
    </cfRule>
    <cfRule type="dataBar" priority="8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{b462c70b-57e1-4978-9c87-80fc3cd4a0f1}</x14:id>
        </ext>
      </extLst>
    </cfRule>
  </conditionalFormatting>
  <conditionalFormatting sqref="F205"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{77279763-5f61-4f8e-9d56-7398e70b528e}</x14:id>
        </ext>
      </extLst>
    </cfRule>
    <cfRule type="dataBar" priority="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{b5478c9a-28e6-472c-bfb9-a10f81404f96}</x14:id>
        </ext>
      </extLst>
    </cfRule>
    <cfRule type="dataBar" priority="52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{977391c4-e818-4543-91ad-a2eb02017db7}</x14:id>
        </ext>
      </extLst>
    </cfRule>
    <cfRule type="dataBar" priority="5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{60feeddb-6fdf-4709-b3a6-29fe2f116434}</x14:id>
        </ext>
      </extLst>
    </cfRule>
    <cfRule type="dataBar" priority="54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{3cfac1ca-7ce6-4841-909f-9c8e809eab0f}</x14:id>
        </ext>
      </extLst>
    </cfRule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{a2b15f5c-47e8-495e-96f8-2eec9569b156}</x14:id>
        </ext>
      </extLst>
    </cfRule>
    <cfRule type="dataBar" priority="60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{d3442e1a-42d8-408b-bbf4-cf2217360c68}</x14:id>
        </ext>
      </extLst>
    </cfRule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{da1234da-e599-4219-81c7-0f8f060cabe3}</x14:id>
        </ext>
      </extLst>
    </cfRule>
    <cfRule type="dataBar" priority="62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{c86015e2-87ad-4b9a-b375-15a63d5720ba}</x14:id>
        </ext>
      </extLst>
    </cfRule>
  </conditionalFormatting>
  <conditionalFormatting sqref="F27:F31">
    <cfRule type="dataBar" priority="1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{2d2cb4bb-6aec-4fb5-b8f2-907342293058}</x14:id>
        </ext>
      </extLst>
    </cfRule>
    <cfRule type="dataBar" priority="147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{cd425f5a-028c-464d-90d4-ef4ca30bf01b}</x14:id>
        </ext>
      </extLst>
    </cfRule>
    <cfRule type="dataBar" priority="157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{36b56b66-2b17-4c45-bab7-8609cbcf46c4}</x14:id>
        </ext>
      </extLst>
    </cfRule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{431b4abe-d062-49cb-adeb-9a9e23a545d3}</x14:id>
        </ext>
      </extLst>
    </cfRule>
  </conditionalFormatting>
  <conditionalFormatting sqref="F34:F38">
    <cfRule type="dataBar" priority="148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{29918ba0-eb2d-4213-8079-f4f00fedfa52}</x14:id>
        </ext>
      </extLst>
    </cfRule>
    <cfRule type="dataBar" priority="15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{a72638b9-2c86-4ce7-b5c4-da1acfe2f7b0}</x14:id>
        </ext>
      </extLst>
    </cfRule>
  </conditionalFormatting>
  <conditionalFormatting sqref="F42:F51">
    <cfRule type="dataBar" priority="1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{73b0bdae-27bf-4a8a-9698-0c0830eef5bd}</x14:id>
        </ext>
      </extLst>
    </cfRule>
    <cfRule type="dataBar" priority="150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{4b505f23-d130-4ca9-9048-a0905ca5c895}</x14:id>
        </ext>
      </extLst>
    </cfRule>
    <cfRule type="dataBar" priority="151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{f54c3860-68af-456f-9c62-040268c0c9e1}</x14:id>
        </ext>
      </extLst>
    </cfRule>
    <cfRule type="dataBar" priority="16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{3a371986-db38-4da4-a40e-a5d555219b55}</x14:id>
        </ext>
      </extLst>
    </cfRule>
  </conditionalFormatting>
  <conditionalFormatting sqref="F64:F68">
    <cfRule type="dataBar" priority="1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{5a8e4c44-5675-44ea-b2f8-9fb6542780d1}</x14:id>
        </ext>
      </extLst>
    </cfRule>
    <cfRule type="dataBar" priority="12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{62e54a92-45c4-4bf9-b9d6-9df8315c2885}</x14:id>
        </ext>
      </extLst>
    </cfRule>
    <cfRule type="dataBar" priority="13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{08bb6d99-6429-4515-bc79-ddf3ee96161c}</x14:id>
        </ext>
      </extLst>
    </cfRule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{b8656497-dfb5-4000-aa87-e1e8d134636c}</x14:id>
        </ext>
      </extLst>
    </cfRule>
  </conditionalFormatting>
  <conditionalFormatting sqref="F71:F75">
    <cfRule type="dataBar" priority="12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{2f3364d7-5695-4d8f-93b9-47ed86ee38e2}</x14:id>
        </ext>
      </extLst>
    </cfRule>
    <cfRule type="dataBar" priority="13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{3d5f1811-a41c-4e38-af7a-8031afbc0365}</x14:id>
        </ext>
      </extLst>
    </cfRule>
  </conditionalFormatting>
  <conditionalFormatting sqref="F79:F88">
    <cfRule type="dataBar" priority="12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{ca9eb7f2-bf7b-4897-baef-08de51782dca}</x14:id>
        </ext>
      </extLst>
    </cfRule>
    <cfRule type="dataBar" priority="12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{5dae7746-b143-4866-9d25-3b6cb393cfd0}</x14:id>
        </ext>
      </extLst>
    </cfRule>
    <cfRule type="dataBar" priority="13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{f1a04acf-7859-46ce-afe3-2f1688188a23}</x14:id>
        </ext>
      </extLst>
    </cfRule>
    <cfRule type="dataBar" priority="13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{53828459-7fc8-4ea5-b269-a3667e38313a}</x14:id>
        </ext>
      </extLst>
    </cfRule>
  </conditionalFormatting>
  <conditionalFormatting sqref="F89:F90"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{3762662d-e5d6-45ea-bb27-558977e8c395}</x14:id>
        </ext>
      </extLst>
    </cfRule>
  </conditionalFormatting>
  <conditionalFormatting sqref="F101:F105">
    <cfRule type="dataBar" priority="10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{1daaf275-ed15-4446-844d-6750bee6398b}</x14:id>
        </ext>
      </extLst>
    </cfRule>
    <cfRule type="dataBar" priority="10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{2d2cc8c7-945b-495e-a2ac-c2163c1ac5eb}</x14:id>
        </ext>
      </extLst>
    </cfRule>
    <cfRule type="dataBar" priority="11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{264c197b-6189-4b68-ba9b-89a96fc0fd85}</x14:id>
        </ext>
      </extLst>
    </cfRule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{c633ecc0-1003-42a7-abfb-ec404db3e145}</x14:id>
        </ext>
      </extLst>
    </cfRule>
  </conditionalFormatting>
  <conditionalFormatting sqref="F108:F112">
    <cfRule type="dataBar" priority="10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{2aa9e702-bfa3-4840-85cf-22dc15fd79bc}</x14:id>
        </ext>
      </extLst>
    </cfRule>
    <cfRule type="dataBar" priority="1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{c41a31db-9d8c-43ed-b574-9b0899842abc}</x14:id>
        </ext>
      </extLst>
    </cfRule>
  </conditionalFormatting>
  <conditionalFormatting sqref="F116:F125">
    <cfRule type="dataBar" priority="10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{f7c876ac-103f-481a-a807-1c37b7710c61}</x14:id>
        </ext>
      </extLst>
    </cfRule>
    <cfRule type="dataBar" priority="10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{d9b66923-a0d4-49d3-98c2-e8385e8690e3}</x14:id>
        </ext>
      </extLst>
    </cfRule>
    <cfRule type="dataBar" priority="11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{53575bcb-c3d5-493e-9fc9-ed61e9223448}</x14:id>
        </ext>
      </extLst>
    </cfRule>
    <cfRule type="dataBar" priority="11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{28f344c2-cb7f-4bb9-a8c4-8c77ab7cf60d}</x14:id>
        </ext>
      </extLst>
    </cfRule>
  </conditionalFormatting>
  <conditionalFormatting sqref="F126:F127">
    <cfRule type="dataBar" priority="14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{38955b51-1ba5-4ad3-8465-eed58c0b3577}</x14:id>
        </ext>
      </extLst>
    </cfRule>
  </conditionalFormatting>
  <conditionalFormatting sqref="F138:F142">
    <cfRule type="dataBar" priority="8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{9b11ae8d-9a24-46d8-8aff-3d245d2ac945}</x14:id>
        </ext>
      </extLst>
    </cfRule>
    <cfRule type="dataBar" priority="8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{bc9aeb5d-0ec5-46f3-8e54-beff7b6b7950}</x14:id>
        </ext>
      </extLst>
    </cfRule>
    <cfRule type="dataBar" priority="9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{3fb9aaf6-77ef-4900-af17-7e4d117410cb}</x14:id>
        </ext>
      </extLst>
    </cfRule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{38cc5ad7-b0f1-4e36-8c8e-10730ffc37c7}</x14:id>
        </ext>
      </extLst>
    </cfRule>
  </conditionalFormatting>
  <conditionalFormatting sqref="F145:F149">
    <cfRule type="dataBar" priority="8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{4feb7a63-173d-4d51-8f04-f9100a991e8d}</x14:id>
        </ext>
      </extLst>
    </cfRule>
    <cfRule type="dataBar" priority="9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{5dfebc5b-ef51-48dd-a1a2-c13728413241}</x14:id>
        </ext>
      </extLst>
    </cfRule>
  </conditionalFormatting>
  <conditionalFormatting sqref="F153:F162">
    <cfRule type="dataBar" priority="8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{ab5fe0c0-d83b-43c3-ad5b-60d48c4c1b25}</x14:id>
        </ext>
      </extLst>
    </cfRule>
    <cfRule type="dataBar" priority="8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{0c2cc2a9-60e3-4e8a-ac94-58372ccfd3f1}</x14:id>
        </ext>
      </extLst>
    </cfRule>
    <cfRule type="dataBar" priority="9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{63f70cd8-f5fe-4629-9be4-216509259686}</x14:id>
        </ext>
      </extLst>
    </cfRule>
    <cfRule type="dataBar" priority="9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{7b7d8043-2cc1-49bf-8d85-e4aaa142d53a}</x14:id>
        </ext>
      </extLst>
    </cfRule>
  </conditionalFormatting>
  <conditionalFormatting sqref="F163:F164">
    <cfRule type="dataBar" priority="16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{9da4b5b3-6b43-4ff3-b1d1-937d3b4e4008}</x14:id>
        </ext>
      </extLst>
    </cfRule>
  </conditionalFormatting>
  <conditionalFormatting sqref="F175:F179">
    <cfRule type="dataBar" priority="6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{2dab4f7c-c801-422e-a608-1eec5af203ba}</x14:id>
        </ext>
      </extLst>
    </cfRule>
    <cfRule type="dataBar" priority="6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{20ef4d33-d07e-4f0a-b3af-b58f6616853f}</x14:id>
        </ext>
      </extLst>
    </cfRule>
    <cfRule type="dataBar" priority="7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{fe2938c1-c244-4963-933b-3545feac8785}</x14:id>
        </ext>
      </extLst>
    </cfRule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{61b8d290-ad90-453b-821a-e8db60a2b195}</x14:id>
        </ext>
      </extLst>
    </cfRule>
  </conditionalFormatting>
  <conditionalFormatting sqref="F182:F186">
    <cfRule type="dataBar" priority="6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{cd5154b7-411a-4493-ab36-70c4a1e353b3}</x14:id>
        </ext>
      </extLst>
    </cfRule>
    <cfRule type="dataBar" priority="7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{f8dca45a-8fbf-43de-84be-b4c81132cdbb}</x14:id>
        </ext>
      </extLst>
    </cfRule>
  </conditionalFormatting>
  <conditionalFormatting sqref="F190:F199">
    <cfRule type="dataBar" priority="6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{57853d06-8117-4294-9bd8-9a31bc58a871}</x14:id>
        </ext>
      </extLst>
    </cfRule>
    <cfRule type="dataBar" priority="6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{3505406e-28ff-4fe7-bf33-47cdeffe0783}</x14:id>
        </ext>
      </extLst>
    </cfRule>
    <cfRule type="dataBar" priority="7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{c45eb6e5-8be1-44e7-a9e2-b5ba8b6005d7}</x14:id>
        </ext>
      </extLst>
    </cfRule>
    <cfRule type="dataBar" priority="7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{58d1a5fb-1dd0-4d23-9728-6b31abfa950f}</x14:id>
        </ext>
      </extLst>
    </cfRule>
  </conditionalFormatting>
  <conditionalFormatting sqref="F200:F201">
    <cfRule type="dataBar" priority="16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{5e154464-e720-44f6-bd31-b6ce324fac6b}</x14:id>
        </ext>
      </extLst>
    </cfRule>
  </conditionalFormatting>
  <conditionalFormatting sqref="F212:F216"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{9d3f213a-428c-4519-8b55-439f9d6d60db}</x14:id>
        </ext>
      </extLst>
    </cfRule>
    <cfRule type="dataBar" priority="46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{0288c91d-5b23-466f-bb1a-d9d77f8b3dc2}</x14:id>
        </ext>
      </extLst>
    </cfRule>
    <cfRule type="dataBar" priority="56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{720836e2-03a6-40c7-a20d-0980f6271ccb}</x14:id>
        </ext>
      </extLst>
    </cfRule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{1c3e38e9-696b-4df3-8e67-8ae8044bd72d}</x14:id>
        </ext>
      </extLst>
    </cfRule>
  </conditionalFormatting>
  <conditionalFormatting sqref="F219:F223">
    <cfRule type="dataBar" priority="47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{86041778-5327-4b71-8076-2cbdbda7430a}</x14:id>
        </ext>
      </extLst>
    </cfRule>
    <cfRule type="dataBar" priority="5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{4a1fe8a3-4819-4492-b96e-0bc033b9233f}</x14:id>
        </ext>
      </extLst>
    </cfRule>
  </conditionalFormatting>
  <conditionalFormatting sqref="F227:F236">
    <cfRule type="dataBar" priority="48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{cf03bd9a-c359-4c2e-aea7-0ef20eb726d2}</x14:id>
        </ext>
      </extLst>
    </cfRule>
    <cfRule type="dataBar" priority="49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{16950e31-81c4-453c-93d8-8c0fd94383b3}</x14:id>
        </ext>
      </extLst>
    </cfRule>
    <cfRule type="dataBar" priority="50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{e1af85e2-d287-4cf5-80c8-5753c8cda534}</x14:id>
        </ext>
      </extLst>
    </cfRule>
    <cfRule type="dataBar" priority="58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{0e78f762-e273-40c3-a688-f7285ddef395}</x14:id>
        </ext>
      </extLst>
    </cfRule>
  </conditionalFormatting>
  <conditionalFormatting sqref="F237:F238">
    <cfRule type="dataBar" priority="16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{e2378b0f-5ccc-48c7-b325-d5c1291c8e09}</x14:id>
        </ext>
      </extLst>
    </cfRule>
  </conditionalFormatting>
  <conditionalFormatting sqref="G27:G31">
    <cfRule type="containsText" dxfId="3" priority="41" operator="between" text="Complete">
      <formula>NOT(ISERROR(SEARCH("Complete",G27)))</formula>
    </cfRule>
    <cfRule type="containsText" dxfId="4" priority="42" operator="between" text="In Progress">
      <formula>NOT(ISERROR(SEARCH("In Progress",G27)))</formula>
    </cfRule>
  </conditionalFormatting>
  <conditionalFormatting sqref="G34:G38">
    <cfRule type="containsText" dxfId="3" priority="29" operator="between" text="Complete">
      <formula>NOT(ISERROR(SEARCH("Complete",G34)))</formula>
    </cfRule>
    <cfRule type="containsText" dxfId="4" priority="30" operator="between" text="In Progress">
      <formula>NOT(ISERROR(SEARCH("In Progress",G34)))</formula>
    </cfRule>
  </conditionalFormatting>
  <conditionalFormatting sqref="G42:G51">
    <cfRule type="containsText" dxfId="4" priority="1" operator="between" text="In Progress">
      <formula>NOT(ISERROR(SEARCH("In Progress",G42)))</formula>
    </cfRule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</conditionalFormatting>
  <conditionalFormatting sqref="G64:G68">
    <cfRule type="containsText" dxfId="3" priority="39" operator="between" text="Complete">
      <formula>NOT(ISERROR(SEARCH("Complete",G64)))</formula>
    </cfRule>
    <cfRule type="containsText" dxfId="4" priority="40" operator="between" text="In Progress">
      <formula>NOT(ISERROR(SEARCH("In Progress",G64)))</formula>
    </cfRule>
  </conditionalFormatting>
  <conditionalFormatting sqref="G71:G75">
    <cfRule type="containsText" dxfId="3" priority="27" operator="between" text="Complete">
      <formula>NOT(ISERROR(SEARCH("Complete",G71)))</formula>
    </cfRule>
    <cfRule type="containsText" dxfId="4" priority="28" operator="between" text="In Progress">
      <formula>NOT(ISERROR(SEARCH("In Progress",G71)))</formula>
    </cfRule>
  </conditionalFormatting>
  <conditionalFormatting sqref="G79:G88">
    <cfRule type="containsText" dxfId="4" priority="4" operator="between" text="In Progress">
      <formula>NOT(ISERROR(SEARCH("In Progress",G79)))</formula>
    </cfRule>
    <cfRule type="containsText" dxfId="3" priority="5" operator="between" text="Complete">
      <formula>NOT(ISERROR(SEARCH("Complete",G79)))</formula>
    </cfRule>
    <cfRule type="containsText" dxfId="5" priority="6" operator="between" text="In Progress">
      <formula>NOT(ISERROR(SEARCH("In Progress",G79)))</formula>
    </cfRule>
  </conditionalFormatting>
  <conditionalFormatting sqref="G101:G105">
    <cfRule type="containsText" dxfId="3" priority="37" operator="between" text="Complete">
      <formula>NOT(ISERROR(SEARCH("Complete",G101)))</formula>
    </cfRule>
    <cfRule type="containsText" dxfId="4" priority="38" operator="between" text="In Progress">
      <formula>NOT(ISERROR(SEARCH("In Progress",G101)))</formula>
    </cfRule>
  </conditionalFormatting>
  <conditionalFormatting sqref="G108:G112">
    <cfRule type="containsText" dxfId="3" priority="25" operator="between" text="Complete">
      <formula>NOT(ISERROR(SEARCH("Complete",G108)))</formula>
    </cfRule>
    <cfRule type="containsText" dxfId="4" priority="26" operator="between" text="In Progress">
      <formula>NOT(ISERROR(SEARCH("In Progress",G108)))</formula>
    </cfRule>
  </conditionalFormatting>
  <conditionalFormatting sqref="G116:G125">
    <cfRule type="containsText" dxfId="4" priority="7" operator="between" text="In Progress">
      <formula>NOT(ISERROR(SEARCH("In Progress",G116)))</formula>
    </cfRule>
    <cfRule type="containsText" dxfId="3" priority="8" operator="between" text="Complete">
      <formula>NOT(ISERROR(SEARCH("Complete",G116)))</formula>
    </cfRule>
    <cfRule type="containsText" dxfId="5" priority="9" operator="between" text="In Progress">
      <formula>NOT(ISERROR(SEARCH("In Progress",G116)))</formula>
    </cfRule>
  </conditionalFormatting>
  <conditionalFormatting sqref="G138:G142">
    <cfRule type="containsText" dxfId="3" priority="35" operator="between" text="Complete">
      <formula>NOT(ISERROR(SEARCH("Complete",G138)))</formula>
    </cfRule>
    <cfRule type="containsText" dxfId="4" priority="36" operator="between" text="In Progress">
      <formula>NOT(ISERROR(SEARCH("In Progress",G138)))</formula>
    </cfRule>
  </conditionalFormatting>
  <conditionalFormatting sqref="G145:G149">
    <cfRule type="containsText" dxfId="3" priority="23" operator="between" text="Complete">
      <formula>NOT(ISERROR(SEARCH("Complete",G145)))</formula>
    </cfRule>
    <cfRule type="containsText" dxfId="4" priority="24" operator="between" text="In Progress">
      <formula>NOT(ISERROR(SEARCH("In Progress",G145)))</formula>
    </cfRule>
  </conditionalFormatting>
  <conditionalFormatting sqref="G153:G162">
    <cfRule type="containsText" dxfId="4" priority="10" operator="between" text="In Progress">
      <formula>NOT(ISERROR(SEARCH("In Progress",G153)))</formula>
    </cfRule>
    <cfRule type="containsText" dxfId="3" priority="11" operator="between" text="Complete">
      <formula>NOT(ISERROR(SEARCH("Complete",G153)))</formula>
    </cfRule>
    <cfRule type="containsText" dxfId="5" priority="12" operator="between" text="In Progress">
      <formula>NOT(ISERROR(SEARCH("In Progress",G153)))</formula>
    </cfRule>
  </conditionalFormatting>
  <conditionalFormatting sqref="G175:G179">
    <cfRule type="containsText" dxfId="3" priority="33" operator="between" text="Complete">
      <formula>NOT(ISERROR(SEARCH("Complete",G175)))</formula>
    </cfRule>
    <cfRule type="containsText" dxfId="4" priority="34" operator="between" text="In Progress">
      <formula>NOT(ISERROR(SEARCH("In Progress",G175)))</formula>
    </cfRule>
  </conditionalFormatting>
  <conditionalFormatting sqref="G182:G186">
    <cfRule type="containsText" dxfId="3" priority="21" operator="between" text="Complete">
      <formula>NOT(ISERROR(SEARCH("Complete",G182)))</formula>
    </cfRule>
    <cfRule type="containsText" dxfId="4" priority="22" operator="between" text="In Progress">
      <formula>NOT(ISERROR(SEARCH("In Progress",G182)))</formula>
    </cfRule>
  </conditionalFormatting>
  <conditionalFormatting sqref="G190:G199">
    <cfRule type="containsText" dxfId="4" priority="13" operator="between" text="In Progress">
      <formula>NOT(ISERROR(SEARCH("In Progress",G190)))</formula>
    </cfRule>
    <cfRule type="containsText" dxfId="3" priority="14" operator="between" text="Complete">
      <formula>NOT(ISERROR(SEARCH("Complete",G190)))</formula>
    </cfRule>
    <cfRule type="containsText" dxfId="5" priority="15" operator="between" text="In Progress">
      <formula>NOT(ISERROR(SEARCH("In Progress",G190)))</formula>
    </cfRule>
  </conditionalFormatting>
  <conditionalFormatting sqref="G212:G216">
    <cfRule type="containsText" dxfId="3" priority="31" operator="between" text="Complete">
      <formula>NOT(ISERROR(SEARCH("Complete",G212)))</formula>
    </cfRule>
    <cfRule type="containsText" dxfId="4" priority="32" operator="between" text="In Progress">
      <formula>NOT(ISERROR(SEARCH("In Progress",G212)))</formula>
    </cfRule>
  </conditionalFormatting>
  <conditionalFormatting sqref="G219:G223">
    <cfRule type="containsText" dxfId="3" priority="19" operator="between" text="Complete">
      <formula>NOT(ISERROR(SEARCH("Complete",G219)))</formula>
    </cfRule>
    <cfRule type="containsText" dxfId="4" priority="20" operator="between" text="In Progress">
      <formula>NOT(ISERROR(SEARCH("In Progress",G219)))</formula>
    </cfRule>
  </conditionalFormatting>
  <conditionalFormatting sqref="G227:G236">
    <cfRule type="containsText" dxfId="4" priority="16" operator="between" text="In Progress">
      <formula>NOT(ISERROR(SEARCH("In Progress",G227)))</formula>
    </cfRule>
    <cfRule type="containsText" dxfId="3" priority="17" operator="between" text="Complete">
      <formula>NOT(ISERROR(SEARCH("Complete",G227)))</formula>
    </cfRule>
    <cfRule type="containsText" dxfId="5" priority="18" operator="between" text="In Progress">
      <formula>NOT(ISERROR(SEARCH("In Progress",G227)))</formula>
    </cfRule>
  </conditionalFormatting>
  <conditionalFormatting sqref="H242:H251">
    <cfRule type="dataBar" priority="1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{aaa36bf1-1c43-45a5-a9e2-e2201c11ef79}</x14:id>
        </ext>
      </extLst>
    </cfRule>
  </conditionalFormatting>
  <conditionalFormatting sqref="D5:E14;D4;E3:E4">
    <cfRule type="dataBar" priority="16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{94b18891-e9bb-4f76-86bc-88da41984059}</x14:id>
        </ext>
      </extLst>
    </cfRule>
  </conditionalFormatting>
  <conditionalFormatting sqref="F34:F38;F52:F53;F27:F31;F20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{9980a406-75d1-499c-bc51-21b7c60e2bae}</x14:id>
        </ext>
      </extLst>
    </cfRule>
  </conditionalFormatting>
  <conditionalFormatting sqref="F71:F75;F64:F68;F57">
    <cfRule type="dataBar" priority="13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{977b7daf-2797-4c3d-912e-fa9ee28ebb68}</x14:id>
        </ext>
      </extLst>
    </cfRule>
  </conditionalFormatting>
  <conditionalFormatting sqref="F108:F112;F101:F105;F94">
    <cfRule type="dataBar" priority="11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{4e10c378-3a44-4630-9608-a0f8ea0b7fdf}</x14:id>
        </ext>
      </extLst>
    </cfRule>
  </conditionalFormatting>
  <conditionalFormatting sqref="F145:F149;F138:F142;F131">
    <cfRule type="dataBar" priority="9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{a1d565cf-5b06-437b-aecb-a21b87a129f0}</x14:id>
        </ext>
      </extLst>
    </cfRule>
  </conditionalFormatting>
  <conditionalFormatting sqref="F182:F186;F175:F179;F168">
    <cfRule type="dataBar" priority="7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{b16c7a6b-e843-4d56-a7c7-75ec2f0d4829}</x14:id>
        </ext>
      </extLst>
    </cfRule>
  </conditionalFormatting>
  <conditionalFormatting sqref="F219:F223;F212:F216;F205">
    <cfRule type="dataBar" priority="5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{419fb65e-0c68-4189-b204-052cbf91e9b5}</x14:id>
        </ext>
      </extLst>
    </cfRule>
  </conditionalFormatting>
  <hyperlinks>
    <hyperlink ref="D71:E71" r:id="rId2" display="https://www.geeksforgeeks.org/problems/power-using-recursion/1?page=1&amp;category=Recursion&amp;sortBy=difficulty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13207-f1af-4d33-b2d5-4a436f34f2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a37a8f0-f486-40de-a5c4-e627d655e5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66793a1-aadb-4677-95b0-8b6544d0a1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d6a4072-67cb-43c8-98a6-91b1bb7e8d8f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216633a8-c235-41d1-967e-85add44adc8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1785897-c234-4fd4-95dc-0298141af2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a4df62-5413-42ca-8004-1b70276dbd5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37885eb-b9b4-469c-a430-faceeeef41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0c4d75c-f97e-4104-91db-87c9e247ddf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9234eb4c-cba5-4ad0-8281-228f9981421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cb070c-d1e9-4476-906f-edcfcb10773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8250d4a-e2c7-4b5f-bdcb-09dd6dedae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5279d5d-c263-438a-a4b9-507b4d99657d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af52a0b-a838-4484-815f-1b9378cc7f0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5be1eb2-f2bd-4ce7-bb54-5397ca2127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a052396-8ef2-4e56-aca1-f03ae38c7b5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c7c8425-2781-4cbf-8383-978048ffbd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49127aa-bb82-4d12-a459-37c3212a23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1c1512ef-2976-4047-8be9-cec032ebff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e199ac4-4c77-4daf-90a8-f878604de9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71aa22b-774f-4bf3-9ff9-96d731cd91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2620707-6d99-4279-8623-9ce025d084b0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611238cf-5405-4793-b056-b622ffb466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0ae059e-b633-4adf-8bd0-69cfef4504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82f221c-f917-401e-bcbc-baa26dec988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9ff6951-273e-4211-accb-7a612751b5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d38db93-33dc-43cd-9311-f6fd0615a6a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15b0fcf2-0810-4039-81d4-2433eabd469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157a572-87a1-48b3-86d0-a395d55385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671d6d2-1856-41ac-b7c4-409e3b97d97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49c311c-2e58-4efc-b5de-15049b058ce0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2a958c48-e364-4f96-b335-ef7e84596a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9c88e93-499a-469a-a335-b9e75ff95c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0fe946-3bf1-43cc-a379-717d01d484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a407d9f4-6aed-4230-a4a1-0e2d8e9865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87c25eb-6571-4a62-9eeb-cffa553136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88468c2c-a1b2-476e-be19-1dfd138a04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2054574-25cf-4faa-8beb-bbbcfb9af59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95f9231-a68a-4cf7-804e-5ddbdc7fe46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8afff5f-56a4-4e48-9281-21bdb829c635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fc12d5e0-63b9-4cf9-bb90-1a22e7f90b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e6f62b-f98c-45fb-92ae-95ba00f43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bd9a8d5-bfea-4751-a837-fb55016cd62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c17f7977-951e-4903-9406-ce32837463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462c70b-57e1-4978-9c87-80fc3cd4a0f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77279763-5f61-4f8e-9d56-7398e70b52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5478c9a-28e6-472c-bfb9-a10f81404f9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77391c4-e818-4543-91ad-a2eb02017db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0feeddb-6fdf-4709-b3a6-29fe2f116434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3cfac1ca-7ce6-4841-909f-9c8e809eab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2b15f5c-47e8-495e-96f8-2eec9569b1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442e1a-42d8-408b-bbf4-cf2217360c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a1234da-e599-4219-81c7-0f8f060cab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86015e2-87ad-4b9a-b375-15a63d5720b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2d2cb4bb-6aec-4fb5-b8f2-9073422930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d425f5a-028c-464d-90d4-ef4ca30bf0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6b56b66-2b17-4c45-bab7-8609cbcf46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1b4abe-d062-49cb-adeb-9a9e23a545d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29918ba0-eb2d-4213-8079-f4f00fedfa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72638b9-2c86-4ce7-b5c4-da1acfe2f7b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73b0bdae-27bf-4a8a-9698-0c0830eef5b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b505f23-d130-4ca9-9048-a0905ca5c8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4c3860-68af-456f-9c62-040268c0c9e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a371986-db38-4da4-a40e-a5d555219b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5a8e4c44-5675-44ea-b2f8-9fb6542780d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2e54a92-45c4-4bf9-b9d6-9df8315c288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8bb6d99-6429-4515-bc79-ddf3ee9616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656497-dfb5-4000-aa87-e1e8d13463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2f3364d7-5695-4d8f-93b9-47ed86ee38e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d5f1811-a41c-4e38-af7a-8031afbc03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ca9eb7f2-bf7b-4897-baef-08de51782dc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dae7746-b143-4866-9d25-3b6cb393cf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1a04acf-7859-46ce-afe3-2f1688188a2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828459-7fc8-4ea5-b269-a3667e3831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3762662d-e5d6-45ea-bb27-558977e8c3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1daaf275-ed15-4446-844d-6750bee639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d2cc8c7-945b-495e-a2ac-c2163c1ac5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64c197b-6189-4b68-ba9b-89a96fc0fd8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633ecc0-1003-42a7-abfb-ec404db3e1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2aa9e702-bfa3-4840-85cf-22dc15fd79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1a31db-9d8c-43ed-b574-9b0899842a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f7c876ac-103f-481a-a807-1c37b7710c6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9b66923-a0d4-49d3-98c2-e8385e8690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3575bcb-c3d5-493e-9fc9-ed61e922344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8f344c2-cb7f-4bb9-a8c4-8c77ab7cf60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38955b51-1ba5-4ad3-8465-eed58c0b35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9b11ae8d-9a24-46d8-8aff-3d245d2ac9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c9aeb5d-0ec5-46f3-8e54-beff7b6b795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fb9aaf6-77ef-4900-af17-7e4d117410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8cc5ad7-b0f1-4e36-8c8e-10730ffc37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4feb7a63-173d-4d51-8f04-f9100a991e8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dfebc5b-ef51-48dd-a1a2-c1372841324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ab5fe0c0-d83b-43c3-ad5b-60d48c4c1b2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c2cc2a9-60e3-4e8a-ac94-58372ccfd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3f70cd8-f5fe-4629-9be4-2165092596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b7d8043-2cc1-49bf-8d85-e4aaa142d5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9da4b5b3-6b43-4ff3-b1d1-937d3b4e40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2dab4f7c-c801-422e-a608-1eec5af203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0ef4d33-d07e-4f0a-b3af-b58f661685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e2938c1-c244-4963-933b-3545feac878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1b8d290-ad90-453b-821a-e8db60a2b19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cd5154b7-411a-4493-ab36-70c4a1e353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8dca45a-8fbf-43de-84be-b4c81132cdb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57853d06-8117-4294-9bd8-9a31bc58a8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505406e-28ff-4fe7-bf33-47cdeffe07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45eb6e5-8be1-44e7-a9e2-b5ba8b6005d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8d1a5fb-1dd0-4d23-9728-6b31abfa950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5e154464-e720-44f6-bd31-b6ce324fac6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9d3f213a-428c-4519-8b55-439f9d6d60d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288c91d-5b23-466f-bb1a-d9d77f8b3d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20836e2-03a6-40c7-a20d-0980f6271c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c3e38e9-696b-4df3-8e67-8ae8044bd7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86041778-5327-4b71-8076-2cbdbda743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a1fe8a3-4819-4492-b96e-0bc033b9233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cf03bd9a-c359-4c2e-aea7-0ef20eb726d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6950e31-81c4-453c-93d8-8c0fd94383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1af85e2-d287-4cf5-80c8-5753c8cda5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e78f762-e273-40c3-a688-f7285ddef3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e2378b0f-5ccc-48c7-b325-d5c1291c8e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aaa36bf1-1c43-45a5-a9e2-e2201c11ef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94b18891-e9bb-4f76-86bc-88da419840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9980a406-75d1-499c-bc51-21b7c60e2b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F34:F38;F52:F53;F27:F31;F20</xm:sqref>
        </x14:conditionalFormatting>
        <x14:conditionalFormatting xmlns:xm="http://schemas.microsoft.com/office/excel/2006/main">
          <x14:cfRule type="dataBar" id="{977b7daf-2797-4c3d-912e-fa9ee28ebb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4e10c378-3a44-4630-9608-a0f8ea0b7fd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a1d565cf-5b06-437b-aecb-a21b87a129f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b16c7a6b-e843-4d56-a7c7-75ec2f0d48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419fb65e-0c68-4189-b204-052cbf91e9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6"/>
  <sheetViews>
    <sheetView zoomScale="60" zoomScaleNormal="60" topLeftCell="A98" workbookViewId="0">
      <selection activeCell="D3" sqref="D3:D14"/>
    </sheetView>
  </sheetViews>
  <sheetFormatPr defaultColWidth="9.144" defaultRowHeight="14.4"/>
  <cols>
    <col min="1" max="1" width="9.144" style="1"/>
    <col min="2" max="2" width="45.568" style="1" customWidth="1"/>
    <col min="3" max="9" width="30.712" style="1" customWidth="1"/>
    <col min="10" max="11" width="50.712" style="1" customWidth="1"/>
    <col min="12" max="15" width="30.568" style="1" customWidth="1"/>
    <col min="16" max="16384" width="9.144" style="1"/>
  </cols>
  <sheetData>
    <row r="1" ht="15.15"/>
    <row r="2" ht="30" customHeight="1" spans="2:5">
      <c r="B2" s="2" t="s">
        <v>42</v>
      </c>
      <c r="C2" s="3"/>
      <c r="D2" s="4" t="s">
        <v>43</v>
      </c>
      <c r="E2" s="4" t="s">
        <v>44</v>
      </c>
    </row>
    <row r="3" ht="30" customHeight="1" spans="2:5">
      <c r="B3" s="5" t="s">
        <v>45</v>
      </c>
      <c r="C3" s="6"/>
      <c r="D3" s="7"/>
      <c r="E3" s="72">
        <v>1</v>
      </c>
    </row>
    <row r="4" ht="30" customHeight="1" spans="2:11">
      <c r="B4" s="8" t="s">
        <v>46</v>
      </c>
      <c r="C4" s="9"/>
      <c r="D4" s="10"/>
      <c r="E4" s="72">
        <v>1</v>
      </c>
      <c r="G4" s="73" t="s">
        <v>20</v>
      </c>
      <c r="H4" s="74"/>
      <c r="J4" s="135" t="s">
        <v>47</v>
      </c>
      <c r="K4" s="136">
        <f>B20</f>
        <v>45681</v>
      </c>
    </row>
    <row r="5" ht="30" customHeight="1" spans="2:11">
      <c r="B5" s="8" t="s">
        <v>48</v>
      </c>
      <c r="C5" s="9"/>
      <c r="D5" s="10"/>
      <c r="E5" s="72">
        <v>0.5</v>
      </c>
      <c r="G5" s="75">
        <f>'PROGRESS REPORT '!AA3</f>
        <v>2</v>
      </c>
      <c r="H5" s="76"/>
      <c r="J5" s="137"/>
      <c r="K5" s="138"/>
    </row>
    <row r="6" ht="30" customHeight="1" spans="2:11">
      <c r="B6" s="8" t="s">
        <v>49</v>
      </c>
      <c r="C6" s="9"/>
      <c r="D6" s="10"/>
      <c r="E6" s="72"/>
      <c r="J6" s="137" t="str">
        <f t="shared" ref="J6:K10" si="0">C34</f>
        <v>Saturday - Coderbyte assessment</v>
      </c>
      <c r="K6" s="139" t="str">
        <f t="shared" si="0"/>
        <v>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</v>
      </c>
    </row>
    <row r="7" ht="30" customHeight="1" spans="2:11">
      <c r="B7" s="11" t="s">
        <v>50</v>
      </c>
      <c r="C7" s="12"/>
      <c r="D7" s="10"/>
      <c r="E7" s="72"/>
      <c r="J7" s="140" t="str">
        <f t="shared" si="0"/>
        <v>Geek 4 Geeks</v>
      </c>
      <c r="K7" s="141">
        <f t="shared" si="0"/>
        <v>0</v>
      </c>
    </row>
    <row r="8" ht="30" customHeight="1" spans="2:11">
      <c r="B8" s="11" t="s">
        <v>51</v>
      </c>
      <c r="C8" s="12"/>
      <c r="D8" s="10"/>
      <c r="E8" s="72"/>
      <c r="J8" s="140">
        <f t="shared" si="0"/>
        <v>0</v>
      </c>
      <c r="K8" s="141">
        <f t="shared" si="0"/>
        <v>0</v>
      </c>
    </row>
    <row r="9" ht="30" customHeight="1" spans="2:11">
      <c r="B9" s="11" t="s">
        <v>52</v>
      </c>
      <c r="C9" s="12"/>
      <c r="D9" s="10"/>
      <c r="E9" s="72"/>
      <c r="J9" s="140">
        <f t="shared" si="0"/>
        <v>0</v>
      </c>
      <c r="K9" s="141">
        <f t="shared" si="0"/>
        <v>0</v>
      </c>
    </row>
    <row r="10" ht="30" customHeight="1" spans="2:11">
      <c r="B10" s="11" t="s">
        <v>53</v>
      </c>
      <c r="C10" s="12"/>
      <c r="D10" s="10"/>
      <c r="E10" s="72"/>
      <c r="J10" s="142">
        <f t="shared" si="0"/>
        <v>0</v>
      </c>
      <c r="K10" s="143">
        <f t="shared" si="0"/>
        <v>0</v>
      </c>
    </row>
    <row r="11" ht="30" customHeight="1" spans="2:11">
      <c r="B11" s="13" t="s">
        <v>54</v>
      </c>
      <c r="C11" s="14"/>
      <c r="D11" s="10"/>
      <c r="E11" s="72">
        <v>0.5</v>
      </c>
      <c r="J11" s="137" t="str">
        <f t="shared" ref="J11:J20" si="1">C42</f>
        <v>Create a Rest API - made changed</v>
      </c>
      <c r="K11" s="138"/>
    </row>
    <row r="12" ht="30" customHeight="1" spans="2:11">
      <c r="B12" s="13" t="s">
        <v>55</v>
      </c>
      <c r="C12" s="14"/>
      <c r="D12" s="10"/>
      <c r="E12" s="72"/>
      <c r="J12" s="140" t="str">
        <f t="shared" si="1"/>
        <v>Bank accounts part 2 - no changes</v>
      </c>
      <c r="K12" s="144"/>
    </row>
    <row r="13" ht="30" customHeight="1" spans="2:11">
      <c r="B13" s="13" t="s">
        <v>56</v>
      </c>
      <c r="C13" s="14"/>
      <c r="D13" s="10"/>
      <c r="E13" s="72"/>
      <c r="J13" s="140">
        <f t="shared" si="1"/>
        <v>0</v>
      </c>
      <c r="K13" s="144"/>
    </row>
    <row r="14" ht="30" customHeight="1" spans="2:11">
      <c r="B14" s="8" t="s">
        <v>57</v>
      </c>
      <c r="C14" s="9"/>
      <c r="D14" s="15"/>
      <c r="E14" s="77"/>
      <c r="J14" s="140" t="str">
        <f t="shared" si="1"/>
        <v>Consume GitHub Add Tests - opened pr</v>
      </c>
      <c r="K14" s="144"/>
    </row>
    <row r="15" ht="30" customHeight="1" spans="2:11">
      <c r="B15" s="16" t="s">
        <v>21</v>
      </c>
      <c r="C15" s="17"/>
      <c r="D15" s="17"/>
      <c r="E15" s="78"/>
      <c r="J15" s="140" t="str">
        <f t="shared" si="1"/>
        <v>Building an online business - continued</v>
      </c>
      <c r="K15" s="144"/>
    </row>
    <row r="16" ht="30" customHeight="1" spans="2:11">
      <c r="B16" s="18">
        <f ca="1">'PROGRESS REPORT '!AB3</f>
        <v>9.03445413034456</v>
      </c>
      <c r="C16" s="19"/>
      <c r="D16" s="19"/>
      <c r="E16" s="79"/>
      <c r="J16" s="140" t="str">
        <f t="shared" si="1"/>
        <v>optimizations and big-O - continued</v>
      </c>
      <c r="K16" s="144"/>
    </row>
    <row r="17" spans="10:11">
      <c r="J17" s="140">
        <f t="shared" si="1"/>
        <v>0</v>
      </c>
      <c r="K17" s="144"/>
    </row>
    <row r="18" ht="15.15" spans="10:11">
      <c r="J18" s="140">
        <f t="shared" si="1"/>
        <v>0</v>
      </c>
      <c r="K18" s="144"/>
    </row>
    <row r="19" ht="21.75" customHeight="1" spans="2:14">
      <c r="B19" s="20" t="s">
        <v>58</v>
      </c>
      <c r="C19" s="21" t="s">
        <v>59</v>
      </c>
      <c r="D19" s="20" t="s">
        <v>60</v>
      </c>
      <c r="E19" s="80"/>
      <c r="F19" s="81" t="s">
        <v>44</v>
      </c>
      <c r="G19" s="21" t="s">
        <v>61</v>
      </c>
      <c r="H19" s="80" t="s">
        <v>62</v>
      </c>
      <c r="J19" s="140">
        <f t="shared" si="1"/>
        <v>0</v>
      </c>
      <c r="K19" s="144"/>
      <c r="M19" s="169"/>
      <c r="N19" s="170"/>
    </row>
    <row r="20" ht="15.95" customHeight="1" spans="2:14">
      <c r="B20" s="22">
        <v>45681</v>
      </c>
      <c r="C20" s="23">
        <v>0.208333333333333</v>
      </c>
      <c r="D20" s="24" t="s">
        <v>63</v>
      </c>
      <c r="E20" s="82"/>
      <c r="F20" s="83">
        <v>1</v>
      </c>
      <c r="G20" s="84" t="str">
        <f>IF(F20=100%,"Complete",IF(AND(F20&lt;100%,F20&gt;0%),"In Progress","Not Started"))</f>
        <v>Complete</v>
      </c>
      <c r="H20" s="82"/>
      <c r="J20" s="140">
        <f t="shared" si="1"/>
        <v>0</v>
      </c>
      <c r="K20" s="144"/>
      <c r="M20" s="171"/>
      <c r="N20" s="171"/>
    </row>
    <row r="21" ht="15.95" customHeight="1" spans="2:14">
      <c r="B21" s="22"/>
      <c r="C21" s="25">
        <v>0.25</v>
      </c>
      <c r="D21" s="26"/>
      <c r="E21" s="85"/>
      <c r="F21" s="86"/>
      <c r="G21" s="87"/>
      <c r="H21" s="85"/>
      <c r="J21" s="145"/>
      <c r="K21" s="146"/>
      <c r="M21" s="159"/>
      <c r="N21" s="159"/>
    </row>
    <row r="22" ht="15.95" customHeight="1" spans="2:14">
      <c r="B22" s="22"/>
      <c r="C22" s="25">
        <v>0.291666666666666</v>
      </c>
      <c r="D22" s="26"/>
      <c r="E22" s="85"/>
      <c r="F22" s="86"/>
      <c r="G22" s="87"/>
      <c r="H22" s="85"/>
      <c r="J22" s="147" t="s">
        <v>64</v>
      </c>
      <c r="K22" s="148"/>
      <c r="M22" s="159"/>
      <c r="N22" s="159"/>
    </row>
    <row r="23" ht="15.95" customHeight="1" spans="2:14">
      <c r="B23" s="22"/>
      <c r="C23" s="25">
        <v>0.333333333333333</v>
      </c>
      <c r="D23" s="26"/>
      <c r="E23" s="85"/>
      <c r="F23" s="86"/>
      <c r="G23" s="87"/>
      <c r="H23" s="85"/>
      <c r="J23" s="149">
        <f t="shared" ref="J23:J27" si="2">C27</f>
        <v>0</v>
      </c>
      <c r="K23" s="139"/>
      <c r="M23" s="159"/>
      <c r="N23" s="159"/>
    </row>
    <row r="24" ht="15.95" customHeight="1" spans="2:14">
      <c r="B24" s="22"/>
      <c r="C24" s="27">
        <v>0.375</v>
      </c>
      <c r="D24" s="28"/>
      <c r="E24" s="88"/>
      <c r="F24" s="89"/>
      <c r="G24" s="90"/>
      <c r="H24" s="88"/>
      <c r="J24" s="150">
        <f t="shared" si="2"/>
        <v>0</v>
      </c>
      <c r="K24" s="141"/>
      <c r="M24" s="159"/>
      <c r="N24" s="159"/>
    </row>
    <row r="25" ht="15.95" customHeight="1" spans="2:14">
      <c r="B25" s="22"/>
      <c r="C25" s="29" t="s">
        <v>64</v>
      </c>
      <c r="D25" s="30"/>
      <c r="E25" s="30"/>
      <c r="F25" s="30"/>
      <c r="G25" s="30"/>
      <c r="H25" s="91"/>
      <c r="J25" s="150">
        <f t="shared" si="2"/>
        <v>0</v>
      </c>
      <c r="K25" s="141"/>
      <c r="M25" s="159"/>
      <c r="N25" s="159"/>
    </row>
    <row r="26" ht="15.95" customHeight="1" spans="2:14">
      <c r="B26" s="22"/>
      <c r="C26" s="31" t="s">
        <v>65</v>
      </c>
      <c r="D26" s="32" t="s">
        <v>66</v>
      </c>
      <c r="E26" s="32" t="s">
        <v>43</v>
      </c>
      <c r="F26" s="92" t="s">
        <v>44</v>
      </c>
      <c r="G26" s="93" t="s">
        <v>61</v>
      </c>
      <c r="H26" s="92" t="s">
        <v>62</v>
      </c>
      <c r="J26" s="150">
        <f t="shared" si="2"/>
        <v>0</v>
      </c>
      <c r="K26" s="141"/>
      <c r="M26" s="159"/>
      <c r="N26" s="159"/>
    </row>
    <row r="27" ht="15.95" customHeight="1" spans="2:14">
      <c r="B27" s="22"/>
      <c r="C27" s="33"/>
      <c r="D27" s="34"/>
      <c r="E27" s="34"/>
      <c r="F27" s="94"/>
      <c r="G27" s="95" t="str">
        <f t="shared" ref="G27:G31" si="3">IF(F27=100%,"Complete",IF(AND(F27&lt;100%,F27&gt;0%),"In Progress","Not Started"))</f>
        <v>Not Started</v>
      </c>
      <c r="H27" s="96"/>
      <c r="J27" s="150">
        <f t="shared" si="2"/>
        <v>0</v>
      </c>
      <c r="K27" s="141"/>
      <c r="M27" s="159"/>
      <c r="N27" s="159"/>
    </row>
    <row r="28" ht="15.95" customHeight="1" spans="2:14">
      <c r="B28" s="22"/>
      <c r="C28" s="35"/>
      <c r="D28" s="36"/>
      <c r="E28" s="36"/>
      <c r="F28" s="97"/>
      <c r="G28" s="95" t="str">
        <f t="shared" si="3"/>
        <v>Not Started</v>
      </c>
      <c r="H28" s="98"/>
      <c r="J28" s="151"/>
      <c r="K28" s="152"/>
      <c r="M28" s="159"/>
      <c r="N28" s="159"/>
    </row>
    <row r="29" ht="15.95" customHeight="1" spans="2:14">
      <c r="B29" s="22"/>
      <c r="C29" s="35"/>
      <c r="D29" s="36"/>
      <c r="E29" s="36"/>
      <c r="F29" s="97"/>
      <c r="G29" s="95" t="str">
        <f t="shared" si="3"/>
        <v>Not Started</v>
      </c>
      <c r="H29" s="98"/>
      <c r="J29" s="153" t="s">
        <v>67</v>
      </c>
      <c r="K29" s="154">
        <f>B57</f>
        <v>45684</v>
      </c>
      <c r="M29" s="159"/>
      <c r="N29" s="159"/>
    </row>
    <row r="30" ht="15.95" customHeight="1" spans="2:14">
      <c r="B30" s="22"/>
      <c r="C30" s="35"/>
      <c r="D30" s="36"/>
      <c r="E30" s="36"/>
      <c r="F30" s="97"/>
      <c r="G30" s="95" t="str">
        <f t="shared" si="3"/>
        <v>Not Started</v>
      </c>
      <c r="H30" s="98"/>
      <c r="J30" s="137"/>
      <c r="K30" s="138"/>
      <c r="M30" s="159"/>
      <c r="N30" s="159"/>
    </row>
    <row r="31" ht="15.95" customHeight="1" spans="2:14">
      <c r="B31" s="22"/>
      <c r="C31" s="37"/>
      <c r="D31" s="38"/>
      <c r="E31" s="38"/>
      <c r="F31" s="97"/>
      <c r="G31" s="99" t="str">
        <f t="shared" si="3"/>
        <v>Not Started</v>
      </c>
      <c r="H31" s="98"/>
      <c r="J31" s="137">
        <f t="shared" ref="J31:K35" si="4">C71</f>
        <v>0</v>
      </c>
      <c r="K31" s="139">
        <f t="shared" si="4"/>
        <v>0</v>
      </c>
      <c r="M31" s="159"/>
      <c r="N31" s="159"/>
    </row>
    <row r="32" ht="15.95" customHeight="1" spans="2:14">
      <c r="B32" s="22"/>
      <c r="C32" s="39" t="s">
        <v>68</v>
      </c>
      <c r="D32" s="40"/>
      <c r="E32" s="40"/>
      <c r="F32" s="40"/>
      <c r="G32" s="40"/>
      <c r="H32" s="100"/>
      <c r="J32" s="140">
        <f t="shared" si="4"/>
        <v>0</v>
      </c>
      <c r="K32" s="141">
        <f t="shared" si="4"/>
        <v>0</v>
      </c>
      <c r="M32" s="159"/>
      <c r="N32" s="159"/>
    </row>
    <row r="33" ht="15.95" customHeight="1" spans="2:14">
      <c r="B33" s="22"/>
      <c r="C33" s="41" t="s">
        <v>69</v>
      </c>
      <c r="D33" s="41" t="s">
        <v>70</v>
      </c>
      <c r="E33" s="101"/>
      <c r="F33" s="102" t="s">
        <v>44</v>
      </c>
      <c r="G33" s="103" t="s">
        <v>61</v>
      </c>
      <c r="H33" s="104" t="s">
        <v>62</v>
      </c>
      <c r="J33" s="140">
        <f t="shared" si="4"/>
        <v>0</v>
      </c>
      <c r="K33" s="141">
        <f t="shared" si="4"/>
        <v>0</v>
      </c>
      <c r="M33" s="159"/>
      <c r="N33" s="159"/>
    </row>
    <row r="34" ht="15.95" customHeight="1" spans="2:14">
      <c r="B34" s="22"/>
      <c r="C34" s="42" t="s">
        <v>153</v>
      </c>
      <c r="D34" s="619" t="s">
        <v>154</v>
      </c>
      <c r="E34" s="648"/>
      <c r="F34" s="106"/>
      <c r="G34" s="107" t="str">
        <f t="shared" ref="G34:G57" si="5">IF(F34=100%,"Complete",IF(AND(F34&lt;100%,F34&gt;0%),"In Progress","Not Started"))</f>
        <v>Not Started</v>
      </c>
      <c r="H34" s="108"/>
      <c r="J34" s="140">
        <f t="shared" si="4"/>
        <v>0</v>
      </c>
      <c r="K34" s="141">
        <f t="shared" si="4"/>
        <v>0</v>
      </c>
      <c r="M34" s="159"/>
      <c r="N34" s="159"/>
    </row>
    <row r="35" ht="15.95" customHeight="1" spans="2:14">
      <c r="B35" s="22"/>
      <c r="C35" s="44" t="s">
        <v>155</v>
      </c>
      <c r="D35" s="45"/>
      <c r="E35" s="109"/>
      <c r="F35" s="110"/>
      <c r="G35" s="107" t="str">
        <f t="shared" si="5"/>
        <v>Not Started</v>
      </c>
      <c r="H35" s="111"/>
      <c r="J35" s="142">
        <f t="shared" si="4"/>
        <v>0</v>
      </c>
      <c r="K35" s="143">
        <f t="shared" si="4"/>
        <v>0</v>
      </c>
      <c r="M35" s="159"/>
      <c r="N35" s="159"/>
    </row>
    <row r="36" ht="15.95" customHeight="1" spans="2:14">
      <c r="B36" s="22"/>
      <c r="C36" s="44"/>
      <c r="D36" s="45"/>
      <c r="E36" s="109"/>
      <c r="F36" s="110"/>
      <c r="G36" s="107" t="str">
        <f t="shared" si="5"/>
        <v>Not Started</v>
      </c>
      <c r="H36" s="111"/>
      <c r="J36" s="149" t="str">
        <f t="shared" ref="J36:J45" si="6">C79</f>
        <v>Create a Rest API - make changes if requested</v>
      </c>
      <c r="K36" s="139"/>
      <c r="M36" s="172"/>
      <c r="N36" s="172"/>
    </row>
    <row r="37" ht="15.95" customHeight="1" spans="2:14">
      <c r="B37" s="22"/>
      <c r="C37" s="44"/>
      <c r="D37" s="45"/>
      <c r="E37" s="109"/>
      <c r="F37" s="110"/>
      <c r="G37" s="107" t="str">
        <f t="shared" si="5"/>
        <v>Not Started</v>
      </c>
      <c r="H37" s="111"/>
      <c r="J37" s="150" t="str">
        <f t="shared" si="6"/>
        <v>Bank accounts part 2 - make changes if requested</v>
      </c>
      <c r="K37" s="141"/>
      <c r="M37" s="171"/>
      <c r="N37" s="171"/>
    </row>
    <row r="38" ht="15.95" customHeight="1" spans="2:14">
      <c r="B38" s="22"/>
      <c r="C38" s="46"/>
      <c r="D38" s="47"/>
      <c r="E38" s="112"/>
      <c r="F38" s="113"/>
      <c r="G38" s="107" t="str">
        <f t="shared" si="5"/>
        <v>Not Started</v>
      </c>
      <c r="H38" s="103"/>
      <c r="J38" s="150" t="str">
        <f t="shared" si="6"/>
        <v>Consume GitHub Add Tests - make changes if requested</v>
      </c>
      <c r="K38" s="141"/>
      <c r="M38" s="171"/>
      <c r="N38" s="171"/>
    </row>
    <row r="39" ht="15.95" customHeight="1" spans="2:14">
      <c r="B39" s="22"/>
      <c r="C39" s="48">
        <v>0.541666666666667</v>
      </c>
      <c r="D39" s="49"/>
      <c r="E39" s="114"/>
      <c r="F39" s="115" t="s">
        <v>71</v>
      </c>
      <c r="G39" s="116"/>
      <c r="H39" s="117"/>
      <c r="J39" s="150">
        <f t="shared" si="6"/>
        <v>0</v>
      </c>
      <c r="K39" s="141"/>
      <c r="M39" s="171"/>
      <c r="N39" s="171"/>
    </row>
    <row r="40" ht="15.95" customHeight="1" spans="2:14">
      <c r="B40" s="22"/>
      <c r="C40" s="50" t="s">
        <v>72</v>
      </c>
      <c r="D40" s="51"/>
      <c r="E40" s="51"/>
      <c r="F40" s="51"/>
      <c r="G40" s="51"/>
      <c r="H40" s="118"/>
      <c r="J40" s="150" t="str">
        <f t="shared" si="6"/>
        <v>Building an online business - continue</v>
      </c>
      <c r="K40" s="141"/>
      <c r="M40" s="171"/>
      <c r="N40" s="171"/>
    </row>
    <row r="41" ht="15.95" customHeight="1" spans="2:14">
      <c r="B41" s="22"/>
      <c r="C41" s="52" t="s">
        <v>69</v>
      </c>
      <c r="D41" s="53"/>
      <c r="E41" s="119"/>
      <c r="F41" s="120" t="s">
        <v>44</v>
      </c>
      <c r="G41" s="120" t="s">
        <v>61</v>
      </c>
      <c r="H41" s="118" t="s">
        <v>62</v>
      </c>
      <c r="J41" s="150" t="str">
        <f t="shared" si="6"/>
        <v>optimizations and big-O - continue</v>
      </c>
      <c r="K41" s="141"/>
      <c r="M41" s="171"/>
      <c r="N41" s="171"/>
    </row>
    <row r="42" ht="15.95" customHeight="1" spans="2:14">
      <c r="B42" s="22"/>
      <c r="C42" s="54" t="s">
        <v>156</v>
      </c>
      <c r="D42" s="55"/>
      <c r="E42" s="121" t="s">
        <v>73</v>
      </c>
      <c r="F42" s="122">
        <v>1</v>
      </c>
      <c r="G42" s="123" t="str">
        <f t="shared" si="5"/>
        <v>Complete</v>
      </c>
      <c r="H42" s="124"/>
      <c r="J42" s="150">
        <f t="shared" si="6"/>
        <v>0</v>
      </c>
      <c r="K42" s="141"/>
      <c r="M42" s="171"/>
      <c r="N42" s="171"/>
    </row>
    <row r="43" ht="15.95" customHeight="1" spans="2:14">
      <c r="B43" s="22"/>
      <c r="C43" s="56" t="s">
        <v>157</v>
      </c>
      <c r="D43" s="57"/>
      <c r="E43" s="125"/>
      <c r="F43" s="126">
        <v>1</v>
      </c>
      <c r="G43" s="123" t="str">
        <f t="shared" si="5"/>
        <v>Complete</v>
      </c>
      <c r="H43" s="127"/>
      <c r="J43" s="150">
        <f t="shared" si="6"/>
        <v>0</v>
      </c>
      <c r="K43" s="141"/>
      <c r="M43" s="173"/>
      <c r="N43" s="173"/>
    </row>
    <row r="44" ht="15.95" customHeight="1" spans="2:14">
      <c r="B44" s="22"/>
      <c r="C44" s="58"/>
      <c r="D44" s="59"/>
      <c r="E44" s="125"/>
      <c r="F44" s="126"/>
      <c r="G44" s="123" t="str">
        <f t="shared" si="5"/>
        <v>Not Started</v>
      </c>
      <c r="H44" s="127"/>
      <c r="J44" s="150">
        <f t="shared" si="6"/>
        <v>0</v>
      </c>
      <c r="K44" s="141"/>
      <c r="M44" s="169"/>
      <c r="N44" s="170"/>
    </row>
    <row r="45" ht="15.95" customHeight="1" spans="2:14">
      <c r="B45" s="22"/>
      <c r="C45" s="60" t="s">
        <v>158</v>
      </c>
      <c r="D45" s="61"/>
      <c r="E45" s="128" t="s">
        <v>74</v>
      </c>
      <c r="F45" s="126">
        <v>1</v>
      </c>
      <c r="G45" s="123" t="str">
        <f t="shared" si="5"/>
        <v>Complete</v>
      </c>
      <c r="H45" s="127"/>
      <c r="J45" s="150">
        <f t="shared" si="6"/>
        <v>0</v>
      </c>
      <c r="K45" s="141"/>
      <c r="M45" s="171"/>
      <c r="N45" s="171"/>
    </row>
    <row r="46" ht="15.95" customHeight="1" spans="2:14">
      <c r="B46" s="22"/>
      <c r="C46" s="62" t="s">
        <v>159</v>
      </c>
      <c r="D46" s="63"/>
      <c r="E46" s="129" t="s">
        <v>75</v>
      </c>
      <c r="F46" s="126"/>
      <c r="G46" s="123" t="str">
        <f t="shared" si="5"/>
        <v>Not Started</v>
      </c>
      <c r="H46" s="127"/>
      <c r="J46" s="145"/>
      <c r="K46" s="146"/>
      <c r="M46" s="159"/>
      <c r="N46" s="159"/>
    </row>
    <row r="47" ht="15.95" customHeight="1" spans="2:14">
      <c r="B47" s="22"/>
      <c r="C47" s="64" t="s">
        <v>160</v>
      </c>
      <c r="D47" s="65"/>
      <c r="E47" s="130"/>
      <c r="F47" s="126"/>
      <c r="G47" s="123" t="str">
        <f t="shared" si="5"/>
        <v>Not Started</v>
      </c>
      <c r="H47" s="127"/>
      <c r="J47" s="155" t="s">
        <v>64</v>
      </c>
      <c r="K47" s="156"/>
      <c r="M47" s="159"/>
      <c r="N47" s="159"/>
    </row>
    <row r="48" ht="15.95" customHeight="1" spans="2:14">
      <c r="B48" s="22"/>
      <c r="C48" s="64"/>
      <c r="D48" s="65"/>
      <c r="E48" s="130"/>
      <c r="F48" s="126"/>
      <c r="G48" s="123" t="str">
        <f t="shared" si="5"/>
        <v>Not Started</v>
      </c>
      <c r="H48" s="127"/>
      <c r="J48" s="149" t="str">
        <f t="shared" ref="J48:J52" si="7">C64</f>
        <v>Simple Website - Build your first personal website - mokmelive@gmail.com</v>
      </c>
      <c r="K48" s="139"/>
      <c r="M48" s="159"/>
      <c r="N48" s="159"/>
    </row>
    <row r="49" ht="15.95" customHeight="1" spans="2:14">
      <c r="B49" s="22"/>
      <c r="C49" s="64"/>
      <c r="D49" s="65"/>
      <c r="E49" s="130"/>
      <c r="F49" s="126"/>
      <c r="G49" s="123" t="str">
        <f t="shared" si="5"/>
        <v>Not Started</v>
      </c>
      <c r="H49" s="127"/>
      <c r="J49" s="150">
        <f t="shared" si="7"/>
        <v>0</v>
      </c>
      <c r="K49" s="141"/>
      <c r="M49" s="159"/>
      <c r="N49" s="159"/>
    </row>
    <row r="50" ht="15.95" customHeight="1" spans="2:14">
      <c r="B50" s="22"/>
      <c r="C50" s="64"/>
      <c r="D50" s="65"/>
      <c r="E50" s="130"/>
      <c r="F50" s="126"/>
      <c r="G50" s="123" t="str">
        <f t="shared" si="5"/>
        <v>Not Started</v>
      </c>
      <c r="H50" s="127"/>
      <c r="J50" s="150">
        <f t="shared" si="7"/>
        <v>0</v>
      </c>
      <c r="K50" s="141"/>
      <c r="M50" s="159"/>
      <c r="N50" s="159"/>
    </row>
    <row r="51" ht="15.95" customHeight="1" spans="2:14">
      <c r="B51" s="66"/>
      <c r="C51" s="67"/>
      <c r="D51" s="68"/>
      <c r="E51" s="131"/>
      <c r="F51" s="132"/>
      <c r="G51" s="123" t="str">
        <f t="shared" si="5"/>
        <v>Not Started</v>
      </c>
      <c r="H51" s="133"/>
      <c r="J51" s="150">
        <f t="shared" si="7"/>
        <v>0</v>
      </c>
      <c r="K51" s="141"/>
      <c r="M51" s="159"/>
      <c r="N51" s="159"/>
    </row>
    <row r="52" ht="15" customHeight="1" spans="2:14">
      <c r="B52" s="69"/>
      <c r="C52" s="70"/>
      <c r="D52" s="71"/>
      <c r="E52" s="71"/>
      <c r="F52" s="134"/>
      <c r="G52" s="71"/>
      <c r="H52" s="71"/>
      <c r="J52" s="150">
        <f t="shared" si="7"/>
        <v>0</v>
      </c>
      <c r="K52" s="141"/>
      <c r="M52" s="159"/>
      <c r="N52" s="159"/>
    </row>
    <row r="53" ht="15" customHeight="1" spans="2:14">
      <c r="B53" s="69"/>
      <c r="C53" s="70"/>
      <c r="D53" s="71"/>
      <c r="E53" s="71"/>
      <c r="F53" s="134"/>
      <c r="G53" s="71"/>
      <c r="H53" s="71"/>
      <c r="J53" s="140" t="s">
        <v>76</v>
      </c>
      <c r="K53" s="144"/>
      <c r="M53" s="159"/>
      <c r="N53" s="159"/>
    </row>
    <row r="54" spans="10:14">
      <c r="J54" s="157" t="s">
        <v>77</v>
      </c>
      <c r="K54" s="158"/>
      <c r="M54" s="159"/>
      <c r="N54" s="159"/>
    </row>
    <row r="55" ht="15.15" spans="10:14">
      <c r="J55" s="145"/>
      <c r="K55" s="146"/>
      <c r="M55" s="159"/>
      <c r="N55" s="159"/>
    </row>
    <row r="56" ht="21.75" customHeight="1" spans="2:14">
      <c r="B56" s="20" t="s">
        <v>58</v>
      </c>
      <c r="C56" s="21" t="s">
        <v>59</v>
      </c>
      <c r="D56" s="20" t="s">
        <v>60</v>
      </c>
      <c r="E56" s="80"/>
      <c r="F56" s="81" t="s">
        <v>44</v>
      </c>
      <c r="G56" s="21" t="s">
        <v>61</v>
      </c>
      <c r="H56" s="80" t="s">
        <v>62</v>
      </c>
      <c r="J56" s="159"/>
      <c r="K56" s="159"/>
      <c r="M56" s="159"/>
      <c r="N56" s="159"/>
    </row>
    <row r="57" ht="15.15" spans="2:14">
      <c r="B57" s="22">
        <v>45684</v>
      </c>
      <c r="C57" s="23">
        <v>0.208333333333333</v>
      </c>
      <c r="D57" s="24" t="s">
        <v>63</v>
      </c>
      <c r="E57" s="82"/>
      <c r="F57" s="83"/>
      <c r="G57" s="84" t="str">
        <f t="shared" si="5"/>
        <v>Not Started</v>
      </c>
      <c r="H57" s="82"/>
      <c r="J57" s="159"/>
      <c r="K57" s="159"/>
      <c r="M57" s="159"/>
      <c r="N57" s="159"/>
    </row>
    <row r="58" ht="15.15" spans="2:14">
      <c r="B58" s="22"/>
      <c r="C58" s="25">
        <v>0.25</v>
      </c>
      <c r="D58" s="26"/>
      <c r="E58" s="85"/>
      <c r="F58" s="86"/>
      <c r="G58" s="87"/>
      <c r="H58" s="85"/>
      <c r="J58" s="160" t="s">
        <v>47</v>
      </c>
      <c r="K58" s="161">
        <f>K29</f>
        <v>45684</v>
      </c>
      <c r="M58" s="159"/>
      <c r="N58" s="159"/>
    </row>
    <row r="59" ht="15.15" spans="2:14">
      <c r="B59" s="22"/>
      <c r="C59" s="25">
        <v>0.291666666666666</v>
      </c>
      <c r="D59" s="26"/>
      <c r="E59" s="85"/>
      <c r="F59" s="86"/>
      <c r="G59" s="87"/>
      <c r="H59" s="85"/>
      <c r="J59" s="162"/>
      <c r="K59" s="163"/>
      <c r="M59" s="159"/>
      <c r="N59" s="159"/>
    </row>
    <row r="60" spans="2:14">
      <c r="B60" s="22"/>
      <c r="C60" s="25">
        <v>0.333333333333333</v>
      </c>
      <c r="D60" s="26"/>
      <c r="E60" s="85"/>
      <c r="F60" s="86"/>
      <c r="G60" s="87"/>
      <c r="H60" s="85"/>
      <c r="J60" s="162">
        <f t="shared" ref="J60:K81" si="8">J31</f>
        <v>0</v>
      </c>
      <c r="K60" s="164">
        <f t="shared" ref="K60:K61" si="9">K31</f>
        <v>0</v>
      </c>
      <c r="M60" s="159"/>
      <c r="N60" s="159"/>
    </row>
    <row r="61" ht="15.15" spans="2:14">
      <c r="B61" s="22"/>
      <c r="C61" s="27">
        <v>0.375</v>
      </c>
      <c r="D61" s="28"/>
      <c r="E61" s="88"/>
      <c r="F61" s="89"/>
      <c r="G61" s="90"/>
      <c r="H61" s="88"/>
      <c r="J61" s="165">
        <f t="shared" si="8"/>
        <v>0</v>
      </c>
      <c r="K61" s="166">
        <f t="shared" si="9"/>
        <v>0</v>
      </c>
      <c r="M61" s="172"/>
      <c r="N61" s="172"/>
    </row>
    <row r="62" ht="15.15" spans="2:14">
      <c r="B62" s="22"/>
      <c r="C62" s="29" t="s">
        <v>64</v>
      </c>
      <c r="D62" s="30"/>
      <c r="E62" s="30"/>
      <c r="F62" s="30"/>
      <c r="G62" s="30"/>
      <c r="H62" s="91"/>
      <c r="J62" s="165">
        <f t="shared" si="8"/>
        <v>0</v>
      </c>
      <c r="K62" s="166">
        <f t="shared" si="8"/>
        <v>0</v>
      </c>
      <c r="M62" s="171"/>
      <c r="N62" s="171"/>
    </row>
    <row r="63" ht="15.15" spans="2:14">
      <c r="B63" s="22"/>
      <c r="C63" s="31" t="s">
        <v>65</v>
      </c>
      <c r="D63" s="32" t="s">
        <v>66</v>
      </c>
      <c r="E63" s="32" t="s">
        <v>43</v>
      </c>
      <c r="F63" s="92" t="s">
        <v>44</v>
      </c>
      <c r="G63" s="93" t="s">
        <v>61</v>
      </c>
      <c r="H63" s="92" t="s">
        <v>62</v>
      </c>
      <c r="J63" s="165">
        <f t="shared" si="8"/>
        <v>0</v>
      </c>
      <c r="K63" s="166">
        <f t="shared" si="8"/>
        <v>0</v>
      </c>
      <c r="M63" s="171"/>
      <c r="N63" s="171"/>
    </row>
    <row r="64" ht="43.95" spans="2:14">
      <c r="B64" s="22"/>
      <c r="C64" s="33" t="s">
        <v>161</v>
      </c>
      <c r="D64" s="617" t="s">
        <v>162</v>
      </c>
      <c r="E64" s="617" t="s">
        <v>163</v>
      </c>
      <c r="F64" s="94">
        <v>1</v>
      </c>
      <c r="G64" s="95" t="str">
        <f t="shared" ref="G64:G68" si="10">IF(F64=100%,"Complete",IF(AND(F64&lt;100%,F64&gt;0%),"In Progress","Not Started"))</f>
        <v>Complete</v>
      </c>
      <c r="H64" s="96"/>
      <c r="J64" s="167">
        <f t="shared" si="8"/>
        <v>0</v>
      </c>
      <c r="K64" s="168">
        <f t="shared" si="8"/>
        <v>0</v>
      </c>
      <c r="M64" s="171"/>
      <c r="N64" s="171"/>
    </row>
    <row r="65" spans="2:14">
      <c r="B65" s="22"/>
      <c r="C65" s="35"/>
      <c r="D65" s="36"/>
      <c r="E65" s="36"/>
      <c r="F65" s="97"/>
      <c r="G65" s="95" t="str">
        <f t="shared" si="10"/>
        <v>Not Started</v>
      </c>
      <c r="H65" s="98"/>
      <c r="J65" s="174" t="str">
        <f t="shared" si="8"/>
        <v>Create a Rest API - make changes if requested</v>
      </c>
      <c r="K65" s="164"/>
      <c r="M65" s="171"/>
      <c r="N65" s="171"/>
    </row>
    <row r="66" spans="2:14">
      <c r="B66" s="22"/>
      <c r="C66" s="35"/>
      <c r="D66" s="36"/>
      <c r="E66" s="36"/>
      <c r="F66" s="97"/>
      <c r="G66" s="95" t="str">
        <f t="shared" si="10"/>
        <v>Not Started</v>
      </c>
      <c r="H66" s="98"/>
      <c r="J66" s="175" t="str">
        <f t="shared" si="8"/>
        <v>Bank accounts part 2 - make changes if requested</v>
      </c>
      <c r="K66" s="166"/>
      <c r="M66" s="171"/>
      <c r="N66" s="171"/>
    </row>
    <row r="67" spans="2:14">
      <c r="B67" s="22"/>
      <c r="C67" s="35"/>
      <c r="D67" s="36"/>
      <c r="E67" s="36"/>
      <c r="F67" s="97"/>
      <c r="G67" s="95" t="str">
        <f t="shared" si="10"/>
        <v>Not Started</v>
      </c>
      <c r="H67" s="98"/>
      <c r="J67" s="175" t="str">
        <f t="shared" si="8"/>
        <v>Consume GitHub Add Tests - make changes if requested</v>
      </c>
      <c r="K67" s="166"/>
      <c r="M67" s="171"/>
      <c r="N67" s="171"/>
    </row>
    <row r="68" ht="15.15" spans="2:14">
      <c r="B68" s="22"/>
      <c r="C68" s="37"/>
      <c r="D68" s="38"/>
      <c r="E68" s="38"/>
      <c r="F68" s="97"/>
      <c r="G68" s="99" t="str">
        <f t="shared" si="10"/>
        <v>Not Started</v>
      </c>
      <c r="H68" s="98"/>
      <c r="J68" s="175">
        <f t="shared" si="8"/>
        <v>0</v>
      </c>
      <c r="K68" s="166"/>
      <c r="M68" s="171"/>
      <c r="N68" s="171"/>
    </row>
    <row r="69" ht="15.15" spans="2:14">
      <c r="B69" s="22"/>
      <c r="C69" s="39" t="s">
        <v>68</v>
      </c>
      <c r="D69" s="40"/>
      <c r="E69" s="40"/>
      <c r="F69" s="40"/>
      <c r="G69" s="40"/>
      <c r="H69" s="100"/>
      <c r="J69" s="175" t="str">
        <f t="shared" si="8"/>
        <v>Building an online business - continue</v>
      </c>
      <c r="K69" s="166"/>
      <c r="M69" s="171"/>
      <c r="N69" s="171"/>
    </row>
    <row r="70" ht="15.15" spans="2:14">
      <c r="B70" s="22"/>
      <c r="C70" s="41" t="s">
        <v>69</v>
      </c>
      <c r="D70" s="41" t="s">
        <v>70</v>
      </c>
      <c r="E70" s="101"/>
      <c r="F70" s="102" t="s">
        <v>44</v>
      </c>
      <c r="G70" s="103" t="s">
        <v>61</v>
      </c>
      <c r="H70" s="104" t="s">
        <v>62</v>
      </c>
      <c r="J70" s="175" t="str">
        <f t="shared" si="8"/>
        <v>optimizations and big-O - continue</v>
      </c>
      <c r="K70" s="166"/>
      <c r="M70" s="173"/>
      <c r="N70" s="173"/>
    </row>
    <row r="71" spans="2:11">
      <c r="B71" s="22"/>
      <c r="C71" s="42"/>
      <c r="D71" s="43"/>
      <c r="E71" s="105"/>
      <c r="F71" s="106"/>
      <c r="G71" s="107" t="str">
        <f t="shared" ref="G71:G94" si="11">IF(F71=100%,"Complete",IF(AND(F71&lt;100%,F71&gt;0%),"In Progress","Not Started"))</f>
        <v>Not Started</v>
      </c>
      <c r="H71" s="108"/>
      <c r="J71" s="175">
        <f t="shared" si="8"/>
        <v>0</v>
      </c>
      <c r="K71" s="166"/>
    </row>
    <row r="72" spans="2:11">
      <c r="B72" s="22"/>
      <c r="C72" s="44"/>
      <c r="D72" s="45"/>
      <c r="E72" s="109"/>
      <c r="F72" s="110"/>
      <c r="G72" s="107" t="str">
        <f t="shared" si="11"/>
        <v>Not Started</v>
      </c>
      <c r="H72" s="111"/>
      <c r="J72" s="175">
        <f t="shared" si="8"/>
        <v>0</v>
      </c>
      <c r="K72" s="166"/>
    </row>
    <row r="73" spans="2:11">
      <c r="B73" s="22"/>
      <c r="C73" s="44"/>
      <c r="D73" s="45"/>
      <c r="E73" s="109"/>
      <c r="F73" s="110"/>
      <c r="G73" s="107" t="str">
        <f t="shared" si="11"/>
        <v>Not Started</v>
      </c>
      <c r="H73" s="111"/>
      <c r="J73" s="175">
        <f t="shared" si="8"/>
        <v>0</v>
      </c>
      <c r="K73" s="166"/>
    </row>
    <row r="74" spans="2:11">
      <c r="B74" s="22"/>
      <c r="C74" s="44"/>
      <c r="D74" s="45"/>
      <c r="E74" s="109"/>
      <c r="F74" s="110"/>
      <c r="G74" s="107" t="str">
        <f t="shared" si="11"/>
        <v>Not Started</v>
      </c>
      <c r="H74" s="111"/>
      <c r="J74" s="175">
        <f t="shared" si="8"/>
        <v>0</v>
      </c>
      <c r="K74" s="166"/>
    </row>
    <row r="75" ht="15.15" spans="2:11">
      <c r="B75" s="22"/>
      <c r="C75" s="46"/>
      <c r="D75" s="47"/>
      <c r="E75" s="112"/>
      <c r="F75" s="113"/>
      <c r="G75" s="107" t="str">
        <f t="shared" si="11"/>
        <v>Not Started</v>
      </c>
      <c r="H75" s="103"/>
      <c r="J75" s="176"/>
      <c r="K75" s="177"/>
    </row>
    <row r="76" ht="15.15" spans="2:11">
      <c r="B76" s="22"/>
      <c r="C76" s="48">
        <v>0.541666666666667</v>
      </c>
      <c r="D76" s="49"/>
      <c r="E76" s="114"/>
      <c r="F76" s="115" t="s">
        <v>71</v>
      </c>
      <c r="G76" s="116"/>
      <c r="H76" s="117"/>
      <c r="J76" s="178" t="s">
        <v>64</v>
      </c>
      <c r="K76" s="179"/>
    </row>
    <row r="77" ht="15.15" spans="2:11">
      <c r="B77" s="22"/>
      <c r="C77" s="50" t="s">
        <v>72</v>
      </c>
      <c r="D77" s="51"/>
      <c r="E77" s="51"/>
      <c r="F77" s="51"/>
      <c r="G77" s="51"/>
      <c r="H77" s="118"/>
      <c r="J77" s="175" t="str">
        <f t="shared" si="8"/>
        <v>Simple Website - Build your first personal website - mokmelive@gmail.com</v>
      </c>
      <c r="K77" s="166"/>
    </row>
    <row r="78" ht="15.15" spans="2:11">
      <c r="B78" s="22"/>
      <c r="C78" s="52" t="s">
        <v>69</v>
      </c>
      <c r="D78" s="53"/>
      <c r="E78" s="119"/>
      <c r="F78" s="120" t="s">
        <v>44</v>
      </c>
      <c r="G78" s="120" t="s">
        <v>61</v>
      </c>
      <c r="H78" s="118" t="s">
        <v>62</v>
      </c>
      <c r="J78" s="175">
        <f t="shared" si="8"/>
        <v>0</v>
      </c>
      <c r="K78" s="166"/>
    </row>
    <row r="79" ht="15" customHeight="1" spans="2:11">
      <c r="B79" s="22"/>
      <c r="C79" s="54" t="s">
        <v>164</v>
      </c>
      <c r="D79" s="55"/>
      <c r="E79" s="121" t="s">
        <v>73</v>
      </c>
      <c r="F79" s="122"/>
      <c r="G79" s="123" t="str">
        <f t="shared" si="11"/>
        <v>Not Started</v>
      </c>
      <c r="H79" s="124"/>
      <c r="J79" s="175">
        <f t="shared" si="8"/>
        <v>0</v>
      </c>
      <c r="K79" s="166"/>
    </row>
    <row r="80" spans="2:11">
      <c r="B80" s="22"/>
      <c r="C80" s="56" t="s">
        <v>165</v>
      </c>
      <c r="D80" s="57"/>
      <c r="E80" s="125"/>
      <c r="F80" s="126"/>
      <c r="G80" s="123" t="str">
        <f t="shared" si="11"/>
        <v>Not Started</v>
      </c>
      <c r="H80" s="127"/>
      <c r="J80" s="175">
        <f t="shared" si="8"/>
        <v>0</v>
      </c>
      <c r="K80" s="166"/>
    </row>
    <row r="81" ht="15.75" customHeight="1" spans="2:11">
      <c r="B81" s="22"/>
      <c r="C81" s="58" t="s">
        <v>166</v>
      </c>
      <c r="D81" s="59"/>
      <c r="E81" s="125"/>
      <c r="F81" s="126"/>
      <c r="G81" s="123" t="str">
        <f t="shared" si="11"/>
        <v>Not Started</v>
      </c>
      <c r="H81" s="127"/>
      <c r="J81" s="175">
        <f t="shared" si="8"/>
        <v>0</v>
      </c>
      <c r="K81" s="166"/>
    </row>
    <row r="82" ht="15.15" spans="2:11">
      <c r="B82" s="22"/>
      <c r="C82" s="60"/>
      <c r="D82" s="61"/>
      <c r="E82" s="128" t="s">
        <v>74</v>
      </c>
      <c r="F82" s="126"/>
      <c r="G82" s="123" t="str">
        <f t="shared" si="11"/>
        <v>Not Started</v>
      </c>
      <c r="H82" s="127"/>
      <c r="J82" s="180"/>
      <c r="K82" s="181"/>
    </row>
    <row r="83" ht="15" customHeight="1" spans="2:11">
      <c r="B83" s="22"/>
      <c r="C83" s="62" t="s">
        <v>167</v>
      </c>
      <c r="D83" s="63"/>
      <c r="E83" s="129" t="s">
        <v>75</v>
      </c>
      <c r="F83" s="126">
        <v>1</v>
      </c>
      <c r="G83" s="123" t="str">
        <f t="shared" si="11"/>
        <v>Complete</v>
      </c>
      <c r="H83" s="127"/>
      <c r="J83" s="182" t="s">
        <v>67</v>
      </c>
      <c r="K83" s="183">
        <f>B94</f>
        <v>45685</v>
      </c>
    </row>
    <row r="84" ht="15" customHeight="1" spans="2:11">
      <c r="B84" s="22"/>
      <c r="C84" s="64" t="s">
        <v>168</v>
      </c>
      <c r="D84" s="65"/>
      <c r="E84" s="130"/>
      <c r="F84" s="126">
        <v>1</v>
      </c>
      <c r="G84" s="123" t="str">
        <f t="shared" si="11"/>
        <v>Complete</v>
      </c>
      <c r="H84" s="127"/>
      <c r="J84" s="178"/>
      <c r="K84" s="179"/>
    </row>
    <row r="85" spans="2:11">
      <c r="B85" s="22"/>
      <c r="C85" s="64"/>
      <c r="D85" s="65"/>
      <c r="E85" s="130"/>
      <c r="F85" s="126"/>
      <c r="G85" s="123" t="str">
        <f t="shared" si="11"/>
        <v>Not Started</v>
      </c>
      <c r="H85" s="127"/>
      <c r="J85" s="162">
        <f t="shared" ref="J85:K89" si="12">C108</f>
        <v>0</v>
      </c>
      <c r="K85" s="164">
        <f t="shared" si="12"/>
        <v>0</v>
      </c>
    </row>
    <row r="86" spans="2:11">
      <c r="B86" s="22"/>
      <c r="C86" s="64"/>
      <c r="D86" s="65"/>
      <c r="E86" s="130"/>
      <c r="F86" s="126"/>
      <c r="G86" s="123" t="str">
        <f t="shared" si="11"/>
        <v>Not Started</v>
      </c>
      <c r="H86" s="127"/>
      <c r="J86" s="165">
        <f t="shared" si="12"/>
        <v>0</v>
      </c>
      <c r="K86" s="166">
        <f t="shared" si="12"/>
        <v>0</v>
      </c>
    </row>
    <row r="87" spans="2:11">
      <c r="B87" s="22"/>
      <c r="C87" s="64"/>
      <c r="D87" s="65"/>
      <c r="E87" s="130"/>
      <c r="F87" s="126"/>
      <c r="G87" s="123" t="str">
        <f t="shared" si="11"/>
        <v>Not Started</v>
      </c>
      <c r="H87" s="127"/>
      <c r="J87" s="165">
        <f t="shared" si="12"/>
        <v>0</v>
      </c>
      <c r="K87" s="166">
        <f t="shared" si="12"/>
        <v>0</v>
      </c>
    </row>
    <row r="88" ht="15.15" spans="2:11">
      <c r="B88" s="66"/>
      <c r="C88" s="67"/>
      <c r="D88" s="68"/>
      <c r="E88" s="131"/>
      <c r="F88" s="132"/>
      <c r="G88" s="123" t="str">
        <f t="shared" si="11"/>
        <v>Not Started</v>
      </c>
      <c r="H88" s="133"/>
      <c r="J88" s="165">
        <f t="shared" si="12"/>
        <v>0</v>
      </c>
      <c r="K88" s="166">
        <f t="shared" si="12"/>
        <v>0</v>
      </c>
    </row>
    <row r="89" ht="25.75" spans="2:11">
      <c r="B89" s="69"/>
      <c r="C89" s="70"/>
      <c r="D89" s="71"/>
      <c r="E89" s="71"/>
      <c r="F89" s="134"/>
      <c r="G89" s="71"/>
      <c r="H89" s="71"/>
      <c r="J89" s="167">
        <f t="shared" si="12"/>
        <v>0</v>
      </c>
      <c r="K89" s="168">
        <f t="shared" si="12"/>
        <v>0</v>
      </c>
    </row>
    <row r="90" ht="15.75" customHeight="1" spans="2:11">
      <c r="B90" s="69"/>
      <c r="C90" s="70"/>
      <c r="D90" s="71"/>
      <c r="E90" s="71"/>
      <c r="F90" s="134"/>
      <c r="G90" s="71"/>
      <c r="H90" s="71"/>
      <c r="J90" s="174" t="str">
        <f t="shared" ref="J90:J99" si="13">C116</f>
        <v>Create a Rest API - make changes if requested</v>
      </c>
      <c r="K90" s="164"/>
    </row>
    <row r="91" spans="10:11">
      <c r="J91" s="175" t="str">
        <f t="shared" si="13"/>
        <v>Bank accounts part 2 - moved to complete</v>
      </c>
      <c r="K91" s="166"/>
    </row>
    <row r="92" ht="15.15" spans="10:11">
      <c r="J92" s="175" t="str">
        <f t="shared" si="13"/>
        <v>Consume GitHub Add Tests - make changes if requested</v>
      </c>
      <c r="K92" s="166"/>
    </row>
    <row r="93" ht="21.75" customHeight="1" spans="2:11">
      <c r="B93" s="20" t="s">
        <v>58</v>
      </c>
      <c r="C93" s="21" t="s">
        <v>59</v>
      </c>
      <c r="D93" s="20" t="s">
        <v>60</v>
      </c>
      <c r="E93" s="80"/>
      <c r="F93" s="81" t="s">
        <v>44</v>
      </c>
      <c r="G93" s="21" t="s">
        <v>61</v>
      </c>
      <c r="H93" s="80" t="s">
        <v>62</v>
      </c>
      <c r="J93" s="175">
        <f t="shared" si="13"/>
        <v>0</v>
      </c>
      <c r="K93" s="166"/>
    </row>
    <row r="94" spans="2:11">
      <c r="B94" s="22">
        <v>45685</v>
      </c>
      <c r="C94" s="23">
        <v>0.208333333333333</v>
      </c>
      <c r="D94" s="24" t="s">
        <v>63</v>
      </c>
      <c r="E94" s="82"/>
      <c r="F94" s="83"/>
      <c r="G94" s="84" t="str">
        <f t="shared" si="11"/>
        <v>Not Started</v>
      </c>
      <c r="H94" s="82"/>
      <c r="J94" s="175" t="str">
        <f t="shared" si="13"/>
        <v>Survey design - start</v>
      </c>
      <c r="K94" s="166"/>
    </row>
    <row r="95" spans="2:11">
      <c r="B95" s="22"/>
      <c r="C95" s="25">
        <v>0.25</v>
      </c>
      <c r="D95" s="26"/>
      <c r="E95" s="85"/>
      <c r="F95" s="86"/>
      <c r="G95" s="87"/>
      <c r="H95" s="85"/>
      <c r="J95" s="175" t="str">
        <f t="shared" si="13"/>
        <v>Conducting Research and User Interviews - continue</v>
      </c>
      <c r="K95" s="166"/>
    </row>
    <row r="96" spans="2:11">
      <c r="B96" s="22"/>
      <c r="C96" s="25">
        <v>0.291666666666666</v>
      </c>
      <c r="D96" s="26"/>
      <c r="E96" s="85"/>
      <c r="F96" s="86"/>
      <c r="G96" s="87"/>
      <c r="H96" s="85"/>
      <c r="J96" s="175">
        <f t="shared" si="13"/>
        <v>0</v>
      </c>
      <c r="K96" s="166"/>
    </row>
    <row r="97" spans="2:11">
      <c r="B97" s="22"/>
      <c r="C97" s="25">
        <v>0.333333333333333</v>
      </c>
      <c r="D97" s="26"/>
      <c r="E97" s="85"/>
      <c r="F97" s="86"/>
      <c r="G97" s="87"/>
      <c r="H97" s="85"/>
      <c r="J97" s="175">
        <f t="shared" si="13"/>
        <v>0</v>
      </c>
      <c r="K97" s="166"/>
    </row>
    <row r="98" ht="15.15" spans="2:11">
      <c r="B98" s="22"/>
      <c r="C98" s="27">
        <v>0.375</v>
      </c>
      <c r="D98" s="28"/>
      <c r="E98" s="88"/>
      <c r="F98" s="89"/>
      <c r="G98" s="90"/>
      <c r="H98" s="88"/>
      <c r="J98" s="175">
        <f t="shared" si="13"/>
        <v>0</v>
      </c>
      <c r="K98" s="166"/>
    </row>
    <row r="99" ht="15.15" spans="2:11">
      <c r="B99" s="22"/>
      <c r="C99" s="29" t="s">
        <v>64</v>
      </c>
      <c r="D99" s="30"/>
      <c r="E99" s="30"/>
      <c r="F99" s="30"/>
      <c r="G99" s="30"/>
      <c r="H99" s="91"/>
      <c r="J99" s="175">
        <f t="shared" si="13"/>
        <v>0</v>
      </c>
      <c r="K99" s="166"/>
    </row>
    <row r="100" ht="15.15" spans="2:11">
      <c r="B100" s="22"/>
      <c r="C100" s="31" t="s">
        <v>65</v>
      </c>
      <c r="D100" s="32" t="s">
        <v>66</v>
      </c>
      <c r="E100" s="32" t="s">
        <v>43</v>
      </c>
      <c r="F100" s="92" t="s">
        <v>44</v>
      </c>
      <c r="G100" s="93" t="s">
        <v>61</v>
      </c>
      <c r="H100" s="92" t="s">
        <v>62</v>
      </c>
      <c r="J100" s="184"/>
      <c r="K100" s="185"/>
    </row>
    <row r="101" ht="43.95" spans="2:11">
      <c r="B101" s="22"/>
      <c r="C101" s="33" t="s">
        <v>169</v>
      </c>
      <c r="D101" s="34"/>
      <c r="E101" s="34"/>
      <c r="F101" s="94">
        <v>1</v>
      </c>
      <c r="G101" s="95" t="str">
        <f t="shared" ref="G101:G105" si="14">IF(F101=100%,"Complete",IF(AND(F101&lt;100%,F101&gt;0%),"In Progress","Not Started"))</f>
        <v>Complete</v>
      </c>
      <c r="H101" s="96"/>
      <c r="J101" s="178" t="s">
        <v>64</v>
      </c>
      <c r="K101" s="179"/>
    </row>
    <row r="102" spans="2:11">
      <c r="B102" s="22"/>
      <c r="C102" s="35"/>
      <c r="D102" s="36"/>
      <c r="E102" s="36"/>
      <c r="F102" s="97"/>
      <c r="G102" s="95" t="str">
        <f t="shared" si="14"/>
        <v>Not Started</v>
      </c>
      <c r="H102" s="98"/>
      <c r="J102" s="174" t="str">
        <f t="shared" ref="J102:J106" si="15">C101</f>
        <v>Simple Website - Build your first personal website - mokmelive@gmail.com - review</v>
      </c>
      <c r="K102" s="164"/>
    </row>
    <row r="103" spans="2:11">
      <c r="B103" s="22"/>
      <c r="C103" s="35"/>
      <c r="D103" s="36"/>
      <c r="E103" s="36"/>
      <c r="F103" s="97"/>
      <c r="G103" s="95" t="str">
        <f t="shared" si="14"/>
        <v>Not Started</v>
      </c>
      <c r="H103" s="98"/>
      <c r="J103" s="175">
        <f t="shared" si="15"/>
        <v>0</v>
      </c>
      <c r="K103" s="166"/>
    </row>
    <row r="104" spans="2:11">
      <c r="B104" s="22"/>
      <c r="C104" s="35"/>
      <c r="D104" s="36"/>
      <c r="E104" s="36"/>
      <c r="F104" s="97"/>
      <c r="G104" s="95" t="str">
        <f t="shared" si="14"/>
        <v>Not Started</v>
      </c>
      <c r="H104" s="98"/>
      <c r="J104" s="175">
        <f t="shared" si="15"/>
        <v>0</v>
      </c>
      <c r="K104" s="166"/>
    </row>
    <row r="105" ht="15.15" spans="2:11">
      <c r="B105" s="22"/>
      <c r="C105" s="37"/>
      <c r="D105" s="38"/>
      <c r="E105" s="38"/>
      <c r="F105" s="97"/>
      <c r="G105" s="99" t="str">
        <f t="shared" si="14"/>
        <v>Not Started</v>
      </c>
      <c r="H105" s="98"/>
      <c r="J105" s="175">
        <f t="shared" si="15"/>
        <v>0</v>
      </c>
      <c r="K105" s="166"/>
    </row>
    <row r="106" ht="15.15" spans="2:11">
      <c r="B106" s="22"/>
      <c r="C106" s="39" t="s">
        <v>68</v>
      </c>
      <c r="D106" s="40"/>
      <c r="E106" s="40"/>
      <c r="F106" s="40"/>
      <c r="G106" s="40"/>
      <c r="H106" s="100"/>
      <c r="J106" s="175">
        <f t="shared" si="15"/>
        <v>0</v>
      </c>
      <c r="K106" s="166"/>
    </row>
    <row r="107" ht="15.15" spans="2:11">
      <c r="B107" s="22"/>
      <c r="C107" s="41" t="s">
        <v>69</v>
      </c>
      <c r="D107" s="41" t="s">
        <v>70</v>
      </c>
      <c r="E107" s="101"/>
      <c r="F107" s="102" t="s">
        <v>44</v>
      </c>
      <c r="G107" s="103" t="s">
        <v>61</v>
      </c>
      <c r="H107" s="104" t="s">
        <v>62</v>
      </c>
      <c r="J107" s="165" t="s">
        <v>76</v>
      </c>
      <c r="K107" s="186"/>
    </row>
    <row r="108" spans="2:11">
      <c r="B108" s="22"/>
      <c r="C108" s="42"/>
      <c r="D108" s="43"/>
      <c r="E108" s="105"/>
      <c r="F108" s="106"/>
      <c r="G108" s="107" t="str">
        <f t="shared" ref="G108:G131" si="16">IF(F108=100%,"Complete",IF(AND(F108&lt;100%,F108&gt;0%),"In Progress","Not Started"))</f>
        <v>Not Started</v>
      </c>
      <c r="H108" s="108"/>
      <c r="J108" s="187" t="s">
        <v>77</v>
      </c>
      <c r="K108" s="188"/>
    </row>
    <row r="109" ht="15.15" spans="2:11">
      <c r="B109" s="22"/>
      <c r="C109" s="44"/>
      <c r="D109" s="45"/>
      <c r="E109" s="109"/>
      <c r="F109" s="110"/>
      <c r="G109" s="107" t="str">
        <f t="shared" si="16"/>
        <v>Not Started</v>
      </c>
      <c r="H109" s="111"/>
      <c r="J109" s="176"/>
      <c r="K109" s="177"/>
    </row>
    <row r="110" spans="2:8">
      <c r="B110" s="22"/>
      <c r="C110" s="44"/>
      <c r="D110" s="45"/>
      <c r="E110" s="109"/>
      <c r="F110" s="110"/>
      <c r="G110" s="107" t="str">
        <f t="shared" si="16"/>
        <v>Not Started</v>
      </c>
      <c r="H110" s="111"/>
    </row>
    <row r="111" ht="15.15" spans="2:8">
      <c r="B111" s="22"/>
      <c r="C111" s="44"/>
      <c r="D111" s="45"/>
      <c r="E111" s="109"/>
      <c r="F111" s="110"/>
      <c r="G111" s="107" t="str">
        <f t="shared" si="16"/>
        <v>Not Started</v>
      </c>
      <c r="H111" s="111"/>
    </row>
    <row r="112" ht="15.75" customHeight="1" spans="2:11">
      <c r="B112" s="22"/>
      <c r="C112" s="46"/>
      <c r="D112" s="47"/>
      <c r="E112" s="112"/>
      <c r="F112" s="113"/>
      <c r="G112" s="107" t="str">
        <f t="shared" si="16"/>
        <v>Not Started</v>
      </c>
      <c r="H112" s="103"/>
      <c r="J112" s="135" t="s">
        <v>47</v>
      </c>
      <c r="K112" s="136">
        <f>K83</f>
        <v>45685</v>
      </c>
    </row>
    <row r="113" ht="15.75" customHeight="1" spans="2:11">
      <c r="B113" s="22"/>
      <c r="C113" s="48">
        <v>0.541666666666667</v>
      </c>
      <c r="D113" s="49"/>
      <c r="E113" s="114"/>
      <c r="F113" s="115" t="s">
        <v>71</v>
      </c>
      <c r="G113" s="116"/>
      <c r="H113" s="117"/>
      <c r="J113" s="137"/>
      <c r="K113" s="138"/>
    </row>
    <row r="114" ht="15.75" customHeight="1" spans="2:11">
      <c r="B114" s="22"/>
      <c r="C114" s="50" t="s">
        <v>72</v>
      </c>
      <c r="D114" s="51"/>
      <c r="E114" s="51"/>
      <c r="F114" s="51"/>
      <c r="G114" s="51"/>
      <c r="H114" s="118"/>
      <c r="J114" s="137">
        <f t="shared" ref="J114:K128" si="17">J85</f>
        <v>0</v>
      </c>
      <c r="K114" s="139">
        <f t="shared" ref="K114:K115" si="18">K85</f>
        <v>0</v>
      </c>
    </row>
    <row r="115" ht="15.75" customHeight="1" spans="2:11">
      <c r="B115" s="22"/>
      <c r="C115" s="52" t="s">
        <v>69</v>
      </c>
      <c r="D115" s="53"/>
      <c r="E115" s="119"/>
      <c r="F115" s="120" t="s">
        <v>44</v>
      </c>
      <c r="G115" s="120" t="s">
        <v>61</v>
      </c>
      <c r="H115" s="118" t="s">
        <v>62</v>
      </c>
      <c r="J115" s="140">
        <f t="shared" si="17"/>
        <v>0</v>
      </c>
      <c r="K115" s="141">
        <f t="shared" si="18"/>
        <v>0</v>
      </c>
    </row>
    <row r="116" ht="15" customHeight="1" spans="2:11">
      <c r="B116" s="22"/>
      <c r="C116" s="54" t="s">
        <v>164</v>
      </c>
      <c r="D116" s="55"/>
      <c r="E116" s="121" t="s">
        <v>73</v>
      </c>
      <c r="F116" s="122"/>
      <c r="G116" s="123" t="str">
        <f t="shared" si="16"/>
        <v>Not Started</v>
      </c>
      <c r="H116" s="124"/>
      <c r="J116" s="140">
        <f t="shared" si="17"/>
        <v>0</v>
      </c>
      <c r="K116" s="141">
        <f t="shared" si="17"/>
        <v>0</v>
      </c>
    </row>
    <row r="117" spans="2:11">
      <c r="B117" s="22"/>
      <c r="C117" s="56" t="s">
        <v>170</v>
      </c>
      <c r="D117" s="57"/>
      <c r="E117" s="125"/>
      <c r="F117" s="126"/>
      <c r="G117" s="123" t="str">
        <f t="shared" si="16"/>
        <v>Not Started</v>
      </c>
      <c r="H117" s="127"/>
      <c r="J117" s="140">
        <f t="shared" si="17"/>
        <v>0</v>
      </c>
      <c r="K117" s="141">
        <f t="shared" si="17"/>
        <v>0</v>
      </c>
    </row>
    <row r="118" ht="15.75" customHeight="1" spans="2:11">
      <c r="B118" s="22"/>
      <c r="C118" s="58" t="s">
        <v>166</v>
      </c>
      <c r="D118" s="59"/>
      <c r="E118" s="125"/>
      <c r="F118" s="126"/>
      <c r="G118" s="123" t="str">
        <f t="shared" si="16"/>
        <v>Not Started</v>
      </c>
      <c r="H118" s="127"/>
      <c r="J118" s="142">
        <f t="shared" si="17"/>
        <v>0</v>
      </c>
      <c r="K118" s="143">
        <f t="shared" si="17"/>
        <v>0</v>
      </c>
    </row>
    <row r="119" ht="15.15" spans="2:11">
      <c r="B119" s="22"/>
      <c r="C119" s="60"/>
      <c r="D119" s="61"/>
      <c r="E119" s="128" t="s">
        <v>74</v>
      </c>
      <c r="F119" s="126"/>
      <c r="G119" s="123" t="str">
        <f t="shared" si="16"/>
        <v>Not Started</v>
      </c>
      <c r="H119" s="127"/>
      <c r="J119" s="149" t="str">
        <f t="shared" si="17"/>
        <v>Create a Rest API - make changes if requested</v>
      </c>
      <c r="K119" s="139"/>
    </row>
    <row r="120" ht="15" customHeight="1" spans="2:11">
      <c r="B120" s="22"/>
      <c r="C120" s="62" t="s">
        <v>171</v>
      </c>
      <c r="D120" s="63"/>
      <c r="E120" s="129" t="s">
        <v>75</v>
      </c>
      <c r="F120" s="126"/>
      <c r="G120" s="123" t="str">
        <f t="shared" si="16"/>
        <v>Not Started</v>
      </c>
      <c r="H120" s="127"/>
      <c r="J120" s="150" t="str">
        <f t="shared" si="17"/>
        <v>Bank accounts part 2 - moved to complete</v>
      </c>
      <c r="K120" s="141"/>
    </row>
    <row r="121" ht="15" customHeight="1" spans="2:11">
      <c r="B121" s="22"/>
      <c r="C121" s="64" t="s">
        <v>172</v>
      </c>
      <c r="D121" s="65"/>
      <c r="E121" s="130"/>
      <c r="F121" s="126"/>
      <c r="G121" s="123" t="str">
        <f t="shared" si="16"/>
        <v>Not Started</v>
      </c>
      <c r="H121" s="127"/>
      <c r="J121" s="150" t="str">
        <f t="shared" si="17"/>
        <v>Consume GitHub Add Tests - make changes if requested</v>
      </c>
      <c r="K121" s="141"/>
    </row>
    <row r="122" ht="15" customHeight="1" spans="2:11">
      <c r="B122" s="22"/>
      <c r="C122" s="64"/>
      <c r="D122" s="65"/>
      <c r="E122" s="130"/>
      <c r="F122" s="126"/>
      <c r="G122" s="123" t="str">
        <f t="shared" si="16"/>
        <v>Not Started</v>
      </c>
      <c r="H122" s="127"/>
      <c r="J122" s="150">
        <f t="shared" si="17"/>
        <v>0</v>
      </c>
      <c r="K122" s="141"/>
    </row>
    <row r="123" ht="15" customHeight="1" spans="2:11">
      <c r="B123" s="22"/>
      <c r="C123" s="64"/>
      <c r="D123" s="65"/>
      <c r="E123" s="130"/>
      <c r="F123" s="126"/>
      <c r="G123" s="123" t="str">
        <f t="shared" si="16"/>
        <v>Not Started</v>
      </c>
      <c r="H123" s="127"/>
      <c r="J123" s="150" t="str">
        <f t="shared" si="17"/>
        <v>Survey design - start</v>
      </c>
      <c r="K123" s="141"/>
    </row>
    <row r="124" ht="15" customHeight="1" spans="2:11">
      <c r="B124" s="22"/>
      <c r="C124" s="64"/>
      <c r="D124" s="65"/>
      <c r="E124" s="130"/>
      <c r="F124" s="126"/>
      <c r="G124" s="123" t="str">
        <f t="shared" si="16"/>
        <v>Not Started</v>
      </c>
      <c r="H124" s="127"/>
      <c r="J124" s="150" t="str">
        <f t="shared" si="17"/>
        <v>Conducting Research and User Interviews - continue</v>
      </c>
      <c r="K124" s="141"/>
    </row>
    <row r="125" ht="15.75" customHeight="1" spans="2:11">
      <c r="B125" s="66"/>
      <c r="C125" s="67"/>
      <c r="D125" s="68"/>
      <c r="E125" s="131"/>
      <c r="F125" s="132"/>
      <c r="G125" s="123" t="str">
        <f t="shared" si="16"/>
        <v>Not Started</v>
      </c>
      <c r="H125" s="133"/>
      <c r="J125" s="150">
        <f t="shared" si="17"/>
        <v>0</v>
      </c>
      <c r="K125" s="141"/>
    </row>
    <row r="126" ht="25" spans="2:11">
      <c r="B126" s="69"/>
      <c r="C126" s="70"/>
      <c r="D126" s="71"/>
      <c r="E126" s="71"/>
      <c r="F126" s="134"/>
      <c r="G126" s="71"/>
      <c r="H126" s="71"/>
      <c r="J126" s="150">
        <f t="shared" si="17"/>
        <v>0</v>
      </c>
      <c r="K126" s="141"/>
    </row>
    <row r="127" ht="15.75" customHeight="1" spans="2:11">
      <c r="B127" s="69"/>
      <c r="C127" s="70"/>
      <c r="D127" s="71"/>
      <c r="E127" s="71"/>
      <c r="F127" s="134"/>
      <c r="G127" s="71"/>
      <c r="H127" s="71"/>
      <c r="J127" s="150">
        <f t="shared" si="17"/>
        <v>0</v>
      </c>
      <c r="K127" s="141"/>
    </row>
    <row r="128" spans="10:11">
      <c r="J128" s="150">
        <f t="shared" si="17"/>
        <v>0</v>
      </c>
      <c r="K128" s="141"/>
    </row>
    <row r="129" ht="15.15" spans="10:11">
      <c r="J129" s="145"/>
      <c r="K129" s="146"/>
    </row>
    <row r="130" ht="21.75" customHeight="1" spans="2:11">
      <c r="B130" s="20" t="s">
        <v>58</v>
      </c>
      <c r="C130" s="21" t="s">
        <v>59</v>
      </c>
      <c r="D130" s="20" t="s">
        <v>60</v>
      </c>
      <c r="E130" s="80"/>
      <c r="F130" s="81" t="s">
        <v>44</v>
      </c>
      <c r="G130" s="21" t="s">
        <v>61</v>
      </c>
      <c r="H130" s="80" t="s">
        <v>62</v>
      </c>
      <c r="J130" s="155" t="s">
        <v>64</v>
      </c>
      <c r="K130" s="156"/>
    </row>
    <row r="131" spans="2:11">
      <c r="B131" s="22">
        <v>45687</v>
      </c>
      <c r="C131" s="23">
        <v>0.208333333333333</v>
      </c>
      <c r="D131" s="24" t="s">
        <v>63</v>
      </c>
      <c r="E131" s="82"/>
      <c r="F131" s="83">
        <v>1</v>
      </c>
      <c r="G131" s="84" t="str">
        <f t="shared" si="16"/>
        <v>Complete</v>
      </c>
      <c r="H131" s="82"/>
      <c r="J131" s="150" t="str">
        <f t="shared" ref="J131:J135" si="19">J102</f>
        <v>Simple Website - Build your first personal website - mokmelive@gmail.com - review</v>
      </c>
      <c r="K131" s="141"/>
    </row>
    <row r="132" spans="2:11">
      <c r="B132" s="22"/>
      <c r="C132" s="25">
        <v>0.25</v>
      </c>
      <c r="D132" s="26"/>
      <c r="E132" s="85"/>
      <c r="F132" s="86"/>
      <c r="G132" s="87"/>
      <c r="H132" s="85"/>
      <c r="J132" s="150">
        <f t="shared" si="19"/>
        <v>0</v>
      </c>
      <c r="K132" s="141"/>
    </row>
    <row r="133" spans="2:11">
      <c r="B133" s="22"/>
      <c r="C133" s="25">
        <v>0.291666666666666</v>
      </c>
      <c r="D133" s="26"/>
      <c r="E133" s="85"/>
      <c r="F133" s="86"/>
      <c r="G133" s="87"/>
      <c r="H133" s="85"/>
      <c r="J133" s="150">
        <f t="shared" si="19"/>
        <v>0</v>
      </c>
      <c r="K133" s="141"/>
    </row>
    <row r="134" spans="2:11">
      <c r="B134" s="22"/>
      <c r="C134" s="25">
        <v>0.333333333333333</v>
      </c>
      <c r="D134" s="26"/>
      <c r="E134" s="85"/>
      <c r="F134" s="86"/>
      <c r="G134" s="87"/>
      <c r="H134" s="85"/>
      <c r="J134" s="150">
        <f t="shared" si="19"/>
        <v>0</v>
      </c>
      <c r="K134" s="141"/>
    </row>
    <row r="135" ht="15.75" customHeight="1" spans="2:11">
      <c r="B135" s="22"/>
      <c r="C135" s="27">
        <v>0.375</v>
      </c>
      <c r="D135" s="28"/>
      <c r="E135" s="88"/>
      <c r="F135" s="89"/>
      <c r="G135" s="90"/>
      <c r="H135" s="88"/>
      <c r="J135" s="150">
        <f t="shared" si="19"/>
        <v>0</v>
      </c>
      <c r="K135" s="141"/>
    </row>
    <row r="136" ht="15.75" customHeight="1" spans="2:11">
      <c r="B136" s="22"/>
      <c r="C136" s="29" t="s">
        <v>64</v>
      </c>
      <c r="D136" s="30"/>
      <c r="E136" s="30"/>
      <c r="F136" s="30"/>
      <c r="G136" s="30"/>
      <c r="H136" s="91"/>
      <c r="J136" s="151"/>
      <c r="K136" s="152"/>
    </row>
    <row r="137" ht="15.75" customHeight="1" spans="2:11">
      <c r="B137" s="22"/>
      <c r="C137" s="31" t="s">
        <v>65</v>
      </c>
      <c r="D137" s="32" t="s">
        <v>66</v>
      </c>
      <c r="E137" s="32" t="s">
        <v>43</v>
      </c>
      <c r="F137" s="92" t="s">
        <v>44</v>
      </c>
      <c r="G137" s="93" t="s">
        <v>61</v>
      </c>
      <c r="H137" s="92" t="s">
        <v>62</v>
      </c>
      <c r="J137" s="153" t="s">
        <v>67</v>
      </c>
      <c r="K137" s="154">
        <f>B131</f>
        <v>45687</v>
      </c>
    </row>
    <row r="138" ht="29.55" spans="2:11">
      <c r="B138" s="22"/>
      <c r="C138" s="33" t="s">
        <v>133</v>
      </c>
      <c r="D138" s="617" t="s">
        <v>173</v>
      </c>
      <c r="E138" s="617" t="s">
        <v>163</v>
      </c>
      <c r="F138" s="94">
        <v>1</v>
      </c>
      <c r="G138" s="95" t="str">
        <f t="shared" ref="G138:G142" si="20">IF(F138=100%,"Complete",IF(AND(F138&lt;100%,F138&gt;0%),"In Progress","Not Started"))</f>
        <v>Complete</v>
      </c>
      <c r="H138" s="96"/>
      <c r="J138" s="155"/>
      <c r="K138" s="156"/>
    </row>
    <row r="139" spans="2:11">
      <c r="B139" s="22"/>
      <c r="C139" s="35"/>
      <c r="D139" s="36"/>
      <c r="E139" s="36"/>
      <c r="F139" s="97"/>
      <c r="G139" s="95" t="str">
        <f t="shared" si="20"/>
        <v>Not Started</v>
      </c>
      <c r="H139" s="98"/>
      <c r="J139" s="137">
        <f t="shared" ref="J139:K143" si="21">C145</f>
        <v>0</v>
      </c>
      <c r="K139" s="139">
        <f t="shared" si="21"/>
        <v>0</v>
      </c>
    </row>
    <row r="140" spans="2:11">
      <c r="B140" s="22"/>
      <c r="C140" s="35"/>
      <c r="D140" s="36"/>
      <c r="E140" s="36"/>
      <c r="F140" s="97"/>
      <c r="G140" s="95" t="str">
        <f t="shared" si="20"/>
        <v>Not Started</v>
      </c>
      <c r="H140" s="98"/>
      <c r="J140" s="140">
        <f t="shared" si="21"/>
        <v>0</v>
      </c>
      <c r="K140" s="141">
        <f t="shared" si="21"/>
        <v>0</v>
      </c>
    </row>
    <row r="141" spans="2:11">
      <c r="B141" s="22"/>
      <c r="C141" s="35"/>
      <c r="D141" s="36"/>
      <c r="E141" s="36"/>
      <c r="F141" s="97"/>
      <c r="G141" s="95" t="str">
        <f t="shared" si="20"/>
        <v>Not Started</v>
      </c>
      <c r="H141" s="98"/>
      <c r="J141" s="140">
        <f t="shared" si="21"/>
        <v>0</v>
      </c>
      <c r="K141" s="141">
        <f t="shared" si="21"/>
        <v>0</v>
      </c>
    </row>
    <row r="142" ht="15.75" customHeight="1" spans="2:11">
      <c r="B142" s="22"/>
      <c r="C142" s="37"/>
      <c r="D142" s="38"/>
      <c r="E142" s="38"/>
      <c r="F142" s="97"/>
      <c r="G142" s="99" t="str">
        <f t="shared" si="20"/>
        <v>Not Started</v>
      </c>
      <c r="H142" s="98"/>
      <c r="J142" s="140">
        <f t="shared" si="21"/>
        <v>0</v>
      </c>
      <c r="K142" s="141">
        <f t="shared" si="21"/>
        <v>0</v>
      </c>
    </row>
    <row r="143" ht="15.75" customHeight="1" spans="2:11">
      <c r="B143" s="22"/>
      <c r="C143" s="39" t="s">
        <v>68</v>
      </c>
      <c r="D143" s="40"/>
      <c r="E143" s="40"/>
      <c r="F143" s="40"/>
      <c r="G143" s="40"/>
      <c r="H143" s="100"/>
      <c r="J143" s="142">
        <f t="shared" si="21"/>
        <v>0</v>
      </c>
      <c r="K143" s="143">
        <f t="shared" si="21"/>
        <v>0</v>
      </c>
    </row>
    <row r="144" ht="15.75" customHeight="1" spans="2:11">
      <c r="B144" s="22"/>
      <c r="C144" s="41" t="s">
        <v>69</v>
      </c>
      <c r="D144" s="41" t="s">
        <v>70</v>
      </c>
      <c r="E144" s="101"/>
      <c r="F144" s="102" t="s">
        <v>44</v>
      </c>
      <c r="G144" s="103" t="s">
        <v>61</v>
      </c>
      <c r="H144" s="104" t="s">
        <v>62</v>
      </c>
      <c r="J144" s="149" t="str">
        <f t="shared" ref="J144:J153" si="22">C153</f>
        <v>Consume GitHub Add Tests - make changes if requested</v>
      </c>
      <c r="K144" s="139"/>
    </row>
    <row r="145" spans="2:11">
      <c r="B145" s="22"/>
      <c r="C145" s="42"/>
      <c r="D145" s="43"/>
      <c r="E145" s="105"/>
      <c r="F145" s="106"/>
      <c r="G145" s="107" t="str">
        <f t="shared" ref="G145:G168" si="23">IF(F145=100%,"Complete",IF(AND(F145&lt;100%,F145&gt;0%),"In Progress","Not Started"))</f>
        <v>Not Started</v>
      </c>
      <c r="H145" s="108"/>
      <c r="J145" s="150" t="str">
        <f t="shared" si="22"/>
        <v>Create a Rest API - make changes if requested</v>
      </c>
      <c r="K145" s="141"/>
    </row>
    <row r="146" spans="2:11">
      <c r="B146" s="22"/>
      <c r="C146" s="44"/>
      <c r="D146" s="45"/>
      <c r="E146" s="109"/>
      <c r="F146" s="110"/>
      <c r="G146" s="107" t="str">
        <f t="shared" si="23"/>
        <v>Not Started</v>
      </c>
      <c r="H146" s="111"/>
      <c r="J146" s="150">
        <f t="shared" si="22"/>
        <v>0</v>
      </c>
      <c r="K146" s="141"/>
    </row>
    <row r="147" spans="2:11">
      <c r="B147" s="22"/>
      <c r="C147" s="44"/>
      <c r="D147" s="45"/>
      <c r="E147" s="109"/>
      <c r="F147" s="110"/>
      <c r="G147" s="107" t="str">
        <f t="shared" si="23"/>
        <v>Not Started</v>
      </c>
      <c r="H147" s="111"/>
      <c r="J147" s="150">
        <f t="shared" si="22"/>
        <v>0</v>
      </c>
      <c r="K147" s="141"/>
    </row>
    <row r="148" spans="2:11">
      <c r="B148" s="22"/>
      <c r="C148" s="44"/>
      <c r="D148" s="45"/>
      <c r="E148" s="109"/>
      <c r="F148" s="110"/>
      <c r="G148" s="107" t="str">
        <f t="shared" si="23"/>
        <v>Not Started</v>
      </c>
      <c r="H148" s="111"/>
      <c r="J148" s="150" t="str">
        <f t="shared" si="22"/>
        <v>Conducting Research and User Interviews</v>
      </c>
      <c r="K148" s="141"/>
    </row>
    <row r="149" ht="15.75" customHeight="1" spans="2:11">
      <c r="B149" s="22"/>
      <c r="C149" s="46"/>
      <c r="D149" s="47"/>
      <c r="E149" s="112"/>
      <c r="F149" s="113"/>
      <c r="G149" s="107" t="str">
        <f t="shared" si="23"/>
        <v>Not Started</v>
      </c>
      <c r="H149" s="103"/>
      <c r="J149" s="150" t="str">
        <f t="shared" si="22"/>
        <v>Survey design</v>
      </c>
      <c r="K149" s="141"/>
    </row>
    <row r="150" ht="15.75" customHeight="1" spans="2:11">
      <c r="B150" s="22"/>
      <c r="C150" s="48">
        <v>0.541666666666667</v>
      </c>
      <c r="D150" s="49"/>
      <c r="E150" s="114"/>
      <c r="F150" s="115" t="s">
        <v>71</v>
      </c>
      <c r="G150" s="116"/>
      <c r="H150" s="117"/>
      <c r="J150" s="150">
        <f t="shared" si="22"/>
        <v>0</v>
      </c>
      <c r="K150" s="141"/>
    </row>
    <row r="151" ht="15.75" customHeight="1" spans="2:11">
      <c r="B151" s="22"/>
      <c r="C151" s="50" t="s">
        <v>72</v>
      </c>
      <c r="D151" s="51"/>
      <c r="E151" s="51"/>
      <c r="F151" s="51"/>
      <c r="G151" s="51"/>
      <c r="H151" s="118"/>
      <c r="J151" s="150">
        <f t="shared" si="22"/>
        <v>0</v>
      </c>
      <c r="K151" s="141"/>
    </row>
    <row r="152" ht="15.75" customHeight="1" spans="2:11">
      <c r="B152" s="22"/>
      <c r="C152" s="52" t="s">
        <v>69</v>
      </c>
      <c r="D152" s="53"/>
      <c r="E152" s="119"/>
      <c r="F152" s="120" t="s">
        <v>44</v>
      </c>
      <c r="G152" s="120" t="s">
        <v>61</v>
      </c>
      <c r="H152" s="118" t="s">
        <v>62</v>
      </c>
      <c r="J152" s="150" t="str">
        <f t="shared" si="22"/>
        <v>Entrepreneurs and Freelancers Club - https://meet.google.com/qsm-bmse-kud</v>
      </c>
      <c r="K152" s="141"/>
    </row>
    <row r="153" ht="15" customHeight="1" spans="2:11">
      <c r="B153" s="22"/>
      <c r="C153" s="54" t="s">
        <v>166</v>
      </c>
      <c r="D153" s="55"/>
      <c r="E153" s="121" t="s">
        <v>73</v>
      </c>
      <c r="F153" s="122"/>
      <c r="G153" s="123" t="str">
        <f t="shared" si="23"/>
        <v>Not Started</v>
      </c>
      <c r="H153" s="124"/>
      <c r="J153" s="150" t="str">
        <f t="shared" si="22"/>
        <v>Update CV</v>
      </c>
      <c r="K153" s="141"/>
    </row>
    <row r="154" ht="15.75" customHeight="1" spans="2:11">
      <c r="B154" s="22"/>
      <c r="C154" s="56" t="s">
        <v>164</v>
      </c>
      <c r="D154" s="57"/>
      <c r="E154" s="125"/>
      <c r="F154" s="126"/>
      <c r="G154" s="123" t="str">
        <f t="shared" si="23"/>
        <v>Not Started</v>
      </c>
      <c r="H154" s="127"/>
      <c r="J154" s="189"/>
      <c r="K154" s="190"/>
    </row>
    <row r="155" ht="15.75" customHeight="1" spans="2:11">
      <c r="B155" s="22"/>
      <c r="C155" s="58"/>
      <c r="D155" s="59"/>
      <c r="E155" s="125"/>
      <c r="F155" s="126"/>
      <c r="G155" s="123" t="str">
        <f t="shared" si="23"/>
        <v>Not Started</v>
      </c>
      <c r="H155" s="127"/>
      <c r="J155" s="155" t="s">
        <v>64</v>
      </c>
      <c r="K155" s="156"/>
    </row>
    <row r="156" ht="15.15" spans="2:11">
      <c r="B156" s="22"/>
      <c r="C156" s="60"/>
      <c r="D156" s="61"/>
      <c r="E156" s="128" t="s">
        <v>74</v>
      </c>
      <c r="F156" s="126"/>
      <c r="G156" s="123" t="str">
        <f t="shared" si="23"/>
        <v>Not Started</v>
      </c>
      <c r="H156" s="127"/>
      <c r="J156" s="149" t="str">
        <f t="shared" ref="J156:J160" si="24">C138</f>
        <v>Simple Website - mokmelive@gmail.com - review</v>
      </c>
      <c r="K156" s="139"/>
    </row>
    <row r="157" ht="15" customHeight="1" spans="2:11">
      <c r="B157" s="22"/>
      <c r="C157" s="62" t="s">
        <v>174</v>
      </c>
      <c r="D157" s="63"/>
      <c r="E157" s="129" t="s">
        <v>75</v>
      </c>
      <c r="F157" s="126">
        <v>1</v>
      </c>
      <c r="G157" s="123" t="str">
        <f t="shared" si="23"/>
        <v>Complete</v>
      </c>
      <c r="H157" s="127"/>
      <c r="J157" s="150">
        <f t="shared" si="24"/>
        <v>0</v>
      </c>
      <c r="K157" s="141"/>
    </row>
    <row r="158" spans="2:11">
      <c r="B158" s="22"/>
      <c r="C158" s="64" t="s">
        <v>175</v>
      </c>
      <c r="D158" s="65"/>
      <c r="E158" s="130"/>
      <c r="F158" s="126">
        <v>1</v>
      </c>
      <c r="G158" s="123" t="str">
        <f t="shared" si="23"/>
        <v>Complete</v>
      </c>
      <c r="H158" s="127"/>
      <c r="J158" s="150">
        <f t="shared" si="24"/>
        <v>0</v>
      </c>
      <c r="K158" s="141"/>
    </row>
    <row r="159" spans="2:11">
      <c r="B159" s="22"/>
      <c r="C159" s="64"/>
      <c r="D159" s="65"/>
      <c r="E159" s="130"/>
      <c r="F159" s="126"/>
      <c r="G159" s="123" t="str">
        <f t="shared" si="23"/>
        <v>Not Started</v>
      </c>
      <c r="H159" s="127"/>
      <c r="J159" s="150">
        <f t="shared" si="24"/>
        <v>0</v>
      </c>
      <c r="K159" s="141"/>
    </row>
    <row r="160" ht="15.75" customHeight="1" spans="2:11">
      <c r="B160" s="22"/>
      <c r="C160" s="64"/>
      <c r="D160" s="65"/>
      <c r="E160" s="130"/>
      <c r="F160" s="126"/>
      <c r="G160" s="123" t="str">
        <f t="shared" si="23"/>
        <v>Not Started</v>
      </c>
      <c r="H160" s="127"/>
      <c r="J160" s="150">
        <f t="shared" si="24"/>
        <v>0</v>
      </c>
      <c r="K160" s="141"/>
    </row>
    <row r="161" ht="30" customHeight="1" spans="2:11">
      <c r="B161" s="22"/>
      <c r="C161" s="702" t="s">
        <v>176</v>
      </c>
      <c r="D161" s="703"/>
      <c r="E161" s="130"/>
      <c r="F161" s="126"/>
      <c r="G161" s="123" t="str">
        <f t="shared" si="23"/>
        <v>Not Started</v>
      </c>
      <c r="H161" s="127"/>
      <c r="J161" s="140" t="s">
        <v>76</v>
      </c>
      <c r="K161" s="144"/>
    </row>
    <row r="162" ht="15.75" customHeight="1" spans="2:11">
      <c r="B162" s="66"/>
      <c r="C162" s="704" t="s">
        <v>177</v>
      </c>
      <c r="D162" s="705"/>
      <c r="E162" s="131"/>
      <c r="F162" s="132"/>
      <c r="G162" s="123" t="str">
        <f t="shared" si="23"/>
        <v>Not Started</v>
      </c>
      <c r="H162" s="133"/>
      <c r="J162" s="157" t="s">
        <v>77</v>
      </c>
      <c r="K162" s="158"/>
    </row>
    <row r="163" ht="25.75" spans="2:11">
      <c r="B163" s="69"/>
      <c r="C163" s="70"/>
      <c r="D163" s="71"/>
      <c r="E163" s="71"/>
      <c r="F163" s="134"/>
      <c r="G163" s="71"/>
      <c r="H163" s="71"/>
      <c r="J163" s="145"/>
      <c r="K163" s="146"/>
    </row>
    <row r="164" ht="15.75" customHeight="1" spans="2:8">
      <c r="B164" s="69"/>
      <c r="C164" s="70"/>
      <c r="D164" s="71"/>
      <c r="E164" s="71"/>
      <c r="F164" s="134"/>
      <c r="G164" s="71"/>
      <c r="H164" s="71"/>
    </row>
    <row r="165" ht="15.15"/>
    <row r="166" ht="15.15" spans="10:11">
      <c r="J166" s="160" t="s">
        <v>47</v>
      </c>
      <c r="K166" s="161">
        <f>K137</f>
        <v>45687</v>
      </c>
    </row>
    <row r="167" ht="21.75" customHeight="1" spans="2:11">
      <c r="B167" s="20" t="s">
        <v>58</v>
      </c>
      <c r="C167" s="21" t="s">
        <v>59</v>
      </c>
      <c r="D167" s="20" t="s">
        <v>60</v>
      </c>
      <c r="E167" s="80"/>
      <c r="F167" s="81" t="s">
        <v>44</v>
      </c>
      <c r="G167" s="21" t="s">
        <v>61</v>
      </c>
      <c r="H167" s="80" t="s">
        <v>62</v>
      </c>
      <c r="J167" s="162"/>
      <c r="K167" s="163"/>
    </row>
    <row r="168" spans="2:11">
      <c r="B168" s="22">
        <v>45688</v>
      </c>
      <c r="C168" s="23">
        <v>0.208333333333333</v>
      </c>
      <c r="D168" s="24" t="s">
        <v>63</v>
      </c>
      <c r="E168" s="82"/>
      <c r="F168" s="83">
        <v>1</v>
      </c>
      <c r="G168" s="84" t="str">
        <f t="shared" si="23"/>
        <v>Complete</v>
      </c>
      <c r="H168" s="82"/>
      <c r="J168" s="162">
        <f t="shared" ref="J168:K189" si="25">J139</f>
        <v>0</v>
      </c>
      <c r="K168" s="164">
        <f t="shared" ref="K168:K169" si="26">K139</f>
        <v>0</v>
      </c>
    </row>
    <row r="169" spans="2:11">
      <c r="B169" s="22"/>
      <c r="C169" s="25">
        <v>0.25</v>
      </c>
      <c r="D169" s="26"/>
      <c r="E169" s="85"/>
      <c r="F169" s="86"/>
      <c r="G169" s="87"/>
      <c r="H169" s="85"/>
      <c r="J169" s="165">
        <f t="shared" si="25"/>
        <v>0</v>
      </c>
      <c r="K169" s="166">
        <f t="shared" si="26"/>
        <v>0</v>
      </c>
    </row>
    <row r="170" spans="2:11">
      <c r="B170" s="22"/>
      <c r="C170" s="25">
        <v>0.291666666666666</v>
      </c>
      <c r="D170" s="26"/>
      <c r="E170" s="85"/>
      <c r="F170" s="86"/>
      <c r="G170" s="87"/>
      <c r="H170" s="85"/>
      <c r="J170" s="165">
        <f t="shared" si="25"/>
        <v>0</v>
      </c>
      <c r="K170" s="166">
        <f t="shared" si="25"/>
        <v>0</v>
      </c>
    </row>
    <row r="171" spans="2:11">
      <c r="B171" s="22"/>
      <c r="C171" s="25">
        <v>0.333333333333333</v>
      </c>
      <c r="D171" s="26"/>
      <c r="E171" s="85"/>
      <c r="F171" s="86"/>
      <c r="G171" s="87"/>
      <c r="H171" s="85"/>
      <c r="J171" s="165">
        <f t="shared" si="25"/>
        <v>0</v>
      </c>
      <c r="K171" s="166">
        <f t="shared" si="25"/>
        <v>0</v>
      </c>
    </row>
    <row r="172" ht="15.75" customHeight="1" spans="2:11">
      <c r="B172" s="22"/>
      <c r="C172" s="27">
        <v>0.375</v>
      </c>
      <c r="D172" s="28"/>
      <c r="E172" s="88"/>
      <c r="F172" s="89"/>
      <c r="G172" s="90"/>
      <c r="H172" s="88"/>
      <c r="J172" s="167">
        <f t="shared" si="25"/>
        <v>0</v>
      </c>
      <c r="K172" s="168">
        <f t="shared" si="25"/>
        <v>0</v>
      </c>
    </row>
    <row r="173" ht="15.75" customHeight="1" spans="2:11">
      <c r="B173" s="22"/>
      <c r="C173" s="29" t="s">
        <v>64</v>
      </c>
      <c r="D173" s="30"/>
      <c r="E173" s="30"/>
      <c r="F173" s="30"/>
      <c r="G173" s="30"/>
      <c r="H173" s="91"/>
      <c r="J173" s="174" t="str">
        <f t="shared" si="25"/>
        <v>Consume GitHub Add Tests - make changes if requested</v>
      </c>
      <c r="K173" s="164"/>
    </row>
    <row r="174" ht="15.75" customHeight="1" spans="2:11">
      <c r="B174" s="22"/>
      <c r="C174" s="31" t="s">
        <v>65</v>
      </c>
      <c r="D174" s="32" t="s">
        <v>66</v>
      </c>
      <c r="E174" s="32" t="s">
        <v>43</v>
      </c>
      <c r="F174" s="92" t="s">
        <v>44</v>
      </c>
      <c r="G174" s="93" t="s">
        <v>61</v>
      </c>
      <c r="H174" s="92" t="s">
        <v>62</v>
      </c>
      <c r="J174" s="175" t="str">
        <f t="shared" si="25"/>
        <v>Create a Rest API - make changes if requested</v>
      </c>
      <c r="K174" s="166"/>
    </row>
    <row r="175" spans="2:11">
      <c r="B175" s="22"/>
      <c r="C175" s="33"/>
      <c r="D175" s="34"/>
      <c r="E175" s="34"/>
      <c r="F175" s="94"/>
      <c r="G175" s="95" t="str">
        <f t="shared" ref="G175:G179" si="27">IF(F175=100%,"Complete",IF(AND(F175&lt;100%,F175&gt;0%),"In Progress","Not Started"))</f>
        <v>Not Started</v>
      </c>
      <c r="H175" s="96"/>
      <c r="J175" s="175">
        <f t="shared" si="25"/>
        <v>0</v>
      </c>
      <c r="K175" s="166"/>
    </row>
    <row r="176" spans="2:11">
      <c r="B176" s="22"/>
      <c r="C176" s="35"/>
      <c r="D176" s="36"/>
      <c r="E176" s="36"/>
      <c r="F176" s="97"/>
      <c r="G176" s="95" t="str">
        <f t="shared" si="27"/>
        <v>Not Started</v>
      </c>
      <c r="H176" s="98"/>
      <c r="J176" s="175">
        <f t="shared" si="25"/>
        <v>0</v>
      </c>
      <c r="K176" s="166"/>
    </row>
    <row r="177" spans="2:11">
      <c r="B177" s="22"/>
      <c r="C177" s="35"/>
      <c r="D177" s="36"/>
      <c r="E177" s="36"/>
      <c r="F177" s="97"/>
      <c r="G177" s="95" t="str">
        <f t="shared" si="27"/>
        <v>Not Started</v>
      </c>
      <c r="H177" s="98"/>
      <c r="J177" s="175" t="str">
        <f t="shared" si="25"/>
        <v>Conducting Research and User Interviews</v>
      </c>
      <c r="K177" s="166"/>
    </row>
    <row r="178" spans="2:11">
      <c r="B178" s="22"/>
      <c r="C178" s="35"/>
      <c r="D178" s="36"/>
      <c r="E178" s="36"/>
      <c r="F178" s="97"/>
      <c r="G178" s="95" t="str">
        <f t="shared" si="27"/>
        <v>Not Started</v>
      </c>
      <c r="H178" s="98"/>
      <c r="J178" s="175" t="str">
        <f t="shared" si="25"/>
        <v>Survey design</v>
      </c>
      <c r="K178" s="166"/>
    </row>
    <row r="179" ht="15.75" customHeight="1" spans="2:11">
      <c r="B179" s="22"/>
      <c r="C179" s="37"/>
      <c r="D179" s="38"/>
      <c r="E179" s="38"/>
      <c r="F179" s="97"/>
      <c r="G179" s="99" t="str">
        <f t="shared" si="27"/>
        <v>Not Started</v>
      </c>
      <c r="H179" s="98"/>
      <c r="J179" s="175">
        <f t="shared" si="25"/>
        <v>0</v>
      </c>
      <c r="K179" s="166"/>
    </row>
    <row r="180" ht="15.75" customHeight="1" spans="2:11">
      <c r="B180" s="22"/>
      <c r="C180" s="39" t="s">
        <v>68</v>
      </c>
      <c r="D180" s="40"/>
      <c r="E180" s="40"/>
      <c r="F180" s="40"/>
      <c r="G180" s="40"/>
      <c r="H180" s="100"/>
      <c r="J180" s="175">
        <f t="shared" si="25"/>
        <v>0</v>
      </c>
      <c r="K180" s="166"/>
    </row>
    <row r="181" ht="15.75" customHeight="1" spans="2:11">
      <c r="B181" s="22"/>
      <c r="C181" s="41" t="s">
        <v>69</v>
      </c>
      <c r="D181" s="41" t="s">
        <v>70</v>
      </c>
      <c r="E181" s="101"/>
      <c r="F181" s="102" t="s">
        <v>44</v>
      </c>
      <c r="G181" s="103" t="s">
        <v>61</v>
      </c>
      <c r="H181" s="104" t="s">
        <v>62</v>
      </c>
      <c r="J181" s="175" t="str">
        <f t="shared" si="25"/>
        <v>Entrepreneurs and Freelancers Club - https://meet.google.com/qsm-bmse-kud</v>
      </c>
      <c r="K181" s="166"/>
    </row>
    <row r="182" spans="2:11">
      <c r="B182" s="22"/>
      <c r="C182" s="42"/>
      <c r="D182" s="43"/>
      <c r="E182" s="105"/>
      <c r="F182" s="106"/>
      <c r="G182" s="107" t="str">
        <f t="shared" ref="G182:G205" si="28">IF(F182=100%,"Complete",IF(AND(F182&lt;100%,F182&gt;0%),"In Progress","Not Started"))</f>
        <v>Not Started</v>
      </c>
      <c r="H182" s="108"/>
      <c r="J182" s="175"/>
      <c r="K182" s="166"/>
    </row>
    <row r="183" ht="15.15" spans="2:11">
      <c r="B183" s="22"/>
      <c r="C183" s="44"/>
      <c r="D183" s="45"/>
      <c r="E183" s="109"/>
      <c r="F183" s="110"/>
      <c r="G183" s="107" t="str">
        <f t="shared" si="28"/>
        <v>Not Started</v>
      </c>
      <c r="H183" s="111"/>
      <c r="J183" s="176"/>
      <c r="K183" s="177"/>
    </row>
    <row r="184" ht="15.15" spans="2:11">
      <c r="B184" s="22"/>
      <c r="C184" s="44"/>
      <c r="D184" s="45"/>
      <c r="E184" s="109"/>
      <c r="F184" s="110"/>
      <c r="G184" s="107" t="str">
        <f t="shared" si="28"/>
        <v>Not Started</v>
      </c>
      <c r="H184" s="111"/>
      <c r="J184" s="178" t="s">
        <v>64</v>
      </c>
      <c r="K184" s="179"/>
    </row>
    <row r="185" spans="2:11">
      <c r="B185" s="22"/>
      <c r="C185" s="44"/>
      <c r="D185" s="45"/>
      <c r="E185" s="109"/>
      <c r="F185" s="110"/>
      <c r="G185" s="107" t="str">
        <f t="shared" si="28"/>
        <v>Not Started</v>
      </c>
      <c r="H185" s="111"/>
      <c r="J185" s="175" t="str">
        <f t="shared" si="25"/>
        <v>Simple Website - mokmelive@gmail.com - review</v>
      </c>
      <c r="K185" s="166"/>
    </row>
    <row r="186" ht="15.75" customHeight="1" spans="2:11">
      <c r="B186" s="22"/>
      <c r="C186" s="46"/>
      <c r="D186" s="47"/>
      <c r="E186" s="112"/>
      <c r="F186" s="113"/>
      <c r="G186" s="107" t="str">
        <f t="shared" si="28"/>
        <v>Not Started</v>
      </c>
      <c r="H186" s="103"/>
      <c r="J186" s="175">
        <f t="shared" si="25"/>
        <v>0</v>
      </c>
      <c r="K186" s="166"/>
    </row>
    <row r="187" ht="15.75" customHeight="1" spans="2:11">
      <c r="B187" s="22"/>
      <c r="C187" s="48">
        <v>0.541666666666667</v>
      </c>
      <c r="D187" s="49"/>
      <c r="E187" s="114"/>
      <c r="F187" s="115" t="s">
        <v>71</v>
      </c>
      <c r="G187" s="116"/>
      <c r="H187" s="117"/>
      <c r="J187" s="175">
        <f t="shared" si="25"/>
        <v>0</v>
      </c>
      <c r="K187" s="166"/>
    </row>
    <row r="188" ht="15.75" customHeight="1" spans="2:11">
      <c r="B188" s="22"/>
      <c r="C188" s="50" t="s">
        <v>72</v>
      </c>
      <c r="D188" s="51"/>
      <c r="E188" s="51"/>
      <c r="F188" s="51"/>
      <c r="G188" s="51"/>
      <c r="H188" s="118"/>
      <c r="J188" s="175">
        <f t="shared" si="25"/>
        <v>0</v>
      </c>
      <c r="K188" s="166"/>
    </row>
    <row r="189" ht="15.75" customHeight="1" spans="2:11">
      <c r="B189" s="22"/>
      <c r="C189" s="52" t="s">
        <v>69</v>
      </c>
      <c r="D189" s="53"/>
      <c r="E189" s="119"/>
      <c r="F189" s="120" t="s">
        <v>44</v>
      </c>
      <c r="G189" s="120" t="s">
        <v>61</v>
      </c>
      <c r="H189" s="118" t="s">
        <v>62</v>
      </c>
      <c r="J189" s="175">
        <f t="shared" si="25"/>
        <v>0</v>
      </c>
      <c r="K189" s="166"/>
    </row>
    <row r="190" ht="15.75" customHeight="1" spans="2:11">
      <c r="B190" s="22"/>
      <c r="C190" s="54" t="s">
        <v>138</v>
      </c>
      <c r="D190" s="55"/>
      <c r="E190" s="121" t="s">
        <v>73</v>
      </c>
      <c r="F190" s="122">
        <v>1</v>
      </c>
      <c r="G190" s="123" t="str">
        <f t="shared" si="28"/>
        <v>Complete</v>
      </c>
      <c r="H190" s="124"/>
      <c r="J190" s="180"/>
      <c r="K190" s="181"/>
    </row>
    <row r="191" ht="15.75" customHeight="1" spans="2:11">
      <c r="B191" s="22"/>
      <c r="C191" s="56" t="s">
        <v>139</v>
      </c>
      <c r="D191" s="57"/>
      <c r="E191" s="125"/>
      <c r="F191" s="126">
        <v>1</v>
      </c>
      <c r="G191" s="123" t="str">
        <f t="shared" si="28"/>
        <v>Complete</v>
      </c>
      <c r="H191" s="127"/>
      <c r="J191" s="182" t="s">
        <v>67</v>
      </c>
      <c r="K191" s="183">
        <f>B168</f>
        <v>45688</v>
      </c>
    </row>
    <row r="192" ht="15.75" customHeight="1" spans="2:11">
      <c r="B192" s="22"/>
      <c r="C192" s="58"/>
      <c r="D192" s="59"/>
      <c r="E192" s="125"/>
      <c r="F192" s="126"/>
      <c r="G192" s="123" t="str">
        <f t="shared" si="28"/>
        <v>Not Started</v>
      </c>
      <c r="H192" s="127"/>
      <c r="J192" s="178"/>
      <c r="K192" s="179"/>
    </row>
    <row r="193" ht="15.15" spans="2:11">
      <c r="B193" s="22"/>
      <c r="C193" s="60"/>
      <c r="D193" s="61"/>
      <c r="E193" s="128" t="s">
        <v>74</v>
      </c>
      <c r="F193" s="126"/>
      <c r="G193" s="123" t="str">
        <f t="shared" si="28"/>
        <v>Not Started</v>
      </c>
      <c r="H193" s="127"/>
      <c r="J193" s="162">
        <f t="shared" ref="J193:K197" si="29">C182</f>
        <v>0</v>
      </c>
      <c r="K193" s="164">
        <f t="shared" si="29"/>
        <v>0</v>
      </c>
    </row>
    <row r="194" ht="15" customHeight="1" spans="2:11">
      <c r="B194" s="22"/>
      <c r="C194" s="62" t="s">
        <v>140</v>
      </c>
      <c r="D194" s="63"/>
      <c r="E194" s="129" t="s">
        <v>75</v>
      </c>
      <c r="F194" s="126">
        <v>1</v>
      </c>
      <c r="G194" s="123" t="str">
        <f t="shared" si="28"/>
        <v>Complete</v>
      </c>
      <c r="H194" s="127"/>
      <c r="J194" s="165">
        <f t="shared" si="29"/>
        <v>0</v>
      </c>
      <c r="K194" s="166">
        <f t="shared" si="29"/>
        <v>0</v>
      </c>
    </row>
    <row r="195" ht="15" customHeight="1" spans="2:11">
      <c r="B195" s="22"/>
      <c r="C195" s="64"/>
      <c r="D195" s="65"/>
      <c r="E195" s="130"/>
      <c r="F195" s="126"/>
      <c r="G195" s="123" t="str">
        <f t="shared" si="28"/>
        <v>Not Started</v>
      </c>
      <c r="H195" s="127"/>
      <c r="J195" s="165">
        <f t="shared" si="29"/>
        <v>0</v>
      </c>
      <c r="K195" s="166">
        <f t="shared" si="29"/>
        <v>0</v>
      </c>
    </row>
    <row r="196" ht="15" customHeight="1" spans="2:11">
      <c r="B196" s="22"/>
      <c r="C196" s="64"/>
      <c r="D196" s="65"/>
      <c r="E196" s="130"/>
      <c r="F196" s="126"/>
      <c r="G196" s="123" t="str">
        <f t="shared" si="28"/>
        <v>Not Started</v>
      </c>
      <c r="H196" s="127"/>
      <c r="J196" s="165">
        <f t="shared" si="29"/>
        <v>0</v>
      </c>
      <c r="K196" s="166">
        <f t="shared" si="29"/>
        <v>0</v>
      </c>
    </row>
    <row r="197" ht="15" customHeight="1" spans="2:11">
      <c r="B197" s="22"/>
      <c r="C197" s="64"/>
      <c r="D197" s="65"/>
      <c r="E197" s="130"/>
      <c r="F197" s="126"/>
      <c r="G197" s="123" t="str">
        <f t="shared" si="28"/>
        <v>Not Started</v>
      </c>
      <c r="H197" s="127"/>
      <c r="J197" s="167">
        <f t="shared" si="29"/>
        <v>0</v>
      </c>
      <c r="K197" s="168">
        <f t="shared" si="29"/>
        <v>0</v>
      </c>
    </row>
    <row r="198" ht="15" customHeight="1" spans="2:11">
      <c r="B198" s="22"/>
      <c r="C198" s="64"/>
      <c r="D198" s="65"/>
      <c r="E198" s="130"/>
      <c r="F198" s="126"/>
      <c r="G198" s="123" t="str">
        <f t="shared" si="28"/>
        <v>Not Started</v>
      </c>
      <c r="H198" s="127"/>
      <c r="J198" s="174" t="str">
        <f t="shared" ref="J198:J207" si="30">C190</f>
        <v>Consume GitHub Add Tests - requested review</v>
      </c>
      <c r="K198" s="164"/>
    </row>
    <row r="199" ht="15.75" customHeight="1" spans="2:11">
      <c r="B199" s="66"/>
      <c r="C199" s="704" t="s">
        <v>177</v>
      </c>
      <c r="D199" s="705"/>
      <c r="E199" s="131"/>
      <c r="F199" s="132">
        <v>1</v>
      </c>
      <c r="G199" s="123" t="str">
        <f t="shared" si="28"/>
        <v>Complete</v>
      </c>
      <c r="H199" s="133"/>
      <c r="J199" s="175" t="str">
        <f t="shared" si="30"/>
        <v>Create a Rest API - made changes </v>
      </c>
      <c r="K199" s="166"/>
    </row>
    <row r="200" ht="25" spans="2:11">
      <c r="B200" s="69"/>
      <c r="C200" s="70"/>
      <c r="D200" s="71"/>
      <c r="E200" s="71"/>
      <c r="F200" s="134"/>
      <c r="G200" s="71"/>
      <c r="H200" s="71"/>
      <c r="J200" s="175">
        <f t="shared" si="30"/>
        <v>0</v>
      </c>
      <c r="K200" s="166"/>
    </row>
    <row r="201" ht="15.75" customHeight="1" spans="2:11">
      <c r="B201" s="69"/>
      <c r="C201" s="70"/>
      <c r="D201" s="71"/>
      <c r="E201" s="71"/>
      <c r="F201" s="134"/>
      <c r="G201" s="71"/>
      <c r="H201" s="71"/>
      <c r="J201" s="175">
        <f t="shared" si="30"/>
        <v>0</v>
      </c>
      <c r="K201" s="166"/>
    </row>
    <row r="202" spans="10:11">
      <c r="J202" s="175" t="str">
        <f t="shared" si="30"/>
        <v>Database Comparison - start</v>
      </c>
      <c r="K202" s="166"/>
    </row>
    <row r="203" ht="15.15" spans="10:11">
      <c r="J203" s="175">
        <f t="shared" si="30"/>
        <v>0</v>
      </c>
      <c r="K203" s="166"/>
    </row>
    <row r="204" ht="21.75" customHeight="1" spans="2:11">
      <c r="B204" s="20" t="s">
        <v>58</v>
      </c>
      <c r="C204" s="21" t="s">
        <v>59</v>
      </c>
      <c r="D204" s="20" t="s">
        <v>60</v>
      </c>
      <c r="E204" s="80"/>
      <c r="F204" s="81" t="s">
        <v>44</v>
      </c>
      <c r="G204" s="21" t="s">
        <v>61</v>
      </c>
      <c r="H204" s="80" t="s">
        <v>62</v>
      </c>
      <c r="J204" s="175">
        <f t="shared" si="30"/>
        <v>0</v>
      </c>
      <c r="K204" s="166"/>
    </row>
    <row r="205" ht="23.25" customHeight="1" spans="2:11">
      <c r="B205" s="22"/>
      <c r="C205" s="23">
        <v>0.208333333333333</v>
      </c>
      <c r="D205" s="24" t="s">
        <v>63</v>
      </c>
      <c r="E205" s="82"/>
      <c r="F205" s="83"/>
      <c r="G205" s="84" t="str">
        <f t="shared" si="28"/>
        <v>Not Started</v>
      </c>
      <c r="H205" s="82"/>
      <c r="J205" s="175">
        <f t="shared" si="30"/>
        <v>0</v>
      </c>
      <c r="K205" s="166"/>
    </row>
    <row r="206" spans="2:11">
      <c r="B206" s="22"/>
      <c r="C206" s="25">
        <v>0.25</v>
      </c>
      <c r="D206" s="26"/>
      <c r="E206" s="85"/>
      <c r="F206" s="86"/>
      <c r="G206" s="87"/>
      <c r="H206" s="85"/>
      <c r="J206" s="175">
        <f t="shared" si="30"/>
        <v>0</v>
      </c>
      <c r="K206" s="166"/>
    </row>
    <row r="207" spans="2:11">
      <c r="B207" s="22"/>
      <c r="C207" s="25">
        <v>0.291666666666666</v>
      </c>
      <c r="D207" s="26"/>
      <c r="E207" s="85"/>
      <c r="F207" s="86"/>
      <c r="G207" s="87"/>
      <c r="H207" s="85"/>
      <c r="J207" s="175" t="str">
        <f t="shared" si="30"/>
        <v>Update CV</v>
      </c>
      <c r="K207" s="166"/>
    </row>
    <row r="208" ht="15.15" spans="2:11">
      <c r="B208" s="22"/>
      <c r="C208" s="25">
        <v>0.333333333333333</v>
      </c>
      <c r="D208" s="26"/>
      <c r="E208" s="85"/>
      <c r="F208" s="86"/>
      <c r="G208" s="87"/>
      <c r="H208" s="85"/>
      <c r="J208" s="184"/>
      <c r="K208" s="185"/>
    </row>
    <row r="209" ht="15.75" customHeight="1" spans="2:11">
      <c r="B209" s="22"/>
      <c r="C209" s="27">
        <v>0.375</v>
      </c>
      <c r="D209" s="28"/>
      <c r="E209" s="88"/>
      <c r="F209" s="89"/>
      <c r="G209" s="90"/>
      <c r="H209" s="88"/>
      <c r="J209" s="178" t="s">
        <v>64</v>
      </c>
      <c r="K209" s="179"/>
    </row>
    <row r="210" ht="15.75" customHeight="1" spans="2:11">
      <c r="B210" s="22"/>
      <c r="C210" s="29" t="s">
        <v>64</v>
      </c>
      <c r="D210" s="30"/>
      <c r="E210" s="30"/>
      <c r="F210" s="30"/>
      <c r="G210" s="30"/>
      <c r="H210" s="91"/>
      <c r="J210" s="174">
        <f t="shared" ref="J210:J214" si="31">C175</f>
        <v>0</v>
      </c>
      <c r="K210" s="164"/>
    </row>
    <row r="211" ht="15.75" customHeight="1" spans="2:11">
      <c r="B211" s="22"/>
      <c r="C211" s="31" t="s">
        <v>65</v>
      </c>
      <c r="D211" s="32" t="s">
        <v>66</v>
      </c>
      <c r="E211" s="32" t="s">
        <v>43</v>
      </c>
      <c r="F211" s="92" t="s">
        <v>44</v>
      </c>
      <c r="G211" s="93" t="s">
        <v>61</v>
      </c>
      <c r="H211" s="92" t="s">
        <v>62</v>
      </c>
      <c r="J211" s="175">
        <f t="shared" si="31"/>
        <v>0</v>
      </c>
      <c r="K211" s="166"/>
    </row>
    <row r="212" spans="2:11">
      <c r="B212" s="22"/>
      <c r="C212" s="33"/>
      <c r="D212" s="34"/>
      <c r="E212" s="34"/>
      <c r="F212" s="94"/>
      <c r="G212" s="95" t="str">
        <f t="shared" ref="G212:G216" si="32">IF(F212=100%,"Complete",IF(AND(F212&lt;100%,F212&gt;0%),"In Progress","Not Started"))</f>
        <v>Not Started</v>
      </c>
      <c r="H212" s="96"/>
      <c r="J212" s="175">
        <f t="shared" si="31"/>
        <v>0</v>
      </c>
      <c r="K212" s="166"/>
    </row>
    <row r="213" spans="2:11">
      <c r="B213" s="22"/>
      <c r="C213" s="35"/>
      <c r="D213" s="36"/>
      <c r="E213" s="36"/>
      <c r="F213" s="97"/>
      <c r="G213" s="95" t="str">
        <f t="shared" si="32"/>
        <v>Not Started</v>
      </c>
      <c r="H213" s="98"/>
      <c r="J213" s="175">
        <f t="shared" si="31"/>
        <v>0</v>
      </c>
      <c r="K213" s="166"/>
    </row>
    <row r="214" spans="2:11">
      <c r="B214" s="22"/>
      <c r="C214" s="35"/>
      <c r="D214" s="36"/>
      <c r="E214" s="36"/>
      <c r="F214" s="97"/>
      <c r="G214" s="95" t="str">
        <f t="shared" si="32"/>
        <v>Not Started</v>
      </c>
      <c r="H214" s="98"/>
      <c r="J214" s="175">
        <f t="shared" si="31"/>
        <v>0</v>
      </c>
      <c r="K214" s="166"/>
    </row>
    <row r="215" spans="2:11">
      <c r="B215" s="22"/>
      <c r="C215" s="35"/>
      <c r="D215" s="36"/>
      <c r="E215" s="36"/>
      <c r="F215" s="97"/>
      <c r="G215" s="95" t="str">
        <f t="shared" si="32"/>
        <v>Not Started</v>
      </c>
      <c r="H215" s="98"/>
      <c r="J215" s="165" t="s">
        <v>76</v>
      </c>
      <c r="K215" s="186"/>
    </row>
    <row r="216" ht="15.75" customHeight="1" spans="2:11">
      <c r="B216" s="22"/>
      <c r="C216" s="37"/>
      <c r="D216" s="38"/>
      <c r="E216" s="38"/>
      <c r="F216" s="97"/>
      <c r="G216" s="99" t="str">
        <f t="shared" si="32"/>
        <v>Not Started</v>
      </c>
      <c r="H216" s="98"/>
      <c r="J216" s="187" t="s">
        <v>77</v>
      </c>
      <c r="K216" s="188"/>
    </row>
    <row r="217" ht="15.75" customHeight="1" spans="2:11">
      <c r="B217" s="22"/>
      <c r="C217" s="39" t="s">
        <v>68</v>
      </c>
      <c r="D217" s="40"/>
      <c r="E217" s="40"/>
      <c r="F217" s="40"/>
      <c r="G217" s="40"/>
      <c r="H217" s="100"/>
      <c r="J217" s="176"/>
      <c r="K217" s="177"/>
    </row>
    <row r="218" ht="15.75" customHeight="1" spans="2:8">
      <c r="B218" s="22"/>
      <c r="C218" s="41" t="s">
        <v>69</v>
      </c>
      <c r="D218" s="41" t="s">
        <v>70</v>
      </c>
      <c r="E218" s="101"/>
      <c r="F218" s="102" t="s">
        <v>44</v>
      </c>
      <c r="G218" s="103" t="s">
        <v>61</v>
      </c>
      <c r="H218" s="104" t="s">
        <v>62</v>
      </c>
    </row>
    <row r="219" ht="15.15" spans="2:8">
      <c r="B219" s="22"/>
      <c r="C219" s="42"/>
      <c r="D219" s="43"/>
      <c r="E219" s="105"/>
      <c r="F219" s="106"/>
      <c r="G219" s="107" t="str">
        <f t="shared" ref="G219:G236" si="33">IF(F219=100%,"Complete",IF(AND(F219&lt;100%,F219&gt;0%),"In Progress","Not Started"))</f>
        <v>Not Started</v>
      </c>
      <c r="H219" s="108"/>
    </row>
    <row r="220" ht="15.15" spans="2:11">
      <c r="B220" s="22"/>
      <c r="C220" s="44"/>
      <c r="D220" s="45"/>
      <c r="E220" s="109"/>
      <c r="F220" s="110"/>
      <c r="G220" s="107" t="str">
        <f t="shared" si="33"/>
        <v>Not Started</v>
      </c>
      <c r="H220" s="111"/>
      <c r="J220" s="135" t="s">
        <v>47</v>
      </c>
      <c r="K220" s="136">
        <f>K191</f>
        <v>45688</v>
      </c>
    </row>
    <row r="221" ht="15.15" spans="2:11">
      <c r="B221" s="22"/>
      <c r="C221" s="44"/>
      <c r="D221" s="45"/>
      <c r="E221" s="109"/>
      <c r="F221" s="110"/>
      <c r="G221" s="107" t="str">
        <f t="shared" si="33"/>
        <v>Not Started</v>
      </c>
      <c r="H221" s="111"/>
      <c r="J221" s="137"/>
      <c r="K221" s="138"/>
    </row>
    <row r="222" spans="2:11">
      <c r="B222" s="22"/>
      <c r="C222" s="44"/>
      <c r="D222" s="45"/>
      <c r="E222" s="109"/>
      <c r="F222" s="110"/>
      <c r="G222" s="107" t="str">
        <f t="shared" si="33"/>
        <v>Not Started</v>
      </c>
      <c r="H222" s="111"/>
      <c r="J222" s="137">
        <f t="shared" ref="J222:K243" si="34">J193</f>
        <v>0</v>
      </c>
      <c r="K222" s="139">
        <f t="shared" ref="K222:K223" si="35">K193</f>
        <v>0</v>
      </c>
    </row>
    <row r="223" ht="15.75" customHeight="1" spans="2:11">
      <c r="B223" s="22"/>
      <c r="C223" s="46"/>
      <c r="D223" s="47"/>
      <c r="E223" s="112"/>
      <c r="F223" s="113"/>
      <c r="G223" s="107" t="str">
        <f t="shared" si="33"/>
        <v>Not Started</v>
      </c>
      <c r="H223" s="103"/>
      <c r="J223" s="140">
        <f t="shared" si="34"/>
        <v>0</v>
      </c>
      <c r="K223" s="141">
        <f t="shared" si="35"/>
        <v>0</v>
      </c>
    </row>
    <row r="224" ht="15.75" customHeight="1" spans="2:11">
      <c r="B224" s="22"/>
      <c r="C224" s="48">
        <v>0.541666666666667</v>
      </c>
      <c r="D224" s="49"/>
      <c r="E224" s="114"/>
      <c r="F224" s="115" t="s">
        <v>71</v>
      </c>
      <c r="G224" s="116"/>
      <c r="H224" s="117"/>
      <c r="J224" s="140">
        <f t="shared" si="34"/>
        <v>0</v>
      </c>
      <c r="K224" s="141">
        <f t="shared" si="34"/>
        <v>0</v>
      </c>
    </row>
    <row r="225" ht="15.75" customHeight="1" spans="2:11">
      <c r="B225" s="22"/>
      <c r="C225" s="50" t="s">
        <v>72</v>
      </c>
      <c r="D225" s="51"/>
      <c r="E225" s="51"/>
      <c r="F225" s="51"/>
      <c r="G225" s="51"/>
      <c r="H225" s="118"/>
      <c r="J225" s="140">
        <f t="shared" si="34"/>
        <v>0</v>
      </c>
      <c r="K225" s="141">
        <f t="shared" si="34"/>
        <v>0</v>
      </c>
    </row>
    <row r="226" ht="15.75" customHeight="1" spans="2:11">
      <c r="B226" s="22"/>
      <c r="C226" s="52" t="s">
        <v>69</v>
      </c>
      <c r="D226" s="53"/>
      <c r="E226" s="119"/>
      <c r="F226" s="120" t="s">
        <v>44</v>
      </c>
      <c r="G226" s="120" t="s">
        <v>61</v>
      </c>
      <c r="H226" s="118" t="s">
        <v>62</v>
      </c>
      <c r="J226" s="140">
        <f t="shared" si="34"/>
        <v>0</v>
      </c>
      <c r="K226" s="141">
        <f t="shared" si="34"/>
        <v>0</v>
      </c>
    </row>
    <row r="227" ht="15" customHeight="1" spans="2:11">
      <c r="B227" s="22"/>
      <c r="C227" s="54"/>
      <c r="D227" s="55"/>
      <c r="E227" s="121" t="s">
        <v>73</v>
      </c>
      <c r="F227" s="122"/>
      <c r="G227" s="123" t="str">
        <f t="shared" si="33"/>
        <v>Not Started</v>
      </c>
      <c r="H227" s="124"/>
      <c r="J227" s="149" t="str">
        <f t="shared" si="34"/>
        <v>Consume GitHub Add Tests - requested review</v>
      </c>
      <c r="K227" s="139"/>
    </row>
    <row r="228" spans="2:11">
      <c r="B228" s="22"/>
      <c r="C228" s="56"/>
      <c r="D228" s="57"/>
      <c r="E228" s="125"/>
      <c r="F228" s="126"/>
      <c r="G228" s="123" t="str">
        <f t="shared" si="33"/>
        <v>Not Started</v>
      </c>
      <c r="H228" s="127"/>
      <c r="J228" s="150" t="str">
        <f t="shared" si="34"/>
        <v>Create a Rest API - made changes </v>
      </c>
      <c r="K228" s="141"/>
    </row>
    <row r="229" ht="15.75" customHeight="1" spans="2:11">
      <c r="B229" s="22"/>
      <c r="C229" s="58"/>
      <c r="D229" s="59"/>
      <c r="E229" s="125"/>
      <c r="F229" s="126"/>
      <c r="G229" s="123" t="str">
        <f t="shared" si="33"/>
        <v>Not Started</v>
      </c>
      <c r="H229" s="127"/>
      <c r="J229" s="150">
        <f t="shared" si="34"/>
        <v>0</v>
      </c>
      <c r="K229" s="141"/>
    </row>
    <row r="230" ht="15.15" spans="2:11">
      <c r="B230" s="22"/>
      <c r="C230" s="60"/>
      <c r="D230" s="61"/>
      <c r="E230" s="128" t="s">
        <v>74</v>
      </c>
      <c r="F230" s="126"/>
      <c r="G230" s="123" t="str">
        <f t="shared" si="33"/>
        <v>Not Started</v>
      </c>
      <c r="H230" s="127"/>
      <c r="J230" s="150">
        <f t="shared" si="34"/>
        <v>0</v>
      </c>
      <c r="K230" s="141"/>
    </row>
    <row r="231" ht="15.75" customHeight="1" spans="2:11">
      <c r="B231" s="22"/>
      <c r="C231" s="62"/>
      <c r="D231" s="63"/>
      <c r="E231" s="129" t="s">
        <v>75</v>
      </c>
      <c r="F231" s="126"/>
      <c r="G231" s="123" t="str">
        <f t="shared" si="33"/>
        <v>Not Started</v>
      </c>
      <c r="H231" s="127"/>
      <c r="J231" s="150" t="str">
        <f t="shared" si="34"/>
        <v>Database Comparison - start</v>
      </c>
      <c r="K231" s="141"/>
    </row>
    <row r="232" spans="2:11">
      <c r="B232" s="22"/>
      <c r="C232" s="64"/>
      <c r="D232" s="65"/>
      <c r="E232" s="130"/>
      <c r="F232" s="126"/>
      <c r="G232" s="123" t="str">
        <f t="shared" si="33"/>
        <v>Not Started</v>
      </c>
      <c r="H232" s="127"/>
      <c r="J232" s="150">
        <f t="shared" si="34"/>
        <v>0</v>
      </c>
      <c r="K232" s="141"/>
    </row>
    <row r="233" ht="15.75" customHeight="1" spans="2:11">
      <c r="B233" s="22"/>
      <c r="C233" s="64"/>
      <c r="D233" s="65"/>
      <c r="E233" s="130"/>
      <c r="F233" s="126"/>
      <c r="G233" s="123" t="str">
        <f t="shared" si="33"/>
        <v>Not Started</v>
      </c>
      <c r="H233" s="127"/>
      <c r="J233" s="150">
        <f t="shared" si="34"/>
        <v>0</v>
      </c>
      <c r="K233" s="141"/>
    </row>
    <row r="234" spans="2:11">
      <c r="B234" s="22"/>
      <c r="C234" s="64"/>
      <c r="D234" s="65"/>
      <c r="E234" s="130"/>
      <c r="F234" s="126"/>
      <c r="G234" s="123" t="str">
        <f t="shared" si="33"/>
        <v>Not Started</v>
      </c>
      <c r="H234" s="127"/>
      <c r="J234" s="150">
        <f t="shared" si="34"/>
        <v>0</v>
      </c>
      <c r="K234" s="141"/>
    </row>
    <row r="235" spans="2:11">
      <c r="B235" s="22"/>
      <c r="C235" s="64"/>
      <c r="D235" s="65"/>
      <c r="E235" s="130"/>
      <c r="F235" s="126"/>
      <c r="G235" s="123" t="str">
        <f t="shared" si="33"/>
        <v>Not Started</v>
      </c>
      <c r="H235" s="127"/>
      <c r="J235" s="150">
        <f t="shared" si="34"/>
        <v>0</v>
      </c>
      <c r="K235" s="141"/>
    </row>
    <row r="236" ht="15.15" spans="2:11">
      <c r="B236" s="66"/>
      <c r="C236" s="67"/>
      <c r="D236" s="68"/>
      <c r="E236" s="131"/>
      <c r="F236" s="132"/>
      <c r="G236" s="123" t="str">
        <f t="shared" si="33"/>
        <v>Not Started</v>
      </c>
      <c r="H236" s="133"/>
      <c r="J236" s="150" t="str">
        <f t="shared" si="34"/>
        <v>Update CV</v>
      </c>
      <c r="K236" s="141"/>
    </row>
    <row r="237" ht="25.75" spans="2:11">
      <c r="B237" s="69"/>
      <c r="C237" s="70"/>
      <c r="D237" s="71"/>
      <c r="E237" s="71"/>
      <c r="F237" s="134"/>
      <c r="G237" s="71"/>
      <c r="H237" s="71"/>
      <c r="J237" s="145"/>
      <c r="K237" s="146"/>
    </row>
    <row r="238" ht="25.75" spans="2:11">
      <c r="B238" s="69"/>
      <c r="C238" s="70"/>
      <c r="D238" s="71"/>
      <c r="E238" s="71"/>
      <c r="F238" s="134"/>
      <c r="G238" s="71"/>
      <c r="H238" s="71"/>
      <c r="J238" s="155" t="s">
        <v>64</v>
      </c>
      <c r="K238" s="156"/>
    </row>
    <row r="239" ht="15.15" spans="2:11">
      <c r="B239" s="191" t="s">
        <v>78</v>
      </c>
      <c r="C239" s="192">
        <f ca="1">TODAY()</f>
        <v>45827</v>
      </c>
      <c r="J239" s="150">
        <f t="shared" si="34"/>
        <v>0</v>
      </c>
      <c r="K239" s="141"/>
    </row>
    <row r="240" spans="2:11">
      <c r="B240" s="193"/>
      <c r="C240" s="194"/>
      <c r="J240" s="150">
        <f t="shared" si="34"/>
        <v>0</v>
      </c>
      <c r="K240" s="141"/>
    </row>
    <row r="241" ht="15.15" spans="2:11">
      <c r="B241" s="195" t="s">
        <v>79</v>
      </c>
      <c r="C241" s="196"/>
      <c r="D241" s="197"/>
      <c r="E241" s="197"/>
      <c r="F241" s="197"/>
      <c r="G241" s="197"/>
      <c r="H241" s="197"/>
      <c r="J241" s="150">
        <f t="shared" si="34"/>
        <v>0</v>
      </c>
      <c r="K241" s="141"/>
    </row>
    <row r="242" spans="2:11">
      <c r="B242" s="198"/>
      <c r="C242" s="199"/>
      <c r="D242" s="197"/>
      <c r="E242" s="197"/>
      <c r="F242" s="197"/>
      <c r="G242" s="197"/>
      <c r="H242" s="210"/>
      <c r="J242" s="150">
        <f t="shared" si="34"/>
        <v>0</v>
      </c>
      <c r="K242" s="141"/>
    </row>
    <row r="243" ht="15.15" spans="2:11">
      <c r="B243" s="200" t="s">
        <v>80</v>
      </c>
      <c r="C243" s="201"/>
      <c r="D243" s="197"/>
      <c r="E243" s="197"/>
      <c r="F243" s="197"/>
      <c r="G243" s="197"/>
      <c r="H243" s="210"/>
      <c r="J243" s="150">
        <f t="shared" si="34"/>
        <v>0</v>
      </c>
      <c r="K243" s="141"/>
    </row>
    <row r="244" ht="15.15" spans="2:11">
      <c r="B244" s="200"/>
      <c r="C244" s="201"/>
      <c r="D244" s="197"/>
      <c r="E244" s="197"/>
      <c r="F244" s="197"/>
      <c r="G244" s="197"/>
      <c r="H244" s="210"/>
      <c r="J244" s="151"/>
      <c r="K244" s="152"/>
    </row>
    <row r="245" ht="15.15" spans="2:11">
      <c r="B245" s="202"/>
      <c r="C245" s="203"/>
      <c r="D245" s="197"/>
      <c r="E245" s="197"/>
      <c r="F245" s="197"/>
      <c r="G245" s="197"/>
      <c r="H245" s="210"/>
      <c r="J245" s="153" t="s">
        <v>67</v>
      </c>
      <c r="K245" s="154">
        <f>B205</f>
        <v>0</v>
      </c>
    </row>
    <row r="246" ht="15.15" spans="2:11">
      <c r="B246" s="204"/>
      <c r="C246" s="205"/>
      <c r="D246" s="197"/>
      <c r="E246" s="197"/>
      <c r="F246" s="197"/>
      <c r="G246" s="197"/>
      <c r="H246" s="210"/>
      <c r="J246" s="155"/>
      <c r="K246" s="156"/>
    </row>
    <row r="247" ht="15.15" spans="2:11">
      <c r="B247" s="206" t="s">
        <v>81</v>
      </c>
      <c r="C247" s="207"/>
      <c r="D247" s="197"/>
      <c r="E247" s="197"/>
      <c r="F247" s="197"/>
      <c r="G247" s="197"/>
      <c r="H247" s="210"/>
      <c r="J247" s="137">
        <f t="shared" ref="J247:K251" si="36">C219</f>
        <v>0</v>
      </c>
      <c r="K247" s="139">
        <f t="shared" ref="K247:K248" si="37">D219</f>
        <v>0</v>
      </c>
    </row>
    <row r="248" spans="2:11">
      <c r="B248" s="43">
        <f t="shared" ref="B248:B249" si="38">C71</f>
        <v>0</v>
      </c>
      <c r="C248" s="208">
        <f t="shared" ref="C248:C249" si="39">D71</f>
        <v>0</v>
      </c>
      <c r="D248" s="197"/>
      <c r="E248" s="197"/>
      <c r="F248" s="197"/>
      <c r="G248" s="197"/>
      <c r="H248" s="210"/>
      <c r="J248" s="140">
        <f t="shared" si="36"/>
        <v>0</v>
      </c>
      <c r="K248" s="141">
        <f t="shared" si="37"/>
        <v>0</v>
      </c>
    </row>
    <row r="249" spans="2:11">
      <c r="B249" s="45">
        <f t="shared" si="38"/>
        <v>0</v>
      </c>
      <c r="C249" s="209">
        <f t="shared" si="39"/>
        <v>0</v>
      </c>
      <c r="D249" s="197"/>
      <c r="E249" s="197"/>
      <c r="F249" s="197"/>
      <c r="G249" s="197"/>
      <c r="H249" s="210"/>
      <c r="J249" s="140">
        <f t="shared" si="36"/>
        <v>0</v>
      </c>
      <c r="K249" s="141">
        <f t="shared" si="36"/>
        <v>0</v>
      </c>
    </row>
    <row r="250" spans="2:11">
      <c r="B250" s="45">
        <f t="shared" ref="B250:B251" si="40">C108</f>
        <v>0</v>
      </c>
      <c r="C250" s="209">
        <f t="shared" ref="C250:C251" si="41">D108</f>
        <v>0</v>
      </c>
      <c r="D250" s="197"/>
      <c r="E250" s="197"/>
      <c r="F250" s="197"/>
      <c r="G250" s="197"/>
      <c r="H250" s="210"/>
      <c r="J250" s="140">
        <f t="shared" si="36"/>
        <v>0</v>
      </c>
      <c r="K250" s="141">
        <f t="shared" si="36"/>
        <v>0</v>
      </c>
    </row>
    <row r="251" ht="15.15" spans="2:11">
      <c r="B251" s="45">
        <f t="shared" si="40"/>
        <v>0</v>
      </c>
      <c r="C251" s="209">
        <f t="shared" si="41"/>
        <v>0</v>
      </c>
      <c r="D251" s="197"/>
      <c r="E251" s="197"/>
      <c r="F251" s="197"/>
      <c r="G251" s="197"/>
      <c r="H251" s="210"/>
      <c r="J251" s="142">
        <f t="shared" si="36"/>
        <v>0</v>
      </c>
      <c r="K251" s="143">
        <f t="shared" si="36"/>
        <v>0</v>
      </c>
    </row>
    <row r="252" spans="2:11">
      <c r="B252" s="45">
        <f t="shared" ref="B252:B253" si="42">C145</f>
        <v>0</v>
      </c>
      <c r="C252" s="209">
        <f t="shared" ref="C252:C253" si="43">D145</f>
        <v>0</v>
      </c>
      <c r="J252" s="149">
        <f t="shared" ref="J252:J261" si="44">C227</f>
        <v>0</v>
      </c>
      <c r="K252" s="139"/>
    </row>
    <row r="253" spans="2:11">
      <c r="B253" s="45">
        <f t="shared" si="42"/>
        <v>0</v>
      </c>
      <c r="C253" s="209">
        <f t="shared" si="43"/>
        <v>0</v>
      </c>
      <c r="J253" s="150">
        <f t="shared" si="44"/>
        <v>0</v>
      </c>
      <c r="K253" s="141"/>
    </row>
    <row r="254" spans="2:11">
      <c r="B254" s="45">
        <f t="shared" ref="B254:B255" si="45">C182</f>
        <v>0</v>
      </c>
      <c r="C254" s="209">
        <f t="shared" ref="C254:C255" si="46">D182</f>
        <v>0</v>
      </c>
      <c r="J254" s="150">
        <f t="shared" si="44"/>
        <v>0</v>
      </c>
      <c r="K254" s="141"/>
    </row>
    <row r="255" spans="2:11">
      <c r="B255" s="45">
        <f t="shared" si="45"/>
        <v>0</v>
      </c>
      <c r="C255" s="209">
        <f t="shared" si="46"/>
        <v>0</v>
      </c>
      <c r="J255" s="150">
        <f t="shared" si="44"/>
        <v>0</v>
      </c>
      <c r="K255" s="141"/>
    </row>
    <row r="256" spans="2:11">
      <c r="B256" s="45">
        <f t="shared" ref="B256:B257" si="47">C219</f>
        <v>0</v>
      </c>
      <c r="C256" s="209">
        <f t="shared" ref="C256:C257" si="48">D219</f>
        <v>0</v>
      </c>
      <c r="J256" s="150">
        <f t="shared" si="44"/>
        <v>0</v>
      </c>
      <c r="K256" s="141"/>
    </row>
    <row r="257" ht="15.15" spans="2:11">
      <c r="B257" s="211">
        <f t="shared" si="47"/>
        <v>0</v>
      </c>
      <c r="C257" s="212">
        <f t="shared" si="48"/>
        <v>0</v>
      </c>
      <c r="J257" s="150">
        <f t="shared" si="44"/>
        <v>0</v>
      </c>
      <c r="K257" s="141"/>
    </row>
    <row r="258" ht="15.15" spans="2:11">
      <c r="B258" s="213" t="s">
        <v>82</v>
      </c>
      <c r="C258" s="214"/>
      <c r="J258" s="150">
        <f t="shared" si="44"/>
        <v>0</v>
      </c>
      <c r="K258" s="141"/>
    </row>
    <row r="259" spans="2:11">
      <c r="B259" s="215"/>
      <c r="C259" s="216"/>
      <c r="J259" s="150">
        <f t="shared" si="44"/>
        <v>0</v>
      </c>
      <c r="K259" s="141"/>
    </row>
    <row r="260" spans="2:11">
      <c r="B260" s="215" t="s">
        <v>83</v>
      </c>
      <c r="C260" s="216"/>
      <c r="J260" s="150">
        <f t="shared" si="44"/>
        <v>0</v>
      </c>
      <c r="K260" s="141"/>
    </row>
    <row r="261" ht="15.15" spans="2:11">
      <c r="B261" s="204"/>
      <c r="C261" s="205"/>
      <c r="J261" s="150">
        <f t="shared" si="44"/>
        <v>0</v>
      </c>
      <c r="K261" s="141"/>
    </row>
    <row r="262" ht="15.15" spans="2:11">
      <c r="B262" s="217" t="s">
        <v>84</v>
      </c>
      <c r="C262" s="218"/>
      <c r="J262" s="189"/>
      <c r="K262" s="190"/>
    </row>
    <row r="263" ht="15.15" spans="2:11">
      <c r="B263" s="219"/>
      <c r="C263" s="220"/>
      <c r="J263" s="155" t="s">
        <v>64</v>
      </c>
      <c r="K263" s="156"/>
    </row>
    <row r="264" spans="2:11">
      <c r="B264" s="221"/>
      <c r="C264" s="222"/>
      <c r="J264" s="149">
        <f t="shared" ref="J264:J268" si="49">C212</f>
        <v>0</v>
      </c>
      <c r="K264" s="139"/>
    </row>
    <row r="265" spans="2:11">
      <c r="B265" s="221"/>
      <c r="C265" s="222"/>
      <c r="J265" s="150">
        <f t="shared" si="49"/>
        <v>0</v>
      </c>
      <c r="K265" s="141"/>
    </row>
    <row r="266" spans="2:11">
      <c r="B266" s="221">
        <f t="shared" ref="B266:B272" si="50">C230</f>
        <v>0</v>
      </c>
      <c r="C266" s="222"/>
      <c r="J266" s="150">
        <f t="shared" si="49"/>
        <v>0</v>
      </c>
      <c r="K266" s="141"/>
    </row>
    <row r="267" spans="2:11">
      <c r="B267" s="221">
        <f t="shared" si="50"/>
        <v>0</v>
      </c>
      <c r="C267" s="222"/>
      <c r="J267" s="150">
        <f t="shared" si="49"/>
        <v>0</v>
      </c>
      <c r="K267" s="141"/>
    </row>
    <row r="268" spans="2:11">
      <c r="B268" s="221">
        <f t="shared" si="50"/>
        <v>0</v>
      </c>
      <c r="C268" s="222"/>
      <c r="J268" s="150">
        <f t="shared" si="49"/>
        <v>0</v>
      </c>
      <c r="K268" s="141"/>
    </row>
    <row r="269" spans="2:11">
      <c r="B269" s="221">
        <f t="shared" si="50"/>
        <v>0</v>
      </c>
      <c r="C269" s="222"/>
      <c r="J269" s="140" t="s">
        <v>76</v>
      </c>
      <c r="K269" s="144"/>
    </row>
    <row r="270" spans="2:11">
      <c r="B270" s="221">
        <f t="shared" si="50"/>
        <v>0</v>
      </c>
      <c r="C270" s="222"/>
      <c r="J270" s="157" t="s">
        <v>77</v>
      </c>
      <c r="K270" s="158"/>
    </row>
    <row r="271" ht="15.15" spans="2:11">
      <c r="B271" s="221">
        <f t="shared" si="50"/>
        <v>0</v>
      </c>
      <c r="C271" s="222"/>
      <c r="J271" s="145"/>
      <c r="K271" s="146"/>
    </row>
    <row r="272" spans="2:3">
      <c r="B272" s="221">
        <f t="shared" si="50"/>
        <v>0</v>
      </c>
      <c r="C272" s="222"/>
    </row>
    <row r="273" ht="15.15" spans="2:3">
      <c r="B273" s="223" t="s">
        <v>85</v>
      </c>
      <c r="C273" s="224"/>
    </row>
    <row r="274" spans="2:3">
      <c r="B274" s="225">
        <v>1</v>
      </c>
      <c r="C274" s="220"/>
    </row>
    <row r="275" spans="2:3">
      <c r="B275" s="226"/>
      <c r="C275" s="216"/>
    </row>
    <row r="276" ht="15.15" spans="2:3">
      <c r="B276" s="227"/>
      <c r="C276" s="228"/>
    </row>
  </sheetData>
  <mergeCells count="438">
    <mergeCell ref="B2:C2"/>
    <mergeCell ref="B3:C3"/>
    <mergeCell ref="B4:C4"/>
    <mergeCell ref="G4:H4"/>
    <mergeCell ref="B5:C5"/>
    <mergeCell ref="G5:H5"/>
    <mergeCell ref="J5:K5"/>
    <mergeCell ref="B6:C6"/>
    <mergeCell ref="B7:C7"/>
    <mergeCell ref="B8:C8"/>
    <mergeCell ref="B9:C9"/>
    <mergeCell ref="B10:C10"/>
    <mergeCell ref="B11:C11"/>
    <mergeCell ref="J11:K11"/>
    <mergeCell ref="B12:C12"/>
    <mergeCell ref="J12:K12"/>
    <mergeCell ref="B13:C13"/>
    <mergeCell ref="J13:K13"/>
    <mergeCell ref="B14:C14"/>
    <mergeCell ref="J14:K14"/>
    <mergeCell ref="B15:E15"/>
    <mergeCell ref="J15:K15"/>
    <mergeCell ref="B16:E16"/>
    <mergeCell ref="J16:K16"/>
    <mergeCell ref="J17:K17"/>
    <mergeCell ref="J18:K18"/>
    <mergeCell ref="D19:E19"/>
    <mergeCell ref="J19:K19"/>
    <mergeCell ref="J20:K20"/>
    <mergeCell ref="J21:K21"/>
    <mergeCell ref="J22:K22"/>
    <mergeCell ref="J23:K23"/>
    <mergeCell ref="J24:K24"/>
    <mergeCell ref="C25:H25"/>
    <mergeCell ref="J25:K25"/>
    <mergeCell ref="J26:K26"/>
    <mergeCell ref="J27:K27"/>
    <mergeCell ref="J28:K28"/>
    <mergeCell ref="J30:K30"/>
    <mergeCell ref="C32:H32"/>
    <mergeCell ref="D33:E33"/>
    <mergeCell ref="D34:E34"/>
    <mergeCell ref="D35:E35"/>
    <mergeCell ref="D36:E36"/>
    <mergeCell ref="J36:K36"/>
    <mergeCell ref="D37:E37"/>
    <mergeCell ref="J37:K37"/>
    <mergeCell ref="D38:E38"/>
    <mergeCell ref="J38:K38"/>
    <mergeCell ref="C39:E39"/>
    <mergeCell ref="F39:H39"/>
    <mergeCell ref="J39:K39"/>
    <mergeCell ref="C40:H40"/>
    <mergeCell ref="J40:K40"/>
    <mergeCell ref="C41:E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J52:K52"/>
    <mergeCell ref="J53:K53"/>
    <mergeCell ref="J54:K54"/>
    <mergeCell ref="J55:K55"/>
    <mergeCell ref="D56:E56"/>
    <mergeCell ref="J56:K56"/>
    <mergeCell ref="J57:K57"/>
    <mergeCell ref="J59:K59"/>
    <mergeCell ref="C62:H62"/>
    <mergeCell ref="J65:K65"/>
    <mergeCell ref="J66:K66"/>
    <mergeCell ref="J67:K67"/>
    <mergeCell ref="J68:K68"/>
    <mergeCell ref="C69:H69"/>
    <mergeCell ref="J69:K69"/>
    <mergeCell ref="D70:E70"/>
    <mergeCell ref="J70:K70"/>
    <mergeCell ref="D71:E71"/>
    <mergeCell ref="J71:K71"/>
    <mergeCell ref="D72:E72"/>
    <mergeCell ref="J72:K72"/>
    <mergeCell ref="D73:E73"/>
    <mergeCell ref="J73:K73"/>
    <mergeCell ref="D74:E74"/>
    <mergeCell ref="J74:K74"/>
    <mergeCell ref="D75:E75"/>
    <mergeCell ref="J75:K75"/>
    <mergeCell ref="C76:E76"/>
    <mergeCell ref="F76:H76"/>
    <mergeCell ref="J76:K76"/>
    <mergeCell ref="C77:H77"/>
    <mergeCell ref="J77:K77"/>
    <mergeCell ref="C78:E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C84:D84"/>
    <mergeCell ref="J84:K84"/>
    <mergeCell ref="C85:D85"/>
    <mergeCell ref="C86:D86"/>
    <mergeCell ref="C87:D87"/>
    <mergeCell ref="C88:D88"/>
    <mergeCell ref="J90:K90"/>
    <mergeCell ref="J91:K91"/>
    <mergeCell ref="J92:K92"/>
    <mergeCell ref="D93:E93"/>
    <mergeCell ref="J93:K93"/>
    <mergeCell ref="J94:K94"/>
    <mergeCell ref="J95:K95"/>
    <mergeCell ref="J96:K96"/>
    <mergeCell ref="J97:K97"/>
    <mergeCell ref="J98:K98"/>
    <mergeCell ref="C99:H99"/>
    <mergeCell ref="J99:K99"/>
    <mergeCell ref="J100:K100"/>
    <mergeCell ref="J101:K101"/>
    <mergeCell ref="J102:K102"/>
    <mergeCell ref="J103:K103"/>
    <mergeCell ref="J104:K104"/>
    <mergeCell ref="J105:K105"/>
    <mergeCell ref="C106:H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D111:E111"/>
    <mergeCell ref="D112:E112"/>
    <mergeCell ref="C113:E113"/>
    <mergeCell ref="F113:H113"/>
    <mergeCell ref="J113:K113"/>
    <mergeCell ref="C114:H114"/>
    <mergeCell ref="C115:E115"/>
    <mergeCell ref="C116:D116"/>
    <mergeCell ref="C117:D117"/>
    <mergeCell ref="C118:D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J126:K126"/>
    <mergeCell ref="J127:K127"/>
    <mergeCell ref="J128:K128"/>
    <mergeCell ref="J129:K129"/>
    <mergeCell ref="D130:E130"/>
    <mergeCell ref="J130:K130"/>
    <mergeCell ref="J131:K131"/>
    <mergeCell ref="J132:K132"/>
    <mergeCell ref="J133:K133"/>
    <mergeCell ref="J134:K134"/>
    <mergeCell ref="J135:K135"/>
    <mergeCell ref="C136:H136"/>
    <mergeCell ref="J136:K136"/>
    <mergeCell ref="J138:K138"/>
    <mergeCell ref="C143:H143"/>
    <mergeCell ref="D144:E144"/>
    <mergeCell ref="J144:K144"/>
    <mergeCell ref="D145:E145"/>
    <mergeCell ref="J145:K145"/>
    <mergeCell ref="D146:E146"/>
    <mergeCell ref="J146:K146"/>
    <mergeCell ref="D147:E147"/>
    <mergeCell ref="J147:K147"/>
    <mergeCell ref="D148:E148"/>
    <mergeCell ref="J148:K148"/>
    <mergeCell ref="D149:E149"/>
    <mergeCell ref="J149:K149"/>
    <mergeCell ref="C150:E150"/>
    <mergeCell ref="F150:H150"/>
    <mergeCell ref="J150:K150"/>
    <mergeCell ref="C151:H151"/>
    <mergeCell ref="J151:K151"/>
    <mergeCell ref="C152:E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J163:K163"/>
    <mergeCell ref="D167:E167"/>
    <mergeCell ref="J167:K167"/>
    <mergeCell ref="C173:H173"/>
    <mergeCell ref="J173:K173"/>
    <mergeCell ref="J174:K174"/>
    <mergeCell ref="J175:K175"/>
    <mergeCell ref="J176:K176"/>
    <mergeCell ref="J177:K177"/>
    <mergeCell ref="J178:K178"/>
    <mergeCell ref="J179:K179"/>
    <mergeCell ref="C180:H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C187:E187"/>
    <mergeCell ref="F187:H187"/>
    <mergeCell ref="J187:K187"/>
    <mergeCell ref="C188:H188"/>
    <mergeCell ref="J188:K188"/>
    <mergeCell ref="C189:E189"/>
    <mergeCell ref="J189:K189"/>
    <mergeCell ref="C190:D190"/>
    <mergeCell ref="J190:K190"/>
    <mergeCell ref="C191:D191"/>
    <mergeCell ref="C192:D192"/>
    <mergeCell ref="J192:K192"/>
    <mergeCell ref="C193:D193"/>
    <mergeCell ref="C194:D194"/>
    <mergeCell ref="C195:D195"/>
    <mergeCell ref="C196:D196"/>
    <mergeCell ref="C197:D197"/>
    <mergeCell ref="C198:D198"/>
    <mergeCell ref="J198:K198"/>
    <mergeCell ref="C199:D199"/>
    <mergeCell ref="J199:K199"/>
    <mergeCell ref="J200:K200"/>
    <mergeCell ref="J201:K201"/>
    <mergeCell ref="J202:K202"/>
    <mergeCell ref="J203:K203"/>
    <mergeCell ref="D204:E204"/>
    <mergeCell ref="J204:K204"/>
    <mergeCell ref="J205:K205"/>
    <mergeCell ref="J206:K206"/>
    <mergeCell ref="J207:K207"/>
    <mergeCell ref="J208:K208"/>
    <mergeCell ref="J209:K209"/>
    <mergeCell ref="C210:H210"/>
    <mergeCell ref="J210:K210"/>
    <mergeCell ref="J211:K211"/>
    <mergeCell ref="J212:K212"/>
    <mergeCell ref="J213:K213"/>
    <mergeCell ref="J214:K214"/>
    <mergeCell ref="J215:K215"/>
    <mergeCell ref="J216:K216"/>
    <mergeCell ref="C217:H217"/>
    <mergeCell ref="J217:K217"/>
    <mergeCell ref="D218:E218"/>
    <mergeCell ref="D219:E219"/>
    <mergeCell ref="D220:E220"/>
    <mergeCell ref="D221:E221"/>
    <mergeCell ref="J221:K221"/>
    <mergeCell ref="D222:E222"/>
    <mergeCell ref="D223:E223"/>
    <mergeCell ref="C224:E224"/>
    <mergeCell ref="F224:H224"/>
    <mergeCell ref="C225:H225"/>
    <mergeCell ref="C226:E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J237:K237"/>
    <mergeCell ref="J238:K238"/>
    <mergeCell ref="J239:K239"/>
    <mergeCell ref="B240:C240"/>
    <mergeCell ref="J240:K240"/>
    <mergeCell ref="B241:C241"/>
    <mergeCell ref="J241:K241"/>
    <mergeCell ref="B242:C242"/>
    <mergeCell ref="J242:K242"/>
    <mergeCell ref="B243:C243"/>
    <mergeCell ref="J243:K243"/>
    <mergeCell ref="B244:C244"/>
    <mergeCell ref="J244:K244"/>
    <mergeCell ref="B245:C245"/>
    <mergeCell ref="B246:C246"/>
    <mergeCell ref="J246:K246"/>
    <mergeCell ref="B247:C247"/>
    <mergeCell ref="J252:K252"/>
    <mergeCell ref="J253:K253"/>
    <mergeCell ref="J254:K254"/>
    <mergeCell ref="J255:K255"/>
    <mergeCell ref="J256:K256"/>
    <mergeCell ref="J257:K257"/>
    <mergeCell ref="B258:C258"/>
    <mergeCell ref="J258:K258"/>
    <mergeCell ref="B259:C259"/>
    <mergeCell ref="J259:K259"/>
    <mergeCell ref="B260:C260"/>
    <mergeCell ref="J260:K260"/>
    <mergeCell ref="B261:C261"/>
    <mergeCell ref="J261:K261"/>
    <mergeCell ref="B262:C262"/>
    <mergeCell ref="J262:K262"/>
    <mergeCell ref="B263:C263"/>
    <mergeCell ref="J263:K263"/>
    <mergeCell ref="B264:C264"/>
    <mergeCell ref="J264:K264"/>
    <mergeCell ref="B265:C265"/>
    <mergeCell ref="J265:K265"/>
    <mergeCell ref="B266:C266"/>
    <mergeCell ref="J266:K266"/>
    <mergeCell ref="B267:C267"/>
    <mergeCell ref="J267:K267"/>
    <mergeCell ref="B268:C268"/>
    <mergeCell ref="J268:K268"/>
    <mergeCell ref="B269:C269"/>
    <mergeCell ref="J269:K269"/>
    <mergeCell ref="B270:C270"/>
    <mergeCell ref="J270:K270"/>
    <mergeCell ref="B271:C271"/>
    <mergeCell ref="J271:K271"/>
    <mergeCell ref="B272:C272"/>
    <mergeCell ref="B273:C273"/>
    <mergeCell ref="B274:C274"/>
    <mergeCell ref="B275:C275"/>
    <mergeCell ref="B276:C276"/>
    <mergeCell ref="B20:B51"/>
    <mergeCell ref="B57:B88"/>
    <mergeCell ref="B94:B125"/>
    <mergeCell ref="B131:B162"/>
    <mergeCell ref="B168:B199"/>
    <mergeCell ref="B205:B236"/>
    <mergeCell ref="E42:E44"/>
    <mergeCell ref="E46:E51"/>
    <mergeCell ref="E79:E81"/>
    <mergeCell ref="E83:E88"/>
    <mergeCell ref="E116:E118"/>
    <mergeCell ref="E120:E125"/>
    <mergeCell ref="E153:E155"/>
    <mergeCell ref="E157:E162"/>
    <mergeCell ref="E190:E192"/>
    <mergeCell ref="E194:E199"/>
    <mergeCell ref="E227:E229"/>
    <mergeCell ref="E231:E236"/>
    <mergeCell ref="F20:F24"/>
    <mergeCell ref="F57:F61"/>
    <mergeCell ref="F94:F98"/>
    <mergeCell ref="F131:F135"/>
    <mergeCell ref="F168:F172"/>
    <mergeCell ref="F205:F209"/>
    <mergeCell ref="G20:G24"/>
    <mergeCell ref="G57:G61"/>
    <mergeCell ref="G94:G98"/>
    <mergeCell ref="G131:G135"/>
    <mergeCell ref="G168:G172"/>
    <mergeCell ref="G205:G209"/>
    <mergeCell ref="H20:H23"/>
    <mergeCell ref="H27:H31"/>
    <mergeCell ref="H34:H38"/>
    <mergeCell ref="H57:H60"/>
    <mergeCell ref="H64:H68"/>
    <mergeCell ref="H71:H75"/>
    <mergeCell ref="H94:H97"/>
    <mergeCell ref="H101:H105"/>
    <mergeCell ref="H108:H112"/>
    <mergeCell ref="H131:H134"/>
    <mergeCell ref="H138:H142"/>
    <mergeCell ref="H145:H149"/>
    <mergeCell ref="H168:H171"/>
    <mergeCell ref="H175:H179"/>
    <mergeCell ref="H182:H186"/>
    <mergeCell ref="H205:H208"/>
    <mergeCell ref="H212:H216"/>
    <mergeCell ref="H219:H223"/>
    <mergeCell ref="D20:E24"/>
    <mergeCell ref="D57:E61"/>
    <mergeCell ref="D131:E135"/>
    <mergeCell ref="D94:E98"/>
    <mergeCell ref="D168:E172"/>
    <mergeCell ref="D205:E209"/>
  </mergeCells>
  <conditionalFormatting sqref="F20">
    <cfRule type="dataBar" priority="1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{43ce4646-ec37-49be-901a-5d69e9460fc2}</x14:id>
        </ext>
      </extLst>
    </cfRule>
    <cfRule type="dataBar" priority="1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{54beb67b-f51f-4e38-b44d-dcd4eed5971a}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{4218bb26-f92a-4c38-8cec-49c667c704b7}</x14:id>
        </ext>
      </extLst>
    </cfRule>
    <cfRule type="dataBar" priority="25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{129367f4-5519-42da-bc5c-1b66f69b0465}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{28e1a844-2c0a-4856-92c3-2fd81f8b7c59}</x14:id>
        </ext>
      </extLst>
    </cfRule>
    <cfRule type="dataBar" priority="27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{ab8731db-f6c5-4ebe-899d-fc91945ab113}</x14:id>
        </ext>
      </extLst>
    </cfRule>
    <cfRule type="dataBar" priority="17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{7ccf498e-a862-4223-b16b-1fc33aecd990}</x14:id>
        </ext>
      </extLst>
    </cfRule>
    <cfRule type="dataBar" priority="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{b3a05666-a964-464e-89c7-674a06a5fdfd}</x14:id>
        </ext>
      </extLst>
    </cfRule>
    <cfRule type="dataBar" priority="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{3fc37e31-c13b-4772-8442-b26adbc8adff}</x14:id>
        </ext>
      </extLst>
    </cfRule>
  </conditionalFormatting>
  <conditionalFormatting sqref="F57">
    <cfRule type="dataBar" priority="1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{ec6f77e4-d701-4ac5-a3f8-3dbb154fc02c}</x14:id>
        </ext>
      </extLst>
    </cfRule>
    <cfRule type="dataBar" priority="16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{7c366598-c8c2-44e9-93cf-97f0c3a6610b}</x14:id>
        </ext>
      </extLst>
    </cfRule>
    <cfRule type="dataBar" priority="16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{aaf24f93-0038-4d73-8e4e-128f128e2ca1}</x14:id>
        </ext>
      </extLst>
    </cfRule>
    <cfRule type="dataBar" priority="15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{50e5a494-2ac6-4094-85fb-1697312dd9f1}</x14:id>
        </ext>
      </extLst>
    </cfRule>
    <cfRule type="dataBar" priority="15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{90789ded-ad23-4069-b7de-f3041bac6f52}</x14:id>
        </ext>
      </extLst>
    </cfRule>
    <cfRule type="dataBar" priority="15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{e6fa6f14-fca4-4d50-815f-2d9874debbca}</x14:id>
        </ext>
      </extLst>
    </cfRule>
    <cfRule type="dataBar" priority="16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{5e815810-b8a2-4fc4-982e-6ff90f8913ec}</x14:id>
        </ext>
      </extLst>
    </cfRule>
    <cfRule type="dataBar" priority="1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{bf07a038-c6dc-44e5-8b9d-e121c5c8c4b0}</x14:id>
        </ext>
      </extLst>
    </cfRule>
    <cfRule type="dataBar" priority="16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{c39db8b8-3505-4c1a-8644-bddf3dd11621}</x14:id>
        </ext>
      </extLst>
    </cfRule>
  </conditionalFormatting>
  <conditionalFormatting sqref="F94">
    <cfRule type="dataBar" priority="1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{d1dce8da-b2c4-4269-afa8-d4b6770e6162}</x14:id>
        </ext>
      </extLst>
    </cfRule>
    <cfRule type="dataBar" priority="14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{77a1ce0f-437d-41b7-98ab-7903b41246a1}</x14:id>
        </ext>
      </extLst>
    </cfRule>
    <cfRule type="dataBar" priority="13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{a1fb9844-8b8b-4865-b43e-b8f4348de30d}</x14:id>
        </ext>
      </extLst>
    </cfRule>
    <cfRule type="dataBar" priority="14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{90c50268-10b4-444d-b46f-b5ed248a7085}</x14:id>
        </ext>
      </extLst>
    </cfRule>
    <cfRule type="dataBar" priority="13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{33d626b3-0840-4f01-8f18-a7e430343a72}</x14:id>
        </ext>
      </extLst>
    </cfRule>
    <cfRule type="dataBar" priority="13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{d595757c-d86e-448a-8881-2de19e73efc7}</x14:id>
        </ext>
      </extLst>
    </cfRule>
    <cfRule type="dataBar" priority="14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{759c99a2-6a11-47b2-89b7-416e04edd239}</x14:id>
        </ext>
      </extLst>
    </cfRule>
    <cfRule type="dataBar" priority="1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{1f8b2841-a425-4756-85f5-b23a1c79814d}</x14:id>
        </ext>
      </extLst>
    </cfRule>
    <cfRule type="dataBar" priority="14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{6fe5f901-1b25-4306-9f13-87dc4234fedb}</x14:id>
        </ext>
      </extLst>
    </cfRule>
  </conditionalFormatting>
  <conditionalFormatting sqref="F131">
    <cfRule type="dataBar" priority="12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{98c94eaa-8d00-404c-bfdf-1d4f5d7452a2}</x14:id>
        </ext>
      </extLst>
    </cfRule>
    <cfRule type="dataBar" priority="12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{64bf4053-c3fa-443b-bc61-b07d4ca86f1a}</x14:id>
        </ext>
      </extLst>
    </cfRule>
    <cfRule type="dataBar" priority="11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{a8d140d7-39eb-4012-92d1-4a862667d815}</x14:id>
        </ext>
      </extLst>
    </cfRule>
    <cfRule type="dataBar" priority="12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{f913c75d-534e-47f4-964f-4b07b9641172}</x14:id>
        </ext>
      </extLst>
    </cfRule>
    <cfRule type="dataBar" priority="11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{e7c234e7-7a06-4aa0-ba20-f5415c669d42}</x14:id>
        </ext>
      </extLst>
    </cfRule>
    <cfRule type="dataBar" priority="11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{43e88d54-b2f9-4646-a11d-a49d89339199}</x14:id>
        </ext>
      </extLst>
    </cfRule>
    <cfRule type="dataBar" priority="1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{5a91746a-aa92-492e-a325-260853baef02}</x14:id>
        </ext>
      </extLst>
    </cfRule>
    <cfRule type="dataBar" priority="12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{e285a416-24ba-4c01-89e9-271d3ae79dc4}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{bc1c1227-0de2-45f3-93e7-7f5063b0c243}</x14:id>
        </ext>
      </extLst>
    </cfRule>
  </conditionalFormatting>
  <conditionalFormatting sqref="F168">
    <cfRule type="dataBar" priority="10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{37e235f4-4cd2-403f-a303-109f88b301a6}</x14:id>
        </ext>
      </extLst>
    </cfRule>
    <cfRule type="dataBar" priority="10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{d074d070-8cc4-4acc-96cb-73697125be32}</x14:id>
        </ext>
      </extLst>
    </cfRule>
    <cfRule type="dataBar" priority="10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{2b73b1e1-5c76-4134-bdd1-1681f03de03b}</x14:id>
        </ext>
      </extLst>
    </cfRule>
    <cfRule type="dataBar" priority="10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{4bdd3271-d159-4ddb-83f8-930253505466}</x14:id>
        </ext>
      </extLst>
    </cfRule>
    <cfRule type="dataBar" priority="10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{dd186068-03cb-4913-9102-dafafdfd8d34}</x14:id>
        </ext>
      </extLst>
    </cfRule>
    <cfRule type="dataBar" priority="10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{220c8370-fcea-4767-ab3f-26b269acf669}</x14:id>
        </ext>
      </extLst>
    </cfRule>
    <cfRule type="dataBar" priority="9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{dc116a8f-0d50-4fd1-9151-1ec63e9cb41a}</x14:id>
        </ext>
      </extLst>
    </cfRule>
    <cfRule type="dataBar" priority="9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{52c3ce10-2243-499e-9889-d8d0311abcae}</x14:id>
        </ext>
      </extLst>
    </cfRule>
    <cfRule type="dataBar" priority="9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{37ecd102-7aa9-41a7-8154-c5c815fdcbbb}</x14:id>
        </ext>
      </extLst>
    </cfRule>
  </conditionalFormatting>
  <conditionalFormatting sqref="F205">
    <cfRule type="dataBar" priority="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{edc0f92b-d2c3-4d70-ba21-c39ff0e0a656}</x14:id>
        </ext>
      </extLst>
    </cfRule>
    <cfRule type="dataBar" priority="81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{a3710199-3ac7-4938-a723-b4816cca093e}</x14:id>
        </ext>
      </extLst>
    </cfRule>
    <cfRule type="dataBar" priority="8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{6a2e89fa-94d5-463a-b008-b3f85c1b365a}</x14:id>
        </ext>
      </extLst>
    </cfRule>
    <cfRule type="dataBar" priority="79">
      <dataBar>
        <cfvo type="num" val="0"/>
        <cfvo type="num" val="1"/>
        <color rgb="FF0BE70B"/>
      </dataBar>
      <extLst>
        <ext xmlns:x14="http://schemas.microsoft.com/office/spreadsheetml/2009/9/main" uri="{B025F937-C7B1-47D3-B67F-A62EFF666E3E}">
          <x14:id>{b54b6cb0-81e8-4776-874c-09ca8c5c77f7}</x14:id>
        </ext>
      </extLst>
    </cfRule>
    <cfRule type="dataBar" priority="7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{01084892-96a4-44cb-a8d6-8f094cf0165b}</x14:id>
        </ext>
      </extLst>
    </cfRule>
    <cfRule type="dataBar" priority="89">
      <dataBar>
        <cfvo type="num" val="0"/>
        <cfvo type="num" val="1"/>
        <color theme="9" tint="-0.499984740745262"/>
      </dataBar>
      <extLst>
        <ext xmlns:x14="http://schemas.microsoft.com/office/spreadsheetml/2009/9/main" uri="{B025F937-C7B1-47D3-B67F-A62EFF666E3E}">
          <x14:id>{b6dd31f0-b292-4d17-b86f-2462cc4bee97}</x14:id>
        </ext>
      </extLst>
    </cfRule>
    <cfRule type="dataBar" priority="7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{03afee2a-7038-4f0b-93bf-307b6e16b4ad}</x14:id>
        </ext>
      </extLst>
    </cfRule>
    <cfRule type="dataBar" priority="87">
      <dataBar>
        <cfvo type="num" val="0"/>
        <cfvo type="num" val="1"/>
        <color rgb="FF5FE903"/>
      </dataBar>
      <extLst>
        <ext xmlns:x14="http://schemas.microsoft.com/office/spreadsheetml/2009/9/main" uri="{B025F937-C7B1-47D3-B67F-A62EFF666E3E}">
          <x14:id>{d3f0d02b-537f-43bc-83c9-01cab9ee336f}</x14:id>
        </ext>
      </extLst>
    </cfRule>
    <cfRule type="dataBar" priority="8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{6805cc76-619a-48ea-bce7-779eda5c5f9d}</x14:id>
        </ext>
      </extLst>
    </cfRule>
  </conditionalFormatting>
  <conditionalFormatting sqref="F27:F31">
    <cfRule type="dataBar" priority="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{01a804db-4939-4d5d-b9e4-3c5413af5e81}</x14:id>
        </ext>
      </extLst>
    </cfRule>
    <cfRule type="dataBar" priority="11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{b83dc6e8-378a-4532-8351-98bba46eaa2d}</x14:id>
        </ext>
      </extLst>
    </cfRule>
    <cfRule type="dataBar" priority="21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{663f77a9-ba6b-4690-9716-c658a4040071}</x14:id>
        </ext>
      </extLst>
    </cfRule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{2cb23d35-43c8-4374-8ba3-00b1117d7a58}</x14:id>
        </ext>
      </extLst>
    </cfRule>
  </conditionalFormatting>
  <conditionalFormatting sqref="F34:F38">
    <cfRule type="dataBar" priority="12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{e9341b55-5f74-4938-b6f4-8f30b999e3ed}</x14:id>
        </ext>
      </extLst>
    </cfRule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{796685a7-538e-4a53-83f5-369a3667ff6b}</x14:id>
        </ext>
      </extLst>
    </cfRule>
  </conditionalFormatting>
  <conditionalFormatting sqref="F42:F51">
    <cfRule type="dataBar" priority="13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{471d0c35-458c-49a6-bfab-8aa44401b8c5}</x14:id>
        </ext>
      </extLst>
    </cfRule>
    <cfRule type="dataBar" priority="14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{66a8ea9b-5004-43af-9035-e60cd42c4856}</x14:id>
        </ext>
      </extLst>
    </cfRule>
    <cfRule type="dataBar" priority="15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{e5ebdaab-951c-4f3a-930a-14ff456ea3e7}</x14:id>
        </ext>
      </extLst>
    </cfRule>
    <cfRule type="dataBar" priority="2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{5ce6e2ea-ffbc-46cd-a0fb-d16912ca4982}</x14:id>
        </ext>
      </extLst>
    </cfRule>
  </conditionalFormatting>
  <conditionalFormatting sqref="F52:F53">
    <cfRule type="dataBar" priority="193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{c48613f8-664c-4a99-a496-65065a39472b}</x14:id>
        </ext>
      </extLst>
    </cfRule>
  </conditionalFormatting>
  <conditionalFormatting sqref="F64:F68">
    <cfRule type="dataBar" priority="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{4184a53e-33cb-4c95-b6fc-703d76c272e6}</x14:id>
        </ext>
      </extLst>
    </cfRule>
    <cfRule type="dataBar" priority="16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{d5ac599d-0df3-448e-a4b6-0558a246049d}</x14:id>
        </ext>
      </extLst>
    </cfRule>
    <cfRule type="dataBar" priority="15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{d7ec7ea5-3f30-45ab-b85c-afe3be3ae85b}</x14:id>
        </ext>
      </extLst>
    </cfRule>
    <cfRule type="dataBar" priority="15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{78392cf3-a7df-43de-9d5b-b0ead07db56d}</x14:id>
        </ext>
      </extLst>
    </cfRule>
  </conditionalFormatting>
  <conditionalFormatting sqref="F71:F75">
    <cfRule type="dataBar" priority="15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{ec4ba2bf-59b8-4b4d-a6c9-3f22e4985889}</x14:id>
        </ext>
      </extLst>
    </cfRule>
    <cfRule type="dataBar" priority="15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{af7e8b31-04f2-4ffe-8a05-221f3d8b4502}</x14:id>
        </ext>
      </extLst>
    </cfRule>
  </conditionalFormatting>
  <conditionalFormatting sqref="F79:F88">
    <cfRule type="dataBar" priority="15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{74b4a9da-73ec-4e3c-b99b-fbb90ea4a09b}</x14:id>
        </ext>
      </extLst>
    </cfRule>
    <cfRule type="dataBar" priority="15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{297904b7-d88c-4ea3-b9b9-f8c61d49ab8a}</x14:id>
        </ext>
      </extLst>
    </cfRule>
    <cfRule type="dataBar" priority="16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{a6f7777d-ee32-4439-8a6d-4adf57101414}</x14:id>
        </ext>
      </extLst>
    </cfRule>
    <cfRule type="dataBar" priority="15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{a2daf91a-f67d-4445-b59c-698208458c38}</x14:id>
        </ext>
      </extLst>
    </cfRule>
  </conditionalFormatting>
  <conditionalFormatting sqref="F89:F90">
    <cfRule type="dataBar" priority="192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{e9b14c75-f49d-43d9-99a7-9a8f3c569916}</x14:id>
        </ext>
      </extLst>
    </cfRule>
  </conditionalFormatting>
  <conditionalFormatting sqref="F101:F105">
    <cfRule type="dataBar" priority="13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{a2a6facf-600c-4a96-b1e9-47640b77eb5f}</x14:id>
        </ext>
      </extLst>
    </cfRule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{8d7bcc9b-9d31-4a6e-9b7b-2085bd4b4a33}</x14:id>
        </ext>
      </extLst>
    </cfRule>
    <cfRule type="dataBar" priority="14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{c36e242b-3504-4cd7-8ab7-5e1c03b115ad}</x14:id>
        </ext>
      </extLst>
    </cfRule>
    <cfRule type="dataBar" priority="13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{f449c48f-16de-48a6-9fdf-4d837024db6d}</x14:id>
        </ext>
      </extLst>
    </cfRule>
  </conditionalFormatting>
  <conditionalFormatting sqref="F108:F112">
    <cfRule type="dataBar" priority="13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{95b845f3-153e-42e0-8d4f-d16d8ac4a905}</x14:id>
        </ext>
      </extLst>
    </cfRule>
    <cfRule type="dataBar" priority="13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{90db9e68-7155-47b3-9c4a-7c340b38c97f}</x14:id>
        </ext>
      </extLst>
    </cfRule>
  </conditionalFormatting>
  <conditionalFormatting sqref="F116:F125">
    <cfRule type="dataBar" priority="13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{e9b24259-82e9-4269-8d1c-b680469ce61f}</x14:id>
        </ext>
      </extLst>
    </cfRule>
    <cfRule type="dataBar" priority="14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{84cb9eb2-2edc-4993-9800-698df4cbe0ed}</x14:id>
        </ext>
      </extLst>
    </cfRule>
    <cfRule type="dataBar" priority="13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{1144c7b0-1829-473e-862d-2fc073427a15}</x14:id>
        </ext>
      </extLst>
    </cfRule>
    <cfRule type="dataBar" priority="13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{3bfaae06-0d49-43c1-a96a-fad57b5b962d}</x14:id>
        </ext>
      </extLst>
    </cfRule>
  </conditionalFormatting>
  <conditionalFormatting sqref="F126:F127">
    <cfRule type="dataBar" priority="17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{2754e8b6-7410-4425-b842-8f17c5f3f4e6}</x14:id>
        </ext>
      </extLst>
    </cfRule>
  </conditionalFormatting>
  <conditionalFormatting sqref="F138:F142">
    <cfRule type="dataBar" priority="11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{a3f92900-6ea7-44b7-9daa-e825116b209e}</x14:id>
        </ext>
      </extLst>
    </cfRule>
    <cfRule type="dataBar" priority="11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{bf69ab90-0616-4230-b77d-d603394f317e}</x14:id>
        </ext>
      </extLst>
    </cfRule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{8de7dc74-e75f-4a94-af49-6b6fe2683c4f}</x14:id>
        </ext>
      </extLst>
    </cfRule>
    <cfRule type="dataBar" priority="12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{734f2eef-4a84-497c-a122-0eac9d500102}</x14:id>
        </ext>
      </extLst>
    </cfRule>
  </conditionalFormatting>
  <conditionalFormatting sqref="F145:F149">
    <cfRule type="dataBar" priority="11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{8e5280b5-5bda-4753-bb25-6cf555c1f3f6}</x14:id>
        </ext>
      </extLst>
    </cfRule>
    <cfRule type="dataBar" priority="11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{23b28098-5eb5-4f3a-baa2-3a51baaa6983}</x14:id>
        </ext>
      </extLst>
    </cfRule>
  </conditionalFormatting>
  <conditionalFormatting sqref="F153:F162">
    <cfRule type="dataBar" priority="11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{5bf3bb03-42f5-41c1-9cc1-156eb92594d7}</x14:id>
        </ext>
      </extLst>
    </cfRule>
    <cfRule type="dataBar" priority="11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{f54eb247-3a06-4b0f-aa1f-76998c6473e4}</x14:id>
        </ext>
      </extLst>
    </cfRule>
    <cfRule type="dataBar" priority="11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{75f38360-4978-40aa-b22d-639cf9279c65}</x14:id>
        </ext>
      </extLst>
    </cfRule>
    <cfRule type="dataBar" priority="12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{4cf478e6-fc50-42d2-af30-fabf5ac132fd}</x14:id>
        </ext>
      </extLst>
    </cfRule>
  </conditionalFormatting>
  <conditionalFormatting sqref="F163:F164">
    <cfRule type="dataBar" priority="191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{559d12d5-604e-4598-84cd-913fe70d24ba}</x14:id>
        </ext>
      </extLst>
    </cfRule>
  </conditionalFormatting>
  <conditionalFormatting sqref="F175:F179">
    <cfRule type="dataBar" priority="10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{ae6dfb47-1dc1-4b9e-b262-6f12b9dc3c1c}</x14:id>
        </ext>
      </extLst>
    </cfRule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{370727dc-b3a8-40dd-b935-3b83c435cdf0}</x14:id>
        </ext>
      </extLst>
    </cfRule>
    <cfRule type="dataBar" priority="9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{4d6bb814-f23f-48a0-a48b-b6fe3569692e}</x14:id>
        </ext>
      </extLst>
    </cfRule>
    <cfRule type="dataBar" priority="9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{d27b383d-8209-40a9-84c1-4c7c19181f60}</x14:id>
        </ext>
      </extLst>
    </cfRule>
  </conditionalFormatting>
  <conditionalFormatting sqref="F182:F186">
    <cfRule type="dataBar" priority="9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{1b66a42e-9106-4929-8eff-04ac54bb0b7c}</x14:id>
        </ext>
      </extLst>
    </cfRule>
    <cfRule type="dataBar" priority="9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{f4143e6c-8116-4465-b72d-c9ad796b0470}</x14:id>
        </ext>
      </extLst>
    </cfRule>
  </conditionalFormatting>
  <conditionalFormatting sqref="F190:F199">
    <cfRule type="dataBar" priority="9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{7de9cb95-4fd2-4236-acaf-f326803922ac}</x14:id>
        </ext>
      </extLst>
    </cfRule>
    <cfRule type="dataBar" priority="9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{893c56cb-5034-496a-b8eb-1f4461a4e2e3}</x14:id>
        </ext>
      </extLst>
    </cfRule>
    <cfRule type="dataBar" priority="10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{42a1ef36-eb0e-4902-8801-77e6d097f083}</x14:id>
        </ext>
      </extLst>
    </cfRule>
    <cfRule type="dataBar" priority="9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{ee2eae57-46b9-4aa4-b061-0fb050b2cfa0}</x14:id>
        </ext>
      </extLst>
    </cfRule>
  </conditionalFormatting>
  <conditionalFormatting sqref="F200:F201">
    <cfRule type="dataBar" priority="190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{c9e9e0af-cbd9-41e4-a8a8-7ed53be920c4}</x14:id>
        </ext>
      </extLst>
    </cfRule>
  </conditionalFormatting>
  <conditionalFormatting sqref="F212:F216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{be9aa23c-5362-489b-ba5c-7cdcc247c0b8}</x14:id>
        </ext>
      </extLst>
    </cfRule>
    <cfRule type="dataBar" priority="83">
      <dataBar>
        <cfvo type="num" val="0"/>
        <cfvo type="num" val="1"/>
        <color indexed="2"/>
      </dataBar>
      <extLst>
        <ext xmlns:x14="http://schemas.microsoft.com/office/spreadsheetml/2009/9/main" uri="{B025F937-C7B1-47D3-B67F-A62EFF666E3E}">
          <x14:id>{b8512b3f-dbb9-48cc-8afd-b5ff7e139416}</x14:id>
        </ext>
      </extLst>
    </cfRule>
    <cfRule type="dataBar" priority="73">
      <dataBar>
        <cfvo type="num" val="0"/>
        <cfvo type="num" val="1"/>
        <color indexed="5"/>
      </dataBar>
      <extLst>
        <ext xmlns:x14="http://schemas.microsoft.com/office/spreadsheetml/2009/9/main" uri="{B025F937-C7B1-47D3-B67F-A62EFF666E3E}">
          <x14:id>{df0bc893-8ee0-4b49-b886-be3934fcb068}</x14:id>
        </ext>
      </extLst>
    </cfRule>
    <cfRule type="dataBar" priority="7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{3d2807dd-1844-48ee-b7cd-6b96306704c4}</x14:id>
        </ext>
      </extLst>
    </cfRule>
  </conditionalFormatting>
  <conditionalFormatting sqref="F219:F223">
    <cfRule type="dataBar" priority="74">
      <dataBar>
        <cfvo type="num" val="0"/>
        <cfvo type="num" val="1"/>
        <color rgb="FF99059D"/>
      </dataBar>
      <extLst>
        <ext xmlns:x14="http://schemas.microsoft.com/office/spreadsheetml/2009/9/main" uri="{B025F937-C7B1-47D3-B67F-A62EFF666E3E}">
          <x14:id>{8ad7119b-a316-49e0-83be-5c3357439ec5}</x14:id>
        </ext>
      </extLst>
    </cfRule>
    <cfRule type="dataBar" priority="7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{570c5e98-d81b-479e-94f4-98fbf85309c5}</x14:id>
        </ext>
      </extLst>
    </cfRule>
  </conditionalFormatting>
  <conditionalFormatting sqref="F227:F236">
    <cfRule type="dataBar" priority="85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{f8147e38-62ba-400a-a40c-706a4260117e}</x14:id>
        </ext>
      </extLst>
    </cfRule>
    <cfRule type="dataBar" priority="77">
      <dataBar>
        <cfvo type="num" val="0"/>
        <cfvo type="num" val="1"/>
        <color theme="7" tint="-0.499984740745262"/>
      </dataBar>
      <extLst>
        <ext xmlns:x14="http://schemas.microsoft.com/office/spreadsheetml/2009/9/main" uri="{B025F937-C7B1-47D3-B67F-A62EFF666E3E}">
          <x14:id>{41e8c102-9ab7-46b9-8781-235b66ab97a0}</x14:id>
        </ext>
      </extLst>
    </cfRule>
    <cfRule type="dataBar" priority="76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{156a4f30-4de7-4aff-ab35-0773343f2912}</x14:id>
        </ext>
      </extLst>
    </cfRule>
    <cfRule type="dataBar" priority="75">
      <dataBar>
        <cfvo type="num" val="0"/>
        <cfvo type="num" val="1"/>
        <color rgb="FFF008F6"/>
      </dataBar>
      <extLst>
        <ext xmlns:x14="http://schemas.microsoft.com/office/spreadsheetml/2009/9/main" uri="{B025F937-C7B1-47D3-B67F-A62EFF666E3E}">
          <x14:id>{ed5b2636-4038-40d6-9066-1fe6a1b67e93}</x14:id>
        </ext>
      </extLst>
    </cfRule>
  </conditionalFormatting>
  <conditionalFormatting sqref="F237:F238">
    <cfRule type="dataBar" priority="187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{1385f1c8-dfa5-4bf9-96da-e4b301612dc5}</x14:id>
        </ext>
      </extLst>
    </cfRule>
  </conditionalFormatting>
  <conditionalFormatting sqref="G27:G31">
    <cfRule type="containsText" dxfId="4" priority="7" operator="between" text="In Progress">
      <formula>NOT(ISERROR(SEARCH("In Progress",G27)))</formula>
    </cfRule>
    <cfRule type="containsText" dxfId="3" priority="6" operator="between" text="Complete">
      <formula>NOT(ISERROR(SEARCH("Complete",G27)))</formula>
    </cfRule>
  </conditionalFormatting>
  <conditionalFormatting sqref="G34:G38">
    <cfRule type="containsText" dxfId="3" priority="4" operator="between" text="Complete">
      <formula>NOT(ISERROR(SEARCH("Complete",G34)))</formula>
    </cfRule>
    <cfRule type="containsText" dxfId="4" priority="5" operator="between" text="In Progress">
      <formula>NOT(ISERROR(SEARCH("In Progress",G34)))</formula>
    </cfRule>
  </conditionalFormatting>
  <conditionalFormatting sqref="G42:G51">
    <cfRule type="containsText" dxfId="3" priority="2" operator="between" text="Complete">
      <formula>NOT(ISERROR(SEARCH("Complete",G42)))</formula>
    </cfRule>
    <cfRule type="containsText" dxfId="5" priority="3" operator="between" text="In Progress">
      <formula>NOT(ISERROR(SEARCH("In Progress",G42)))</formula>
    </cfRule>
    <cfRule type="containsText" dxfId="4" priority="1" operator="between" text="In Progress">
      <formula>NOT(ISERROR(SEARCH("In Progress",G42)))</formula>
    </cfRule>
  </conditionalFormatting>
  <conditionalFormatting sqref="G64:G68">
    <cfRule type="containsText" dxfId="4" priority="67" operator="between" text="In Progress">
      <formula>NOT(ISERROR(SEARCH("In Progress",G64)))</formula>
    </cfRule>
    <cfRule type="containsText" dxfId="3" priority="66" operator="between" text="Complete">
      <formula>NOT(ISERROR(SEARCH("Complete",G64)))</formula>
    </cfRule>
  </conditionalFormatting>
  <conditionalFormatting sqref="G71:G75">
    <cfRule type="containsText" dxfId="3" priority="54" operator="between" text="Complete">
      <formula>NOT(ISERROR(SEARCH("Complete",G71)))</formula>
    </cfRule>
    <cfRule type="containsText" dxfId="4" priority="55" operator="between" text="In Progress">
      <formula>NOT(ISERROR(SEARCH("In Progress",G71)))</formula>
    </cfRule>
  </conditionalFormatting>
  <conditionalFormatting sqref="G79:G88">
    <cfRule type="containsText" dxfId="4" priority="31" operator="between" text="In Progress">
      <formula>NOT(ISERROR(SEARCH("In Progress",G79)))</formula>
    </cfRule>
    <cfRule type="containsText" dxfId="3" priority="32" operator="between" text="Complete">
      <formula>NOT(ISERROR(SEARCH("Complete",G79)))</formula>
    </cfRule>
    <cfRule type="containsText" dxfId="5" priority="33" operator="between" text="In Progress">
      <formula>NOT(ISERROR(SEARCH("In Progress",G79)))</formula>
    </cfRule>
  </conditionalFormatting>
  <conditionalFormatting sqref="G101:G105">
    <cfRule type="containsText" dxfId="4" priority="65" operator="between" text="In Progress">
      <formula>NOT(ISERROR(SEARCH("In Progress",G101)))</formula>
    </cfRule>
    <cfRule type="containsText" dxfId="3" priority="64" operator="between" text="Complete">
      <formula>NOT(ISERROR(SEARCH("Complete",G101)))</formula>
    </cfRule>
  </conditionalFormatting>
  <conditionalFormatting sqref="G108:G112">
    <cfRule type="containsText" dxfId="4" priority="53" operator="between" text="In Progress">
      <formula>NOT(ISERROR(SEARCH("In Progress",G108)))</formula>
    </cfRule>
    <cfRule type="containsText" dxfId="3" priority="52" operator="between" text="Complete">
      <formula>NOT(ISERROR(SEARCH("Complete",G108)))</formula>
    </cfRule>
  </conditionalFormatting>
  <conditionalFormatting sqref="G116:G125">
    <cfRule type="containsText" dxfId="3" priority="35" operator="between" text="Complete">
      <formula>NOT(ISERROR(SEARCH("Complete",G116)))</formula>
    </cfRule>
    <cfRule type="containsText" dxfId="4" priority="34" operator="between" text="In Progress">
      <formula>NOT(ISERROR(SEARCH("In Progress",G116)))</formula>
    </cfRule>
    <cfRule type="containsText" dxfId="5" priority="36" operator="between" text="In Progress">
      <formula>NOT(ISERROR(SEARCH("In Progress",G116)))</formula>
    </cfRule>
  </conditionalFormatting>
  <conditionalFormatting sqref="G138:G142">
    <cfRule type="containsText" dxfId="3" priority="62" operator="between" text="Complete">
      <formula>NOT(ISERROR(SEARCH("Complete",G138)))</formula>
    </cfRule>
    <cfRule type="containsText" dxfId="4" priority="63" operator="between" text="In Progress">
      <formula>NOT(ISERROR(SEARCH("In Progress",G138)))</formula>
    </cfRule>
  </conditionalFormatting>
  <conditionalFormatting sqref="G145:G149">
    <cfRule type="containsText" dxfId="3" priority="50" operator="between" text="Complete">
      <formula>NOT(ISERROR(SEARCH("Complete",G145)))</formula>
    </cfRule>
    <cfRule type="containsText" dxfId="4" priority="51" operator="between" text="In Progress">
      <formula>NOT(ISERROR(SEARCH("In Progress",G145)))</formula>
    </cfRule>
  </conditionalFormatting>
  <conditionalFormatting sqref="G153:G162">
    <cfRule type="containsText" dxfId="3" priority="38" operator="between" text="Complete">
      <formula>NOT(ISERROR(SEARCH("Complete",G153)))</formula>
    </cfRule>
    <cfRule type="containsText" dxfId="5" priority="39" operator="between" text="In Progress">
      <formula>NOT(ISERROR(SEARCH("In Progress",G153)))</formula>
    </cfRule>
    <cfRule type="containsText" dxfId="4" priority="37" operator="between" text="In Progress">
      <formula>NOT(ISERROR(SEARCH("In Progress",G153)))</formula>
    </cfRule>
  </conditionalFormatting>
  <conditionalFormatting sqref="G175:G179">
    <cfRule type="containsText" dxfId="3" priority="60" operator="between" text="Complete">
      <formula>NOT(ISERROR(SEARCH("Complete",G175)))</formula>
    </cfRule>
    <cfRule type="containsText" dxfId="4" priority="61" operator="between" text="In Progress">
      <formula>NOT(ISERROR(SEARCH("In Progress",G175)))</formula>
    </cfRule>
  </conditionalFormatting>
  <conditionalFormatting sqref="G182:G186">
    <cfRule type="containsText" dxfId="4" priority="49" operator="between" text="In Progress">
      <formula>NOT(ISERROR(SEARCH("In Progress",G182)))</formula>
    </cfRule>
    <cfRule type="containsText" dxfId="3" priority="48" operator="between" text="Complete">
      <formula>NOT(ISERROR(SEARCH("Complete",G182)))</formula>
    </cfRule>
  </conditionalFormatting>
  <conditionalFormatting sqref="G190:G199">
    <cfRule type="containsText" dxfId="3" priority="41" operator="between" text="Complete">
      <formula>NOT(ISERROR(SEARCH("Complete",G190)))</formula>
    </cfRule>
    <cfRule type="containsText" dxfId="4" priority="40" operator="between" text="In Progress">
      <formula>NOT(ISERROR(SEARCH("In Progress",G190)))</formula>
    </cfRule>
    <cfRule type="containsText" dxfId="5" priority="42" operator="between" text="In Progress">
      <formula>NOT(ISERROR(SEARCH("In Progress",G190)))</formula>
    </cfRule>
  </conditionalFormatting>
  <conditionalFormatting sqref="G212:G216">
    <cfRule type="containsText" dxfId="4" priority="59" operator="between" text="In Progress">
      <formula>NOT(ISERROR(SEARCH("In Progress",G212)))</formula>
    </cfRule>
    <cfRule type="containsText" dxfId="3" priority="58" operator="between" text="Complete">
      <formula>NOT(ISERROR(SEARCH("Complete",G212)))</formula>
    </cfRule>
  </conditionalFormatting>
  <conditionalFormatting sqref="G219:G223">
    <cfRule type="containsText" dxfId="4" priority="47" operator="between" text="In Progress">
      <formula>NOT(ISERROR(SEARCH("In Progress",G219)))</formula>
    </cfRule>
    <cfRule type="containsText" dxfId="3" priority="46" operator="between" text="Complete">
      <formula>NOT(ISERROR(SEARCH("Complete",G219)))</formula>
    </cfRule>
  </conditionalFormatting>
  <conditionalFormatting sqref="G227:G236">
    <cfRule type="containsText" dxfId="4" priority="43" operator="between" text="In Progress">
      <formula>NOT(ISERROR(SEARCH("In Progress",G227)))</formula>
    </cfRule>
    <cfRule type="containsText" dxfId="3" priority="44" operator="between" text="Complete">
      <formula>NOT(ISERROR(SEARCH("Complete",G227)))</formula>
    </cfRule>
    <cfRule type="containsText" dxfId="5" priority="45" operator="between" text="In Progress">
      <formula>NOT(ISERROR(SEARCH("In Progress",G227)))</formula>
    </cfRule>
  </conditionalFormatting>
  <conditionalFormatting sqref="H242:H251">
    <cfRule type="dataBar" priority="1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{83f90693-5fb8-4a74-b780-ff724abf14b5}</x14:id>
        </ext>
      </extLst>
    </cfRule>
  </conditionalFormatting>
  <conditionalFormatting sqref="D5:E14;D4;E3:E4">
    <cfRule type="dataBar" priority="189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{c7d89f90-9c4b-4831-a38a-f7392cbf8f05}</x14:id>
        </ext>
      </extLst>
    </cfRule>
  </conditionalFormatting>
  <conditionalFormatting sqref="F34:F38;F27:F31;F20">
    <cfRule type="dataBar" priority="24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{2a857367-fc47-4ece-8db9-a29fbf133d33}</x14:id>
        </ext>
      </extLst>
    </cfRule>
  </conditionalFormatting>
  <conditionalFormatting sqref="F71:F75;F64:F68;F57">
    <cfRule type="dataBar" priority="16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{e7b1cd77-4c3c-4ce7-818c-cb45d0807b8c}</x14:id>
        </ext>
      </extLst>
    </cfRule>
  </conditionalFormatting>
  <conditionalFormatting sqref="F108:F112;F101:F105;F94">
    <cfRule type="dataBar" priority="14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{a76568f4-e402-4ef4-8125-d310b0df51e2}</x14:id>
        </ext>
      </extLst>
    </cfRule>
  </conditionalFormatting>
  <conditionalFormatting sqref="F145:F149;F138:F142;F131">
    <cfRule type="dataBar" priority="12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{060d0427-bfc1-4ece-91ba-3956eab80283}</x14:id>
        </ext>
      </extLst>
    </cfRule>
  </conditionalFormatting>
  <conditionalFormatting sqref="F182:F186;F175:F179;F168">
    <cfRule type="dataBar" priority="10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{e4af7140-3a7a-47bc-b248-aa0a7d65239e}</x14:id>
        </ext>
      </extLst>
    </cfRule>
  </conditionalFormatting>
  <conditionalFormatting sqref="F219:F223;F212:F216;F205">
    <cfRule type="dataBar" priority="86">
      <dataBar>
        <cfvo type="num" val="0"/>
        <cfvo type="num" val="1"/>
        <color rgb="FF4CBA02"/>
      </dataBar>
      <extLst>
        <ext xmlns:x14="http://schemas.microsoft.com/office/spreadsheetml/2009/9/main" uri="{B025F937-C7B1-47D3-B67F-A62EFF666E3E}">
          <x14:id>{33077030-a22e-4e0d-9cdc-a33d0e434632}</x14:id>
        </ext>
      </extLst>
    </cfRule>
  </conditionalFormatting>
  <hyperlinks>
    <hyperlink ref="D34:E34" r:id="rId2" display="http://url9090.coderbyte.com/ls/click?upn=u001.lj3TCiZxNU7jdbrh9WbrWc0TYooxWyNG7iblBrnUkY1dZbk53wTdsxFlySTVgXVYyXypC3DZrP4WhGuzctjQGw-3D-3DdLC2_0uW3xirGmLjaxDxe8V-2Bwmt8Dx4Ob8Wr9iaeT5yuPIW9I-2BvPS1shwnwUBRknEKj6I5l9bNFKVZBOTJfPrh2egel-2Fc3R6WYtjXP44dGpZOV6lT0imP80EKyNg2QTHAY6-2Bb8eE-2BeGJKaXZZeaQkf4GiB4qVu4MX6ea3wDMr5hCrpp7trdS8-2FXngJZd8B6Ou4z7yuK8613RODe7p23OX-2Fq4c5A-3D-3D"/>
    <hyperlink ref="D64" r:id="rId3" display="https://morre12-debug.github.io/mphowebsite/"/>
    <hyperlink ref="E64" r:id="rId4" display="http://syllabus.africacode.net/projects/simple-website/"/>
    <hyperlink ref="D138" r:id="rId5" display="https://morre12-debug.github.io/MphoMokomiri/"/>
    <hyperlink ref="E138" r:id="rId4" display="http://syllabus.africacode.net/projects/simple-website/"/>
    <hyperlink ref="C161:D161" r:id="rId6" display="Entrepreneurs and Freelancers Club - https://meet.google.com/qsm-bmse-kud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ce4646-ec37-49be-901a-5d69e9460fc2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4beb67b-f51f-4e38-b44d-dcd4eed597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218bb26-f92a-4c38-8cec-49c667c70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29367f4-5519-42da-bc5c-1b66f69b04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28e1a844-2c0a-4856-92c3-2fd81f8b7c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b8731db-f6c5-4ebe-899d-fc91945ab1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7ccf498e-a862-4223-b16b-1fc33aecd9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3a05666-a964-464e-89c7-674a06a5fd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fc37e31-c13b-4772-8442-b26adbc8adf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</xm:sqref>
        </x14:conditionalFormatting>
        <x14:conditionalFormatting xmlns:xm="http://schemas.microsoft.com/office/excel/2006/main">
          <x14:cfRule type="dataBar" id="{ec6f77e4-d701-4ac5-a3f8-3dbb154fc0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c366598-c8c2-44e9-93cf-97f0c3a6610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af24f93-0038-4d73-8e4e-128f128e2ca1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50e5a494-2ac6-4094-85fb-1697312dd9f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0789ded-ad23-4069-b7de-f3041bac6f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6fa6f14-fca4-4d50-815f-2d9874debbc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e815810-b8a2-4fc4-982e-6ff90f8913e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f07a038-c6dc-44e5-8b9d-e121c5c8c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c39db8b8-3505-4c1a-8644-bddf3dd116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F57</xm:sqref>
        </x14:conditionalFormatting>
        <x14:conditionalFormatting xmlns:xm="http://schemas.microsoft.com/office/excel/2006/main">
          <x14:cfRule type="dataBar" id="{d1dce8da-b2c4-4269-afa8-d4b6770e61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7a1ce0f-437d-41b7-98ab-7903b41246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1fb9844-8b8b-4865-b43e-b8f4348de3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0c50268-10b4-444d-b46f-b5ed248a708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33d626b3-0840-4f01-8f18-a7e430343a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595757c-d86e-448a-8881-2de19e73ef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9c99a2-6a11-47b2-89b7-416e04edd23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1f8b2841-a425-4756-85f5-b23a1c7981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fe5f901-1b25-4306-9f13-87dc4234fe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F94</xm:sqref>
        </x14:conditionalFormatting>
        <x14:conditionalFormatting xmlns:xm="http://schemas.microsoft.com/office/excel/2006/main">
          <x14:cfRule type="dataBar" id="{98c94eaa-8d00-404c-bfdf-1d4f5d7452a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4bf4053-c3fa-443b-bc61-b07d4ca86f1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a8d140d7-39eb-4012-92d1-4a862667d8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913c75d-534e-47f4-964f-4b07b96411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e7c234e7-7a06-4aa0-ba20-f5415c669d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3e88d54-b2f9-4646-a11d-a49d893391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a91746a-aa92-492e-a325-260853baef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285a416-24ba-4c01-89e9-271d3ae79d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bc1c1227-0de2-45f3-93e7-7f5063b0c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F131</xm:sqref>
        </x14:conditionalFormatting>
        <x14:conditionalFormatting xmlns:xm="http://schemas.microsoft.com/office/excel/2006/main">
          <x14:cfRule type="dataBar" id="{37e235f4-4cd2-403f-a303-109f88b301a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d074d070-8cc4-4acc-96cb-73697125b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b73b1e1-5c76-4134-bdd1-1681f03de03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4bdd3271-d159-4ddb-83f8-930253505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d186068-03cb-4913-9102-dafafdfd8d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20c8370-fcea-4767-ab3f-26b269acf669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dc116a8f-0d50-4fd1-9151-1ec63e9cb4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2c3ce10-2243-499e-9889-d8d0311abc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7ecd102-7aa9-41a7-8154-c5c815fdcbb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F168</xm:sqref>
        </x14:conditionalFormatting>
        <x14:conditionalFormatting xmlns:xm="http://schemas.microsoft.com/office/excel/2006/main">
          <x14:cfRule type="dataBar" id="{edc0f92b-d2c3-4d70-ba21-c39ff0e0a6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3710199-3ac7-4938-a723-b4816cca093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a2e89fa-94d5-463a-b008-b3f85c1b365a}">
            <x14:dataBar minLength="0" maxLength="100">
              <x14:cfvo type="autoMin"/>
              <x14:cfvo type="autoMax"/>
              <x14:negativeFillColor indexed="65"/>
              <x14:axisColor indexed="65"/>
            </x14:dataBar>
          </x14:cfRule>
          <x14:cfRule type="dataBar" id="{b54b6cb0-81e8-4776-874c-09ca8c5c77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01084892-96a4-44cb-a8d6-8f094cf0165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6dd31f0-b292-4d17-b86f-2462cc4bee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03afee2a-7038-4f0b-93bf-307b6e16b4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3f0d02b-537f-43bc-83c9-01cab9ee336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14:cfRule type="dataBar" id="{6805cc76-619a-48ea-bce7-779eda5c5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F205</xm:sqref>
        </x14:conditionalFormatting>
        <x14:conditionalFormatting xmlns:xm="http://schemas.microsoft.com/office/excel/2006/main">
          <x14:cfRule type="dataBar" id="{01a804db-4939-4d5d-b9e4-3c5413af5e8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83dc6e8-378a-4532-8351-98bba46eaa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63f77a9-ba6b-4690-9716-c658a40400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cb23d35-43c8-4374-8ba3-00b1117d7a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m:sqref>F27:F31</xm:sqref>
        </x14:conditionalFormatting>
        <x14:conditionalFormatting xmlns:xm="http://schemas.microsoft.com/office/excel/2006/main">
          <x14:cfRule type="dataBar" id="{e9341b55-5f74-4938-b6f4-8f30b999e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96685a7-538e-4a53-83f5-369a3667ff6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F34:F38</xm:sqref>
        </x14:conditionalFormatting>
        <x14:conditionalFormatting xmlns:xm="http://schemas.microsoft.com/office/excel/2006/main">
          <x14:cfRule type="dataBar" id="{471d0c35-458c-49a6-bfab-8aa44401b8c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66a8ea9b-5004-43af-9035-e60cd42c4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5ebdaab-951c-4f3a-930a-14ff456ea3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ce6e2ea-ffbc-46cd-a0fb-d16912ca498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F42:F51</xm:sqref>
        </x14:conditionalFormatting>
        <x14:conditionalFormatting xmlns:xm="http://schemas.microsoft.com/office/excel/2006/main">
          <x14:cfRule type="dataBar" id="{c48613f8-664c-4a99-a496-65065a39472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F52:F53</xm:sqref>
        </x14:conditionalFormatting>
        <x14:conditionalFormatting xmlns:xm="http://schemas.microsoft.com/office/excel/2006/main">
          <x14:cfRule type="dataBar" id="{4184a53e-33cb-4c95-b6fc-703d76c272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d5ac599d-0df3-448e-a4b6-0558a246049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7ec7ea5-3f30-45ab-b85c-afe3be3ae85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8392cf3-a7df-43de-9d5b-b0ead07db56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F64:F68</xm:sqref>
        </x14:conditionalFormatting>
        <x14:conditionalFormatting xmlns:xm="http://schemas.microsoft.com/office/excel/2006/main">
          <x14:cfRule type="dataBar" id="{ec4ba2bf-59b8-4b4d-a6c9-3f22e498588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f7e8b31-04f2-4ffe-8a05-221f3d8b450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F71:F75</xm:sqref>
        </x14:conditionalFormatting>
        <x14:conditionalFormatting xmlns:xm="http://schemas.microsoft.com/office/excel/2006/main">
          <x14:cfRule type="dataBar" id="{74b4a9da-73ec-4e3c-b99b-fbb90ea4a09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97904b7-d88c-4ea3-b9b9-f8c61d49ab8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a6f7777d-ee32-4439-8a6d-4adf5710141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a2daf91a-f67d-4445-b59c-698208458c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F79:F88</xm:sqref>
        </x14:conditionalFormatting>
        <x14:conditionalFormatting xmlns:xm="http://schemas.microsoft.com/office/excel/2006/main">
          <x14:cfRule type="dataBar" id="{e9b14c75-f49d-43d9-99a7-9a8f3c5699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F89:F90</xm:sqref>
        </x14:conditionalFormatting>
        <x14:conditionalFormatting xmlns:xm="http://schemas.microsoft.com/office/excel/2006/main">
          <x14:cfRule type="dataBar" id="{a2a6facf-600c-4a96-b1e9-47640b77eb5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7bcc9b-9d31-4a6e-9b7b-2085bd4b4a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c36e242b-3504-4cd7-8ab7-5e1c03b115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49c48f-16de-48a6-9fdf-4d837024db6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F101:F105</xm:sqref>
        </x14:conditionalFormatting>
        <x14:conditionalFormatting xmlns:xm="http://schemas.microsoft.com/office/excel/2006/main">
          <x14:cfRule type="dataBar" id="{95b845f3-153e-42e0-8d4f-d16d8ac4a90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90db9e68-7155-47b3-9c4a-7c340b38c97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F108:F112</xm:sqref>
        </x14:conditionalFormatting>
        <x14:conditionalFormatting xmlns:xm="http://schemas.microsoft.com/office/excel/2006/main">
          <x14:cfRule type="dataBar" id="{e9b24259-82e9-4269-8d1c-b680469ce6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4cb9eb2-2edc-4993-9800-698df4cbe0e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1144c7b0-1829-473e-862d-2fc073427a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bfaae06-0d49-43c1-a96a-fad57b5b96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F116:F125</xm:sqref>
        </x14:conditionalFormatting>
        <x14:conditionalFormatting xmlns:xm="http://schemas.microsoft.com/office/excel/2006/main">
          <x14:cfRule type="dataBar" id="{2754e8b6-7410-4425-b842-8f17c5f3f4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F126:F127</xm:sqref>
        </x14:conditionalFormatting>
        <x14:conditionalFormatting xmlns:xm="http://schemas.microsoft.com/office/excel/2006/main">
          <x14:cfRule type="dataBar" id="{a3f92900-6ea7-44b7-9daa-e825116b209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bf69ab90-0616-4230-b77d-d603394f317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de7dc74-e75f-4a94-af49-6b6fe2683c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734f2eef-4a84-497c-a122-0eac9d50010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F138:F142</xm:sqref>
        </x14:conditionalFormatting>
        <x14:conditionalFormatting xmlns:xm="http://schemas.microsoft.com/office/excel/2006/main">
          <x14:cfRule type="dataBar" id="{8e5280b5-5bda-4753-bb25-6cf555c1f3f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23b28098-5eb5-4f3a-baa2-3a51baaa698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F145:F149</xm:sqref>
        </x14:conditionalFormatting>
        <x14:conditionalFormatting xmlns:xm="http://schemas.microsoft.com/office/excel/2006/main">
          <x14:cfRule type="dataBar" id="{5bf3bb03-42f5-41c1-9cc1-156eb92594d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54eb247-3a06-4b0f-aa1f-76998c6473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75f38360-4978-40aa-b22d-639cf9279c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cf478e6-fc50-42d2-af30-fabf5ac132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F153:F162</xm:sqref>
        </x14:conditionalFormatting>
        <x14:conditionalFormatting xmlns:xm="http://schemas.microsoft.com/office/excel/2006/main">
          <x14:cfRule type="dataBar" id="{559d12d5-604e-4598-84cd-913fe70d24b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F163:F164</xm:sqref>
        </x14:conditionalFormatting>
        <x14:conditionalFormatting xmlns:xm="http://schemas.microsoft.com/office/excel/2006/main">
          <x14:cfRule type="dataBar" id="{ae6dfb47-1dc1-4b9e-b262-6f12b9dc3c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70727dc-b3a8-40dd-b935-3b83c435cd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4d6bb814-f23f-48a0-a48b-b6fe356969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27b383d-8209-40a9-84c1-4c7c19181f6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F175:F179</xm:sqref>
        </x14:conditionalFormatting>
        <x14:conditionalFormatting xmlns:xm="http://schemas.microsoft.com/office/excel/2006/main">
          <x14:cfRule type="dataBar" id="{1b66a42e-9106-4929-8eff-04ac54bb0b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f4143e6c-8116-4465-b72d-c9ad796b047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F182:F186</xm:sqref>
        </x14:conditionalFormatting>
        <x14:conditionalFormatting xmlns:xm="http://schemas.microsoft.com/office/excel/2006/main">
          <x14:cfRule type="dataBar" id="{7de9cb95-4fd2-4236-acaf-f326803922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893c56cb-5034-496a-b8eb-1f4461a4e2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42a1ef36-eb0e-4902-8801-77e6d097f0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ee2eae57-46b9-4aa4-b061-0fb050b2cf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F190:F199</xm:sqref>
        </x14:conditionalFormatting>
        <x14:conditionalFormatting xmlns:xm="http://schemas.microsoft.com/office/excel/2006/main">
          <x14:cfRule type="dataBar" id="{c9e9e0af-cbd9-41e4-a8a8-7ed53be920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F200:F201</xm:sqref>
        </x14:conditionalFormatting>
        <x14:conditionalFormatting xmlns:xm="http://schemas.microsoft.com/office/excel/2006/main">
          <x14:cfRule type="dataBar" id="{be9aa23c-5362-489b-ba5c-7cdcc247c0b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indexed="65"/>
              <x14:negativeBorderColor indexed="65"/>
              <x14:axisColor indexed="65"/>
            </x14:dataBar>
          </x14:cfRule>
          <x14:cfRule type="dataBar" id="{b8512b3f-dbb9-48cc-8afd-b5ff7e13941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df0bc893-8ee0-4b49-b886-be3934fcb06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3d2807dd-1844-48ee-b7cd-6b96306704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F212:F216</xm:sqref>
        </x14:conditionalFormatting>
        <x14:conditionalFormatting xmlns:xm="http://schemas.microsoft.com/office/excel/2006/main">
          <x14:cfRule type="dataBar" id="{8ad7119b-a316-49e0-83be-5c3357439ec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570c5e98-d81b-479e-94f4-98fbf85309c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F219:F223</xm:sqref>
        </x14:conditionalFormatting>
        <x14:conditionalFormatting xmlns:xm="http://schemas.microsoft.com/office/excel/2006/main">
          <x14:cfRule type="dataBar" id="{f8147e38-62ba-400a-a40c-706a4260117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14:cfRule type="dataBar" id="{41e8c102-9ab7-46b9-8781-235b66ab97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156a4f30-4de7-4aff-ab35-0773343f29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14:cfRule type="dataBar" id="{ed5b2636-4038-40d6-9066-1fe6a1b67e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indexed="65"/>
              <x14:axisColor indexed="65"/>
            </x14:dataBar>
          </x14:cfRule>
          <xm:sqref>F227:F236</xm:sqref>
        </x14:conditionalFormatting>
        <x14:conditionalFormatting xmlns:xm="http://schemas.microsoft.com/office/excel/2006/main">
          <x14:cfRule type="dataBar" id="{1385f1c8-dfa5-4bf9-96da-e4b301612dc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F237:F238</xm:sqref>
        </x14:conditionalFormatting>
        <x14:conditionalFormatting xmlns:xm="http://schemas.microsoft.com/office/excel/2006/main">
          <x14:cfRule type="dataBar" id="{83f90693-5fb8-4a74-b780-ff724abf14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indexed="65"/>
              <x14:axisColor indexed="65"/>
            </x14:dataBar>
          </x14:cfRule>
          <xm:sqref>H242:H251</xm:sqref>
        </x14:conditionalFormatting>
        <x14:conditionalFormatting xmlns:xm="http://schemas.microsoft.com/office/excel/2006/main">
          <x14:cfRule type="dataBar" id="{c7d89f90-9c4b-4831-a38a-f7392cbf8f0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D5:E14;D4;E3:E4</xm:sqref>
        </x14:conditionalFormatting>
        <x14:conditionalFormatting xmlns:xm="http://schemas.microsoft.com/office/excel/2006/main">
          <x14:cfRule type="dataBar" id="{2a857367-fc47-4ece-8db9-a29fbf133d3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F34:F38;F27:F31;F20</xm:sqref>
        </x14:conditionalFormatting>
        <x14:conditionalFormatting xmlns:xm="http://schemas.microsoft.com/office/excel/2006/main">
          <x14:cfRule type="dataBar" id="{e7b1cd77-4c3c-4ce7-818c-cb45d0807b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F71:F75;F64:F68;F57</xm:sqref>
        </x14:conditionalFormatting>
        <x14:conditionalFormatting xmlns:xm="http://schemas.microsoft.com/office/excel/2006/main">
          <x14:cfRule type="dataBar" id="{a76568f4-e402-4ef4-8125-d310b0df51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F108:F112;F101:F105;F94</xm:sqref>
        </x14:conditionalFormatting>
        <x14:conditionalFormatting xmlns:xm="http://schemas.microsoft.com/office/excel/2006/main">
          <x14:cfRule type="dataBar" id="{060d0427-bfc1-4ece-91ba-3956eab802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F145:F149;F138:F142;F131</xm:sqref>
        </x14:conditionalFormatting>
        <x14:conditionalFormatting xmlns:xm="http://schemas.microsoft.com/office/excel/2006/main">
          <x14:cfRule type="dataBar" id="{e4af7140-3a7a-47bc-b248-aa0a7d6523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F182:F186;F175:F179;F168</xm:sqref>
        </x14:conditionalFormatting>
        <x14:conditionalFormatting xmlns:xm="http://schemas.microsoft.com/office/excel/2006/main">
          <x14:cfRule type="dataBar" id="{33077030-a22e-4e0d-9cdc-a33d0e43463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 tint="-0.249977111117893"/>
              <x14:negativeFillColor indexed="65"/>
              <x14:axisColor indexed="65"/>
            </x14:dataBar>
          </x14:cfRule>
          <xm:sqref>F219:F223;F212:F216;F205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PROGRESS REPORT </vt:lpstr>
      <vt:lpstr>WORK SCHEDULE TEMPLE</vt:lpstr>
      <vt:lpstr>WORK SCHEDULE (10 MAR 2025)</vt:lpstr>
      <vt:lpstr>WORK SCHEDULE (03 MAR 2025)</vt:lpstr>
      <vt:lpstr>WORK SCHEDULE (24 FEB 2025)</vt:lpstr>
      <vt:lpstr>WORK SCHEDULE (17 FEB 2025)</vt:lpstr>
      <vt:lpstr>WORK SCHEDULE (10 FEB 2025)</vt:lpstr>
      <vt:lpstr>WORK SCHEDULE (03 FEB 2025)</vt:lpstr>
      <vt:lpstr>WORK SCHEDULE (27 JAN 2025)</vt:lpstr>
      <vt:lpstr>WORK SCHEDULE (20 JAN 2025)</vt:lpstr>
      <vt:lpstr>WORK SCHEDULE (13 JAN 2025)</vt:lpstr>
      <vt:lpstr>WORK SCHEDULE (08 JAN 2025)</vt:lpstr>
      <vt:lpstr>WORK SCHEDULE (17 DEC 2024)</vt:lpstr>
      <vt:lpstr>WORK SCHEDULE (9 DEC 2024)</vt:lpstr>
      <vt:lpstr>WORK SCHEDULE (02 DEC 2024)</vt:lpstr>
      <vt:lpstr>WORK SCHEDULE (25 Nov 2024)</vt:lpstr>
      <vt:lpstr>WORK SCHEDULE (18 NOV 2024)</vt:lpstr>
      <vt:lpstr>WORK SCHEDULE (11 NOV 2024)</vt:lpstr>
      <vt:lpstr>REVISED (04 NOV 2024)</vt:lpstr>
      <vt:lpstr>WORK SCHEDULE (04 NOV 2024)</vt:lpstr>
      <vt:lpstr>WORK SCHEDULE (28 OCT 2024)</vt:lpstr>
      <vt:lpstr>WORK SCHEDULE (21 OCT 2024)</vt:lpstr>
      <vt:lpstr>WORK SCHEDULE (14 OCT 2024)</vt:lpstr>
      <vt:lpstr>WORK SCHEDULE (07 OCT 2024)</vt:lpstr>
      <vt:lpstr>WORK SCHEDULE (30 SEPT 2024)</vt:lpstr>
      <vt:lpstr>WORK SCHEDULE (23 SEPT 2024)</vt:lpstr>
      <vt:lpstr>WORK SCHEDULE (16 SEPT 2024)</vt:lpstr>
      <vt:lpstr>WORK SCHEDULE (09 SEPT 2024)</vt:lpstr>
      <vt:lpstr>WORK SCHEDULE (02 SEPT 2024)</vt:lpstr>
      <vt:lpstr>WORK SCHEDULE (26 AUG 2024)</vt:lpstr>
      <vt:lpstr>WORK SCHEDULE (19 AUG 2024)</vt:lpstr>
      <vt:lpstr>WORK SCHEDULE (12 AUG 2024)</vt:lpstr>
      <vt:lpstr>WORK SCHEDULE (5 AUG 2024)</vt:lpstr>
      <vt:lpstr>WORK SCHEDULE (29 JULY 2024)</vt:lpstr>
      <vt:lpstr>WORK SCHEDULE (Personal)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Nhlakanipho</dc:creator>
  <cp:lastModifiedBy>nhlakanipho07</cp:lastModifiedBy>
  <cp:revision>1</cp:revision>
  <dcterms:created xsi:type="dcterms:W3CDTF">2024-07-27T02:16:00Z</dcterms:created>
  <dcterms:modified xsi:type="dcterms:W3CDTF">2025-06-19T15:48:53Z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