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d0653e38a97c7066/Data Analyst/DA PROJECTS/Call Center Project/"/>
    </mc:Choice>
  </mc:AlternateContent>
  <xr:revisionPtr revIDLastSave="9" documentId="13_ncr:1_{424A5C7C-8F8D-4C90-A6FA-6CE4EE4C8E97}" xr6:coauthVersionLast="47" xr6:coauthVersionMax="47" xr10:uidLastSave="{E72BBBDC-5B64-44C6-A562-083EF127AAD2}"/>
  <bookViews>
    <workbookView xWindow="-108" yWindow="-108" windowWidth="23256" windowHeight="12456" activeTab="2" xr2:uid="{362C7E49-75DC-4414-A870-C9583E3A259F}"/>
  </bookViews>
  <sheets>
    <sheet name="Introduction" sheetId="7" r:id="rId1"/>
    <sheet name="Analysis Process" sheetId="8" r:id="rId2"/>
    <sheet name="Dashboard" sheetId="9" r:id="rId3"/>
  </sheets>
  <definedNames>
    <definedName name="_xlcn.WorksheetConnection_AnalysisJ88P961" hidden="1">'Analysis Process'!$J$87:$P$95</definedName>
    <definedName name="Slicer_City">#N/A</definedName>
    <definedName name="Slicer_Country">#N/A</definedName>
    <definedName name="Slicer_Region">#N/A</definedName>
    <definedName name="Slicer_Sector">#N/A</definedName>
    <definedName name="Timeline_Date">#N/A</definedName>
  </definedNames>
  <calcPr calcId="191029"/>
  <pivotCaches>
    <pivotCache cacheId="0" r:id="rId4"/>
    <pivotCache cacheId="69" r:id="rId5"/>
    <pivotCache cacheId="72" r:id="rId6"/>
    <pivotCache cacheId="75" r:id="rId7"/>
    <pivotCache cacheId="78" r:id="rId8"/>
    <pivotCache cacheId="81" r:id="rId9"/>
    <pivotCache cacheId="84" r:id="rId10"/>
    <pivotCache cacheId="87" r:id="rId11"/>
    <pivotCache cacheId="90" r:id="rId12"/>
    <pivotCache cacheId="93" r:id="rId13"/>
    <pivotCache cacheId="96" r:id="rId14"/>
    <pivotCache cacheId="99" r:id="rId15"/>
    <pivotCache cacheId="102" r:id="rId16"/>
    <pivotCache cacheId="105" r:id="rId17"/>
    <pivotCache cacheId="108" r:id="rId18"/>
    <pivotCache cacheId="111" r:id="rId19"/>
    <pivotCache cacheId="114"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Table_f92b2288-a830-449d-b4f6-9b1336c86292" name="StaffTable" connection="Query - StaffTable"/>
          <x15:modelTable id="LocationTable_efde6840-7997-47ec-ab09-9c920fe3ce3b" name="LocationTable" connection="Query - LocationTable"/>
          <x15:modelTable id="CallRecordsTable_6d10be3f-b4d7-467a-91b4-eadcba5af23f" name="CallRecordsTable" connection="Query - CallRecordsTable"/>
          <x15:modelTable id="Range" name="Range" connection="WorksheetConnection_Analysis!$J$88:$P$96"/>
        </x15:modelTables>
        <x15:modelRelationships>
          <x15:modelRelationship fromTable="CallRecordsTable" fromColumn="OperatorID" toTable="StaffTable" toColumn="PersonID"/>
          <x15:modelRelationship fromTable="CallRecordsTable" fromColumn="LocationID" toTable="LocationTable" toColumn="LocationID"/>
        </x15:modelRelationships>
        <x15:extLst>
          <ext xmlns:x16="http://schemas.microsoft.com/office/spreadsheetml/2014/11/main" uri="{9835A34E-60A6-4A7C-AAB8-D5F71C897F49}">
            <x16:modelTimeGroupings>
              <x16:modelTimeGrouping tableName="CallRecords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7" i="8" l="1"/>
  <c r="F51" i="8"/>
  <c r="J91" i="8"/>
  <c r="J92" i="8"/>
  <c r="E58" i="8"/>
  <c r="J86" i="8"/>
  <c r="K87" i="8"/>
  <c r="J89" i="8"/>
  <c r="P87" i="8"/>
  <c r="J94" i="8"/>
  <c r="J88" i="8"/>
  <c r="E57" i="8"/>
  <c r="J96" i="8"/>
  <c r="J93" i="8"/>
  <c r="J95" i="8"/>
  <c r="E54" i="8"/>
  <c r="M87" i="8"/>
  <c r="E55" i="8"/>
  <c r="Q87" i="8"/>
  <c r="O87" i="8"/>
  <c r="J90" i="8"/>
  <c r="E52" i="8"/>
  <c r="N87" i="8"/>
  <c r="E53" i="8"/>
  <c r="E56" i="8"/>
  <c r="G51" i="8"/>
  <c r="K90" i="8"/>
  <c r="F55" i="8"/>
  <c r="G55" i="8"/>
  <c r="O95" i="8"/>
  <c r="Q90" i="8"/>
  <c r="N90" i="8"/>
  <c r="L88" i="8"/>
  <c r="L89" i="8"/>
  <c r="N94" i="8"/>
  <c r="K93" i="8"/>
  <c r="K96" i="8"/>
  <c r="M93" i="8"/>
  <c r="M89" i="8"/>
  <c r="N88" i="8"/>
  <c r="N89" i="8"/>
  <c r="N91" i="8"/>
  <c r="M90" i="8"/>
  <c r="G56" i="8"/>
  <c r="L96" i="8"/>
  <c r="Q95" i="8"/>
  <c r="M92" i="8"/>
  <c r="Q91" i="8"/>
  <c r="K89" i="8"/>
  <c r="N95" i="8"/>
  <c r="G57" i="8"/>
  <c r="K94" i="8"/>
  <c r="F52" i="8"/>
  <c r="G53" i="8"/>
  <c r="L93" i="8"/>
  <c r="O92" i="8"/>
  <c r="O91" i="8"/>
  <c r="O89" i="8"/>
  <c r="N96" i="8"/>
  <c r="Q88" i="8"/>
  <c r="M94" i="8"/>
  <c r="O90" i="8"/>
  <c r="Q96" i="8"/>
  <c r="K95" i="8"/>
  <c r="F56" i="8"/>
  <c r="Q94" i="8"/>
  <c r="P88" i="8"/>
  <c r="O94" i="8"/>
  <c r="K88" i="8"/>
  <c r="N92" i="8"/>
  <c r="Q92" i="8"/>
  <c r="L91" i="8"/>
  <c r="M88" i="8"/>
  <c r="P93" i="8"/>
  <c r="K91" i="8"/>
  <c r="L90" i="8"/>
  <c r="P92" i="8"/>
  <c r="P90" i="8"/>
  <c r="M96" i="8"/>
  <c r="P95" i="8"/>
  <c r="P91" i="8"/>
  <c r="M91" i="8"/>
  <c r="N93" i="8"/>
  <c r="L92" i="8"/>
  <c r="K92" i="8"/>
  <c r="P94" i="8"/>
  <c r="G52" i="8"/>
  <c r="G54" i="8"/>
  <c r="Q89" i="8"/>
  <c r="P96" i="8"/>
  <c r="F58" i="8"/>
  <c r="M95" i="8"/>
  <c r="O93" i="8"/>
  <c r="L94" i="8"/>
  <c r="O96" i="8"/>
  <c r="F54" i="8"/>
  <c r="P89" i="8"/>
  <c r="O88" i="8"/>
  <c r="G58" i="8"/>
  <c r="Q93" i="8"/>
  <c r="F53" i="8"/>
  <c r="F57" i="8"/>
  <c r="L9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B78725-C88B-4F5E-BCFB-9222AF0E2FAD}" name="Query - CallRecordsTable" description="Connection to the 'CallRecordsTable' query in the workbook." type="100" refreshedVersion="8" minRefreshableVersion="5">
    <extLst>
      <ext xmlns:x15="http://schemas.microsoft.com/office/spreadsheetml/2010/11/main" uri="{DE250136-89BD-433C-8126-D09CA5730AF9}">
        <x15:connection id="95649e80-0ecd-456a-a166-6bb58de4ed6e"/>
      </ext>
    </extLst>
  </connection>
  <connection id="2" xr16:uid="{F73F98FB-9BCB-4B16-A499-8247E1169C79}" name="Query - LocationTable" description="Connection to the 'LocationTable' query in the workbook." type="100" refreshedVersion="8" minRefreshableVersion="5">
    <extLst>
      <ext xmlns:x15="http://schemas.microsoft.com/office/spreadsheetml/2010/11/main" uri="{DE250136-89BD-433C-8126-D09CA5730AF9}">
        <x15:connection id="4c24c865-6a1e-4822-b12b-2f9c413fa1cc"/>
      </ext>
    </extLst>
  </connection>
  <connection id="3" xr16:uid="{3A599486-9688-4053-B840-A5173B4F289E}" name="Query - StaffTable" description="Connection to the 'StaffTable' query in the workbook." type="100" refreshedVersion="8" minRefreshableVersion="5">
    <extLst>
      <ext xmlns:x15="http://schemas.microsoft.com/office/spreadsheetml/2010/11/main" uri="{DE250136-89BD-433C-8126-D09CA5730AF9}">
        <x15:connection id="723d931b-4587-4e96-b7cc-76dbc237767b"/>
      </ext>
    </extLst>
  </connection>
  <connection id="4" xr16:uid="{33D7A8AB-AAEE-45F6-8FAA-056B4150754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45A7CDAE-820B-4D2C-8650-C62B19581200}" name="WorksheetConnection_Analysis!$J$88:$P$96" type="102" refreshedVersion="8" minRefreshableVersion="5">
    <extLst>
      <ext xmlns:x15="http://schemas.microsoft.com/office/spreadsheetml/2010/11/main" uri="{DE250136-89BD-433C-8126-D09CA5730AF9}">
        <x15:connection id="Range">
          <x15:rangePr sourceName="_xlcn.WorksheetConnection_AnalysisJ88P9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4">
    <s v="ThisWorkbookDataModel"/>
    <s v="{[LocationTable].[Country].[All]}"/>
    <s v="{[LocationTable].[Region].[All]}"/>
    <s v="{[LocationTable].[City].[All]}"/>
    <s v="[CallRecordsTable].[Sector].&amp;[Healthcare]"/>
    <s v="[CallRecordsTable].[Sector].&amp;[Government]"/>
    <s v="[CallRecordsTable].[Sector].&amp;[Services]"/>
    <s v="[CallRecordsTable].[Sector].&amp;[Cross-Industry]"/>
    <s v="[Measures].[Average of CallSatisfaction]"/>
    <s v="[CallRecordsTable].[Sector].[All]"/>
    <s v="[Measures].[Average of Handling_Time_inMinutes]"/>
    <s v="[CallRecordsTable].[Sector].&amp;[Retail]"/>
    <s v="[CallRecordsTable].[Sector].&amp;[Other]"/>
    <s v="[LocationTable].[Country].[All]"/>
    <s v="[LocationTable].[Country].&amp;[Sweden]"/>
    <s v="[LocationTable].[Country].&amp;[Portugal]"/>
    <s v="[LocationTable].[Country].&amp;[Germany]"/>
    <s v="[LocationTable].[Country].&amp;[Italy]"/>
    <s v="[LocationTable].[Country].&amp;[USA]"/>
    <s v="[LocationTable].[Country].&amp;[Argentina]"/>
    <s v="[Measures].[Distinct Count of CallID]"/>
    <s v="[LocationTable].[Country].&amp;[United Kingdom]"/>
    <s v="[LocationTable].[Country].&amp;[Switzerland]"/>
    <s v="{[CallRecordsTable].[Date].Levels(1).Members}"/>
  </metadataStrings>
  <mdxMetadata count="96">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v">
      <t c="6">
        <n x="20"/>
        <n x="15"/>
        <n x="5"/>
        <n x="23" s="1"/>
        <n x="3" s="1"/>
        <n x="2" s="1"/>
      </t>
    </mdx>
    <mdx n="0" f="v">
      <t c="6">
        <n x="20"/>
        <n x="17"/>
        <n x="7"/>
        <n x="23" s="1"/>
        <n x="3" s="1"/>
        <n x="2" s="1"/>
      </t>
    </mdx>
    <mdx n="0" f="v">
      <t c="6">
        <n x="20"/>
        <n x="21"/>
        <n x="12"/>
        <n x="23" s="1"/>
        <n x="3" s="1"/>
        <n x="2" s="1"/>
      </t>
    </mdx>
    <mdx n="0" f="v">
      <t c="6">
        <n x="20"/>
        <n x="15"/>
        <n x="7"/>
        <n x="23" s="1"/>
        <n x="3" s="1"/>
        <n x="2" s="1"/>
      </t>
    </mdx>
    <mdx n="0" f="v">
      <t c="6">
        <n x="20"/>
        <n x="16"/>
        <n x="9"/>
        <n x="23" s="1"/>
        <n x="3" s="1"/>
        <n x="2" s="1"/>
      </t>
    </mdx>
    <mdx n="0" f="v">
      <t c="6">
        <n x="20"/>
        <n x="18"/>
        <n x="12"/>
        <n x="23" s="1"/>
        <n x="3" s="1"/>
        <n x="2" s="1"/>
      </t>
    </mdx>
    <mdx n="0" f="v">
      <t c="6">
        <n x="20"/>
        <n x="17"/>
        <n x="9"/>
        <n x="23" s="1"/>
        <n x="3" s="1"/>
        <n x="2" s="1"/>
      </t>
    </mdx>
    <mdx n="0" f="v">
      <t c="6">
        <n x="20"/>
        <n x="16"/>
        <n x="6"/>
        <n x="23" s="1"/>
        <n x="3" s="1"/>
        <n x="2" s="1"/>
      </t>
    </mdx>
    <mdx n="0" f="v">
      <t c="6">
        <n x="20"/>
        <n x="15"/>
        <n x="9"/>
        <n x="23" s="1"/>
        <n x="3" s="1"/>
        <n x="2" s="1"/>
      </t>
    </mdx>
    <mdx n="0" f="v">
      <t c="6">
        <n x="20"/>
        <n x="17"/>
        <n x="6"/>
        <n x="23" s="1"/>
        <n x="3" s="1"/>
        <n x="2" s="1"/>
      </t>
    </mdx>
    <mdx n="0" f="v">
      <t c="6">
        <n x="20"/>
        <n x="19"/>
        <n x="12"/>
        <n x="23" s="1"/>
        <n x="3" s="1"/>
        <n x="2" s="1"/>
      </t>
    </mdx>
    <mdx n="0" f="v">
      <t c="6">
        <n x="20"/>
        <n x="17"/>
        <n x="11"/>
        <n x="23" s="1"/>
        <n x="3" s="1"/>
        <n x="2" s="1"/>
      </t>
    </mdx>
    <mdx n="0" f="v">
      <t c="6">
        <n x="7"/>
        <n x="10"/>
        <n x="23" s="1"/>
        <n x="1" s="1"/>
        <n x="3" s="1"/>
        <n x="2" s="1"/>
      </t>
    </mdx>
    <mdx n="0" f="v">
      <t c="6">
        <n x="7"/>
        <n x="8"/>
        <n x="23" s="1"/>
        <n x="1" s="1"/>
        <n x="3" s="1"/>
        <n x="2" s="1"/>
      </t>
    </mdx>
    <mdx n="0" f="v">
      <t c="6">
        <n x="12"/>
        <n x="10"/>
        <n x="23" s="1"/>
        <n x="1" s="1"/>
        <n x="3" s="1"/>
        <n x="2" s="1"/>
      </t>
    </mdx>
    <mdx n="0" f="v">
      <t c="6">
        <n x="12"/>
        <n x="8"/>
        <n x="23" s="1"/>
        <n x="1" s="1"/>
        <n x="3" s="1"/>
        <n x="2" s="1"/>
      </t>
    </mdx>
    <mdx n="0" f="v">
      <t c="6">
        <n x="6"/>
        <n x="10"/>
        <n x="23" s="1"/>
        <n x="1" s="1"/>
        <n x="3" s="1"/>
        <n x="2" s="1"/>
      </t>
    </mdx>
    <mdx n="0" f="v">
      <t c="6">
        <n x="6"/>
        <n x="8"/>
        <n x="23" s="1"/>
        <n x="1" s="1"/>
        <n x="3" s="1"/>
        <n x="2" s="1"/>
      </t>
    </mdx>
    <mdx n="0" f="v">
      <t c="6">
        <n x="5"/>
        <n x="10"/>
        <n x="23" s="1"/>
        <n x="1" s="1"/>
        <n x="3" s="1"/>
        <n x="2" s="1"/>
      </t>
    </mdx>
    <mdx n="0" f="v">
      <t c="6">
        <n x="5"/>
        <n x="8"/>
        <n x="23" s="1"/>
        <n x="1" s="1"/>
        <n x="3" s="1"/>
        <n x="2" s="1"/>
      </t>
    </mdx>
    <mdx n="0" f="v">
      <t c="6">
        <n x="4"/>
        <n x="10"/>
        <n x="23" s="1"/>
        <n x="1" s="1"/>
        <n x="3" s="1"/>
        <n x="2" s="1"/>
      </t>
    </mdx>
    <mdx n="0" f="v">
      <t c="6">
        <n x="4"/>
        <n x="8"/>
        <n x="23" s="1"/>
        <n x="1" s="1"/>
        <n x="3" s="1"/>
        <n x="2" s="1"/>
      </t>
    </mdx>
    <mdx n="0" f="v">
      <t c="6">
        <n x="11"/>
        <n x="10"/>
        <n x="23" s="1"/>
        <n x="1" s="1"/>
        <n x="3" s="1"/>
        <n x="2" s="1"/>
      </t>
    </mdx>
    <mdx n="0" f="v">
      <t c="6">
        <n x="11"/>
        <n x="8"/>
        <n x="23" s="1"/>
        <n x="1" s="1"/>
        <n x="3" s="1"/>
        <n x="2" s="1"/>
      </t>
    </mdx>
    <mdx n="0" f="v">
      <t c="6">
        <n x="9"/>
        <n x="10"/>
        <n x="23" s="1"/>
        <n x="1" s="1"/>
        <n x="3" s="1"/>
        <n x="2" s="1"/>
      </t>
    </mdx>
    <mdx n="0" f="v">
      <t c="6">
        <n x="9"/>
        <n x="8"/>
        <n x="23" s="1"/>
        <n x="1" s="1"/>
        <n x="3" s="1"/>
        <n x="2" s="1"/>
      </t>
    </mdx>
    <mdx n="0" f="v">
      <t c="6">
        <n x="20"/>
        <n x="16"/>
        <n x="7"/>
        <n x="23" s="1"/>
        <n x="3" s="1"/>
        <n x="2" s="1"/>
      </t>
    </mdx>
    <mdx n="0" f="v">
      <t c="6">
        <n x="20"/>
        <n x="17"/>
        <n x="5"/>
        <n x="23" s="1"/>
        <n x="3" s="1"/>
        <n x="2" s="1"/>
      </t>
    </mdx>
    <mdx n="0" f="v">
      <t c="6">
        <n x="20"/>
        <n x="15"/>
        <n x="4"/>
        <n x="23" s="1"/>
        <n x="3" s="1"/>
        <n x="2" s="1"/>
      </t>
    </mdx>
    <mdx n="0" f="v">
      <t c="6">
        <n x="20"/>
        <n x="14"/>
        <n x="12"/>
        <n x="23" s="1"/>
        <n x="3" s="1"/>
        <n x="2" s="1"/>
      </t>
    </mdx>
    <mdx n="0" f="v">
      <t c="6">
        <n x="20"/>
        <n x="22"/>
        <n x="11"/>
        <n x="23" s="1"/>
        <n x="3" s="1"/>
        <n x="2" s="1"/>
      </t>
    </mdx>
    <mdx n="0" f="v">
      <t c="6">
        <n x="20"/>
        <n x="21"/>
        <n x="6"/>
        <n x="23" s="1"/>
        <n x="3" s="1"/>
        <n x="2" s="1"/>
      </t>
    </mdx>
    <mdx n="0" f="v">
      <t c="6">
        <n x="20"/>
        <n x="18"/>
        <n x="9"/>
        <n x="23" s="1"/>
        <n x="3" s="1"/>
        <n x="2" s="1"/>
      </t>
    </mdx>
    <mdx n="0" f="v">
      <t c="6">
        <n x="20"/>
        <n x="17"/>
        <n x="4"/>
        <n x="23" s="1"/>
        <n x="3" s="1"/>
        <n x="2" s="1"/>
      </t>
    </mdx>
    <mdx n="0" f="v">
      <t c="6">
        <n x="20"/>
        <n x="13"/>
        <n x="7"/>
        <n x="23" s="1"/>
        <n x="3" s="1"/>
        <n x="2" s="1"/>
      </t>
    </mdx>
    <mdx n="0" f="v">
      <t c="6">
        <n x="20"/>
        <n x="19"/>
        <n x="7"/>
        <n x="23" s="1"/>
        <n x="3" s="1"/>
        <n x="2" s="1"/>
      </t>
    </mdx>
    <mdx n="0" f="v">
      <t c="6">
        <n x="20"/>
        <n x="16"/>
        <n x="5"/>
        <n x="23" s="1"/>
        <n x="3" s="1"/>
        <n x="2" s="1"/>
      </t>
    </mdx>
    <mdx n="0" f="v">
      <t c="6">
        <n x="20"/>
        <n x="15"/>
        <n x="12"/>
        <n x="23" s="1"/>
        <n x="3" s="1"/>
        <n x="2" s="1"/>
      </t>
    </mdx>
    <mdx n="0" f="v">
      <t c="6">
        <n x="20"/>
        <n x="14"/>
        <n x="11"/>
        <n x="23" s="1"/>
        <n x="3" s="1"/>
        <n x="2" s="1"/>
      </t>
    </mdx>
    <mdx n="0" f="v">
      <t c="6">
        <n x="20"/>
        <n x="22"/>
        <n x="6"/>
        <n x="23" s="1"/>
        <n x="3" s="1"/>
        <n x="2" s="1"/>
      </t>
    </mdx>
    <mdx n="0" f="v">
      <t c="6">
        <n x="20"/>
        <n x="21"/>
        <n x="9"/>
        <n x="23" s="1"/>
        <n x="3" s="1"/>
        <n x="2" s="1"/>
      </t>
    </mdx>
    <mdx n="0" f="v">
      <t c="6">
        <n x="20"/>
        <n x="19"/>
        <n x="5"/>
        <n x="23" s="1"/>
        <n x="3" s="1"/>
        <n x="2" s="1"/>
      </t>
    </mdx>
    <mdx n="0" f="v">
      <t c="6">
        <n x="20"/>
        <n x="16"/>
        <n x="4"/>
        <n x="23" s="1"/>
        <n x="3" s="1"/>
        <n x="2" s="1"/>
      </t>
    </mdx>
    <mdx n="0" f="v">
      <t c="6">
        <n x="20"/>
        <n x="17"/>
        <n x="12"/>
        <n x="23" s="1"/>
        <n x="3" s="1"/>
        <n x="2" s="1"/>
      </t>
    </mdx>
    <mdx n="0" f="v">
      <t c="6">
        <n x="20"/>
        <n x="15"/>
        <n x="11"/>
        <n x="23" s="1"/>
        <n x="3" s="1"/>
        <n x="2" s="1"/>
      </t>
    </mdx>
    <mdx n="0" f="v">
      <t c="6">
        <n x="20"/>
        <n x="14"/>
        <n x="6"/>
        <n x="23" s="1"/>
        <n x="3" s="1"/>
        <n x="2" s="1"/>
      </t>
    </mdx>
    <mdx n="0" f="v">
      <t c="6">
        <n x="20"/>
        <n x="22"/>
        <n x="9"/>
        <n x="23" s="1"/>
        <n x="3" s="1"/>
        <n x="2" s="1"/>
      </t>
    </mdx>
    <mdx n="0" f="v">
      <t c="6">
        <n x="20"/>
        <n x="18"/>
        <n x="7"/>
        <n x="23" s="1"/>
        <n x="3" s="1"/>
        <n x="2" s="1"/>
      </t>
    </mdx>
    <mdx n="0" f="v">
      <t c="6">
        <n x="20"/>
        <n x="13"/>
        <n x="5"/>
        <n x="23" s="1"/>
        <n x="3" s="1"/>
        <n x="2" s="1"/>
      </t>
    </mdx>
    <mdx n="0" f="v">
      <t c="6">
        <n x="20"/>
        <n x="16"/>
        <n x="12"/>
        <n x="23" s="1"/>
        <n x="3" s="1"/>
        <n x="2" s="1"/>
      </t>
    </mdx>
    <mdx n="0" f="v">
      <t c="6">
        <n x="20"/>
        <n x="15"/>
        <n x="6"/>
        <n x="23" s="1"/>
        <n x="3" s="1"/>
        <n x="2" s="1"/>
      </t>
    </mdx>
    <mdx n="0" f="v">
      <t c="6">
        <n x="20"/>
        <n x="14"/>
        <n x="9"/>
        <n x="23" s="1"/>
        <n x="3" s="1"/>
        <n x="2" s="1"/>
      </t>
    </mdx>
    <mdx n="0" f="v">
      <t c="6">
        <n x="20"/>
        <n x="21"/>
        <n x="7"/>
        <n x="23" s="1"/>
        <n x="3" s="1"/>
        <n x="2" s="1"/>
      </t>
    </mdx>
    <mdx n="0" f="v">
      <t c="6">
        <n x="20"/>
        <n x="18"/>
        <n x="5"/>
        <n x="23" s="1"/>
        <n x="3" s="1"/>
        <n x="2" s="1"/>
      </t>
    </mdx>
    <mdx n="0" f="v">
      <t c="6">
        <n x="20"/>
        <n x="13"/>
        <n x="4"/>
        <n x="23" s="1"/>
        <n x="3" s="1"/>
        <n x="2" s="1"/>
      </t>
    </mdx>
    <mdx n="0" f="v">
      <t c="6">
        <n x="20"/>
        <n x="13"/>
        <n x="12"/>
        <n x="23" s="1"/>
        <n x="3" s="1"/>
        <n x="2" s="1"/>
      </t>
    </mdx>
    <mdx n="0" f="v">
      <t c="6">
        <n x="20"/>
        <n x="14"/>
        <n x="7"/>
        <n x="23" s="1"/>
        <n x="3" s="1"/>
        <n x="2" s="1"/>
      </t>
    </mdx>
    <mdx n="0" f="v">
      <t c="6">
        <n x="20"/>
        <n x="21"/>
        <n x="5"/>
        <n x="23" s="1"/>
        <n x="3" s="1"/>
        <n x="2" s="1"/>
      </t>
    </mdx>
    <mdx n="0" f="v">
      <t c="6">
        <n x="20"/>
        <n x="19"/>
        <n x="4"/>
        <n x="23" s="1"/>
        <n x="3" s="1"/>
        <n x="2" s="1"/>
      </t>
    </mdx>
    <mdx n="0" f="v">
      <t c="6">
        <n x="20"/>
        <n x="16"/>
        <n x="11"/>
        <n x="23" s="1"/>
        <n x="3" s="1"/>
        <n x="2" s="1"/>
      </t>
    </mdx>
    <mdx n="0" f="v">
      <t c="6">
        <n x="20"/>
        <n x="22"/>
        <n x="7"/>
        <n x="23" s="1"/>
        <n x="3" s="1"/>
        <n x="2" s="1"/>
      </t>
    </mdx>
    <mdx n="0" f="v">
      <t c="6">
        <n x="20"/>
        <n x="19"/>
        <n x="9"/>
        <n x="23" s="1"/>
        <n x="3" s="1"/>
        <n x="2" s="1"/>
      </t>
    </mdx>
    <mdx n="0" f="v">
      <t c="6">
        <n x="20"/>
        <n x="13"/>
        <n x="9"/>
        <n x="23" s="1"/>
        <n x="3" s="1"/>
        <n x="2" s="1"/>
      </t>
    </mdx>
    <mdx n="0" f="v">
      <t c="6">
        <n x="20"/>
        <n x="19"/>
        <n x="6"/>
        <n x="23" s="1"/>
        <n x="3" s="1"/>
        <n x="2" s="1"/>
      </t>
    </mdx>
    <mdx n="0" f="v">
      <t c="6">
        <n x="20"/>
        <n x="13"/>
        <n x="6"/>
        <n x="23" s="1"/>
        <n x="3" s="1"/>
        <n x="2" s="1"/>
      </t>
    </mdx>
    <mdx n="0" f="v">
      <t c="6">
        <n x="20"/>
        <n x="18"/>
        <n x="6"/>
        <n x="23" s="1"/>
        <n x="3" s="1"/>
        <n x="2" s="1"/>
      </t>
    </mdx>
    <mdx n="0" f="v">
      <t c="6">
        <n x="20"/>
        <n x="22"/>
        <n x="5"/>
        <n x="23" s="1"/>
        <n x="3" s="1"/>
        <n x="2" s="1"/>
      </t>
    </mdx>
    <mdx n="0" f="v">
      <t c="6">
        <n x="20"/>
        <n x="22"/>
        <n x="4"/>
        <n x="23" s="1"/>
        <n x="3" s="1"/>
        <n x="2" s="1"/>
      </t>
    </mdx>
    <mdx n="0" f="v">
      <t c="6">
        <n x="20"/>
        <n x="22"/>
        <n x="12"/>
        <n x="23" s="1"/>
        <n x="3" s="1"/>
        <n x="2" s="1"/>
      </t>
    </mdx>
    <mdx n="0" f="v">
      <t c="6">
        <n x="20"/>
        <n x="19"/>
        <n x="11"/>
        <n x="23" s="1"/>
        <n x="3" s="1"/>
        <n x="2" s="1"/>
      </t>
    </mdx>
    <mdx n="0" f="v">
      <t c="6">
        <n x="20"/>
        <n x="13"/>
        <n x="11"/>
        <n x="23" s="1"/>
        <n x="3" s="1"/>
        <n x="2" s="1"/>
      </t>
    </mdx>
    <mdx n="0" f="v">
      <t c="6">
        <n x="20"/>
        <n x="18"/>
        <n x="11"/>
        <n x="23" s="1"/>
        <n x="3" s="1"/>
        <n x="2" s="1"/>
      </t>
    </mdx>
    <mdx n="0" f="v">
      <t c="6">
        <n x="20"/>
        <n x="21"/>
        <n x="11"/>
        <n x="23" s="1"/>
        <n x="3" s="1"/>
        <n x="2" s="1"/>
      </t>
    </mdx>
    <mdx n="0" f="v">
      <t c="6">
        <n x="20"/>
        <n x="14"/>
        <n x="5"/>
        <n x="23" s="1"/>
        <n x="3" s="1"/>
        <n x="2" s="1"/>
      </t>
    </mdx>
    <mdx n="0" f="v">
      <t c="6">
        <n x="20"/>
        <n x="14"/>
        <n x="4"/>
        <n x="23" s="1"/>
        <n x="3" s="1"/>
        <n x="2" s="1"/>
      </t>
    </mdx>
    <mdx n="0" f="v">
      <t c="6">
        <n x="20"/>
        <n x="18"/>
        <n x="4"/>
        <n x="23" s="1"/>
        <n x="3" s="1"/>
        <n x="2" s="1"/>
      </t>
    </mdx>
    <mdx n="0" f="v">
      <t c="6">
        <n x="20"/>
        <n x="21"/>
        <n x="4"/>
        <n x="23" s="1"/>
        <n x="3" s="1"/>
        <n x="2" s="1"/>
      </t>
    </mdx>
  </mdxMetadata>
  <valueMetadata count="9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valueMetadata>
</metadata>
</file>

<file path=xl/sharedStrings.xml><?xml version="1.0" encoding="utf-8"?>
<sst xmlns="http://schemas.openxmlformats.org/spreadsheetml/2006/main" count="183" uniqueCount="89">
  <si>
    <t>Description of Data</t>
  </si>
  <si>
    <t>2. Enrich raw data (based on raw data [the green columns], I create more useful information for analysis)</t>
  </si>
  <si>
    <t>Create AHT - Average handling time</t>
  </si>
  <si>
    <t>Create Age Group</t>
  </si>
  <si>
    <t>3. Data Arrangement &amp; Connection</t>
  </si>
  <si>
    <t>4. Analysis &amp; Visualization</t>
  </si>
  <si>
    <t>Excel (Power Query, Diagram, Power Pivot, Graph for visualization)</t>
  </si>
  <si>
    <t>SQL for analysis and Tableu for visualization</t>
  </si>
  <si>
    <t>This is Excel version</t>
  </si>
  <si>
    <t>The dataset has 4 tables and I have used Power Query to clean, combine, enrich &amp; connection them for analysis and visualization.</t>
  </si>
  <si>
    <t>Table 1: Staff (PersonalID, Firstname, Surname)</t>
  </si>
  <si>
    <t>Table 2: Location (LocationID, Location Name, City, Country)</t>
  </si>
  <si>
    <t>Table 3: CallRecords2022 (CallID, CallStarts, CallEnds, CustomerAcc, CustomerAge, CustomerPhone, OperatorID, LocationID, Sector, CallSatisfaction)</t>
  </si>
  <si>
    <t>Table 4: CallRecords2023 (CallID, CallStarts, CallEnds, CustomerAcc, CustomerAge, CustomerPhone, OperatorID, LocationID, Sector, CallSatisfaction)</t>
  </si>
  <si>
    <t>Merge Table 3 &amp; Table 4 into CallRecords Table - Power Query</t>
  </si>
  <si>
    <t>1. Clean &amp; arrange raw data - Power Query</t>
  </si>
  <si>
    <t>Create connection for StaffTable, LocationTable &amp; CallRecordsTable - Diagram</t>
  </si>
  <si>
    <t>Distinct Count of CallID</t>
  </si>
  <si>
    <t>Total number of calls</t>
  </si>
  <si>
    <t>Distinct Count of CustomerAcc</t>
  </si>
  <si>
    <t>Total Number of Customer</t>
  </si>
  <si>
    <t>Europe Customers</t>
  </si>
  <si>
    <t>Column Labels</t>
  </si>
  <si>
    <t>Grand Total</t>
  </si>
  <si>
    <t>Row Labels</t>
  </si>
  <si>
    <t>2022</t>
  </si>
  <si>
    <t>2023</t>
  </si>
  <si>
    <t>Average of CallSatisfaction</t>
  </si>
  <si>
    <t>Cross-Industry</t>
  </si>
  <si>
    <t>Government</t>
  </si>
  <si>
    <t>Healthcare</t>
  </si>
  <si>
    <t>Other</t>
  </si>
  <si>
    <t>Retail</t>
  </si>
  <si>
    <t>Services</t>
  </si>
  <si>
    <t>1. Overview, Trend Analysis &amp; Customer Composion</t>
  </si>
  <si>
    <t>2. Regional Analysis</t>
  </si>
  <si>
    <t>30-40</t>
  </si>
  <si>
    <t>41-60</t>
  </si>
  <si>
    <t>Less than 30</t>
  </si>
  <si>
    <t>More than 60</t>
  </si>
  <si>
    <t>Argentina</t>
  </si>
  <si>
    <t>Germany</t>
  </si>
  <si>
    <t>Italy</t>
  </si>
  <si>
    <t>Portugal</t>
  </si>
  <si>
    <t>Sweden</t>
  </si>
  <si>
    <t>Switzerland</t>
  </si>
  <si>
    <t>United Kingdom</t>
  </si>
  <si>
    <t>USA</t>
  </si>
  <si>
    <t>3. Correlation Analysis</t>
  </si>
  <si>
    <t>The correlation between the percentage of satisfaction and call duration per sector</t>
  </si>
  <si>
    <t>Average of Handling_Time_inMinutes</t>
  </si>
  <si>
    <t>4. Country and Operator Performance</t>
  </si>
  <si>
    <t>Create Fullname</t>
  </si>
  <si>
    <t>Ada Persson</t>
  </si>
  <si>
    <t>Adam Jones</t>
  </si>
  <si>
    <t>Alex Byrd</t>
  </si>
  <si>
    <t>Claire Cooke</t>
  </si>
  <si>
    <t>Emily Miller</t>
  </si>
  <si>
    <t>Jennifer Soto</t>
  </si>
  <si>
    <t>Joe Kent</t>
  </si>
  <si>
    <t>Joe Williams</t>
  </si>
  <si>
    <t>Kevin Smith</t>
  </si>
  <si>
    <t>Lucas Goldberg</t>
  </si>
  <si>
    <t>Luke Smith</t>
  </si>
  <si>
    <t>Oscar Bell</t>
  </si>
  <si>
    <t>Peter Grant</t>
  </si>
  <si>
    <t>Robert Anderson</t>
  </si>
  <si>
    <t>Rose Bain</t>
  </si>
  <si>
    <t>Sam Walker</t>
  </si>
  <si>
    <t>Sarah Turner</t>
  </si>
  <si>
    <t>Sophie Milson</t>
  </si>
  <si>
    <t>Victor Gray</t>
  </si>
  <si>
    <t>5. Geographical and Sectorial Insights</t>
  </si>
  <si>
    <t>Europe</t>
  </si>
  <si>
    <t>America</t>
  </si>
  <si>
    <t>Total Number of Calls</t>
  </si>
  <si>
    <t>Average Call Satisfaction %</t>
  </si>
  <si>
    <t>Average Call Durations in Minutes</t>
  </si>
  <si>
    <t>Sectors</t>
  </si>
  <si>
    <t>OLAP Tool</t>
  </si>
  <si>
    <t>3D Scatter Chart</t>
  </si>
  <si>
    <t>Locations</t>
  </si>
  <si>
    <t>3D map content</t>
  </si>
  <si>
    <t>3D Map</t>
  </si>
  <si>
    <t>I have analyzed into 2 tools:</t>
  </si>
  <si>
    <t>Power Query</t>
  </si>
  <si>
    <t>Process Overview</t>
  </si>
  <si>
    <t>1. Most of the company's customers are from the EU and are middle-aged or elderly.
2. The number of customers in each segment is quite equal
3. The number of customers in 2023 increases compared to 2022 while the number of calls and call quality assessment decreases, thereby showing that the call center or in other words, the customer care department is not the cause of the number of customers increase. The effectiveness may come from products or marketing programs. CSAT 49.58% is very low when evaluating call centers. The company really needs to change the mechanism and operating method for the call center team to improve the quality of customer care. Maybe the number of customers will increase significantly, not just slightly like that in 2023.
4. The Retail segment is the segment with the worst customer care call quality at 48.66%.</t>
  </si>
  <si>
    <t>Dataset from a leading call center company, I have delved into the extensive dataset, meticulously analyzing key performance indicators (KPIs) to provide actionable insights for informed decision-making. Through visually appealing dashboards and compelling storytelling, I present a detailed overview of call center performance, customer segmentation, regional trends, and operator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</si>
</sst>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4"/>
      <color theme="1"/>
      <name val="Calibri"/>
      <family val="2"/>
      <scheme val="minor"/>
    </font>
    <font>
      <sz val="11"/>
      <color theme="1"/>
      <name val="Calibri"/>
      <family val="2"/>
      <scheme val="minor"/>
    </font>
    <font>
      <sz val="11"/>
      <color theme="0"/>
      <name val="Calibri"/>
      <family val="2"/>
      <scheme val="minor"/>
    </font>
    <font>
      <sz val="11"/>
      <color rgb="FF1F2328"/>
      <name val="Segoe UI"/>
      <family val="2"/>
    </font>
    <font>
      <sz val="10"/>
      <color theme="0"/>
      <name val="Calibri"/>
      <family val="2"/>
      <scheme val="minor"/>
    </font>
    <font>
      <b/>
      <i/>
      <u/>
      <sz val="14"/>
      <color rgb="FFFF0000"/>
      <name val="Calibri"/>
      <family val="2"/>
      <scheme val="minor"/>
    </font>
    <font>
      <b/>
      <u/>
      <sz val="14"/>
      <color rgb="FFFF0000"/>
      <name val="Calibri"/>
      <family val="2"/>
      <scheme val="minor"/>
    </font>
    <font>
      <b/>
      <sz val="11"/>
      <color theme="5" tint="-0.249977111117893"/>
      <name val="Calibri"/>
      <family val="2"/>
      <scheme val="minor"/>
    </font>
    <font>
      <b/>
      <sz val="18"/>
      <color rgb="FFFF0000"/>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rgb="FF44546A"/>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2" fillId="2" borderId="0" applyNumberFormat="0" applyBorder="0" applyAlignment="0" applyProtection="0"/>
  </cellStyleXfs>
  <cellXfs count="53">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applyAlignment="1">
      <alignment vertical="top"/>
    </xf>
    <xf numFmtId="10" fontId="0" fillId="0" borderId="8" xfId="0" applyNumberFormat="1" applyBorder="1" applyAlignment="1">
      <alignment horizontal="center"/>
    </xf>
    <xf numFmtId="2" fontId="0" fillId="0" borderId="9" xfId="0" applyNumberFormat="1" applyBorder="1" applyAlignment="1">
      <alignment horizontal="center"/>
    </xf>
    <xf numFmtId="0" fontId="3" fillId="3" borderId="1" xfId="0" applyFont="1" applyFill="1" applyBorder="1" applyAlignment="1">
      <alignment vertical="center"/>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2" fontId="0" fillId="0" borderId="6" xfId="0" applyNumberFormat="1" applyBorder="1" applyAlignment="1">
      <alignment horizontal="center"/>
    </xf>
    <xf numFmtId="10" fontId="0" fillId="0" borderId="3" xfId="0" applyNumberFormat="1" applyBorder="1" applyAlignment="1">
      <alignment horizontal="center"/>
    </xf>
    <xf numFmtId="2" fontId="0" fillId="0" borderId="4" xfId="0" applyNumberFormat="1" applyBorder="1" applyAlignment="1">
      <alignment horizontal="center"/>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0" xfId="0"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xf>
    <xf numFmtId="0" fontId="10" fillId="0" borderId="4" xfId="0" applyFont="1" applyBorder="1" applyAlignment="1">
      <alignment horizontal="left" vertical="top"/>
    </xf>
    <xf numFmtId="0" fontId="10" fillId="0" borderId="5" xfId="0" applyFont="1" applyBorder="1" applyAlignment="1">
      <alignment horizontal="left" vertical="top"/>
    </xf>
    <xf numFmtId="0" fontId="10" fillId="0" borderId="0" xfId="0" applyFont="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xf>
    <xf numFmtId="0" fontId="10" fillId="0" borderId="9" xfId="0" applyFont="1" applyBorder="1" applyAlignment="1">
      <alignment horizontal="left" vertical="top"/>
    </xf>
    <xf numFmtId="10" fontId="0" fillId="0" borderId="0" xfId="0" applyNumberFormat="1" applyBorder="1" applyAlignment="1">
      <alignment horizontal="center"/>
    </xf>
    <xf numFmtId="0" fontId="0" fillId="0" borderId="2" xfId="0" applyNumberFormat="1" applyBorder="1" applyAlignment="1">
      <alignment horizontal="center"/>
    </xf>
    <xf numFmtId="0" fontId="0" fillId="0" borderId="5" xfId="0" applyNumberFormat="1" applyBorder="1" applyAlignment="1">
      <alignment horizontal="center"/>
    </xf>
    <xf numFmtId="0" fontId="0" fillId="0" borderId="7" xfId="0" applyNumberFormat="1" applyBorder="1" applyAlignment="1">
      <alignment horizontal="center"/>
    </xf>
    <xf numFmtId="0" fontId="7" fillId="0" borderId="0" xfId="0" applyFont="1" applyAlignment="1">
      <alignment horizontal="left" vertical="top" wrapText="1"/>
    </xf>
    <xf numFmtId="0" fontId="2" fillId="2" borderId="0" xfId="2" applyAlignment="1">
      <alignment horizontal="left" vertical="top" wrapText="1"/>
    </xf>
    <xf numFmtId="0" fontId="9" fillId="0" borderId="0" xfId="0" applyFont="1" applyAlignment="1">
      <alignment horizontal="left" vertical="top" wrapText="1"/>
    </xf>
    <xf numFmtId="0" fontId="0" fillId="4" borderId="0" xfId="0" applyFill="1" applyAlignment="1">
      <alignment horizontal="left" vertical="top" wrapText="1"/>
    </xf>
    <xf numFmtId="0" fontId="8" fillId="0" borderId="0" xfId="0" applyFont="1" applyAlignment="1">
      <alignment horizontal="left" vertical="top" wrapText="1"/>
    </xf>
    <xf numFmtId="0" fontId="0" fillId="0" borderId="0" xfId="0" applyNumberFormat="1" applyAlignment="1">
      <alignment horizontal="left" vertical="top" wrapText="1"/>
    </xf>
    <xf numFmtId="0" fontId="0" fillId="0" borderId="0" xfId="0" pivotButton="1" applyAlignment="1">
      <alignment horizontal="left" vertical="top" wrapText="1"/>
    </xf>
    <xf numFmtId="10" fontId="0" fillId="0" borderId="0" xfId="0" applyNumberFormat="1" applyAlignment="1">
      <alignment horizontal="left" vertical="top" wrapText="1"/>
    </xf>
    <xf numFmtId="0" fontId="7" fillId="0" borderId="0" xfId="0" applyFont="1" applyAlignment="1">
      <alignment horizontal="left" vertical="top" wrapText="1"/>
    </xf>
    <xf numFmtId="2" fontId="0" fillId="0" borderId="0" xfId="0" applyNumberFormat="1" applyAlignment="1">
      <alignment horizontal="left" vertical="top" wrapText="1"/>
    </xf>
    <xf numFmtId="0" fontId="4" fillId="0" borderId="0" xfId="0" applyFont="1" applyAlignment="1">
      <alignment horizontal="left" vertical="top" wrapText="1"/>
    </xf>
    <xf numFmtId="2" fontId="2" fillId="2" borderId="0" xfId="2" applyNumberFormat="1" applyAlignment="1">
      <alignment horizontal="left" vertical="top" wrapText="1"/>
    </xf>
    <xf numFmtId="10" fontId="2" fillId="2" borderId="0" xfId="2" applyNumberFormat="1" applyAlignment="1">
      <alignment horizontal="left" vertical="top" wrapText="1"/>
    </xf>
    <xf numFmtId="10" fontId="0" fillId="0" borderId="0" xfId="1" applyNumberFormat="1" applyFont="1" applyAlignment="1">
      <alignment horizontal="left" vertical="top" wrapText="1"/>
    </xf>
  </cellXfs>
  <cellStyles count="3">
    <cellStyle name="20% - Accent1" xfId="2" builtinId="30"/>
    <cellStyle name="Normal" xfId="0" builtinId="0"/>
    <cellStyle name="Percent" xfId="1" builtinId="5"/>
  </cellStyles>
  <dxfs count="141">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fill>
        <patternFill patternType="solid">
          <bgColor rgb="FF44546A"/>
        </patternFill>
      </fill>
    </dxf>
    <dxf>
      <fill>
        <patternFill patternType="solid">
          <bgColor rgb="FF44546A"/>
        </patternFill>
      </fill>
    </dxf>
    <dxf>
      <font>
        <color theme="0"/>
      </font>
    </dxf>
    <dxf>
      <font>
        <color theme="0"/>
      </font>
    </dxf>
    <dxf>
      <alignment horizontal="center"/>
    </dxf>
    <dxf>
      <alignment wrapText="1"/>
    </dxf>
    <dxf>
      <alignment vertical="center"/>
    </dxf>
    <dxf>
      <alignment vertical="center"/>
    </dxf>
    <dxf>
      <font>
        <sz val="1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fill>
        <patternFill patternType="solid">
          <bgColor rgb="FF44546A"/>
        </patternFill>
      </fill>
    </dxf>
    <dxf>
      <fill>
        <patternFill patternType="solid">
          <bgColor rgb="FF44546A"/>
        </patternFill>
      </fill>
    </dxf>
    <dxf>
      <font>
        <color theme="0"/>
      </font>
    </dxf>
    <dxf>
      <font>
        <color theme="0"/>
      </font>
    </dxf>
    <dxf>
      <alignment horizontal="center"/>
    </dxf>
    <dxf>
      <alignment wrapText="1"/>
    </dxf>
    <dxf>
      <alignment vertical="center"/>
    </dxf>
    <dxf>
      <alignment vertical="center"/>
    </dxf>
    <dxf>
      <font>
        <sz val="1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alignment vertical="center"/>
    </dxf>
    <dxf>
      <alignment vertical="center"/>
    </dxf>
    <dxf>
      <alignment wrapText="1"/>
    </dxf>
    <dxf>
      <alignment horizontal="center"/>
    </dxf>
    <dxf>
      <font>
        <color theme="0"/>
      </font>
    </dxf>
    <dxf>
      <font>
        <color theme="0"/>
      </font>
    </dxf>
    <dxf>
      <fill>
        <patternFill patternType="solid">
          <bgColor rgb="FF44546A"/>
        </patternFill>
      </fill>
    </dxf>
    <dxf>
      <fill>
        <patternFill patternType="solid">
          <bgColor rgb="FF44546A"/>
        </patternFill>
      </fill>
    </dxf>
    <dxf>
      <alignment horizontal="center"/>
    </dxf>
  </dxfs>
  <tableStyles count="1" defaultTableStyle="TableStyleMedium2" defaultPivotStyle="PivotStyleLight16">
    <tableStyle name="Slicer Style 1" pivot="0" table="0" count="0" xr9:uid="{DCCF58C1-80B1-49AB-8333-1F63371F5F6E}"/>
  </tableStyles>
  <colors>
    <mruColors>
      <color rgb="FF44546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L95" s="8"/>
        <tr r="L95" s="8"/>
        <tr r="L95" s="8"/>
        <tr r="L95" s="8"/>
        <tr r="F57" s="8"/>
        <tr r="F57" s="8"/>
        <tr r="F57" s="8"/>
        <tr r="F57" s="8"/>
        <tr r="F57" s="8"/>
        <tr r="F53" s="8"/>
        <tr r="F53" s="8"/>
        <tr r="F53" s="8"/>
        <tr r="F53" s="8"/>
        <tr r="F53" s="8"/>
        <tr r="Q93" s="8"/>
        <tr r="Q93" s="8"/>
        <tr r="Q93" s="8"/>
        <tr r="Q93" s="8"/>
        <tr r="G58" s="8"/>
        <tr r="G58" s="8"/>
        <tr r="G58" s="8"/>
        <tr r="G58" s="8"/>
        <tr r="G58" s="8"/>
        <tr r="O88" s="8"/>
        <tr r="O88" s="8"/>
        <tr r="O88" s="8"/>
        <tr r="O88" s="8"/>
        <tr r="P89" s="8"/>
        <tr r="P89" s="8"/>
        <tr r="P89" s="8"/>
        <tr r="P89" s="8"/>
        <tr r="F54" s="8"/>
        <tr r="F54" s="8"/>
        <tr r="F54" s="8"/>
        <tr r="F54" s="8"/>
        <tr r="F54" s="8"/>
        <tr r="O96" s="8"/>
        <tr r="O96" s="8"/>
        <tr r="O96" s="8"/>
        <tr r="O96" s="8"/>
        <tr r="L94" s="8"/>
        <tr r="L94" s="8"/>
        <tr r="L94" s="8"/>
        <tr r="L94" s="8"/>
        <tr r="O93" s="8"/>
        <tr r="O93" s="8"/>
        <tr r="O93" s="8"/>
        <tr r="O93" s="8"/>
        <tr r="M95" s="8"/>
        <tr r="M95" s="8"/>
        <tr r="M95" s="8"/>
        <tr r="M95" s="8"/>
        <tr r="F58" s="8"/>
        <tr r="F58" s="8"/>
        <tr r="F58" s="8"/>
        <tr r="F58" s="8"/>
        <tr r="F58" s="8"/>
        <tr r="P96" s="8"/>
        <tr r="P96" s="8"/>
        <tr r="P96" s="8"/>
        <tr r="P96" s="8"/>
        <tr r="Q89" s="8"/>
        <tr r="Q89" s="8"/>
        <tr r="Q89" s="8"/>
        <tr r="Q89" s="8"/>
        <tr r="G54" s="8"/>
        <tr r="G54" s="8"/>
        <tr r="G54" s="8"/>
        <tr r="G54" s="8"/>
        <tr r="G54" s="8"/>
        <tr r="G52" s="8"/>
        <tr r="G52" s="8"/>
        <tr r="G52" s="8"/>
        <tr r="G52" s="8"/>
        <tr r="G52" s="8"/>
        <tr r="P94" s="8"/>
        <tr r="P94" s="8"/>
        <tr r="P94" s="8"/>
        <tr r="P94" s="8"/>
        <tr r="K92" s="8"/>
        <tr r="K92" s="8"/>
        <tr r="K92" s="8"/>
        <tr r="K92" s="8"/>
        <tr r="L92" s="8"/>
        <tr r="L92" s="8"/>
        <tr r="L92" s="8"/>
        <tr r="L92" s="8"/>
        <tr r="N93" s="8"/>
        <tr r="N93" s="8"/>
        <tr r="N93" s="8"/>
        <tr r="N93" s="8"/>
        <tr r="M91" s="8"/>
        <tr r="M91" s="8"/>
        <tr r="M91" s="8"/>
        <tr r="M91" s="8"/>
        <tr r="P91" s="8"/>
        <tr r="P91" s="8"/>
        <tr r="P91" s="8"/>
        <tr r="P91" s="8"/>
        <tr r="P95" s="8"/>
        <tr r="P95" s="8"/>
        <tr r="P95" s="8"/>
        <tr r="P95" s="8"/>
        <tr r="M96" s="8"/>
        <tr r="M96" s="8"/>
        <tr r="M96" s="8"/>
        <tr r="M96" s="8"/>
        <tr r="P90" s="8"/>
        <tr r="P90" s="8"/>
        <tr r="P90" s="8"/>
        <tr r="P90" s="8"/>
        <tr r="P92" s="8"/>
        <tr r="P92" s="8"/>
        <tr r="P92" s="8"/>
        <tr r="P92" s="8"/>
        <tr r="L90" s="8"/>
        <tr r="L90" s="8"/>
        <tr r="L90" s="8"/>
        <tr r="L90" s="8"/>
        <tr r="K91" s="8"/>
        <tr r="K91" s="8"/>
        <tr r="K91" s="8"/>
        <tr r="K91" s="8"/>
        <tr r="P93" s="8"/>
        <tr r="P93" s="8"/>
        <tr r="P93" s="8"/>
        <tr r="P93" s="8"/>
        <tr r="M88" s="8"/>
        <tr r="M88" s="8"/>
        <tr r="M88" s="8"/>
        <tr r="M88" s="8"/>
        <tr r="L91" s="8"/>
        <tr r="L91" s="8"/>
        <tr r="L91" s="8"/>
        <tr r="L91" s="8"/>
        <tr r="Q92" s="8"/>
        <tr r="Q92" s="8"/>
        <tr r="Q92" s="8"/>
        <tr r="Q92" s="8"/>
        <tr r="N92" s="8"/>
        <tr r="N92" s="8"/>
        <tr r="N92" s="8"/>
        <tr r="N92" s="8"/>
        <tr r="K88" s="8"/>
        <tr r="K88" s="8"/>
        <tr r="K88" s="8"/>
        <tr r="K88" s="8"/>
        <tr r="O94" s="8"/>
        <tr r="O94" s="8"/>
        <tr r="O94" s="8"/>
        <tr r="O94" s="8"/>
        <tr r="P88" s="8"/>
        <tr r="P88" s="8"/>
        <tr r="P88" s="8"/>
        <tr r="P88" s="8"/>
        <tr r="Q94" s="8"/>
        <tr r="Q94" s="8"/>
        <tr r="Q94" s="8"/>
        <tr r="Q94" s="8"/>
        <tr r="F56" s="8"/>
        <tr r="F56" s="8"/>
        <tr r="F56" s="8"/>
        <tr r="F56" s="8"/>
        <tr r="F56" s="8"/>
        <tr r="K95" s="8"/>
        <tr r="K95" s="8"/>
        <tr r="K95" s="8"/>
        <tr r="K95" s="8"/>
        <tr r="Q96" s="8"/>
        <tr r="Q96" s="8"/>
        <tr r="Q96" s="8"/>
        <tr r="Q96" s="8"/>
        <tr r="O90" s="8"/>
        <tr r="O90" s="8"/>
        <tr r="O90" s="8"/>
        <tr r="O90" s="8"/>
        <tr r="M94" s="8"/>
        <tr r="M94" s="8"/>
        <tr r="M94" s="8"/>
        <tr r="M94" s="8"/>
        <tr r="Q88" s="8"/>
        <tr r="Q88" s="8"/>
        <tr r="Q88" s="8"/>
        <tr r="Q88" s="8"/>
        <tr r="N96" s="8"/>
        <tr r="N96" s="8"/>
        <tr r="N96" s="8"/>
        <tr r="N96" s="8"/>
        <tr r="O89" s="8"/>
        <tr r="O89" s="8"/>
        <tr r="O89" s="8"/>
        <tr r="O89" s="8"/>
        <tr r="O91" s="8"/>
        <tr r="O91" s="8"/>
        <tr r="O91" s="8"/>
        <tr r="O91" s="8"/>
        <tr r="O92" s="8"/>
        <tr r="O92" s="8"/>
        <tr r="O92" s="8"/>
        <tr r="O92" s="8"/>
        <tr r="L93" s="8"/>
        <tr r="L93" s="8"/>
        <tr r="L93" s="8"/>
        <tr r="L93" s="8"/>
        <tr r="G53" s="8"/>
        <tr r="G53" s="8"/>
        <tr r="G53" s="8"/>
        <tr r="G53" s="8"/>
        <tr r="G53" s="8"/>
        <tr r="F52" s="8"/>
        <tr r="F52" s="8"/>
        <tr r="F52" s="8"/>
        <tr r="F52" s="8"/>
        <tr r="F52" s="8"/>
        <tr r="K94" s="8"/>
        <tr r="K94" s="8"/>
        <tr r="K94" s="8"/>
        <tr r="K94" s="8"/>
        <tr r="G57" s="8"/>
        <tr r="G57" s="8"/>
        <tr r="G57" s="8"/>
        <tr r="G57" s="8"/>
        <tr r="G57" s="8"/>
        <tr r="N95" s="8"/>
        <tr r="N95" s="8"/>
        <tr r="N95" s="8"/>
        <tr r="N95" s="8"/>
        <tr r="K89" s="8"/>
        <tr r="K89" s="8"/>
        <tr r="K89" s="8"/>
        <tr r="K89" s="8"/>
        <tr r="Q91" s="8"/>
        <tr r="Q91" s="8"/>
        <tr r="Q91" s="8"/>
        <tr r="Q91" s="8"/>
        <tr r="M92" s="8"/>
        <tr r="M92" s="8"/>
        <tr r="M92" s="8"/>
        <tr r="M92" s="8"/>
        <tr r="Q95" s="8"/>
        <tr r="Q95" s="8"/>
        <tr r="Q95" s="8"/>
        <tr r="Q95" s="8"/>
        <tr r="L96" s="8"/>
        <tr r="L96" s="8"/>
        <tr r="L96" s="8"/>
        <tr r="L96" s="8"/>
        <tr r="G56" s="8"/>
        <tr r="G56" s="8"/>
        <tr r="G56" s="8"/>
        <tr r="G56" s="8"/>
        <tr r="G56" s="8"/>
        <tr r="M90" s="8"/>
        <tr r="M90" s="8"/>
        <tr r="M90" s="8"/>
        <tr r="M90" s="8"/>
        <tr r="N91" s="8"/>
        <tr r="N91" s="8"/>
        <tr r="N91" s="8"/>
        <tr r="N91" s="8"/>
        <tr r="N89" s="8"/>
        <tr r="N89" s="8"/>
        <tr r="N89" s="8"/>
        <tr r="N89" s="8"/>
        <tr r="N88" s="8"/>
        <tr r="N88" s="8"/>
        <tr r="N88" s="8"/>
        <tr r="N88" s="8"/>
        <tr r="M89" s="8"/>
        <tr r="M89" s="8"/>
        <tr r="M89" s="8"/>
        <tr r="M89" s="8"/>
        <tr r="M93" s="8"/>
        <tr r="M93" s="8"/>
        <tr r="M93" s="8"/>
        <tr r="M93" s="8"/>
        <tr r="K96" s="8"/>
        <tr r="K96" s="8"/>
        <tr r="K96" s="8"/>
        <tr r="K96" s="8"/>
        <tr r="K93" s="8"/>
        <tr r="K93" s="8"/>
        <tr r="K93" s="8"/>
        <tr r="K93" s="8"/>
        <tr r="N94" s="8"/>
        <tr r="N94" s="8"/>
        <tr r="N94" s="8"/>
        <tr r="N94" s="8"/>
        <tr r="L89" s="8"/>
        <tr r="L89" s="8"/>
        <tr r="L89" s="8"/>
        <tr r="L89" s="8"/>
        <tr r="L88" s="8"/>
        <tr r="L88" s="8"/>
        <tr r="L88" s="8"/>
        <tr r="L88" s="8"/>
        <tr r="N90" s="8"/>
        <tr r="N90" s="8"/>
        <tr r="N90" s="8"/>
        <tr r="N90" s="8"/>
        <tr r="Q90" s="8"/>
        <tr r="Q90" s="8"/>
        <tr r="Q90" s="8"/>
        <tr r="Q90" s="8"/>
        <tr r="O95" s="8"/>
        <tr r="O95" s="8"/>
        <tr r="O95" s="8"/>
        <tr r="O95" s="8"/>
        <tr r="G55" s="8"/>
        <tr r="G55" s="8"/>
        <tr r="G55" s="8"/>
        <tr r="G55" s="8"/>
        <tr r="G55" s="8"/>
        <tr r="F55" s="8"/>
        <tr r="F55" s="8"/>
        <tr r="F55" s="8"/>
        <tr r="F55" s="8"/>
        <tr r="F55" s="8"/>
        <tr r="K90" s="8"/>
        <tr r="K90" s="8"/>
        <tr r="K90" s="8"/>
        <tr r="K90" s="8"/>
        <tr r="G51" s="8"/>
        <tr r="E56" s="8"/>
        <tr r="E53" s="8"/>
        <tr r="N87" s="8"/>
        <tr r="E52" s="8"/>
        <tr r="J90" s="8"/>
        <tr r="O87" s="8"/>
        <tr r="Q87" s="8"/>
        <tr r="E55" s="8"/>
        <tr r="M87" s="8"/>
        <tr r="E54" s="8"/>
        <tr r="J95" s="8"/>
        <tr r="J93" s="8"/>
        <tr r="J96" s="8"/>
        <tr r="E57" s="8"/>
        <tr r="J88" s="8"/>
        <tr r="J94" s="8"/>
        <tr r="P87" s="8"/>
        <tr r="J89" s="8"/>
        <tr r="K87" s="8"/>
        <tr r="J86" s="8"/>
        <tr r="E58" s="8"/>
        <tr r="J92" s="8"/>
        <tr r="J91" s="8"/>
        <tr r="F51" s="8"/>
        <tr r="L87" s="8"/>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ivotCacheDefinition" Target="pivotCache/pivotCacheDefinition19.xml"/><Relationship Id="rId39" Type="http://schemas.openxmlformats.org/officeDocument/2006/relationships/customXml" Target="../customXml/item5.xml"/><Relationship Id="rId21" Type="http://schemas.openxmlformats.org/officeDocument/2006/relationships/pivotCacheDefinition" Target="pivotCache/pivotCacheDefinition1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onnections" Target="connections.xml"/><Relationship Id="rId11" Type="http://schemas.openxmlformats.org/officeDocument/2006/relationships/pivotCacheDefinition" Target="pivotCache/pivotCacheDefinition8.xml"/><Relationship Id="rId24" Type="http://schemas.microsoft.com/office/2007/relationships/slicerCache" Target="slicerCaches/slicerCache3.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pivotCacheDefinition" Target="pivotCache/pivotCacheDefinition2.xml"/><Relationship Id="rId61" Type="http://schemas.openxmlformats.org/officeDocument/2006/relationships/volatileDependencies" Target="volatileDependencies.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5.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7.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7.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[CallCenterProject__Excel_version.xlsx]Analysis Process!PivotTable5</c:name>
    <c:fmtId val="3"/>
  </c:pivotSource>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Trend overtime</a:t>
            </a:r>
            <a:r>
              <a:rPr lang="en-US" sz="1100" b="1" baseline="0"/>
              <a:t> for Number of Calls</a:t>
            </a:r>
            <a:endParaRPr lang="en-US" sz="1100" b="1"/>
          </a:p>
        </c:rich>
      </c:tx>
      <c:layout>
        <c:manualLayout>
          <c:xMode val="edge"/>
          <c:yMode val="edge"/>
          <c:x val="2.4576334208223985E-2"/>
          <c:y val="2.777777777777777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54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Process'!$E$20</c:f>
              <c:strCache>
                <c:ptCount val="1"/>
                <c:pt idx="0">
                  <c:v>Distinct Count of CallID</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Process'!$D$21:$D$23</c:f>
              <c:strCache>
                <c:ptCount val="2"/>
                <c:pt idx="0">
                  <c:v>2022</c:v>
                </c:pt>
                <c:pt idx="1">
                  <c:v>2023</c:v>
                </c:pt>
              </c:strCache>
            </c:strRef>
          </c:cat>
          <c:val>
            <c:numRef>
              <c:f>'Analysis Process'!$E$21:$E$23</c:f>
              <c:numCache>
                <c:formatCode>General</c:formatCode>
                <c:ptCount val="2"/>
                <c:pt idx="0">
                  <c:v>1055</c:v>
                </c:pt>
                <c:pt idx="1">
                  <c:v>938</c:v>
                </c:pt>
              </c:numCache>
            </c:numRef>
          </c:val>
          <c:extLst>
            <c:ext xmlns:c16="http://schemas.microsoft.com/office/drawing/2014/chart" uri="{C3380CC4-5D6E-409C-BE32-E72D297353CC}">
              <c16:uniqueId val="{00000000-C553-4BD4-8F1E-9B35A8E2DB03}"/>
            </c:ext>
          </c:extLst>
        </c:ser>
        <c:ser>
          <c:idx val="1"/>
          <c:order val="1"/>
          <c:tx>
            <c:strRef>
              <c:f>'Analysis Process'!$F$20</c:f>
              <c:strCache>
                <c:ptCount val="1"/>
                <c:pt idx="0">
                  <c:v>Distinct Count of CustomerAcc</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Process'!$D$21:$D$23</c:f>
              <c:strCache>
                <c:ptCount val="2"/>
                <c:pt idx="0">
                  <c:v>2022</c:v>
                </c:pt>
                <c:pt idx="1">
                  <c:v>2023</c:v>
                </c:pt>
              </c:strCache>
            </c:strRef>
          </c:cat>
          <c:val>
            <c:numRef>
              <c:f>'Analysis Process'!$F$21:$F$23</c:f>
              <c:numCache>
                <c:formatCode>General</c:formatCode>
                <c:ptCount val="2"/>
                <c:pt idx="0">
                  <c:v>477</c:v>
                </c:pt>
                <c:pt idx="1">
                  <c:v>489</c:v>
                </c:pt>
              </c:numCache>
            </c:numRef>
          </c:val>
          <c:extLst>
            <c:ext xmlns:c16="http://schemas.microsoft.com/office/drawing/2014/chart" uri="{C3380CC4-5D6E-409C-BE32-E72D297353CC}">
              <c16:uniqueId val="{00000000-7F36-4031-ABEB-DB84C3F7AB92}"/>
            </c:ext>
          </c:extLst>
        </c:ser>
        <c:dLbls>
          <c:dLblPos val="outEnd"/>
          <c:showLegendKey val="0"/>
          <c:showVal val="1"/>
          <c:showCatName val="0"/>
          <c:showSerName val="0"/>
          <c:showPercent val="0"/>
          <c:showBubbleSize val="0"/>
        </c:dLbls>
        <c:gapWidth val="219"/>
        <c:overlap val="-27"/>
        <c:axId val="2022472960"/>
        <c:axId val="2022473456"/>
      </c:barChart>
      <c:catAx>
        <c:axId val="20224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22473456"/>
        <c:crosses val="autoZero"/>
        <c:auto val="1"/>
        <c:lblAlgn val="ctr"/>
        <c:lblOffset val="100"/>
        <c:noMultiLvlLbl val="0"/>
      </c:catAx>
      <c:valAx>
        <c:axId val="202247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7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[CallCenterProject__Excel_version.xlsx]Analysis Process!PivotTable4</c:name>
    <c:fmtId val="3"/>
  </c:pivotSource>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Trend overtime for Average</a:t>
            </a:r>
            <a:r>
              <a:rPr lang="en-US" sz="1100" b="1" baseline="0"/>
              <a:t> of </a:t>
            </a:r>
            <a:br>
              <a:rPr lang="en-US" sz="1100" b="1" baseline="0"/>
            </a:br>
            <a:r>
              <a:rPr lang="en-US" sz="1100" b="1" baseline="0"/>
              <a:t>Call Satisfaction</a:t>
            </a:r>
            <a:endParaRPr lang="en-US" sz="1100" b="1"/>
          </a:p>
        </c:rich>
      </c:tx>
      <c:layout>
        <c:manualLayout>
          <c:xMode val="edge"/>
          <c:yMode val="edge"/>
          <c:x val="1.8777777777777772E-2"/>
          <c:y val="2.3148148148148147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546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Process'!$B$20</c:f>
              <c:strCache>
                <c:ptCount val="1"/>
                <c:pt idx="0">
                  <c:v>Total</c:v>
                </c:pt>
              </c:strCache>
            </c:strRef>
          </c:tx>
          <c:spPr>
            <a:ln w="28575" cap="rnd">
              <a:solidFill>
                <a:srgbClr val="44546A"/>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Process'!$A$21:$A$23</c:f>
              <c:strCache>
                <c:ptCount val="2"/>
                <c:pt idx="0">
                  <c:v>2022</c:v>
                </c:pt>
                <c:pt idx="1">
                  <c:v>2023</c:v>
                </c:pt>
              </c:strCache>
            </c:strRef>
          </c:cat>
          <c:val>
            <c:numRef>
              <c:f>'Analysis Process'!$B$21:$B$23</c:f>
              <c:numCache>
                <c:formatCode>0.00%</c:formatCode>
                <c:ptCount val="2"/>
                <c:pt idx="0">
                  <c:v>0.50316658700699035</c:v>
                </c:pt>
                <c:pt idx="1">
                  <c:v>0.48751916853446137</c:v>
                </c:pt>
              </c:numCache>
            </c:numRef>
          </c:val>
          <c:smooth val="0"/>
          <c:extLst>
            <c:ext xmlns:c16="http://schemas.microsoft.com/office/drawing/2014/chart" uri="{C3380CC4-5D6E-409C-BE32-E72D297353CC}">
              <c16:uniqueId val="{00000000-576D-4260-8844-D5F0C1F98E27}"/>
            </c:ext>
          </c:extLst>
        </c:ser>
        <c:dLbls>
          <c:dLblPos val="t"/>
          <c:showLegendKey val="0"/>
          <c:showVal val="1"/>
          <c:showCatName val="0"/>
          <c:showSerName val="0"/>
          <c:showPercent val="0"/>
          <c:showBubbleSize val="0"/>
        </c:dLbls>
        <c:smooth val="0"/>
        <c:axId val="262865183"/>
        <c:axId val="262884527"/>
      </c:lineChart>
      <c:catAx>
        <c:axId val="26286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2884527"/>
        <c:crosses val="autoZero"/>
        <c:auto val="1"/>
        <c:lblAlgn val="ctr"/>
        <c:lblOffset val="100"/>
        <c:noMultiLvlLbl val="0"/>
      </c:catAx>
      <c:valAx>
        <c:axId val="2628845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6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[CallCenterProject__Excel_version.xlsx]Analysis Process!PivotTable7</c:name>
    <c:fmtId val="3"/>
  </c:pivotSource>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Composition Customers</a:t>
            </a:r>
            <a:r>
              <a:rPr lang="en-US" sz="1100" b="1" baseline="0"/>
              <a:t> based on Sector</a:t>
            </a:r>
            <a:endParaRPr lang="en-US" sz="1100" b="1"/>
          </a:p>
        </c:rich>
      </c:tx>
      <c:layout>
        <c:manualLayout>
          <c:xMode val="edge"/>
          <c:yMode val="edge"/>
          <c:x val="3.5643599464162914E-2"/>
          <c:y val="2.1414133749812943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4579660431335954E-2"/>
              <c:y val="-8.977228737375785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91431667285321"/>
                  <c:h val="0.18038333880852314"/>
                </c:manualLayout>
              </c15:layout>
            </c:ext>
          </c:extLst>
        </c:dLbl>
      </c:pivotFmt>
      <c:pivotFmt>
        <c:idx val="10"/>
        <c:spPr>
          <a:solidFill>
            <a:srgbClr val="44546A"/>
          </a:solidFill>
          <a:ln w="19050">
            <a:solidFill>
              <a:schemeClr val="lt1"/>
            </a:solidFill>
          </a:ln>
          <a:effectLst/>
        </c:spPr>
        <c:dLbl>
          <c:idx val="0"/>
          <c:layout>
            <c:manualLayout>
              <c:x val="0.10525089224685236"/>
              <c:y val="-8.873583530628967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2606298547466039E-2"/>
              <c:y val="-6.2136990248210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hade val="90000"/>
            </a:schemeClr>
          </a:solidFill>
          <a:ln w="19050">
            <a:solidFill>
              <a:schemeClr val="lt1"/>
            </a:solidFill>
          </a:ln>
          <a:effectLst/>
        </c:spPr>
        <c:dLbl>
          <c:idx val="0"/>
          <c:layout>
            <c:manualLayout>
              <c:x val="3.5287531028819485E-2"/>
              <c:y val="7.683387119841303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650128972385079"/>
                  <c:h val="0.15204570831634462"/>
                </c:manualLayout>
              </c15:layout>
            </c:ext>
          </c:extLst>
        </c:dLbl>
      </c:pivotFmt>
      <c:pivotFmt>
        <c:idx val="13"/>
        <c:spPr>
          <a:solidFill>
            <a:schemeClr val="accent1">
              <a:tint val="70000"/>
            </a:schemeClr>
          </a:solidFill>
          <a:ln w="19050">
            <a:solidFill>
              <a:schemeClr val="lt1"/>
            </a:solidFill>
          </a:ln>
          <a:effectLst/>
        </c:spPr>
        <c:dLbl>
          <c:idx val="0"/>
          <c:layout>
            <c:manualLayout>
              <c:x val="-3.6417383857777555E-2"/>
              <c:y val="-5.6037949506312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hade val="70000"/>
            </a:schemeClr>
          </a:solidFill>
          <a:ln w="19050">
            <a:solidFill>
              <a:schemeClr val="lt1"/>
            </a:solidFill>
          </a:ln>
          <a:effectLst/>
        </c:spPr>
        <c:dLbl>
          <c:idx val="0"/>
          <c:layout>
            <c:manualLayout>
              <c:x val="8.2739302948288726E-2"/>
              <c:y val="6.0925269322700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 Process'!$E$27</c:f>
              <c:strCache>
                <c:ptCount val="1"/>
                <c:pt idx="0">
                  <c:v>Total</c:v>
                </c:pt>
              </c:strCache>
            </c:strRef>
          </c:tx>
          <c:dPt>
            <c:idx val="0"/>
            <c:bubble3D val="0"/>
            <c:spPr>
              <a:solidFill>
                <a:srgbClr val="44546A"/>
              </a:solidFill>
              <a:ln w="19050">
                <a:solidFill>
                  <a:schemeClr val="lt1"/>
                </a:solidFill>
              </a:ln>
              <a:effectLst/>
            </c:spPr>
            <c:extLst>
              <c:ext xmlns:c16="http://schemas.microsoft.com/office/drawing/2014/chart" uri="{C3380CC4-5D6E-409C-BE32-E72D297353CC}">
                <c16:uniqueId val="{00000001-3510-4CE3-AF92-EFB5DABBB031}"/>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3510-4CE3-AF92-EFB5DABBB031}"/>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3510-4CE3-AF92-EFB5DABBB031}"/>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3510-4CE3-AF92-EFB5DABBB031}"/>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3510-4CE3-AF92-EFB5DABBB031}"/>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3510-4CE3-AF92-EFB5DABBB031}"/>
              </c:ext>
            </c:extLst>
          </c:dPt>
          <c:dLbls>
            <c:dLbl>
              <c:idx val="0"/>
              <c:layout>
                <c:manualLayout>
                  <c:x val="0.10525089224685236"/>
                  <c:y val="-8.8735835306289672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10-4CE3-AF92-EFB5DABBB031}"/>
                </c:ext>
              </c:extLst>
            </c:dLbl>
            <c:dLbl>
              <c:idx val="1"/>
              <c:layout>
                <c:manualLayout>
                  <c:x val="8.2739302948288726E-2"/>
                  <c:y val="6.09252693227000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10-4CE3-AF92-EFB5DABBB031}"/>
                </c:ext>
              </c:extLst>
            </c:dLbl>
            <c:dLbl>
              <c:idx val="2"/>
              <c:layout>
                <c:manualLayout>
                  <c:x val="3.5287531028819485E-2"/>
                  <c:y val="7.683387119841303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650128972385079"/>
                      <c:h val="0.15204570831634462"/>
                    </c:manualLayout>
                  </c15:layout>
                </c:ext>
                <c:ext xmlns:c16="http://schemas.microsoft.com/office/drawing/2014/chart" uri="{C3380CC4-5D6E-409C-BE32-E72D297353CC}">
                  <c16:uniqueId val="{00000005-3510-4CE3-AF92-EFB5DABBB031}"/>
                </c:ext>
              </c:extLst>
            </c:dLbl>
            <c:dLbl>
              <c:idx val="3"/>
              <c:layout>
                <c:manualLayout>
                  <c:x val="-8.4579660431335954E-2"/>
                  <c:y val="-8.977228737375785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91431667285321"/>
                      <c:h val="0.18038333880852314"/>
                    </c:manualLayout>
                  </c15:layout>
                </c:ext>
                <c:ext xmlns:c16="http://schemas.microsoft.com/office/drawing/2014/chart" uri="{C3380CC4-5D6E-409C-BE32-E72D297353CC}">
                  <c16:uniqueId val="{00000007-3510-4CE3-AF92-EFB5DABBB031}"/>
                </c:ext>
              </c:extLst>
            </c:dLbl>
            <c:dLbl>
              <c:idx val="4"/>
              <c:layout>
                <c:manualLayout>
                  <c:x val="-3.6417383857777555E-2"/>
                  <c:y val="-5.60379495063127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510-4CE3-AF92-EFB5DABBB031}"/>
                </c:ext>
              </c:extLst>
            </c:dLbl>
            <c:dLbl>
              <c:idx val="5"/>
              <c:layout>
                <c:manualLayout>
                  <c:x val="-4.2606298547466039E-2"/>
                  <c:y val="-6.21369902482103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510-4CE3-AF92-EFB5DABBB0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'Analysis Process'!$D$28:$D$34</c:f>
              <c:strCache>
                <c:ptCount val="6"/>
                <c:pt idx="0">
                  <c:v>Other</c:v>
                </c:pt>
                <c:pt idx="1">
                  <c:v>Retail</c:v>
                </c:pt>
                <c:pt idx="2">
                  <c:v>Government</c:v>
                </c:pt>
                <c:pt idx="3">
                  <c:v>Cross-Industry</c:v>
                </c:pt>
                <c:pt idx="4">
                  <c:v>Healthcare</c:v>
                </c:pt>
                <c:pt idx="5">
                  <c:v>Services</c:v>
                </c:pt>
              </c:strCache>
            </c:strRef>
          </c:cat>
          <c:val>
            <c:numRef>
              <c:f>'Analysis Process'!$E$28:$E$34</c:f>
              <c:numCache>
                <c:formatCode>0.00%</c:formatCode>
                <c:ptCount val="6"/>
                <c:pt idx="0">
                  <c:v>0.29122807017543861</c:v>
                </c:pt>
                <c:pt idx="1">
                  <c:v>0.14736842105263157</c:v>
                </c:pt>
                <c:pt idx="2">
                  <c:v>0.14561403508771931</c:v>
                </c:pt>
                <c:pt idx="3">
                  <c:v>0.14035087719298245</c:v>
                </c:pt>
                <c:pt idx="4">
                  <c:v>0.13859649122807016</c:v>
                </c:pt>
                <c:pt idx="5">
                  <c:v>0.1368421052631579</c:v>
                </c:pt>
              </c:numCache>
            </c:numRef>
          </c:val>
          <c:extLst>
            <c:ext xmlns:c16="http://schemas.microsoft.com/office/drawing/2014/chart" uri="{C3380CC4-5D6E-409C-BE32-E72D297353CC}">
              <c16:uniqueId val="{0000000C-3510-4CE3-AF92-EFB5DABBB031}"/>
            </c:ext>
          </c:extLst>
        </c:ser>
        <c:dLbls>
          <c:showLegendKey val="0"/>
          <c:showVal val="0"/>
          <c:showCatName val="0"/>
          <c:showSerName val="0"/>
          <c:showPercent val="1"/>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[CallCenterProject__Excel_version.xlsx]Analysis Process!PivotTable8</c:name>
    <c:fmtId val="3"/>
  </c:pivotSource>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lumMod val="65000"/>
                    <a:lumOff val="35000"/>
                  </a:sysClr>
                </a:solidFill>
              </a:rPr>
              <a:t>Composition Customers based on </a:t>
            </a:r>
            <a:br>
              <a:rPr lang="en-US" sz="1200" b="1" i="0" u="none" strike="noStrike" kern="1200" spc="0" baseline="0">
                <a:solidFill>
                  <a:sysClr val="windowText" lastClr="000000">
                    <a:lumMod val="65000"/>
                    <a:lumOff val="35000"/>
                  </a:sysClr>
                </a:solidFill>
              </a:rPr>
            </a:br>
            <a:r>
              <a:rPr lang="en-US" sz="1100" b="1" i="0" u="none" strike="noStrike" kern="1200" spc="0" baseline="0">
                <a:solidFill>
                  <a:sysClr val="windowText" lastClr="000000">
                    <a:lumMod val="65000"/>
                    <a:lumOff val="35000"/>
                  </a:sysClr>
                </a:solidFill>
              </a:rPr>
              <a:t>Age Group</a:t>
            </a:r>
          </a:p>
        </c:rich>
      </c:tx>
      <c:layout>
        <c:manualLayout>
          <c:xMode val="edge"/>
          <c:yMode val="edge"/>
          <c:x val="2.5136039638879004E-2"/>
          <c:y val="3.3844194121769811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hade val="86000"/>
            </a:schemeClr>
          </a:solidFill>
          <a:ln w="19050">
            <a:solidFill>
              <a:schemeClr val="lt1"/>
            </a:solidFill>
          </a:ln>
          <a:effectLst/>
        </c:spPr>
        <c:dLbl>
          <c:idx val="0"/>
          <c:layout>
            <c:manualLayout>
              <c:x val="0.14668392128113725"/>
              <c:y val="-5.67623098262753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2629037230074189"/>
                  <c:h val="0.15785518415771926"/>
                </c:manualLayout>
              </c15:layout>
            </c:ext>
          </c:extLst>
        </c:dLbl>
      </c:pivotFmt>
      <c:pivotFmt>
        <c:idx val="8"/>
        <c:spPr>
          <a:solidFill>
            <a:schemeClr val="accent1">
              <a:tint val="86000"/>
            </a:schemeClr>
          </a:solidFill>
          <a:ln w="19050">
            <a:solidFill>
              <a:schemeClr val="lt1"/>
            </a:solidFill>
          </a:ln>
          <a:effectLst/>
        </c:spPr>
        <c:dLbl>
          <c:idx val="0"/>
          <c:layout>
            <c:manualLayout>
              <c:x val="1.9097469366301287E-2"/>
              <c:y val="9.74450742484767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931259154426466"/>
                  <c:h val="0.14084825453676536"/>
                </c:manualLayout>
              </c15:layout>
            </c:ext>
          </c:extLst>
        </c:dLbl>
      </c:pivotFmt>
      <c:pivotFmt>
        <c:idx val="9"/>
        <c:spPr>
          <a:solidFill>
            <a:srgbClr val="44546A"/>
          </a:solidFill>
          <a:ln w="19050">
            <a:solidFill>
              <a:schemeClr val="lt1"/>
            </a:solidFill>
          </a:ln>
          <a:effectLst/>
        </c:spPr>
        <c:dLbl>
          <c:idx val="0"/>
          <c:layout>
            <c:manualLayout>
              <c:x val="4.2201080009923314E-2"/>
              <c:y val="9.3268736225812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tint val="58000"/>
            </a:schemeClr>
          </a:solidFill>
          <a:ln w="19050">
            <a:solidFill>
              <a:schemeClr val="lt1"/>
            </a:solidFill>
          </a:ln>
          <a:effectLst/>
        </c:spPr>
        <c:dLbl>
          <c:idx val="0"/>
          <c:layout>
            <c:manualLayout>
              <c:x val="-5.8982344592518826E-3"/>
              <c:y val="4.87831635349683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221216116798606"/>
                  <c:h val="0.14093308709683436"/>
                </c:manualLayout>
              </c15:layout>
            </c:ext>
          </c:extLst>
        </c:dLbl>
      </c:pivotFmt>
    </c:pivotFmts>
    <c:plotArea>
      <c:layout/>
      <c:pieChart>
        <c:varyColors val="1"/>
        <c:ser>
          <c:idx val="0"/>
          <c:order val="0"/>
          <c:tx>
            <c:strRef>
              <c:f>'Analysis Process'!$H$27</c:f>
              <c:strCache>
                <c:ptCount val="1"/>
                <c:pt idx="0">
                  <c:v>Total</c:v>
                </c:pt>
              </c:strCache>
            </c:strRef>
          </c:tx>
          <c:dPt>
            <c:idx val="0"/>
            <c:bubble3D val="0"/>
            <c:spPr>
              <a:solidFill>
                <a:srgbClr val="44546A"/>
              </a:solidFill>
              <a:ln w="19050">
                <a:solidFill>
                  <a:schemeClr val="lt1"/>
                </a:solidFill>
              </a:ln>
              <a:effectLst/>
            </c:spPr>
            <c:extLst>
              <c:ext xmlns:c16="http://schemas.microsoft.com/office/drawing/2014/chart" uri="{C3380CC4-5D6E-409C-BE32-E72D297353CC}">
                <c16:uniqueId val="{00000001-6949-41F9-8228-50757A00F610}"/>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6949-41F9-8228-50757A00F610}"/>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6949-41F9-8228-50757A00F610}"/>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6949-41F9-8228-50757A00F610}"/>
              </c:ext>
            </c:extLst>
          </c:dPt>
          <c:dLbls>
            <c:dLbl>
              <c:idx val="0"/>
              <c:layout>
                <c:manualLayout>
                  <c:x val="4.2201080009923314E-2"/>
                  <c:y val="9.326873622581272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949-41F9-8228-50757A00F610}"/>
                </c:ext>
              </c:extLst>
            </c:dLbl>
            <c:dLbl>
              <c:idx val="1"/>
              <c:layout>
                <c:manualLayout>
                  <c:x val="0.14668392128113725"/>
                  <c:y val="-5.67623098262753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2629037230074189"/>
                      <c:h val="0.15785518415771926"/>
                    </c:manualLayout>
                  </c15:layout>
                </c:ext>
                <c:ext xmlns:c16="http://schemas.microsoft.com/office/drawing/2014/chart" uri="{C3380CC4-5D6E-409C-BE32-E72D297353CC}">
                  <c16:uniqueId val="{00000003-6949-41F9-8228-50757A00F610}"/>
                </c:ext>
              </c:extLst>
            </c:dLbl>
            <c:dLbl>
              <c:idx val="2"/>
              <c:layout>
                <c:manualLayout>
                  <c:x val="1.9097469366301287E-2"/>
                  <c:y val="9.74450742484767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931259154426466"/>
                      <c:h val="0.14084825453676536"/>
                    </c:manualLayout>
                  </c15:layout>
                </c:ext>
                <c:ext xmlns:c16="http://schemas.microsoft.com/office/drawing/2014/chart" uri="{C3380CC4-5D6E-409C-BE32-E72D297353CC}">
                  <c16:uniqueId val="{00000005-6949-41F9-8228-50757A00F610}"/>
                </c:ext>
              </c:extLst>
            </c:dLbl>
            <c:dLbl>
              <c:idx val="3"/>
              <c:layout>
                <c:manualLayout>
                  <c:x val="-5.8982344592518826E-3"/>
                  <c:y val="4.87831635349683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221216116798606"/>
                      <c:h val="0.14093308709683436"/>
                    </c:manualLayout>
                  </c15:layout>
                </c:ext>
                <c:ext xmlns:c16="http://schemas.microsoft.com/office/drawing/2014/chart" uri="{C3380CC4-5D6E-409C-BE32-E72D297353CC}">
                  <c16:uniqueId val="{00000007-6949-41F9-8228-50757A00F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'Analysis Process'!$G$28:$G$32</c:f>
              <c:strCache>
                <c:ptCount val="4"/>
                <c:pt idx="0">
                  <c:v>More than 60</c:v>
                </c:pt>
                <c:pt idx="1">
                  <c:v>41-60</c:v>
                </c:pt>
                <c:pt idx="2">
                  <c:v>Less than 30</c:v>
                </c:pt>
                <c:pt idx="3">
                  <c:v>30-40</c:v>
                </c:pt>
              </c:strCache>
            </c:strRef>
          </c:cat>
          <c:val>
            <c:numRef>
              <c:f>'Analysis Process'!$H$28:$H$32</c:f>
              <c:numCache>
                <c:formatCode>General</c:formatCode>
                <c:ptCount val="4"/>
                <c:pt idx="0">
                  <c:v>192</c:v>
                </c:pt>
                <c:pt idx="1">
                  <c:v>160</c:v>
                </c:pt>
                <c:pt idx="2">
                  <c:v>121</c:v>
                </c:pt>
                <c:pt idx="3">
                  <c:v>97</c:v>
                </c:pt>
              </c:numCache>
            </c:numRef>
          </c:val>
          <c:extLst>
            <c:ext xmlns:c16="http://schemas.microsoft.com/office/drawing/2014/chart" uri="{C3380CC4-5D6E-409C-BE32-E72D297353CC}">
              <c16:uniqueId val="{00000008-6949-41F9-8228-50757A00F61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Correlation</a:t>
            </a:r>
            <a:r>
              <a:rPr lang="en-US" sz="1100" b="1" baseline="0"/>
              <a:t> between Call Duration &amp; </a:t>
            </a:r>
            <a:r>
              <a:rPr lang="en-US" altLang="ja-JP" sz="1100" b="1" baseline="0"/>
              <a:t>Call Satisfaction</a:t>
            </a:r>
            <a:endParaRPr lang="en-US" sz="1100" b="1"/>
          </a:p>
        </c:rich>
      </c:tx>
      <c:layout>
        <c:manualLayout>
          <c:xMode val="edge"/>
          <c:yMode val="edge"/>
          <c:x val="3.0812335958005237E-2"/>
          <c:y val="2.7777777777777776E-2"/>
        </c:manualLayout>
      </c:layout>
      <c:overlay val="0"/>
      <c:spPr>
        <a:noFill/>
        <a:ln>
          <a:noFill/>
        </a:ln>
        <a:effectLst/>
      </c:spPr>
    </c:title>
    <c:autoTitleDeleted val="0"/>
    <c:plotArea>
      <c:layout/>
      <c:scatterChart>
        <c:scatterStyle val="lineMarker"/>
        <c:varyColors val="1"/>
        <c:ser>
          <c:idx val="0"/>
          <c:order val="0"/>
          <c:tx>
            <c:strRef>
              <c:f>'Analysis Process'!$F$51</c:f>
              <c:strCache>
                <c:ptCount val="1"/>
                <c:pt idx="0">
                  <c:v>Average of Handling_Time_inMinutes</c:v>
                </c:pt>
              </c:strCache>
            </c:strRef>
          </c:tx>
          <c:spPr>
            <a:ln w="25400">
              <a:noFill/>
            </a:ln>
          </c:spPr>
          <c:marker>
            <c:symbol val="circle"/>
            <c:size val="7"/>
          </c:marker>
          <c:dPt>
            <c:idx val="0"/>
            <c:marker>
              <c:spPr>
                <a:solidFill>
                  <a:srgbClr val="44546A"/>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D0E0-481C-AC1A-067075ED598B}"/>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D0E0-481C-AC1A-067075ED598B}"/>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D0E0-481C-AC1A-067075ED598B}"/>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D0E0-481C-AC1A-067075ED598B}"/>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D0E0-481C-AC1A-067075ED598B}"/>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D0E0-481C-AC1A-067075ED59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'Analysis Process'!$G$52:$G$57</c:f>
              <c:numCache>
                <c:formatCode>0.00%</c:formatCode>
                <c:ptCount val="6"/>
                <c:pt idx="0">
                  <c:v>0.50540995757469453</c:v>
                </c:pt>
                <c:pt idx="1">
                  <c:v>0.49188154983865728</c:v>
                </c:pt>
                <c:pt idx="2">
                  <c:v>0.50542841152912987</c:v>
                </c:pt>
                <c:pt idx="3">
                  <c:v>0.47986400482457198</c:v>
                </c:pt>
                <c:pt idx="4">
                  <c:v>0.51082623127169591</c:v>
                </c:pt>
                <c:pt idx="5">
                  <c:v>0.48660879325660994</c:v>
                </c:pt>
              </c:numCache>
            </c:numRef>
          </c:xVal>
          <c:yVal>
            <c:numRef>
              <c:f>'Analysis Process'!$F$52:$F$57</c:f>
              <c:numCache>
                <c:formatCode>0.00</c:formatCode>
                <c:ptCount val="6"/>
                <c:pt idx="0">
                  <c:v>12.30391414141414</c:v>
                </c:pt>
                <c:pt idx="1">
                  <c:v>13.137492728330432</c:v>
                </c:pt>
                <c:pt idx="2">
                  <c:v>13.376370614035089</c:v>
                </c:pt>
                <c:pt idx="3">
                  <c:v>13.410409356725147</c:v>
                </c:pt>
                <c:pt idx="4">
                  <c:v>12.978641975308635</c:v>
                </c:pt>
                <c:pt idx="5">
                  <c:v>12.369809203142536</c:v>
                </c:pt>
              </c:numCache>
            </c:numRef>
          </c:yVal>
          <c:smooth val="0"/>
          <c:extLst>
            <c:ext xmlns:c16="http://schemas.microsoft.com/office/drawing/2014/chart" uri="{C3380CC4-5D6E-409C-BE32-E72D297353CC}">
              <c16:uniqueId val="{0000000C-D0E0-481C-AC1A-067075ED598B}"/>
            </c:ext>
          </c:extLst>
        </c:ser>
        <c:dLbls>
          <c:dLblPos val="t"/>
          <c:showLegendKey val="0"/>
          <c:showVal val="1"/>
          <c:showCatName val="0"/>
          <c:showSerName val="0"/>
          <c:showPercent val="0"/>
          <c:showBubbleSize val="0"/>
        </c:dLbls>
        <c:axId val="1032890015"/>
        <c:axId val="1032884559"/>
      </c:scatterChart>
      <c:valAx>
        <c:axId val="10328900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 Call Satisfaction</a:t>
                </a:r>
                <a:r>
                  <a:rPr lang="en-US" b="1" baseline="0"/>
                  <a:t> %</a:t>
                </a:r>
                <a:endParaRPr lang="en-US" b="1"/>
              </a:p>
            </c:rich>
          </c:tx>
          <c:layout>
            <c:manualLayout>
              <c:xMode val="edge"/>
              <c:yMode val="edge"/>
              <c:x val="0.40032313545629855"/>
              <c:y val="0.87474805617958551"/>
            </c:manualLayout>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884559"/>
        <c:crosses val="autoZero"/>
        <c:crossBetween val="midCat"/>
      </c:valAx>
      <c:valAx>
        <c:axId val="103288455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 Call Duration</a:t>
                </a:r>
              </a:p>
            </c:rich>
          </c:tx>
          <c:layout>
            <c:manualLayout>
              <c:xMode val="edge"/>
              <c:yMode val="edge"/>
              <c:x val="2.6713715214033418E-2"/>
              <c:y val="0.24903597344696454"/>
            </c:manualLayout>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890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[CallCenterProject__Excel_version.xlsx]Analysis Process!PivotTable15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Distributor</a:t>
            </a:r>
            <a:r>
              <a:rPr lang="en-US" b="1" baseline="0"/>
              <a:t> of Calls</a:t>
            </a:r>
            <a:endParaRPr lang="en-US" b="1"/>
          </a:p>
        </c:rich>
      </c:tx>
      <c:layout>
        <c:manualLayout>
          <c:xMode val="edge"/>
          <c:yMode val="edge"/>
          <c:x val="1.6270778652668405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54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Process'!$B$100</c:f>
              <c:strCache>
                <c:ptCount val="1"/>
                <c:pt idx="0">
                  <c:v>Total</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Process'!$A$101:$A$106</c:f>
              <c:strCache>
                <c:ptCount val="5"/>
                <c:pt idx="0">
                  <c:v>Europe</c:v>
                </c:pt>
                <c:pt idx="1">
                  <c:v>America</c:v>
                </c:pt>
                <c:pt idx="2">
                  <c:v>United Kingdom</c:v>
                </c:pt>
                <c:pt idx="3">
                  <c:v>Argentina</c:v>
                </c:pt>
                <c:pt idx="4">
                  <c:v>Switzerland</c:v>
                </c:pt>
              </c:strCache>
            </c:strRef>
          </c:cat>
          <c:val>
            <c:numRef>
              <c:f>'Analysis Process'!$B$101:$B$106</c:f>
              <c:numCache>
                <c:formatCode>General</c:formatCode>
                <c:ptCount val="5"/>
                <c:pt idx="0">
                  <c:v>861</c:v>
                </c:pt>
                <c:pt idx="1">
                  <c:v>445</c:v>
                </c:pt>
                <c:pt idx="2">
                  <c:v>247</c:v>
                </c:pt>
                <c:pt idx="3">
                  <c:v>238</c:v>
                </c:pt>
                <c:pt idx="4">
                  <c:v>202</c:v>
                </c:pt>
              </c:numCache>
            </c:numRef>
          </c:val>
          <c:extLst>
            <c:ext xmlns:c16="http://schemas.microsoft.com/office/drawing/2014/chart" uri="{C3380CC4-5D6E-409C-BE32-E72D297353CC}">
              <c16:uniqueId val="{00000000-080D-4AB2-9199-AEA636C91604}"/>
            </c:ext>
          </c:extLst>
        </c:ser>
        <c:dLbls>
          <c:showLegendKey val="0"/>
          <c:showVal val="0"/>
          <c:showCatName val="0"/>
          <c:showSerName val="0"/>
          <c:showPercent val="0"/>
          <c:showBubbleSize val="0"/>
        </c:dLbls>
        <c:gapWidth val="219"/>
        <c:overlap val="-27"/>
        <c:axId val="623511759"/>
        <c:axId val="623510271"/>
      </c:barChart>
      <c:catAx>
        <c:axId val="6235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623510271"/>
        <c:crosses val="autoZero"/>
        <c:auto val="1"/>
        <c:lblAlgn val="ctr"/>
        <c:lblOffset val="100"/>
        <c:noMultiLvlLbl val="0"/>
      </c:catAx>
      <c:valAx>
        <c:axId val="623510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117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0</xdr:col>
      <xdr:colOff>77158</xdr:colOff>
      <xdr:row>0</xdr:row>
      <xdr:rowOff>136264</xdr:rowOff>
    </xdr:from>
    <xdr:to>
      <xdr:col>0</xdr:col>
      <xdr:colOff>1941263</xdr:colOff>
      <xdr:row>7</xdr:row>
      <xdr:rowOff>2715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31AE0B9E-994A-EE2C-618F-1FD6008DA6D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7158" y="136264"/>
              <a:ext cx="1864105" cy="14073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994755</xdr:colOff>
      <xdr:row>0</xdr:row>
      <xdr:rowOff>143198</xdr:rowOff>
    </xdr:from>
    <xdr:to>
      <xdr:col>3</xdr:col>
      <xdr:colOff>127001</xdr:colOff>
      <xdr:row>7</xdr:row>
      <xdr:rowOff>18275</xdr:rowOff>
    </xdr:to>
    <mc:AlternateContent xmlns:mc="http://schemas.openxmlformats.org/markup-compatibility/2006">
      <mc:Choice xmlns:a14="http://schemas.microsoft.com/office/drawing/2010/main" Requires="a14">
        <xdr:graphicFrame macro="">
          <xdr:nvGraphicFramePr>
            <xdr:cNvPr id="4" name="Sector">
              <a:extLst>
                <a:ext uri="{FF2B5EF4-FFF2-40B4-BE49-F238E27FC236}">
                  <a16:creationId xmlns:a16="http://schemas.microsoft.com/office/drawing/2014/main" id="{210E8BAD-839B-7CE6-4AB3-D517D42B02E3}"/>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2984422" y="143198"/>
              <a:ext cx="2518912" cy="1416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441498</xdr:colOff>
      <xdr:row>0</xdr:row>
      <xdr:rowOff>177800</xdr:rowOff>
    </xdr:from>
    <xdr:to>
      <xdr:col>4</xdr:col>
      <xdr:colOff>719668</xdr:colOff>
      <xdr:row>7</xdr:row>
      <xdr:rowOff>24092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3EA6B2F-3687-DD58-B283-4FFE95092A3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817831" y="177800"/>
              <a:ext cx="2640370" cy="138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755544</xdr:colOff>
      <xdr:row>0</xdr:row>
      <xdr:rowOff>178919</xdr:rowOff>
    </xdr:from>
    <xdr:to>
      <xdr:col>6</xdr:col>
      <xdr:colOff>123581</xdr:colOff>
      <xdr:row>7</xdr:row>
      <xdr:rowOff>45369</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6B918719-EC18-4604-CBF4-7DF13F6E134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494077" y="178919"/>
              <a:ext cx="3211904" cy="1407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197061</xdr:colOff>
      <xdr:row>0</xdr:row>
      <xdr:rowOff>182990</xdr:rowOff>
    </xdr:from>
    <xdr:to>
      <xdr:col>7</xdr:col>
      <xdr:colOff>1329267</xdr:colOff>
      <xdr:row>7</xdr:row>
      <xdr:rowOff>42334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BFB917-5744-1FFE-C7CF-0074FBF40B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79461" y="182990"/>
              <a:ext cx="2199006" cy="1400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204878</xdr:colOff>
      <xdr:row>15</xdr:row>
      <xdr:rowOff>144492</xdr:rowOff>
    </xdr:from>
    <xdr:to>
      <xdr:col>3</xdr:col>
      <xdr:colOff>394658</xdr:colOff>
      <xdr:row>23</xdr:row>
      <xdr:rowOff>62543</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8AFC1C69-FCD5-4093-83E5-F0AB7292D17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51347" y="2917268"/>
              <a:ext cx="1422125" cy="13968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211347</xdr:colOff>
      <xdr:row>24</xdr:row>
      <xdr:rowOff>8628</xdr:rowOff>
    </xdr:from>
    <xdr:to>
      <xdr:col>3</xdr:col>
      <xdr:colOff>392500</xdr:colOff>
      <xdr:row>35</xdr:row>
      <xdr:rowOff>25879</xdr:rowOff>
    </xdr:to>
    <mc:AlternateContent xmlns:mc="http://schemas.openxmlformats.org/markup-compatibility/2006" xmlns:a14="http://schemas.microsoft.com/office/drawing/2010/main">
      <mc:Choice Requires="a14">
        <xdr:graphicFrame macro="">
          <xdr:nvGraphicFramePr>
            <xdr:cNvPr id="3" name="Sector 1">
              <a:extLst>
                <a:ext uri="{FF2B5EF4-FFF2-40B4-BE49-F238E27FC236}">
                  <a16:creationId xmlns:a16="http://schemas.microsoft.com/office/drawing/2014/main" id="{F2D51AA2-6DA7-4197-8C37-5F5C29BDA176}"/>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457816" y="4445069"/>
              <a:ext cx="1413498" cy="2050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1041331</xdr:colOff>
      <xdr:row>1</xdr:row>
      <xdr:rowOff>59666</xdr:rowOff>
    </xdr:from>
    <xdr:to>
      <xdr:col>12</xdr:col>
      <xdr:colOff>368060</xdr:colOff>
      <xdr:row>7</xdr:row>
      <xdr:rowOff>124882</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EA92D7C2-4230-4075-A136-1D357288568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599207" y="244517"/>
              <a:ext cx="5038237" cy="1174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398973</xdr:colOff>
      <xdr:row>1</xdr:row>
      <xdr:rowOff>88423</xdr:rowOff>
    </xdr:from>
    <xdr:to>
      <xdr:col>17</xdr:col>
      <xdr:colOff>927342</xdr:colOff>
      <xdr:row>7</xdr:row>
      <xdr:rowOff>153639</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2D30DC2D-8193-4CC9-A4ED-205333C7439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106250" y="273274"/>
              <a:ext cx="5198956" cy="1174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388189</xdr:colOff>
      <xdr:row>1</xdr:row>
      <xdr:rowOff>69012</xdr:rowOff>
    </xdr:from>
    <xdr:to>
      <xdr:col>9</xdr:col>
      <xdr:colOff>88934</xdr:colOff>
      <xdr:row>7</xdr:row>
      <xdr:rowOff>138024</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BA31EB37-DE72-400B-A42F-485B927236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67003" y="253863"/>
              <a:ext cx="4694207" cy="1178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396814</xdr:colOff>
      <xdr:row>8</xdr:row>
      <xdr:rowOff>17253</xdr:rowOff>
    </xdr:from>
    <xdr:to>
      <xdr:col>6</xdr:col>
      <xdr:colOff>595222</xdr:colOff>
      <xdr:row>13</xdr:row>
      <xdr:rowOff>17253</xdr:rowOff>
    </xdr:to>
    <xdr:grpSp>
      <xdr:nvGrpSpPr>
        <xdr:cNvPr id="13" name="Group 12">
          <a:extLst>
            <a:ext uri="{FF2B5EF4-FFF2-40B4-BE49-F238E27FC236}">
              <a16:creationId xmlns:a16="http://schemas.microsoft.com/office/drawing/2014/main" id="{C9C1F078-7B8D-E31B-EDE7-233517AF5FA1}"/>
            </a:ext>
          </a:extLst>
        </xdr:cNvPr>
        <xdr:cNvGrpSpPr/>
      </xdr:nvGrpSpPr>
      <xdr:grpSpPr>
        <a:xfrm>
          <a:off x="1866385" y="1497710"/>
          <a:ext cx="2800094" cy="925286"/>
          <a:chOff x="1647645" y="1276709"/>
          <a:chExt cx="1639019" cy="905774"/>
        </a:xfrm>
      </xdr:grpSpPr>
      <xdr:sp macro="" textlink="'Analysis Process'!$A$14">
        <xdr:nvSpPr>
          <xdr:cNvPr id="8" name="Rectangle: Rounded Corners 7">
            <a:extLst>
              <a:ext uri="{FF2B5EF4-FFF2-40B4-BE49-F238E27FC236}">
                <a16:creationId xmlns:a16="http://schemas.microsoft.com/office/drawing/2014/main" id="{84837C32-70FA-8B61-0678-4C927D8B43CD}"/>
              </a:ext>
            </a:extLst>
          </xdr:cNvPr>
          <xdr:cNvSpPr/>
        </xdr:nvSpPr>
        <xdr:spPr>
          <a:xfrm>
            <a:off x="1647645" y="1276709"/>
            <a:ext cx="1639019" cy="905774"/>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ctr"/>
            <a:fld id="{B14C6B88-25A7-487A-B282-9BD02C9C264E}" type="TxLink">
              <a:rPr lang="en-US" sz="3600" b="0" i="0" u="none" strike="noStrike">
                <a:solidFill>
                  <a:schemeClr val="bg1"/>
                </a:solidFill>
                <a:latin typeface="Calibri"/>
                <a:cs typeface="Calibri"/>
              </a:rPr>
              <a:pPr algn="ctr"/>
              <a:t>1993</a:t>
            </a:fld>
            <a:endParaRPr lang="en-US" sz="3600">
              <a:solidFill>
                <a:schemeClr val="bg1"/>
              </a:solidFill>
            </a:endParaRPr>
          </a:p>
        </xdr:txBody>
      </xdr:sp>
      <xdr:sp macro="" textlink="">
        <xdr:nvSpPr>
          <xdr:cNvPr id="11" name="TextBox 10">
            <a:extLst>
              <a:ext uri="{FF2B5EF4-FFF2-40B4-BE49-F238E27FC236}">
                <a16:creationId xmlns:a16="http://schemas.microsoft.com/office/drawing/2014/main" id="{93E74B3A-2CBC-A529-AD63-F0CECC6D3CD3}"/>
              </a:ext>
            </a:extLst>
          </xdr:cNvPr>
          <xdr:cNvSpPr txBox="1"/>
        </xdr:nvSpPr>
        <xdr:spPr>
          <a:xfrm>
            <a:off x="1673524" y="1880557"/>
            <a:ext cx="1604513" cy="224287"/>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TOTAL</a:t>
            </a:r>
            <a:r>
              <a:rPr lang="en-US" sz="1000" b="1" baseline="0">
                <a:solidFill>
                  <a:schemeClr val="bg1"/>
                </a:solidFill>
              </a:rPr>
              <a:t> NUMBER OF CALLS</a:t>
            </a:r>
            <a:endParaRPr lang="en-US" sz="1000" b="1">
              <a:solidFill>
                <a:schemeClr val="bg1"/>
              </a:solidFill>
            </a:endParaRPr>
          </a:p>
        </xdr:txBody>
      </xdr:sp>
    </xdr:grpSp>
    <xdr:clientData/>
  </xdr:twoCellAnchor>
  <xdr:twoCellAnchor>
    <xdr:from>
      <xdr:col>6</xdr:col>
      <xdr:colOff>812317</xdr:colOff>
      <xdr:row>8</xdr:row>
      <xdr:rowOff>16533</xdr:rowOff>
    </xdr:from>
    <xdr:to>
      <xdr:col>10</xdr:col>
      <xdr:colOff>97047</xdr:colOff>
      <xdr:row>13</xdr:row>
      <xdr:rowOff>16533</xdr:rowOff>
    </xdr:to>
    <xdr:grpSp>
      <xdr:nvGrpSpPr>
        <xdr:cNvPr id="14" name="Group 13">
          <a:extLst>
            <a:ext uri="{FF2B5EF4-FFF2-40B4-BE49-F238E27FC236}">
              <a16:creationId xmlns:a16="http://schemas.microsoft.com/office/drawing/2014/main" id="{567CFF9B-EBF5-4671-B54D-EA2DC0C386F2}"/>
            </a:ext>
          </a:extLst>
        </xdr:cNvPr>
        <xdr:cNvGrpSpPr/>
      </xdr:nvGrpSpPr>
      <xdr:grpSpPr>
        <a:xfrm>
          <a:off x="4883574" y="1496990"/>
          <a:ext cx="2822587" cy="925286"/>
          <a:chOff x="1647645" y="1276709"/>
          <a:chExt cx="2021457" cy="905774"/>
        </a:xfrm>
      </xdr:grpSpPr>
      <xdr:sp macro="" textlink="'Analysis Process'!$A$18">
        <xdr:nvSpPr>
          <xdr:cNvPr id="15" name="Rectangle: Rounded Corners 14">
            <a:extLst>
              <a:ext uri="{FF2B5EF4-FFF2-40B4-BE49-F238E27FC236}">
                <a16:creationId xmlns:a16="http://schemas.microsoft.com/office/drawing/2014/main" id="{1869B082-950A-3FC3-D042-6B76D1A08D66}"/>
              </a:ext>
            </a:extLst>
          </xdr:cNvPr>
          <xdr:cNvSpPr/>
        </xdr:nvSpPr>
        <xdr:spPr>
          <a:xfrm>
            <a:off x="1647645" y="1276709"/>
            <a:ext cx="2021457" cy="905774"/>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ctr"/>
            <a:fld id="{564FDF46-EDB9-42AF-99D7-ECCE9395826D}" type="TxLink">
              <a:rPr lang="en-US" sz="3200" b="1" i="0" u="none" strike="noStrike">
                <a:solidFill>
                  <a:schemeClr val="bg1"/>
                </a:solidFill>
                <a:latin typeface="Calibri"/>
                <a:cs typeface="Calibri"/>
              </a:rPr>
              <a:pPr algn="ctr"/>
              <a:t>570</a:t>
            </a:fld>
            <a:endParaRPr lang="en-US" sz="8000" b="1">
              <a:solidFill>
                <a:schemeClr val="bg1"/>
              </a:solidFill>
            </a:endParaRPr>
          </a:p>
        </xdr:txBody>
      </xdr:sp>
      <xdr:sp macro="" textlink="">
        <xdr:nvSpPr>
          <xdr:cNvPr id="16" name="TextBox 15">
            <a:extLst>
              <a:ext uri="{FF2B5EF4-FFF2-40B4-BE49-F238E27FC236}">
                <a16:creationId xmlns:a16="http://schemas.microsoft.com/office/drawing/2014/main" id="{166CF9B5-12CF-E822-6F79-61C9CE6DEEB7}"/>
              </a:ext>
            </a:extLst>
          </xdr:cNvPr>
          <xdr:cNvSpPr txBox="1"/>
        </xdr:nvSpPr>
        <xdr:spPr>
          <a:xfrm>
            <a:off x="1699402" y="1759786"/>
            <a:ext cx="1935193" cy="373814"/>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TOTAL</a:t>
            </a:r>
            <a:r>
              <a:rPr lang="en-US" sz="1000" b="1" baseline="0">
                <a:solidFill>
                  <a:schemeClr val="bg1"/>
                </a:solidFill>
              </a:rPr>
              <a:t> NUMBER OF CUSTOMERS</a:t>
            </a:r>
            <a:endParaRPr lang="en-US" sz="1000" b="1">
              <a:solidFill>
                <a:schemeClr val="bg1"/>
              </a:solidFill>
            </a:endParaRPr>
          </a:p>
        </xdr:txBody>
      </xdr:sp>
    </xdr:grpSp>
    <xdr:clientData/>
  </xdr:twoCellAnchor>
  <xdr:twoCellAnchor>
    <xdr:from>
      <xdr:col>10</xdr:col>
      <xdr:colOff>363025</xdr:colOff>
      <xdr:row>8</xdr:row>
      <xdr:rowOff>35224</xdr:rowOff>
    </xdr:from>
    <xdr:to>
      <xdr:col>14</xdr:col>
      <xdr:colOff>657764</xdr:colOff>
      <xdr:row>13</xdr:row>
      <xdr:rowOff>35224</xdr:rowOff>
    </xdr:to>
    <xdr:grpSp>
      <xdr:nvGrpSpPr>
        <xdr:cNvPr id="17" name="Group 16">
          <a:extLst>
            <a:ext uri="{FF2B5EF4-FFF2-40B4-BE49-F238E27FC236}">
              <a16:creationId xmlns:a16="http://schemas.microsoft.com/office/drawing/2014/main" id="{00FD2916-E922-4920-9B82-3B738770D0C9}"/>
            </a:ext>
          </a:extLst>
        </xdr:cNvPr>
        <xdr:cNvGrpSpPr/>
      </xdr:nvGrpSpPr>
      <xdr:grpSpPr>
        <a:xfrm>
          <a:off x="7972139" y="1515681"/>
          <a:ext cx="4485739" cy="925286"/>
          <a:chOff x="1647645" y="1276709"/>
          <a:chExt cx="2021457" cy="905774"/>
        </a:xfrm>
      </xdr:grpSpPr>
      <xdr:sp macro="" textlink="'Analysis Process'!$F$16">
        <xdr:nvSpPr>
          <xdr:cNvPr id="18" name="Rectangle: Rounded Corners 17">
            <a:extLst>
              <a:ext uri="{FF2B5EF4-FFF2-40B4-BE49-F238E27FC236}">
                <a16:creationId xmlns:a16="http://schemas.microsoft.com/office/drawing/2014/main" id="{E79CFF7E-3C03-F980-9375-7896AD629FE3}"/>
              </a:ext>
            </a:extLst>
          </xdr:cNvPr>
          <xdr:cNvSpPr/>
        </xdr:nvSpPr>
        <xdr:spPr>
          <a:xfrm>
            <a:off x="1647645" y="1276709"/>
            <a:ext cx="2021457" cy="905774"/>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ctr"/>
            <a:fld id="{348F57D0-F47D-42E6-8F46-B15E4CC5B317}" type="TxLink">
              <a:rPr lang="en-US" sz="3200" b="1" i="0" u="none" strike="noStrike">
                <a:solidFill>
                  <a:schemeClr val="bg1"/>
                </a:solidFill>
                <a:latin typeface="Calibri"/>
                <a:cs typeface="Calibri"/>
              </a:rPr>
              <a:pPr algn="ctr"/>
              <a:t>457</a:t>
            </a:fld>
            <a:endParaRPr lang="en-US" sz="102800" b="1">
              <a:solidFill>
                <a:schemeClr val="bg1"/>
              </a:solidFill>
            </a:endParaRPr>
          </a:p>
        </xdr:txBody>
      </xdr:sp>
      <xdr:sp macro="" textlink="">
        <xdr:nvSpPr>
          <xdr:cNvPr id="19" name="TextBox 18">
            <a:extLst>
              <a:ext uri="{FF2B5EF4-FFF2-40B4-BE49-F238E27FC236}">
                <a16:creationId xmlns:a16="http://schemas.microsoft.com/office/drawing/2014/main" id="{C824387B-8238-6286-6F32-4564B0F483FB}"/>
              </a:ext>
            </a:extLst>
          </xdr:cNvPr>
          <xdr:cNvSpPr txBox="1"/>
        </xdr:nvSpPr>
        <xdr:spPr>
          <a:xfrm>
            <a:off x="1699402" y="1759786"/>
            <a:ext cx="1935193" cy="373814"/>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baseline="0">
                <a:solidFill>
                  <a:schemeClr val="bg1"/>
                </a:solidFill>
              </a:rPr>
              <a:t>EUROPE CUSTOMERS</a:t>
            </a:r>
            <a:endParaRPr lang="en-US" sz="1000" b="1">
              <a:solidFill>
                <a:schemeClr val="bg1"/>
              </a:solidFill>
            </a:endParaRPr>
          </a:p>
        </xdr:txBody>
      </xdr:sp>
    </xdr:grpSp>
    <xdr:clientData/>
  </xdr:twoCellAnchor>
  <xdr:twoCellAnchor>
    <xdr:from>
      <xdr:col>4</xdr:col>
      <xdr:colOff>8625</xdr:colOff>
      <xdr:row>13</xdr:row>
      <xdr:rowOff>84108</xdr:rowOff>
    </xdr:from>
    <xdr:to>
      <xdr:col>7</xdr:col>
      <xdr:colOff>1293962</xdr:colOff>
      <xdr:row>27</xdr:row>
      <xdr:rowOff>129397</xdr:rowOff>
    </xdr:to>
    <xdr:graphicFrame macro="">
      <xdr:nvGraphicFramePr>
        <xdr:cNvPr id="20" name="Chart 19">
          <a:extLst>
            <a:ext uri="{FF2B5EF4-FFF2-40B4-BE49-F238E27FC236}">
              <a16:creationId xmlns:a16="http://schemas.microsoft.com/office/drawing/2014/main" id="{0C439F48-337E-4E1C-830F-95DB37E0B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84108</xdr:rowOff>
    </xdr:from>
    <xdr:to>
      <xdr:col>14</xdr:col>
      <xdr:colOff>248010</xdr:colOff>
      <xdr:row>27</xdr:row>
      <xdr:rowOff>129397</xdr:rowOff>
    </xdr:to>
    <xdr:graphicFrame macro="">
      <xdr:nvGraphicFramePr>
        <xdr:cNvPr id="21" name="Chart 20">
          <a:extLst>
            <a:ext uri="{FF2B5EF4-FFF2-40B4-BE49-F238E27FC236}">
              <a16:creationId xmlns:a16="http://schemas.microsoft.com/office/drawing/2014/main" id="{D0D7EEAA-5906-4757-ADC2-FD7C55B5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7085</xdr:colOff>
      <xdr:row>28</xdr:row>
      <xdr:rowOff>30192</xdr:rowOff>
    </xdr:from>
    <xdr:to>
      <xdr:col>7</xdr:col>
      <xdr:colOff>1293962</xdr:colOff>
      <xdr:row>42</xdr:row>
      <xdr:rowOff>107829</xdr:rowOff>
    </xdr:to>
    <xdr:graphicFrame macro="">
      <xdr:nvGraphicFramePr>
        <xdr:cNvPr id="22" name="Chart 21">
          <a:extLst>
            <a:ext uri="{FF2B5EF4-FFF2-40B4-BE49-F238E27FC236}">
              <a16:creationId xmlns:a16="http://schemas.microsoft.com/office/drawing/2014/main" id="{6EB5C296-C1F8-4758-922B-4BA175B4F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10783</xdr:colOff>
      <xdr:row>28</xdr:row>
      <xdr:rowOff>28035</xdr:rowOff>
    </xdr:from>
    <xdr:to>
      <xdr:col>14</xdr:col>
      <xdr:colOff>258793</xdr:colOff>
      <xdr:row>42</xdr:row>
      <xdr:rowOff>118612</xdr:rowOff>
    </xdr:to>
    <xdr:graphicFrame macro="">
      <xdr:nvGraphicFramePr>
        <xdr:cNvPr id="23" name="Chart 22">
          <a:extLst>
            <a:ext uri="{FF2B5EF4-FFF2-40B4-BE49-F238E27FC236}">
              <a16:creationId xmlns:a16="http://schemas.microsoft.com/office/drawing/2014/main" id="{409DB11A-8771-4B56-8AB9-864E066FA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336432</xdr:colOff>
      <xdr:row>29</xdr:row>
      <xdr:rowOff>107829</xdr:rowOff>
    </xdr:from>
    <xdr:to>
      <xdr:col>17</xdr:col>
      <xdr:colOff>1207699</xdr:colOff>
      <xdr:row>42</xdr:row>
      <xdr:rowOff>129396</xdr:rowOff>
    </xdr:to>
    <xdr:graphicFrame macro="">
      <xdr:nvGraphicFramePr>
        <xdr:cNvPr id="24" name="Chart 23">
          <a:extLst>
            <a:ext uri="{FF2B5EF4-FFF2-40B4-BE49-F238E27FC236}">
              <a16:creationId xmlns:a16="http://schemas.microsoft.com/office/drawing/2014/main" id="{ED4489F2-86D7-451F-B9AE-D30D68B01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914396</xdr:colOff>
      <xdr:row>8</xdr:row>
      <xdr:rowOff>40975</xdr:rowOff>
    </xdr:from>
    <xdr:to>
      <xdr:col>17</xdr:col>
      <xdr:colOff>959689</xdr:colOff>
      <xdr:row>13</xdr:row>
      <xdr:rowOff>40975</xdr:rowOff>
    </xdr:to>
    <xdr:grpSp>
      <xdr:nvGrpSpPr>
        <xdr:cNvPr id="25" name="Group 24">
          <a:extLst>
            <a:ext uri="{FF2B5EF4-FFF2-40B4-BE49-F238E27FC236}">
              <a16:creationId xmlns:a16="http://schemas.microsoft.com/office/drawing/2014/main" id="{4B17D981-4F6F-4368-BD87-7B28C9ADE1E4}"/>
            </a:ext>
          </a:extLst>
        </xdr:cNvPr>
        <xdr:cNvGrpSpPr/>
      </xdr:nvGrpSpPr>
      <xdr:grpSpPr>
        <a:xfrm>
          <a:off x="12714510" y="1521432"/>
          <a:ext cx="3474293" cy="925286"/>
          <a:chOff x="1647645" y="1276709"/>
          <a:chExt cx="2021457" cy="905774"/>
        </a:xfrm>
      </xdr:grpSpPr>
      <xdr:sp macro="" textlink="'Analysis Process'!$A$63">
        <xdr:nvSpPr>
          <xdr:cNvPr id="26" name="Rectangle: Rounded Corners 25">
            <a:extLst>
              <a:ext uri="{FF2B5EF4-FFF2-40B4-BE49-F238E27FC236}">
                <a16:creationId xmlns:a16="http://schemas.microsoft.com/office/drawing/2014/main" id="{B831B71E-35B1-31FA-D6CB-CFBA3AA070A7}"/>
              </a:ext>
            </a:extLst>
          </xdr:cNvPr>
          <xdr:cNvSpPr/>
        </xdr:nvSpPr>
        <xdr:spPr>
          <a:xfrm>
            <a:off x="1647645" y="1276709"/>
            <a:ext cx="2021457" cy="905774"/>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ctr"/>
            <a:fld id="{B3019F79-44A8-41A2-A98E-CEBAB2842A38}" type="TxLink">
              <a:rPr lang="en-US" sz="2800" b="1" i="0" u="none" strike="noStrike">
                <a:solidFill>
                  <a:schemeClr val="bg1"/>
                </a:solidFill>
                <a:latin typeface="Calibri"/>
                <a:cs typeface="Calibri"/>
              </a:rPr>
              <a:pPr algn="ctr"/>
              <a:t>49.58%</a:t>
            </a:fld>
            <a:endParaRPr lang="en-US" sz="368400" b="1">
              <a:solidFill>
                <a:schemeClr val="bg1"/>
              </a:solidFill>
            </a:endParaRPr>
          </a:p>
        </xdr:txBody>
      </xdr:sp>
      <xdr:sp macro="" textlink="">
        <xdr:nvSpPr>
          <xdr:cNvPr id="27" name="TextBox 26">
            <a:extLst>
              <a:ext uri="{FF2B5EF4-FFF2-40B4-BE49-F238E27FC236}">
                <a16:creationId xmlns:a16="http://schemas.microsoft.com/office/drawing/2014/main" id="{590ED07D-CF15-5F07-3203-25F29D3018EB}"/>
              </a:ext>
            </a:extLst>
          </xdr:cNvPr>
          <xdr:cNvSpPr txBox="1"/>
        </xdr:nvSpPr>
        <xdr:spPr>
          <a:xfrm>
            <a:off x="1699402" y="1759786"/>
            <a:ext cx="1935193" cy="373814"/>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baseline="0">
                <a:solidFill>
                  <a:schemeClr val="bg1"/>
                </a:solidFill>
              </a:rPr>
              <a:t>AVG CALL SATISFACTION</a:t>
            </a:r>
            <a:endParaRPr lang="en-US" sz="1000" b="1">
              <a:solidFill>
                <a:schemeClr val="bg1"/>
              </a:solidFill>
            </a:endParaRPr>
          </a:p>
        </xdr:txBody>
      </xdr:sp>
    </xdr:grpSp>
    <xdr:clientData/>
  </xdr:twoCellAnchor>
  <xdr:twoCellAnchor editAs="oneCell">
    <xdr:from>
      <xdr:col>14</xdr:col>
      <xdr:colOff>319181</xdr:colOff>
      <xdr:row>13</xdr:row>
      <xdr:rowOff>99205</xdr:rowOff>
    </xdr:from>
    <xdr:to>
      <xdr:col>17</xdr:col>
      <xdr:colOff>1203874</xdr:colOff>
      <xdr:row>29</xdr:row>
      <xdr:rowOff>51046</xdr:rowOff>
    </xdr:to>
    <xdr:pic>
      <xdr:nvPicPr>
        <xdr:cNvPr id="28" name="Picture 27">
          <a:extLst>
            <a:ext uri="{FF2B5EF4-FFF2-40B4-BE49-F238E27FC236}">
              <a16:creationId xmlns:a16="http://schemas.microsoft.com/office/drawing/2014/main" id="{5949A9C8-EBE4-9EA2-A2AE-71FD1C12DB45}"/>
            </a:ext>
          </a:extLst>
        </xdr:cNvPr>
        <xdr:cNvPicPr>
          <a:picLocks noChangeAspect="1"/>
        </xdr:cNvPicPr>
      </xdr:nvPicPr>
      <xdr:blipFill>
        <a:blip xmlns:r="http://schemas.openxmlformats.org/officeDocument/2006/relationships" r:embed="rId6"/>
        <a:stretch>
          <a:fillRect/>
        </a:stretch>
      </xdr:blipFill>
      <xdr:spPr>
        <a:xfrm>
          <a:off x="12148152" y="2298941"/>
          <a:ext cx="4313690" cy="2884822"/>
        </a:xfrm>
        <a:prstGeom prst="rect">
          <a:avLst/>
        </a:prstGeom>
      </xdr:spPr>
    </xdr:pic>
    <xdr:clientData/>
  </xdr:twoCellAnchor>
  <xdr:twoCellAnchor>
    <xdr:from>
      <xdr:col>9</xdr:col>
      <xdr:colOff>135558</xdr:colOff>
      <xdr:row>43</xdr:row>
      <xdr:rowOff>4312</xdr:rowOff>
    </xdr:from>
    <xdr:to>
      <xdr:col>17</xdr:col>
      <xdr:colOff>1196916</xdr:colOff>
      <xdr:row>52</xdr:row>
      <xdr:rowOff>0</xdr:rowOff>
    </xdr:to>
    <xdr:graphicFrame macro="">
      <xdr:nvGraphicFramePr>
        <xdr:cNvPr id="29" name="Chart 28">
          <a:extLst>
            <a:ext uri="{FF2B5EF4-FFF2-40B4-BE49-F238E27FC236}">
              <a16:creationId xmlns:a16="http://schemas.microsoft.com/office/drawing/2014/main" id="{8281D3FF-522D-42FF-AC54-E0F86D6ED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194095</xdr:colOff>
      <xdr:row>9</xdr:row>
      <xdr:rowOff>118614</xdr:rowOff>
    </xdr:from>
    <xdr:to>
      <xdr:col>3</xdr:col>
      <xdr:colOff>355841</xdr:colOff>
      <xdr:row>15</xdr:row>
      <xdr:rowOff>53915</xdr:rowOff>
    </xdr:to>
    <xdr:sp macro="" textlink="">
      <xdr:nvSpPr>
        <xdr:cNvPr id="30" name="Rectangle: Rounded Corners 29">
          <a:extLst>
            <a:ext uri="{FF2B5EF4-FFF2-40B4-BE49-F238E27FC236}">
              <a16:creationId xmlns:a16="http://schemas.microsoft.com/office/drawing/2014/main" id="{0283AAAF-178D-B67F-0973-9D9055D1E24B}"/>
            </a:ext>
          </a:extLst>
        </xdr:cNvPr>
        <xdr:cNvSpPr/>
      </xdr:nvSpPr>
      <xdr:spPr>
        <a:xfrm>
          <a:off x="194095" y="1585104"/>
          <a:ext cx="1412576" cy="1035170"/>
        </a:xfrm>
        <a:prstGeom prst="roundRect">
          <a:avLst/>
        </a:prstGeom>
        <a:gradFill flip="none" rotWithShape="1">
          <a:gsLst>
            <a:gs pos="0">
              <a:srgbClr val="44546A">
                <a:shade val="30000"/>
                <a:satMod val="115000"/>
              </a:srgbClr>
            </a:gs>
            <a:gs pos="50000">
              <a:srgbClr val="44546A">
                <a:shade val="67500"/>
                <a:satMod val="115000"/>
              </a:srgbClr>
            </a:gs>
            <a:gs pos="100000">
              <a:srgbClr val="44546A">
                <a:shade val="100000"/>
                <a:satMod val="115000"/>
              </a:srgbClr>
            </a:gs>
          </a:gsLst>
          <a:lin ang="0" scaled="1"/>
          <a:tileRect/>
        </a:gra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Call Center Dashboard</a:t>
          </a:r>
        </a:p>
      </xdr:txBody>
    </xdr:sp>
    <xdr:clientData/>
  </xdr:twoCellAnchor>
  <xdr:twoCellAnchor editAs="oneCell">
    <xdr:from>
      <xdr:col>1</xdr:col>
      <xdr:colOff>32350</xdr:colOff>
      <xdr:row>1</xdr:row>
      <xdr:rowOff>0</xdr:rowOff>
    </xdr:from>
    <xdr:to>
      <xdr:col>3</xdr:col>
      <xdr:colOff>483080</xdr:colOff>
      <xdr:row>10</xdr:row>
      <xdr:rowOff>51757</xdr:rowOff>
    </xdr:to>
    <xdr:pic>
      <xdr:nvPicPr>
        <xdr:cNvPr id="32" name="Graphic 31" descr="Call center with solid fill">
          <a:extLst>
            <a:ext uri="{FF2B5EF4-FFF2-40B4-BE49-F238E27FC236}">
              <a16:creationId xmlns:a16="http://schemas.microsoft.com/office/drawing/2014/main" id="{A54FE9BF-4538-06C9-0571-0B4A097A52D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2350" y="0"/>
          <a:ext cx="1701560" cy="1701560"/>
        </a:xfrm>
        <a:prstGeom prst="rect">
          <a:avLst/>
        </a:prstGeom>
      </xdr:spPr>
    </xdr:pic>
    <xdr:clientData/>
  </xdr:twoCellAnchor>
  <xdr:twoCellAnchor>
    <xdr:from>
      <xdr:col>1</xdr:col>
      <xdr:colOff>204877</xdr:colOff>
      <xdr:row>35</xdr:row>
      <xdr:rowOff>129396</xdr:rowOff>
    </xdr:from>
    <xdr:to>
      <xdr:col>3</xdr:col>
      <xdr:colOff>377406</xdr:colOff>
      <xdr:row>52</xdr:row>
      <xdr:rowOff>10783</xdr:rowOff>
    </xdr:to>
    <xdr:sp macro="" textlink="">
      <xdr:nvSpPr>
        <xdr:cNvPr id="33" name="Rectangle: Diagonal Corners Rounded 32">
          <a:extLst>
            <a:ext uri="{FF2B5EF4-FFF2-40B4-BE49-F238E27FC236}">
              <a16:creationId xmlns:a16="http://schemas.microsoft.com/office/drawing/2014/main" id="{87599377-E12A-CAF9-79DA-3454E56617F6}"/>
            </a:ext>
          </a:extLst>
        </xdr:cNvPr>
        <xdr:cNvSpPr/>
      </xdr:nvSpPr>
      <xdr:spPr>
        <a:xfrm>
          <a:off x="204877" y="6361981"/>
          <a:ext cx="1423359" cy="3504481"/>
        </a:xfrm>
        <a:prstGeom prst="round2DiagRect">
          <a:avLst/>
        </a:prstGeom>
        <a:gradFill flip="none" rotWithShape="1">
          <a:gsLst>
            <a:gs pos="0">
              <a:srgbClr val="44546A">
                <a:shade val="30000"/>
                <a:satMod val="115000"/>
              </a:srgbClr>
            </a:gs>
            <a:gs pos="50000">
              <a:srgbClr val="44546A">
                <a:shade val="67500"/>
                <a:satMod val="115000"/>
              </a:srgbClr>
            </a:gs>
            <a:gs pos="100000">
              <a:srgbClr val="44546A">
                <a:shade val="100000"/>
                <a:satMod val="115000"/>
              </a:srgbClr>
            </a:gs>
          </a:gsLst>
          <a:lin ang="13500000" scaled="1"/>
          <a:tileRect/>
        </a:gradFill>
        <a:effectLst>
          <a:glow rad="101600">
            <a:srgbClr val="44546A">
              <a:alpha val="60000"/>
            </a:srgbClr>
          </a:glow>
        </a:effectLst>
        <a:scene3d>
          <a:camera prst="orthographicFront">
            <a:rot lat="0" lon="0" rev="0"/>
          </a:camera>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431321</xdr:colOff>
      <xdr:row>45</xdr:row>
      <xdr:rowOff>172529</xdr:rowOff>
    </xdr:from>
    <xdr:to>
      <xdr:col>3</xdr:col>
      <xdr:colOff>94891</xdr:colOff>
      <xdr:row>50</xdr:row>
      <xdr:rowOff>170373</xdr:rowOff>
    </xdr:to>
    <xdr:pic>
      <xdr:nvPicPr>
        <xdr:cNvPr id="35" name="Graphic 34" descr="Group of people with solid fill">
          <a:extLst>
            <a:ext uri="{FF2B5EF4-FFF2-40B4-BE49-F238E27FC236}">
              <a16:creationId xmlns:a16="http://schemas.microsoft.com/office/drawing/2014/main" id="{D8A22385-5D78-2B5D-95A8-802A02CC4E6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31321" y="8745029"/>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HINKPAD L590" refreshedDate="45487.54617465278" createdVersion="3" refreshedVersion="8" minRefreshableVersion="3" recordCount="0" tupleCache="1" supportSubquery="1" supportAdvancedDrill="1" xr:uid="{0928D795-382F-46BC-AE91-4AE9567B4F93}">
  <cacheSource type="external" connectionId="4"/>
  <cacheFields count="5">
    <cacheField name="[CallRecordsTable].[Date].[Date]" caption="Date" numFmtId="0" hierarchy="2" level="1">
      <sharedItems count="2">
        <s v="[CallRecordsTable].[Date].&amp;[2022-01-01T00:00:00]" c="1/1/2022"/>
        <s v="[CallRecordsTable].[Date].&amp;[2023-01-01T00:00:00]" c="1/1/2023"/>
      </sharedItems>
    </cacheField>
    <cacheField name="[LocationTable].[Country].[Country]" caption="Country" numFmtId="0" hierarchy="21" level="1">
      <sharedItems count="8">
        <s v="[LocationTable].[Country].&amp;[United Kingdom]" c="United Kingdom"/>
        <s v="[LocationTable].[Country].&amp;[Portugal]" c="Portugal"/>
        <s v="[LocationTable].[Country].&amp;[Italy]" c="Italy"/>
        <s v="[LocationTable].[Country].&amp;[Germany]" c="Germany"/>
        <s v="[LocationTable].[Country].&amp;[Argentina]" c="Argentina"/>
        <s v="[LocationTable].[Country].&amp;[USA]" c="USA"/>
        <s v="[LocationTable].[Country].&amp;[Switzerland]" c="Switzerland"/>
        <s v="[LocationTable].[Country].&amp;[Sweden]" c="Sweden"/>
      </sharedItems>
    </cacheField>
    <cacheField name="[CallRecordsTable].[Sector].[Sector]" caption="Sector" numFmtId="0" hierarchy="11" level="1">
      <sharedItems count="6">
        <s v="[CallRecordsTable].[Sector].&amp;[Other]" c="Other"/>
        <s v="[CallRecordsTable].[Sector].&amp;[Government]" c="Government"/>
        <s v="[CallRecordsTable].[Sector].&amp;[Cross-Industry]" c="Cross-Industry"/>
        <s v="[CallRecordsTable].[Sector].&amp;[Services]" c="Services"/>
        <s v="[CallRecordsTable].[Sector].&amp;[Retail]" c="Retail"/>
        <s v="[CallRecordsTable].[Sector].&amp;[Healthcare]" c="Healthcare"/>
      </sharedItems>
    </cacheField>
    <cacheField name="[Measures].[MeasuresLevel]" caption="MeasuresLevel" numFmtId="0" hierarchy="23">
      <sharedItems count="3">
        <s v="[Measures].[Distinct Count of CallID]" c="Distinct Count of CallID"/>
        <s v="[Measures].[Average of Handling_Time_inMinutes]" c="Average of Handling_Time_inMinutes"/>
        <s v="[Measures].[Average of CallSatisfaction]" c="Average of CallSatisfaction"/>
      </sharedItems>
    </cacheField>
    <cacheField name="[LocationTable].[Region].[Region]" caption="Region" numFmtId="0" hierarchy="22" level="1">
      <sharedItems count="5">
        <s v="[LocationTable].[Region].&amp;[America]" c="America"/>
        <s v="[LocationTable].[Region].&amp;[Argentina]" c="Argentina"/>
        <s v="[LocationTable].[Region].&amp;[Europe]" c="Europe"/>
        <s v="[LocationTable].[Region].&amp;[United Kingdom]" c="United Kingdom"/>
        <s v="[LocationTable].[Region].&amp;[Switzerland]" c="Switzerland"/>
      </sharedItems>
    </cacheField>
  </cacheFields>
  <cacheHierarchies count="52">
    <cacheHierarchy uniqueName="[CallRecordsTable].[Year]" caption="Year" attribute="1" defaultMemberUniqueName="[CallRecordsTable].[Year].[All]" allUniqueName="[CallRecordsTable].[Year].[All]" dimensionUniqueName="[CallRecordsTable]" displayFolder="" count="2" memberValueDatatype="20" unbalanced="0"/>
    <cacheHierarchy uniqueName="[CallRecordsTable].[CallID]" caption="CallID" attribute="1" defaultMemberUniqueName="[CallRecordsTable].[CallID].[All]" allUniqueName="[CallRecordsTable].[CallID].[All]" dimensionUniqueName="[CallRecordsTable]" displayFolder="" count="2"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fieldsUsage count="2">
        <fieldUsage x="-1"/>
        <fieldUsage x="0"/>
      </fieldsUsage>
    </cacheHierarchy>
    <cacheHierarchy uniqueName="[CallRecordsTable].[CallStarts]" caption="CallStarts" attribute="1" time="1" defaultMemberUniqueName="[CallRecordsTable].[CallStarts].[All]" allUniqueName="[CallRecordsTable].[CallStarts].[All]" dimensionUniqueName="[CallRecordsTable]" displayFolder="" count="2" memberValueDatatype="7" unbalanced="0"/>
    <cacheHierarchy uniqueName="[CallRecordsTable].[CallEnds]" caption="CallEnds" attribute="1" time="1" defaultMemberUniqueName="[CallRecordsTable].[CallEnds].[All]" allUniqueName="[CallRecordsTable].[CallEnds].[All]" dimensionUniqueName="[CallRecordsTable]" displayFolder="" count="2" memberValueDatatype="7" unbalanced="0"/>
    <cacheHierarchy uniqueName="[CallRecordsTable].[CustomerAcc]" caption="CustomerAcc" attribute="1" defaultMemberUniqueName="[CallRecordsTable].[CustomerAcc].[All]" allUniqueName="[CallRecordsTable].[CustomerAcc].[All]" dimensionUniqueName="[CallRecordsTable]" displayFolder="" count="2" memberValueDatatype="130" unbalanced="0"/>
    <cacheHierarchy uniqueName="[CallRecordsTable].[CustomerAge]" caption="CustomerAge" attribute="1" defaultMemberUniqueName="[CallRecordsTable].[CustomerAge].[All]" allUniqueName="[CallRecordsTable].[CustomerAge].[All]" dimensionUniqueName="[CallRecordsTable]" displayFolder="" count="2" memberValueDatatype="20" unbalanced="0"/>
    <cacheHierarchy uniqueName="[CallRecordsTable].[AgeGroup]" caption="AgeGroup" attribute="1" defaultMemberUniqueName="[CallRecordsTable].[AgeGroup].[All]" allUniqueName="[CallRecordsTable].[AgeGroup].[All]" dimensionUniqueName="[CallRecordsTable]" displayFolder="" count="2"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2" memberValueDatatype="130" unbalanced="0"/>
    <cacheHierarchy uniqueName="[CallRecordsTable].[OperatorID]" caption="OperatorID" attribute="1" defaultMemberUniqueName="[CallRecordsTable].[OperatorID].[All]" allUniqueName="[CallRecordsTable].[OperatorID].[All]" dimensionUniqueName="[CallRecordsTable]" displayFolder="" count="2" memberValueDatatype="130" unbalanced="0"/>
    <cacheHierarchy uniqueName="[CallRecordsTable].[LocationID]" caption="LocationID" attribute="1" defaultMemberUniqueName="[CallRecordsTable].[LocationID].[All]" allUniqueName="[CallRecordsTable].[LocationID].[All]" dimensionUniqueName="[CallRecordsTable]" displayFolder="" count="2" memberValueDatatype="130" unbalanced="0"/>
    <cacheHierarchy uniqueName="[CallRecordsTable].[Sector]" caption="Sector" attribute="1" defaultMemberUniqueName="[CallRecordsTable].[Sector].[All]" allUniqueName="[CallRecordsTable].[Sector].[All]" allCaption="All" dimensionUniqueName="[CallRecordsTable]" displayFolder="" count="2" memberValueDatatype="130" unbalanced="0">
      <fieldsUsage count="2">
        <fieldUsage x="-1"/>
        <fieldUsage x="2"/>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2"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2"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2" memberValueDatatype="5" unbalanced="0"/>
    <cacheHierarchy uniqueName="[CallRecordsTable].[Date (Year)]" caption="Date (Year)" attribute="1" defaultMemberUniqueName="[CallRecordsTable].[Date (Year)].[All]" allUniqueName="[CallRecordsTable].[Date (Year)].[All]" dimensionUniqueName="[CallRecordsTable]" displayFolder="" count="2" memberValueDatatype="130" unbalanced="0"/>
    <cacheHierarchy uniqueName="[CallRecordsTable].[Date (Quarter)]" caption="Date (Quarter)" attribute="1" defaultMemberUniqueName="[CallRecordsTable].[Date (Quarter)].[All]" allUniqueName="[CallRecordsTable].[Date (Quarter)].[All]" dimensionUniqueName="[CallRecordsTable]" displayFolder="" count="2" memberValueDatatype="130" unbalanced="0"/>
    <cacheHierarchy uniqueName="[CallRecordsTable].[Date (Month)]" caption="Date (Month)" attribute="1" defaultMemberUniqueName="[CallRecordsTable].[Date (Month)].[All]" allUniqueName="[CallRecordsTable].[Date (Month)].[All]" dimensionUniqueName="[CallRecordsTable]" displayFolder="" count="2" memberValueDatatype="130" unbalanced="0"/>
    <cacheHierarchy uniqueName="[LocationTable].[LocationID]" caption="LocationID" attribute="1" defaultMemberUniqueName="[LocationTable].[LocationID].[All]" allUniqueName="[LocationTable].[LocationID].[All]" dimensionUniqueName="[LocationTable]" displayFolder="" count="2" memberValueDatatype="130" unbalanced="0"/>
    <cacheHierarchy uniqueName="[LocationTable].[Location_Name]" caption="Location_Name" attribute="1" defaultMemberUniqueName="[LocationTable].[Location_Name].[All]" allUniqueName="[LocationTable].[Location_Name].[All]" dimensionUniqueName="[LocationTable]" displayFolder="" count="2" memberValueDatatype="130" unbalanced="0"/>
    <cacheHierarchy uniqueName="[LocationTable].[City]" caption="City" attribute="1" defaultMemberUniqueName="[LocationTable].[City].[All]" allUniqueName="[LocationTable].[City].[All]" allCaption="All" dimensionUniqueName="[LocationTable]" displayFolder="" count="2" memberValueDatatype="130" unbalanced="0"/>
    <cacheHierarchy uniqueName="[LocationTable].[Country]" caption="Country" attribute="1" defaultMemberUniqueName="[LocationTable].[Country].[All]" allUniqueName="[LocationTable].[Country].[All]" allCaption="All" dimensionUniqueName="[LocationTable]" displayFolder="" count="2" memberValueDatatype="130" unbalanced="0">
      <fieldsUsage count="2">
        <fieldUsage x="-1"/>
        <fieldUsage x="1"/>
      </fieldsUsage>
    </cacheHierarchy>
    <cacheHierarchy uniqueName="[LocationTable].[Region]" caption="Region" attribute="1" defaultMemberUniqueName="[LocationTable].[Region].[All]" allUniqueName="[LocationTable].[Region].[All]" allCaption="All" dimensionUniqueName="[LocationTable]" displayFolder="" count="2" memberValueDatatype="130" unbalanced="0">
      <fieldsUsage count="2">
        <fieldUsage x="-1"/>
        <fieldUsage x="4"/>
      </fieldsUsage>
    </cacheHierarchy>
    <cacheHierarchy uniqueName="[Measures]" caption="Measures" attribute="1" keyAttribute="1" defaultMemberUniqueName="[Measures].[__No measures defined]" dimensionUniqueName="[Measures]" displayFolder="" measures="1" count="1" memberValueDatatype="130" unbalanced="0">
      <fieldsUsage count="1">
        <fieldUsage x="3"/>
      </fieldsUsage>
    </cacheHierarchy>
    <cacheHierarchy uniqueName="[Range].[Row Labels]" caption="Row Labels" attribute="1" defaultMemberUniqueName="[Range].[Row Labels].[All]" allUniqueName="[Range].[Row Labels].[All]" dimensionUniqueName="[Range]" displayFolder="" count="2" memberValueDatatype="130" unbalanced="0"/>
    <cacheHierarchy uniqueName="[Range].[Cross-Industry]" caption="Cross-Industry" attribute="1" defaultMemberUniqueName="[Range].[Cross-Industry].[All]" allUniqueName="[Range].[Cross-Industry].[All]" dimensionUniqueName="[Range]" displayFolder="" count="2" memberValueDatatype="20" unbalanced="0"/>
    <cacheHierarchy uniqueName="[Range].[Government]" caption="Government" attribute="1" defaultMemberUniqueName="[Range].[Government].[All]" allUniqueName="[Range].[Government].[All]" dimensionUniqueName="[Range]" displayFolder="" count="2" memberValueDatatype="20" unbalanced="0"/>
    <cacheHierarchy uniqueName="[Range].[Healthcare]" caption="Healthcare" attribute="1" defaultMemberUniqueName="[Range].[Healthcare].[All]" allUniqueName="[Range].[Healthcare].[All]" dimensionUniqueName="[Range]" displayFolder="" count="2" memberValueDatatype="20" unbalanced="0"/>
    <cacheHierarchy uniqueName="[Range].[Other]" caption="Other" attribute="1" defaultMemberUniqueName="[Range].[Other].[All]" allUniqueName="[Range].[Other].[All]" dimensionUniqueName="[Range]" displayFolder="" count="2" memberValueDatatype="20" unbalanced="0"/>
    <cacheHierarchy uniqueName="[Range].[Retail]" caption="Retail" attribute="1" defaultMemberUniqueName="[Range].[Retail].[All]" allUniqueName="[Range].[Retail].[All]" dimensionUniqueName="[Range]" displayFolder="" count="2" memberValueDatatype="20" unbalanced="0"/>
    <cacheHierarchy uniqueName="[Range].[Services]" caption="Services" attribute="1" defaultMemberUniqueName="[Range].[Services].[All]" allUniqueName="[Range].[Services].[All]" dimensionUniqueName="[Range]" displayFolder="" count="2" memberValueDatatype="20" unbalanced="0"/>
    <cacheHierarchy uniqueName="[StaffTable].[PersonID]" caption="PersonID" attribute="1" defaultMemberUniqueName="[StaffTable].[PersonID].[All]" allUniqueName="[StaffTable].[PersonID].[All]" dimensionUniqueName="[StaffTable]" displayFolder="" count="2" memberValueDatatype="130" unbalanced="0"/>
    <cacheHierarchy uniqueName="[StaffTable].[First Name]" caption="First Name" attribute="1" defaultMemberUniqueName="[StaffTable].[First Name].[All]" allUniqueName="[StaffTable].[First Name].[All]" dimensionUniqueName="[StaffTable]" displayFolder="" count="2" memberValueDatatype="130" unbalanced="0"/>
    <cacheHierarchy uniqueName="[StaffTable].[Surname]" caption="Surname" attribute="1" defaultMemberUniqueName="[StaffTable].[Surname].[All]" allUniqueName="[StaffTable].[Surname].[All]" dimensionUniqueName="[StaffTable]" displayFolder="" count="2" memberValueDatatype="130" unbalanced="0"/>
    <cacheHierarchy uniqueName="[StaffTable].[Fullname]" caption="Fullname" attribute="1" defaultMemberUniqueName="[StaffTable].[Fullname].[All]" allUniqueName="[StaffTable].[Fullname].[All]" dimensionUniqueName="[StaffTable]" displayFolder="" count="2"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2"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4"/>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tupleCache>
    <entries count="693">
      <n v="37">
        <tpls c="6">
          <tpl hier="2" item="0"/>
          <tpl fld="2" item="1"/>
          <tpl hier="20" item="1"/>
          <tpl fld="1" item="1"/>
          <tpl hier="22" item="2"/>
          <tpl fld="3" item="0"/>
        </tpls>
      </n>
      <n v="27">
        <tpls c="6">
          <tpl hier="2" item="0"/>
          <tpl fld="2" item="2"/>
          <tpl hier="20" item="1"/>
          <tpl fld="1" item="2"/>
          <tpl hier="22" item="2"/>
          <tpl fld="3" item="0"/>
        </tpls>
      </n>
      <n v="65">
        <tpls c="6">
          <tpl hier="2" item="0"/>
          <tpl fld="2" item="0"/>
          <tpl hier="20" item="1"/>
          <tpl fld="1" item="0"/>
          <tpl hier="22" item="2"/>
          <tpl fld="3" item="0"/>
        </tpls>
      </n>
      <n v="31">
        <tpls c="6">
          <tpl hier="2" item="0"/>
          <tpl fld="2" item="2"/>
          <tpl hier="20" item="1"/>
          <tpl fld="1" item="1"/>
          <tpl hier="22" item="2"/>
          <tpl fld="3" item="0"/>
        </tpls>
      </n>
      <n v="206">
        <tpls c="6">
          <tpl hier="2" item="0"/>
          <tpl hier="11" item="4294967295"/>
          <tpl hier="20" item="1"/>
          <tpl fld="1" item="3"/>
          <tpl hier="22" item="2"/>
          <tpl fld="3" item="0"/>
        </tpls>
      </n>
      <n v="133">
        <tpls c="6">
          <tpl hier="2" item="0"/>
          <tpl fld="2" item="0"/>
          <tpl hier="20" item="1"/>
          <tpl fld="1" item="5"/>
          <tpl hier="22" item="2"/>
          <tpl fld="3" item="0"/>
        </tpls>
      </n>
      <n v="200">
        <tpls c="6">
          <tpl hier="2" item="0"/>
          <tpl hier="11" item="4294967295"/>
          <tpl hier="20" item="1"/>
          <tpl fld="1" item="2"/>
          <tpl hier="22" item="2"/>
          <tpl fld="3" item="0"/>
        </tpls>
      </n>
      <n v="46">
        <tpls c="6">
          <tpl hier="2" item="0"/>
          <tpl fld="2" item="3"/>
          <tpl hier="20" item="1"/>
          <tpl fld="1" item="3"/>
          <tpl hier="22" item="2"/>
          <tpl fld="3" item="0"/>
        </tpls>
      </n>
      <n v="223">
        <tpls c="6">
          <tpl hier="2" item="0"/>
          <tpl hier="11" item="4294967295"/>
          <tpl hier="20" item="1"/>
          <tpl fld="1" item="1"/>
          <tpl hier="22" item="2"/>
          <tpl fld="3" item="0"/>
        </tpls>
      </n>
      <n v="25">
        <tpls c="6">
          <tpl hier="2" item="0"/>
          <tpl fld="2" item="3"/>
          <tpl hier="20" item="1"/>
          <tpl fld="1" item="2"/>
          <tpl hier="22" item="2"/>
          <tpl fld="3" item="0"/>
        </tpls>
      </n>
      <n v="65">
        <tpls c="6">
          <tpl hier="2" item="0"/>
          <tpl fld="2" item="0"/>
          <tpl hier="20" item="1"/>
          <tpl fld="1" item="4"/>
          <tpl hier="22" item="2"/>
          <tpl fld="3" item="0"/>
        </tpls>
      </n>
      <n v="19">
        <tpls c="6">
          <tpl hier="2" item="0"/>
          <tpl fld="2" item="4"/>
          <tpl hier="20" item="1"/>
          <tpl fld="1" item="2"/>
          <tpl hier="22" item="2"/>
          <tpl fld="3" item="0"/>
        </tpls>
      </n>
      <n v="12.30391414141414">
        <tpls c="6">
          <tpl hier="2" item="0"/>
          <tpl fld="2" item="2"/>
          <tpl hier="20" item="1"/>
          <tpl hier="21" item="3"/>
          <tpl hier="22" item="2"/>
          <tpl fld="3" item="1"/>
        </tpls>
      </n>
      <n v="0.50540995757469453">
        <tpls c="6">
          <tpl hier="2" item="0"/>
          <tpl fld="2" item="2"/>
          <tpl hier="20" item="1"/>
          <tpl hier="21" item="3"/>
          <tpl hier="22" item="2"/>
          <tpl fld="3" item="2"/>
        </tpls>
      </n>
      <n v="13.137492728330432">
        <tpls c="6">
          <tpl hier="2" item="0"/>
          <tpl fld="2" item="0"/>
          <tpl hier="20" item="1"/>
          <tpl hier="21" item="3"/>
          <tpl hier="22" item="2"/>
          <tpl fld="3" item="1"/>
        </tpls>
      </n>
      <n v="0.49188154983865728">
        <tpls c="6">
          <tpl hier="2" item="0"/>
          <tpl fld="2" item="0"/>
          <tpl hier="20" item="1"/>
          <tpl hier="21" item="3"/>
          <tpl hier="22" item="2"/>
          <tpl fld="3" item="2"/>
        </tpls>
      </n>
      <n v="13.376370614035089">
        <tpls c="6">
          <tpl hier="2" item="0"/>
          <tpl fld="2" item="3"/>
          <tpl hier="20" item="1"/>
          <tpl hier="21" item="3"/>
          <tpl hier="22" item="2"/>
          <tpl fld="3" item="1"/>
        </tpls>
      </n>
      <n v="0.50542841152912987">
        <tpls c="6">
          <tpl hier="2" item="0"/>
          <tpl fld="2" item="3"/>
          <tpl hier="20" item="1"/>
          <tpl hier="21" item="3"/>
          <tpl hier="22" item="2"/>
          <tpl fld="3" item="2"/>
        </tpls>
      </n>
      <n v="13.410409356725147">
        <tpls c="6">
          <tpl hier="2" item="0"/>
          <tpl fld="2" item="1"/>
          <tpl hier="20" item="1"/>
          <tpl hier="21" item="3"/>
          <tpl hier="22" item="2"/>
          <tpl fld="3" item="1"/>
        </tpls>
      </n>
      <n v="0.47986400482457198">
        <tpls c="6">
          <tpl hier="2" item="0"/>
          <tpl fld="2" item="1"/>
          <tpl hier="20" item="1"/>
          <tpl hier="21" item="3"/>
          <tpl hier="22" item="2"/>
          <tpl fld="3" item="2"/>
        </tpls>
      </n>
      <n v="12.978641975308635">
        <tpls c="6">
          <tpl hier="2" item="0"/>
          <tpl fld="2" item="5"/>
          <tpl hier="20" item="1"/>
          <tpl hier="21" item="3"/>
          <tpl hier="22" item="2"/>
          <tpl fld="3" item="1"/>
        </tpls>
      </n>
      <n v="0.51082623127169591">
        <tpls c="6">
          <tpl hier="2" item="0"/>
          <tpl fld="2" item="5"/>
          <tpl hier="20" item="1"/>
          <tpl hier="21" item="3"/>
          <tpl hier="22" item="2"/>
          <tpl fld="3" item="2"/>
        </tpls>
      </n>
      <n v="12.369809203142536">
        <tpls c="6">
          <tpl hier="2" item="0"/>
          <tpl fld="2" item="4"/>
          <tpl hier="20" item="1"/>
          <tpl hier="21" item="3"/>
          <tpl hier="22" item="2"/>
          <tpl fld="3" item="1"/>
        </tpls>
      </n>
      <n v="0.48660879325660994">
        <tpls c="6">
          <tpl hier="2" item="0"/>
          <tpl fld="2" item="4"/>
          <tpl hier="20" item="1"/>
          <tpl hier="21" item="3"/>
          <tpl hier="22" item="2"/>
          <tpl fld="3" item="2"/>
        </tpls>
      </n>
      <n v="12.966616491052003">
        <tpls c="6">
          <tpl hier="2" item="0"/>
          <tpl hier="11" item="4294967295"/>
          <tpl hier="20" item="1"/>
          <tpl hier="21" item="3"/>
          <tpl hier="22" item="2"/>
          <tpl fld="3" item="1"/>
        </tpls>
      </n>
      <n v="0.49580217229187135">
        <tpls c="6">
          <tpl hier="2" item="0"/>
          <tpl hier="11" item="4294967295"/>
          <tpl hier="20" item="1"/>
          <tpl hier="21" item="3"/>
          <tpl hier="22" item="2"/>
          <tpl fld="3" item="2"/>
        </tpls>
      </n>
      <n v="27">
        <tpls c="6">
          <tpl hier="2" item="0"/>
          <tpl fld="2" item="2"/>
          <tpl hier="20" item="1"/>
          <tpl fld="1" item="3"/>
          <tpl hier="22" item="2"/>
          <tpl fld="3" item="0"/>
        </tpls>
      </n>
      <n v="29">
        <tpls c="6">
          <tpl hier="2" item="0"/>
          <tpl fld="2" item="1"/>
          <tpl hier="20" item="1"/>
          <tpl fld="1" item="2"/>
          <tpl hier="22" item="2"/>
          <tpl fld="3" item="0"/>
        </tpls>
      </n>
      <n v="23">
        <tpls c="6">
          <tpl hier="2" item="0"/>
          <tpl fld="2" item="5"/>
          <tpl hier="20" item="1"/>
          <tpl fld="1" item="1"/>
          <tpl hier="22" item="2"/>
          <tpl fld="3" item="0"/>
        </tpls>
      </n>
      <n v="58">
        <tpls c="6">
          <tpl hier="2" item="0"/>
          <tpl fld="2" item="0"/>
          <tpl hier="20" item="1"/>
          <tpl fld="1" item="7"/>
          <tpl hier="22" item="2"/>
          <tpl fld="3" item="0"/>
        </tpls>
      </n>
      <n v="25">
        <tpls c="6">
          <tpl hier="2" item="0"/>
          <tpl fld="2" item="4"/>
          <tpl hier="20" item="1"/>
          <tpl fld="1" item="6"/>
          <tpl hier="22" item="2"/>
          <tpl fld="3" item="0"/>
        </tpls>
      </n>
      <n v="40">
        <tpls c="6">
          <tpl hier="2" item="0"/>
          <tpl fld="2" item="3"/>
          <tpl hier="20" item="1"/>
          <tpl fld="1" item="0"/>
          <tpl hier="22" item="2"/>
          <tpl fld="3" item="0"/>
        </tpls>
      </n>
      <n v="445">
        <tpls c="6">
          <tpl hier="2" item="0"/>
          <tpl hier="11" item="4294967295"/>
          <tpl hier="20" item="1"/>
          <tpl fld="1" item="5"/>
          <tpl hier="22" item="2"/>
          <tpl fld="3" item="0"/>
        </tpls>
      </n>
      <n v="31">
        <tpls c="6">
          <tpl hier="2" item="0"/>
          <tpl fld="2" item="5"/>
          <tpl hier="20" item="1"/>
          <tpl fld="1" item="2"/>
          <tpl hier="22" item="2"/>
          <tpl fld="3" item="0"/>
        </tpls>
      </n>
      <n v="264">
        <tpls c="6">
          <tpl hier="2" item="0"/>
          <tpl fld="2" item="2"/>
          <tpl hier="20" item="1"/>
          <tpl hier="21" item="4294967295"/>
          <tpl hier="22" item="2"/>
          <tpl fld="3" item="0"/>
        </tpls>
      </n>
      <n v="27">
        <tpls c="6">
          <tpl hier="2" item="0"/>
          <tpl fld="2" item="2"/>
          <tpl hier="20" item="1"/>
          <tpl fld="1" item="4"/>
          <tpl hier="22" item="2"/>
          <tpl fld="3" item="0"/>
        </tpls>
      </n>
      <n v="29">
        <tpls c="6">
          <tpl hier="2" item="0"/>
          <tpl fld="2" item="1"/>
          <tpl hier="20" item="1"/>
          <tpl fld="1" item="3"/>
          <tpl hier="22" item="2"/>
          <tpl fld="3" item="0"/>
        </tpls>
      </n>
      <n v="64">
        <tpls c="6">
          <tpl hier="2" item="0"/>
          <tpl fld="2" item="0"/>
          <tpl hier="20" item="1"/>
          <tpl fld="1" item="1"/>
          <tpl hier="22" item="2"/>
          <tpl fld="3" item="0"/>
        </tpls>
      </n>
      <n v="51">
        <tpls c="6">
          <tpl hier="2" item="0"/>
          <tpl fld="2" item="4"/>
          <tpl hier="20" item="1"/>
          <tpl fld="1" item="7"/>
          <tpl hier="22" item="2"/>
          <tpl fld="3" item="0"/>
        </tpls>
      </n>
      <n v="27">
        <tpls c="6">
          <tpl hier="2" item="0"/>
          <tpl fld="2" item="3"/>
          <tpl hier="20" item="1"/>
          <tpl fld="1" item="6"/>
          <tpl hier="22" item="2"/>
          <tpl fld="3" item="0"/>
        </tpls>
      </n>
      <n v="247">
        <tpls c="6">
          <tpl hier="2" item="0"/>
          <tpl hier="11" item="4294967295"/>
          <tpl hier="20" item="1"/>
          <tpl fld="1" item="0"/>
          <tpl hier="22" item="2"/>
          <tpl fld="3" item="0"/>
        </tpls>
      </n>
      <n v="36">
        <tpls c="6">
          <tpl hier="2" item="0"/>
          <tpl fld="2" item="1"/>
          <tpl hier="20" item="1"/>
          <tpl fld="1" item="4"/>
          <tpl hier="22" item="2"/>
          <tpl fld="3" item="0"/>
        </tpls>
      </n>
      <n v="19">
        <tpls c="6">
          <tpl hier="2" item="0"/>
          <tpl fld="2" item="5"/>
          <tpl hier="20" item="1"/>
          <tpl fld="1" item="3"/>
          <tpl hier="22" item="2"/>
          <tpl fld="3" item="0"/>
        </tpls>
      </n>
      <n v="69">
        <tpls c="6">
          <tpl hier="2" item="0"/>
          <tpl fld="2" item="0"/>
          <tpl hier="20" item="1"/>
          <tpl fld="1" item="2"/>
          <tpl hier="22" item="2"/>
          <tpl fld="3" item="0"/>
        </tpls>
      </n>
      <n v="33">
        <tpls c="6">
          <tpl hier="2" item="0"/>
          <tpl fld="2" item="4"/>
          <tpl hier="20" item="1"/>
          <tpl fld="1" item="1"/>
          <tpl hier="22" item="2"/>
          <tpl fld="3" item="0"/>
        </tpls>
      </n>
      <n v="21">
        <tpls c="6">
          <tpl hier="2" item="0"/>
          <tpl fld="2" item="3"/>
          <tpl hier="20" item="1"/>
          <tpl fld="1" item="7"/>
          <tpl hier="22" item="2"/>
          <tpl fld="3" item="0"/>
        </tpls>
      </n>
      <n v="202">
        <tpls c="6">
          <tpl hier="2" item="0"/>
          <tpl hier="11" item="4294967295"/>
          <tpl hier="20" item="1"/>
          <tpl fld="1" item="6"/>
          <tpl hier="22" item="2"/>
          <tpl fld="3" item="0"/>
        </tpls>
      </n>
      <n v="59">
        <tpls c="6">
          <tpl hier="2" item="0"/>
          <tpl fld="2" item="2"/>
          <tpl hier="20" item="1"/>
          <tpl fld="1" item="5"/>
          <tpl hier="22" item="2"/>
          <tpl fld="3" item="0"/>
        </tpls>
      </n>
      <n v="285">
        <tpls c="6">
          <tpl hier="2" item="0"/>
          <tpl fld="2" item="1"/>
          <tpl hier="20" item="1"/>
          <tpl hier="21" item="4294967295"/>
          <tpl hier="22" item="2"/>
          <tpl fld="3" item="0"/>
        </tpls>
      </n>
      <n v="56">
        <tpls c="6">
          <tpl hier="2" item="0"/>
          <tpl fld="2" item="0"/>
          <tpl hier="20" item="1"/>
          <tpl fld="1" item="3"/>
          <tpl hier="22" item="2"/>
          <tpl fld="3" item="0"/>
        </tpls>
      </n>
      <n v="35">
        <tpls c="6">
          <tpl hier="2" item="0"/>
          <tpl fld="2" item="3"/>
          <tpl hier="20" item="1"/>
          <tpl fld="1" item="1"/>
          <tpl hier="22" item="2"/>
          <tpl fld="3" item="0"/>
        </tpls>
      </n>
      <n v="232">
        <tpls c="6">
          <tpl hier="2" item="0"/>
          <tpl hier="11" item="4294967295"/>
          <tpl hier="20" item="1"/>
          <tpl fld="1" item="7"/>
          <tpl hier="22" item="2"/>
          <tpl fld="3" item="0"/>
        </tpls>
      </n>
      <n v="40">
        <tpls c="6">
          <tpl hier="2" item="0"/>
          <tpl fld="2" item="2"/>
          <tpl hier="20" item="1"/>
          <tpl fld="1" item="0"/>
          <tpl hier="22" item="2"/>
          <tpl fld="3" item="0"/>
        </tpls>
      </n>
      <n v="61">
        <tpls c="6">
          <tpl hier="2" item="0"/>
          <tpl fld="2" item="1"/>
          <tpl hier="20" item="1"/>
          <tpl fld="1" item="5"/>
          <tpl hier="22" item="2"/>
          <tpl fld="3" item="0"/>
        </tpls>
      </n>
      <n v="270">
        <tpls c="6">
          <tpl hier="2" item="0"/>
          <tpl fld="2" item="5"/>
          <tpl hier="20" item="1"/>
          <tpl hier="21" item="4294967295"/>
          <tpl hier="22" item="2"/>
          <tpl fld="3" item="0"/>
        </tpls>
      </n>
      <n v="573">
        <tpls c="6">
          <tpl hier="2" item="0"/>
          <tpl fld="2" item="0"/>
          <tpl hier="20" item="1"/>
          <tpl hier="21" item="4294967295"/>
          <tpl hier="22" item="2"/>
          <tpl fld="3" item="0"/>
        </tpls>
      </n>
      <n v="26">
        <tpls c="6">
          <tpl hier="2" item="0"/>
          <tpl fld="2" item="2"/>
          <tpl hier="20" item="1"/>
          <tpl fld="1" item="7"/>
          <tpl hier="22" item="2"/>
          <tpl fld="3" item="0"/>
        </tpls>
      </n>
      <n v="31">
        <tpls c="6">
          <tpl hier="2" item="0"/>
          <tpl fld="2" item="1"/>
          <tpl hier="20" item="1"/>
          <tpl fld="1" item="0"/>
          <tpl hier="22" item="2"/>
          <tpl fld="3" item="0"/>
        </tpls>
      </n>
      <n v="30">
        <tpls c="6">
          <tpl hier="2" item="0"/>
          <tpl fld="2" item="5"/>
          <tpl hier="20" item="1"/>
          <tpl fld="1" item="4"/>
          <tpl hier="22" item="2"/>
          <tpl fld="3" item="0"/>
        </tpls>
      </n>
      <n v="29">
        <tpls c="6">
          <tpl hier="2" item="0"/>
          <tpl fld="2" item="4"/>
          <tpl hier="20" item="1"/>
          <tpl fld="1" item="3"/>
          <tpl hier="22" item="2"/>
          <tpl fld="3" item="0"/>
        </tpls>
      </n>
      <n v="27">
        <tpls c="6">
          <tpl hier="2" item="0"/>
          <tpl fld="2" item="2"/>
          <tpl hier="20" item="1"/>
          <tpl fld="1" item="6"/>
          <tpl hier="22" item="2"/>
          <tpl fld="3" item="0"/>
        </tpls>
      </n>
      <n v="238">
        <tpls c="6">
          <tpl hier="2" item="0"/>
          <tpl hier="11" item="4294967295"/>
          <tpl hier="20" item="1"/>
          <tpl fld="1" item="4"/>
          <tpl hier="22" item="2"/>
          <tpl fld="3" item="0"/>
        </tpls>
      </n>
      <n v="1993">
        <tpls c="6">
          <tpl hier="2" item="0"/>
          <tpl hier="11" item="4294967295"/>
          <tpl hier="20" item="1"/>
          <tpl hier="21" item="4294967295"/>
          <tpl hier="22" item="2"/>
          <tpl fld="3" item="0"/>
        </tpls>
      </n>
      <n v="41">
        <tpls c="6">
          <tpl hier="2" item="0"/>
          <tpl fld="2" item="3"/>
          <tpl hier="20" item="1"/>
          <tpl fld="1" item="4"/>
          <tpl hier="22" item="2"/>
          <tpl fld="3" item="0"/>
        </tpls>
      </n>
      <n v="304">
        <tpls c="6">
          <tpl hier="2" item="0"/>
          <tpl fld="2" item="3"/>
          <tpl hier="20" item="1"/>
          <tpl hier="21" item="4294967295"/>
          <tpl hier="22" item="2"/>
          <tpl fld="3" item="0"/>
        </tpls>
      </n>
      <n v="69">
        <tpls c="6">
          <tpl hier="2" item="0"/>
          <tpl fld="2" item="3"/>
          <tpl hier="20" item="1"/>
          <tpl fld="1" item="5"/>
          <tpl hier="22" item="2"/>
          <tpl fld="3" item="0"/>
        </tpls>
      </n>
      <n v="28">
        <tpls c="6">
          <tpl hier="2" item="0"/>
          <tpl fld="2" item="1"/>
          <tpl hier="20" item="1"/>
          <tpl fld="1" item="6"/>
          <tpl hier="22" item="2"/>
          <tpl fld="3" item="0"/>
        </tpls>
      </n>
      <n v="32">
        <tpls c="6">
          <tpl hier="2" item="0"/>
          <tpl fld="2" item="5"/>
          <tpl hier="20" item="1"/>
          <tpl fld="1" item="6"/>
          <tpl hier="22" item="2"/>
          <tpl fld="3" item="0"/>
        </tpls>
      </n>
      <n v="63">
        <tpls c="6">
          <tpl hier="2" item="0"/>
          <tpl fld="2" item="0"/>
          <tpl hier="20" item="1"/>
          <tpl fld="1" item="6"/>
          <tpl hier="22" item="2"/>
          <tpl fld="3" item="0"/>
        </tpls>
      </n>
      <n v="39">
        <tpls c="6">
          <tpl hier="2" item="0"/>
          <tpl fld="2" item="4"/>
          <tpl hier="20" item="1"/>
          <tpl fld="1" item="4"/>
          <tpl hier="22" item="2"/>
          <tpl fld="3" item="0"/>
        </tpls>
      </n>
      <n v="297">
        <tpls c="6">
          <tpl hier="2" item="0"/>
          <tpl fld="2" item="4"/>
          <tpl hier="20" item="1"/>
          <tpl hier="21" item="4294967295"/>
          <tpl hier="22" item="2"/>
          <tpl fld="3" item="0"/>
        </tpls>
      </n>
      <n v="67">
        <tpls c="6">
          <tpl hier="2" item="0"/>
          <tpl fld="2" item="4"/>
          <tpl hier="20" item="1"/>
          <tpl fld="1" item="5"/>
          <tpl hier="22" item="2"/>
          <tpl fld="3" item="0"/>
        </tpls>
      </n>
      <n v="34">
        <tpls c="6">
          <tpl hier="2" item="0"/>
          <tpl fld="2" item="4"/>
          <tpl hier="20" item="1"/>
          <tpl fld="1" item="0"/>
          <tpl hier="22" item="2"/>
          <tpl fld="3" item="0"/>
        </tpls>
      </n>
      <n v="34">
        <tpls c="6">
          <tpl hier="2" item="0"/>
          <tpl fld="2" item="1"/>
          <tpl hier="20" item="1"/>
          <tpl fld="1" item="7"/>
          <tpl hier="22" item="2"/>
          <tpl fld="3" item="0"/>
        </tpls>
      </n>
      <n v="42">
        <tpls c="6">
          <tpl hier="2" item="0"/>
          <tpl fld="2" item="5"/>
          <tpl hier="20" item="1"/>
          <tpl fld="1" item="7"/>
          <tpl hier="22" item="2"/>
          <tpl fld="3" item="0"/>
        </tpls>
      </n>
      <n v="56">
        <tpls c="6">
          <tpl hier="2" item="0"/>
          <tpl fld="2" item="5"/>
          <tpl hier="20" item="1"/>
          <tpl fld="1" item="5"/>
          <tpl hier="22" item="2"/>
          <tpl fld="3" item="0"/>
        </tpls>
      </n>
      <n v="37">
        <tpls c="6">
          <tpl hier="2" item="0"/>
          <tpl fld="2" item="5"/>
          <tpl hier="20" item="1"/>
          <tpl fld="1" item="0"/>
          <tpl hier="22" item="2"/>
          <tpl fld="3" item="0"/>
        </tpls>
      </n>
      <m>
        <tpls c="6">
          <tpl hier="2" item="0"/>
          <tpl fld="2" item="1"/>
          <tpl hier="20" item="1"/>
          <tpl fld="1" item="1"/>
          <tpl hier="22" item="4"/>
          <tpl fld="3" item="0"/>
        </tpls>
      </m>
      <m>
        <tpls c="6">
          <tpl hier="2" item="0"/>
          <tpl fld="2" item="2"/>
          <tpl hier="20" item="1"/>
          <tpl fld="1" item="2"/>
          <tpl hier="22" item="4"/>
          <tpl fld="3" item="0"/>
        </tpls>
      </m>
      <m>
        <tpls c="6">
          <tpl hier="2" item="0"/>
          <tpl fld="2" item="0"/>
          <tpl hier="20" item="1"/>
          <tpl fld="1" item="0"/>
          <tpl hier="22" item="4"/>
          <tpl fld="3" item="0"/>
        </tpls>
      </m>
      <m>
        <tpls c="6">
          <tpl hier="2" item="0"/>
          <tpl fld="2" item="2"/>
          <tpl hier="20" item="1"/>
          <tpl fld="1" item="1"/>
          <tpl hier="22" item="4"/>
          <tpl fld="3" item="0"/>
        </tpls>
      </m>
      <m>
        <tpls c="6">
          <tpl hier="2" item="0"/>
          <tpl hier="11" item="4294967295"/>
          <tpl hier="20" item="1"/>
          <tpl fld="1" item="3"/>
          <tpl hier="22" item="4"/>
          <tpl fld="3" item="0"/>
        </tpls>
      </m>
      <n v="133">
        <tpls c="6">
          <tpl hier="2" item="0"/>
          <tpl fld="2" item="0"/>
          <tpl hier="20" item="1"/>
          <tpl fld="1" item="5"/>
          <tpl hier="22" item="4"/>
          <tpl fld="3" item="0"/>
        </tpls>
      </n>
      <m>
        <tpls c="6">
          <tpl hier="2" item="0"/>
          <tpl hier="11" item="4294967295"/>
          <tpl hier="20" item="1"/>
          <tpl fld="1" item="2"/>
          <tpl hier="22" item="4"/>
          <tpl fld="3" item="0"/>
        </tpls>
      </m>
      <m>
        <tpls c="6">
          <tpl hier="2" item="0"/>
          <tpl fld="2" item="3"/>
          <tpl hier="20" item="1"/>
          <tpl fld="1" item="3"/>
          <tpl hier="22" item="4"/>
          <tpl fld="3" item="0"/>
        </tpls>
      </m>
      <m>
        <tpls c="6">
          <tpl hier="2" item="0"/>
          <tpl hier="11" item="4294967295"/>
          <tpl hier="20" item="1"/>
          <tpl fld="1" item="1"/>
          <tpl hier="22" item="4"/>
          <tpl fld="3" item="0"/>
        </tpls>
      </m>
      <m>
        <tpls c="6">
          <tpl hier="2" item="0"/>
          <tpl fld="2" item="3"/>
          <tpl hier="20" item="1"/>
          <tpl fld="1" item="2"/>
          <tpl hier="22" item="4"/>
          <tpl fld="3" item="0"/>
        </tpls>
      </m>
      <m>
        <tpls c="6">
          <tpl hier="2" item="0"/>
          <tpl fld="2" item="0"/>
          <tpl hier="20" item="1"/>
          <tpl fld="1" item="4"/>
          <tpl hier="22" item="4"/>
          <tpl fld="3" item="0"/>
        </tpls>
      </m>
      <m>
        <tpls c="6">
          <tpl hier="2" item="0"/>
          <tpl fld="2" item="4"/>
          <tpl hier="20" item="1"/>
          <tpl fld="1" item="2"/>
          <tpl hier="22" item="4"/>
          <tpl fld="3" item="0"/>
        </tpls>
      </m>
      <n v="11.147175141242938">
        <tpls c="6">
          <tpl hier="2" item="0"/>
          <tpl fld="2" item="2"/>
          <tpl hier="20" item="1"/>
          <tpl hier="21" item="3"/>
          <tpl hier="22" item="4"/>
          <tpl fld="3" item="1"/>
        </tpls>
      </n>
      <n v="0.52402577505810033">
        <tpls c="6">
          <tpl hier="2" item="0"/>
          <tpl fld="2" item="2"/>
          <tpl hier="20" item="1"/>
          <tpl hier="21" item="3"/>
          <tpl hier="22" item="4"/>
          <tpl fld="3" item="2"/>
        </tpls>
      </n>
      <n v="13.621052631578943">
        <tpls c="6">
          <tpl hier="2" item="0"/>
          <tpl fld="2" item="0"/>
          <tpl hier="20" item="1"/>
          <tpl hier="21" item="3"/>
          <tpl hier="22" item="4"/>
          <tpl fld="3" item="1"/>
        </tpls>
      </n>
      <n v="0.4771375097684506">
        <tpls c="6">
          <tpl hier="2" item="0"/>
          <tpl fld="2" item="0"/>
          <tpl hier="20" item="1"/>
          <tpl hier="21" item="3"/>
          <tpl hier="22" item="4"/>
          <tpl fld="3" item="2"/>
        </tpls>
      </n>
      <n v="12.696135265700482">
        <tpls c="6">
          <tpl hier="2" item="0"/>
          <tpl fld="2" item="3"/>
          <tpl hier="20" item="1"/>
          <tpl hier="21" item="3"/>
          <tpl hier="22" item="4"/>
          <tpl fld="3" item="1"/>
        </tpls>
      </n>
      <n v="0.50209478476503189">
        <tpls c="6">
          <tpl hier="2" item="0"/>
          <tpl fld="2" item="3"/>
          <tpl hier="20" item="1"/>
          <tpl hier="21" item="3"/>
          <tpl hier="22" item="4"/>
          <tpl fld="3" item="2"/>
        </tpls>
      </n>
      <n v="13.918852459016392">
        <tpls c="6">
          <tpl hier="2" item="0"/>
          <tpl fld="2" item="1"/>
          <tpl hier="20" item="1"/>
          <tpl hier="21" item="3"/>
          <tpl hier="22" item="4"/>
          <tpl fld="3" item="1"/>
        </tpls>
      </n>
      <n v="0.4636877411594767">
        <tpls c="6">
          <tpl hier="2" item="0"/>
          <tpl fld="2" item="1"/>
          <tpl hier="20" item="1"/>
          <tpl hier="21" item="3"/>
          <tpl hier="22" item="4"/>
          <tpl fld="3" item="2"/>
        </tpls>
      </n>
      <n v="11.550892857142856">
        <tpls c="6">
          <tpl hier="2" item="0"/>
          <tpl fld="2" item="5"/>
          <tpl hier="20" item="1"/>
          <tpl hier="21" item="3"/>
          <tpl hier="22" item="4"/>
          <tpl fld="3" item="1"/>
        </tpls>
      </n>
      <n v="0.58624875355079509">
        <tpls c="6">
          <tpl hier="2" item="0"/>
          <tpl fld="2" item="5"/>
          <tpl hier="20" item="1"/>
          <tpl hier="21" item="3"/>
          <tpl hier="22" item="4"/>
          <tpl fld="3" item="2"/>
        </tpls>
      </n>
      <n v="14.056716417910449">
        <tpls c="6">
          <tpl hier="2" item="0"/>
          <tpl fld="2" item="4"/>
          <tpl hier="20" item="1"/>
          <tpl hier="21" item="3"/>
          <tpl hier="22" item="4"/>
          <tpl fld="3" item="1"/>
        </tpls>
      </n>
      <n v="0.46643525718558415">
        <tpls c="6">
          <tpl hier="2" item="0"/>
          <tpl fld="2" item="4"/>
          <tpl hier="20" item="1"/>
          <tpl hier="21" item="3"/>
          <tpl hier="22" item="4"/>
          <tpl fld="3" item="2"/>
        </tpls>
      </n>
      <n v="12.995543071161046">
        <tpls c="6">
          <tpl hier="2" item="0"/>
          <tpl hier="11" item="4294967295"/>
          <tpl hier="20" item="1"/>
          <tpl hier="21" item="3"/>
          <tpl hier="22" item="4"/>
          <tpl fld="3" item="1"/>
        </tpls>
      </n>
      <n v="0.4974997625110692">
        <tpls c="6">
          <tpl hier="2" item="0"/>
          <tpl hier="11" item="4294967295"/>
          <tpl hier="20" item="1"/>
          <tpl hier="21" item="3"/>
          <tpl hier="22" item="4"/>
          <tpl fld="3" item="2"/>
        </tpls>
      </n>
      <m>
        <tpls c="6">
          <tpl hier="2" item="0"/>
          <tpl fld="2" item="2"/>
          <tpl hier="20" item="1"/>
          <tpl fld="1" item="3"/>
          <tpl hier="22" item="4"/>
          <tpl fld="3" item="0"/>
        </tpls>
      </m>
      <m>
        <tpls c="6">
          <tpl hier="2" item="0"/>
          <tpl fld="2" item="1"/>
          <tpl hier="20" item="1"/>
          <tpl fld="1" item="2"/>
          <tpl hier="22" item="4"/>
          <tpl fld="3" item="0"/>
        </tpls>
      </m>
      <m>
        <tpls c="6">
          <tpl hier="2" item="0"/>
          <tpl fld="2" item="5"/>
          <tpl hier="20" item="1"/>
          <tpl fld="1" item="1"/>
          <tpl hier="22" item="4"/>
          <tpl fld="3" item="0"/>
        </tpls>
      </m>
      <m>
        <tpls c="6">
          <tpl hier="2" item="0"/>
          <tpl fld="2" item="0"/>
          <tpl hier="20" item="1"/>
          <tpl fld="1" item="7"/>
          <tpl hier="22" item="4"/>
          <tpl fld="3" item="0"/>
        </tpls>
      </m>
      <m>
        <tpls c="6">
          <tpl hier="2" item="0"/>
          <tpl fld="2" item="4"/>
          <tpl hier="20" item="1"/>
          <tpl fld="1" item="6"/>
          <tpl hier="22" item="4"/>
          <tpl fld="3" item="0"/>
        </tpls>
      </m>
      <m>
        <tpls c="6">
          <tpl hier="2" item="0"/>
          <tpl fld="2" item="3"/>
          <tpl hier="20" item="1"/>
          <tpl fld="1" item="0"/>
          <tpl hier="22" item="4"/>
          <tpl fld="3" item="0"/>
        </tpls>
      </m>
      <n v="445">
        <tpls c="6">
          <tpl hier="2" item="0"/>
          <tpl hier="11" item="4294967295"/>
          <tpl hier="20" item="1"/>
          <tpl fld="1" item="5"/>
          <tpl hier="22" item="4"/>
          <tpl fld="3" item="0"/>
        </tpls>
      </n>
      <m>
        <tpls c="6">
          <tpl hier="2" item="0"/>
          <tpl fld="2" item="5"/>
          <tpl hier="20" item="1"/>
          <tpl fld="1" item="2"/>
          <tpl hier="22" item="4"/>
          <tpl fld="3" item="0"/>
        </tpls>
      </m>
      <n v="59">
        <tpls c="6">
          <tpl hier="2" item="0"/>
          <tpl fld="2" item="2"/>
          <tpl hier="20" item="1"/>
          <tpl hier="21" item="4294967295"/>
          <tpl hier="22" item="4"/>
          <tpl fld="3" item="0"/>
        </tpls>
      </n>
      <m>
        <tpls c="6">
          <tpl hier="2" item="0"/>
          <tpl fld="2" item="2"/>
          <tpl hier="20" item="1"/>
          <tpl fld="1" item="4"/>
          <tpl hier="22" item="4"/>
          <tpl fld="3" item="0"/>
        </tpls>
      </m>
      <m>
        <tpls c="6">
          <tpl hier="2" item="0"/>
          <tpl fld="2" item="1"/>
          <tpl hier="20" item="1"/>
          <tpl fld="1" item="3"/>
          <tpl hier="22" item="4"/>
          <tpl fld="3" item="0"/>
        </tpls>
      </m>
      <m>
        <tpls c="6">
          <tpl hier="2" item="0"/>
          <tpl fld="2" item="0"/>
          <tpl hier="20" item="1"/>
          <tpl fld="1" item="1"/>
          <tpl hier="22" item="4"/>
          <tpl fld="3" item="0"/>
        </tpls>
      </m>
      <m>
        <tpls c="6">
          <tpl hier="2" item="0"/>
          <tpl fld="2" item="4"/>
          <tpl hier="20" item="1"/>
          <tpl fld="1" item="7"/>
          <tpl hier="22" item="4"/>
          <tpl fld="3" item="0"/>
        </tpls>
      </m>
      <m>
        <tpls c="6">
          <tpl hier="2" item="0"/>
          <tpl fld="2" item="3"/>
          <tpl hier="20" item="1"/>
          <tpl fld="1" item="6"/>
          <tpl hier="22" item="4"/>
          <tpl fld="3" item="0"/>
        </tpls>
      </m>
      <m>
        <tpls c="6">
          <tpl hier="2" item="0"/>
          <tpl hier="11" item="4294967295"/>
          <tpl hier="20" item="1"/>
          <tpl fld="1" item="0"/>
          <tpl hier="22" item="4"/>
          <tpl fld="3" item="0"/>
        </tpls>
      </m>
      <m>
        <tpls c="6">
          <tpl hier="2" item="0"/>
          <tpl fld="2" item="1"/>
          <tpl hier="20" item="1"/>
          <tpl fld="1" item="4"/>
          <tpl hier="22" item="4"/>
          <tpl fld="3" item="0"/>
        </tpls>
      </m>
      <m>
        <tpls c="6">
          <tpl hier="2" item="0"/>
          <tpl fld="2" item="5"/>
          <tpl hier="20" item="1"/>
          <tpl fld="1" item="3"/>
          <tpl hier="22" item="4"/>
          <tpl fld="3" item="0"/>
        </tpls>
      </m>
      <m>
        <tpls c="6">
          <tpl hier="2" item="0"/>
          <tpl fld="2" item="0"/>
          <tpl hier="20" item="1"/>
          <tpl fld="1" item="2"/>
          <tpl hier="22" item="4"/>
          <tpl fld="3" item="0"/>
        </tpls>
      </m>
      <m>
        <tpls c="6">
          <tpl hier="2" item="0"/>
          <tpl fld="2" item="4"/>
          <tpl hier="20" item="1"/>
          <tpl fld="1" item="1"/>
          <tpl hier="22" item="4"/>
          <tpl fld="3" item="0"/>
        </tpls>
      </m>
      <m>
        <tpls c="6">
          <tpl hier="2" item="0"/>
          <tpl fld="2" item="3"/>
          <tpl hier="20" item="1"/>
          <tpl fld="1" item="7"/>
          <tpl hier="22" item="4"/>
          <tpl fld="3" item="0"/>
        </tpls>
      </m>
      <m>
        <tpls c="6">
          <tpl hier="2" item="0"/>
          <tpl hier="11" item="4294967295"/>
          <tpl hier="20" item="1"/>
          <tpl fld="1" item="6"/>
          <tpl hier="22" item="4"/>
          <tpl fld="3" item="0"/>
        </tpls>
      </m>
      <n v="59">
        <tpls c="6">
          <tpl hier="2" item="0"/>
          <tpl fld="2" item="2"/>
          <tpl hier="20" item="1"/>
          <tpl fld="1" item="5"/>
          <tpl hier="22" item="4"/>
          <tpl fld="3" item="0"/>
        </tpls>
      </n>
      <n v="61">
        <tpls c="6">
          <tpl hier="2" item="0"/>
          <tpl fld="2" item="1"/>
          <tpl hier="20" item="1"/>
          <tpl hier="21" item="4294967295"/>
          <tpl hier="22" item="4"/>
          <tpl fld="3" item="0"/>
        </tpls>
      </n>
      <m>
        <tpls c="6">
          <tpl hier="2" item="0"/>
          <tpl fld="2" item="0"/>
          <tpl hier="20" item="1"/>
          <tpl fld="1" item="3"/>
          <tpl hier="22" item="4"/>
          <tpl fld="3" item="0"/>
        </tpls>
      </m>
      <m>
        <tpls c="6">
          <tpl hier="2" item="0"/>
          <tpl fld="2" item="3"/>
          <tpl hier="20" item="1"/>
          <tpl fld="1" item="1"/>
          <tpl hier="22" item="4"/>
          <tpl fld="3" item="0"/>
        </tpls>
      </m>
      <m>
        <tpls c="6">
          <tpl hier="2" item="0"/>
          <tpl hier="11" item="4294967295"/>
          <tpl hier="20" item="1"/>
          <tpl fld="1" item="7"/>
          <tpl hier="22" item="4"/>
          <tpl fld="3" item="0"/>
        </tpls>
      </m>
      <m>
        <tpls c="6">
          <tpl hier="2" item="0"/>
          <tpl fld="2" item="2"/>
          <tpl hier="20" item="1"/>
          <tpl fld="1" item="0"/>
          <tpl hier="22" item="4"/>
          <tpl fld="3" item="0"/>
        </tpls>
      </m>
      <n v="61">
        <tpls c="6">
          <tpl hier="2" item="0"/>
          <tpl fld="2" item="1"/>
          <tpl hier="20" item="1"/>
          <tpl fld="1" item="5"/>
          <tpl hier="22" item="4"/>
          <tpl fld="3" item="0"/>
        </tpls>
      </n>
      <n v="56">
        <tpls c="6">
          <tpl hier="2" item="0"/>
          <tpl fld="2" item="5"/>
          <tpl hier="20" item="1"/>
          <tpl hier="21" item="4294967295"/>
          <tpl hier="22" item="4"/>
          <tpl fld="3" item="0"/>
        </tpls>
      </n>
      <n v="133">
        <tpls c="6">
          <tpl hier="2" item="0"/>
          <tpl fld="2" item="0"/>
          <tpl hier="20" item="1"/>
          <tpl hier="21" item="4294967295"/>
          <tpl hier="22" item="4"/>
          <tpl fld="3" item="0"/>
        </tpls>
      </n>
      <m>
        <tpls c="6">
          <tpl hier="2" item="0"/>
          <tpl fld="2" item="2"/>
          <tpl hier="20" item="1"/>
          <tpl fld="1" item="7"/>
          <tpl hier="22" item="4"/>
          <tpl fld="3" item="0"/>
        </tpls>
      </m>
      <m>
        <tpls c="6">
          <tpl hier="2" item="0"/>
          <tpl fld="2" item="1"/>
          <tpl hier="20" item="1"/>
          <tpl fld="1" item="0"/>
          <tpl hier="22" item="4"/>
          <tpl fld="3" item="0"/>
        </tpls>
      </m>
      <m>
        <tpls c="6">
          <tpl hier="2" item="0"/>
          <tpl fld="2" item="5"/>
          <tpl hier="20" item="1"/>
          <tpl fld="1" item="4"/>
          <tpl hier="22" item="4"/>
          <tpl fld="3" item="0"/>
        </tpls>
      </m>
      <m>
        <tpls c="6">
          <tpl hier="2" item="0"/>
          <tpl fld="2" item="4"/>
          <tpl hier="20" item="1"/>
          <tpl fld="1" item="3"/>
          <tpl hier="22" item="4"/>
          <tpl fld="3" item="0"/>
        </tpls>
      </m>
      <m>
        <tpls c="6">
          <tpl hier="2" item="0"/>
          <tpl fld="2" item="2"/>
          <tpl hier="20" item="1"/>
          <tpl fld="1" item="6"/>
          <tpl hier="22" item="4"/>
          <tpl fld="3" item="0"/>
        </tpls>
      </m>
      <m>
        <tpls c="6">
          <tpl hier="2" item="0"/>
          <tpl hier="11" item="4294967295"/>
          <tpl hier="20" item="1"/>
          <tpl fld="1" item="4"/>
          <tpl hier="22" item="4"/>
          <tpl fld="3" item="0"/>
        </tpls>
      </m>
      <n v="445">
        <tpls c="6">
          <tpl hier="2" item="0"/>
          <tpl hier="11" item="4294967295"/>
          <tpl hier="20" item="1"/>
          <tpl hier="21" item="4294967295"/>
          <tpl hier="22" item="4"/>
          <tpl fld="3" item="0"/>
        </tpls>
      </n>
      <m>
        <tpls c="6">
          <tpl hier="2" item="0"/>
          <tpl fld="2" item="3"/>
          <tpl hier="20" item="1"/>
          <tpl fld="1" item="4"/>
          <tpl hier="22" item="4"/>
          <tpl fld="3" item="0"/>
        </tpls>
      </m>
      <n v="69">
        <tpls c="6">
          <tpl hier="2" item="0"/>
          <tpl fld="2" item="3"/>
          <tpl hier="20" item="1"/>
          <tpl hier="21" item="4294967295"/>
          <tpl hier="22" item="4"/>
          <tpl fld="3" item="0"/>
        </tpls>
      </n>
      <n v="69">
        <tpls c="6">
          <tpl hier="2" item="0"/>
          <tpl fld="2" item="3"/>
          <tpl hier="20" item="1"/>
          <tpl fld="1" item="5"/>
          <tpl hier="22" item="4"/>
          <tpl fld="3" item="0"/>
        </tpls>
      </n>
      <m>
        <tpls c="6">
          <tpl hier="2" item="0"/>
          <tpl fld="2" item="1"/>
          <tpl hier="20" item="1"/>
          <tpl fld="1" item="6"/>
          <tpl hier="22" item="4"/>
          <tpl fld="3" item="0"/>
        </tpls>
      </m>
      <m>
        <tpls c="6">
          <tpl hier="2" item="0"/>
          <tpl fld="2" item="5"/>
          <tpl hier="20" item="1"/>
          <tpl fld="1" item="6"/>
          <tpl hier="22" item="4"/>
          <tpl fld="3" item="0"/>
        </tpls>
      </m>
      <m>
        <tpls c="6">
          <tpl hier="2" item="0"/>
          <tpl fld="2" item="0"/>
          <tpl hier="20" item="1"/>
          <tpl fld="1" item="6"/>
          <tpl hier="22" item="4"/>
          <tpl fld="3" item="0"/>
        </tpls>
      </m>
      <m>
        <tpls c="6">
          <tpl hier="2" item="0"/>
          <tpl fld="2" item="4"/>
          <tpl hier="20" item="1"/>
          <tpl fld="1" item="4"/>
          <tpl hier="22" item="4"/>
          <tpl fld="3" item="0"/>
        </tpls>
      </m>
      <n v="67">
        <tpls c="6">
          <tpl hier="2" item="0"/>
          <tpl fld="2" item="4"/>
          <tpl hier="20" item="1"/>
          <tpl hier="21" item="4294967295"/>
          <tpl hier="22" item="4"/>
          <tpl fld="3" item="0"/>
        </tpls>
      </n>
      <n v="67">
        <tpls c="6">
          <tpl hier="2" item="0"/>
          <tpl fld="2" item="4"/>
          <tpl hier="20" item="1"/>
          <tpl fld="1" item="5"/>
          <tpl hier="22" item="4"/>
          <tpl fld="3" item="0"/>
        </tpls>
      </n>
      <m>
        <tpls c="6">
          <tpl hier="2" item="0"/>
          <tpl fld="2" item="4"/>
          <tpl hier="20" item="1"/>
          <tpl fld="1" item="0"/>
          <tpl hier="22" item="4"/>
          <tpl fld="3" item="0"/>
        </tpls>
      </m>
      <m>
        <tpls c="6">
          <tpl hier="2" item="0"/>
          <tpl fld="2" item="1"/>
          <tpl hier="20" item="1"/>
          <tpl fld="1" item="7"/>
          <tpl hier="22" item="4"/>
          <tpl fld="3" item="0"/>
        </tpls>
      </m>
      <m>
        <tpls c="6">
          <tpl hier="2" item="0"/>
          <tpl fld="2" item="5"/>
          <tpl hier="20" item="1"/>
          <tpl fld="1" item="7"/>
          <tpl hier="22" item="4"/>
          <tpl fld="3" item="0"/>
        </tpls>
      </m>
      <n v="56">
        <tpls c="6">
          <tpl hier="2" item="0"/>
          <tpl fld="2" item="5"/>
          <tpl hier="20" item="1"/>
          <tpl fld="1" item="5"/>
          <tpl hier="22" item="4"/>
          <tpl fld="3" item="0"/>
        </tpls>
      </n>
      <m>
        <tpls c="6">
          <tpl hier="2" item="0"/>
          <tpl fld="2" item="5"/>
          <tpl hier="20" item="1"/>
          <tpl fld="1" item="0"/>
          <tpl hier="22" item="4"/>
          <tpl fld="3" item="0"/>
        </tpls>
      </m>
      <m>
        <tpls c="6">
          <tpl hier="2" item="5"/>
          <tpl fld="2" item="1"/>
          <tpl hier="20" item="1"/>
          <tpl fld="1" item="1"/>
          <tpl hier="22" item="4"/>
          <tpl fld="3" item="0"/>
        </tpls>
      </m>
      <m>
        <tpls c="6">
          <tpl hier="2" item="5"/>
          <tpl fld="2" item="2"/>
          <tpl hier="20" item="1"/>
          <tpl fld="1" item="2"/>
          <tpl hier="22" item="4"/>
          <tpl fld="3" item="0"/>
        </tpls>
      </m>
      <m>
        <tpls c="6">
          <tpl hier="2" item="5"/>
          <tpl fld="2" item="0"/>
          <tpl hier="20" item="1"/>
          <tpl fld="1" item="0"/>
          <tpl hier="22" item="4"/>
          <tpl fld="3" item="0"/>
        </tpls>
      </m>
      <m>
        <tpls c="6">
          <tpl hier="2" item="5"/>
          <tpl fld="2" item="2"/>
          <tpl hier="20" item="1"/>
          <tpl fld="1" item="1"/>
          <tpl hier="22" item="4"/>
          <tpl fld="3" item="0"/>
        </tpls>
      </m>
      <m>
        <tpls c="6">
          <tpl hier="2" item="5"/>
          <tpl hier="11" item="4294967295"/>
          <tpl hier="20" item="1"/>
          <tpl fld="1" item="3"/>
          <tpl hier="22" item="4"/>
          <tpl fld="3" item="0"/>
        </tpls>
      </m>
      <n v="55">
        <tpls c="6">
          <tpl hier="2" item="5"/>
          <tpl fld="2" item="0"/>
          <tpl hier="20" item="1"/>
          <tpl fld="1" item="5"/>
          <tpl hier="22" item="4"/>
          <tpl fld="3" item="0"/>
        </tpls>
      </n>
      <m>
        <tpls c="6">
          <tpl hier="2" item="5"/>
          <tpl hier="11" item="4294967295"/>
          <tpl hier="20" item="1"/>
          <tpl fld="1" item="2"/>
          <tpl hier="22" item="4"/>
          <tpl fld="3" item="0"/>
        </tpls>
      </m>
      <m>
        <tpls c="6">
          <tpl hier="2" item="5"/>
          <tpl fld="2" item="3"/>
          <tpl hier="20" item="1"/>
          <tpl fld="1" item="3"/>
          <tpl hier="22" item="4"/>
          <tpl fld="3" item="0"/>
        </tpls>
      </m>
      <m>
        <tpls c="6">
          <tpl hier="2" item="5"/>
          <tpl hier="11" item="4294967295"/>
          <tpl hier="20" item="1"/>
          <tpl fld="1" item="1"/>
          <tpl hier="22" item="4"/>
          <tpl fld="3" item="0"/>
        </tpls>
      </m>
      <m>
        <tpls c="6">
          <tpl hier="2" item="5"/>
          <tpl fld="2" item="3"/>
          <tpl hier="20" item="1"/>
          <tpl fld="1" item="2"/>
          <tpl hier="22" item="4"/>
          <tpl fld="3" item="0"/>
        </tpls>
      </m>
      <m>
        <tpls c="6">
          <tpl hier="2" item="5"/>
          <tpl fld="2" item="0"/>
          <tpl hier="20" item="1"/>
          <tpl fld="1" item="4"/>
          <tpl hier="22" item="4"/>
          <tpl fld="3" item="0"/>
        </tpls>
      </m>
      <m>
        <tpls c="6">
          <tpl hier="2" item="5"/>
          <tpl fld="2" item="4"/>
          <tpl hier="20" item="1"/>
          <tpl fld="1" item="2"/>
          <tpl hier="22" item="4"/>
          <tpl fld="3" item="0"/>
        </tpls>
      </m>
      <n v="13.173717948717949">
        <tpls c="6">
          <tpl hier="2" item="5"/>
          <tpl fld="2" item="2"/>
          <tpl hier="20" item="1"/>
          <tpl hier="21" item="3"/>
          <tpl hier="22" item="4"/>
          <tpl fld="3" item="1"/>
        </tpls>
      </n>
      <n v="0.51137525590065003">
        <tpls c="6">
          <tpl hier="2" item="5"/>
          <tpl fld="2" item="2"/>
          <tpl hier="20" item="1"/>
          <tpl hier="21" item="3"/>
          <tpl hier="22" item="4"/>
          <tpl fld="3" item="2"/>
        </tpls>
      </n>
      <n v="14.073333333333332">
        <tpls c="6">
          <tpl hier="2" item="5"/>
          <tpl fld="2" item="0"/>
          <tpl hier="20" item="1"/>
          <tpl hier="21" item="3"/>
          <tpl hier="22" item="4"/>
          <tpl fld="3" item="1"/>
        </tpls>
      </n>
      <n v="0.40916526191444558">
        <tpls c="6">
          <tpl hier="2" item="5"/>
          <tpl fld="2" item="0"/>
          <tpl hier="20" item="1"/>
          <tpl hier="21" item="3"/>
          <tpl hier="22" item="4"/>
          <tpl fld="3" item="2"/>
        </tpls>
      </n>
      <n v="10.540000000000001">
        <tpls c="6">
          <tpl hier="2" item="5"/>
          <tpl fld="2" item="3"/>
          <tpl hier="20" item="1"/>
          <tpl hier="21" item="3"/>
          <tpl hier="22" item="4"/>
          <tpl fld="3" item="1"/>
        </tpls>
      </n>
      <n v="0.50297273582157986">
        <tpls c="6">
          <tpl hier="2" item="5"/>
          <tpl fld="2" item="3"/>
          <tpl hier="20" item="1"/>
          <tpl hier="21" item="3"/>
          <tpl hier="22" item="4"/>
          <tpl fld="3" item="2"/>
        </tpls>
      </n>
      <n v="14.777333333333333">
        <tpls c="6">
          <tpl hier="2" item="5"/>
          <tpl fld="2" item="1"/>
          <tpl hier="20" item="1"/>
          <tpl hier="21" item="3"/>
          <tpl hier="22" item="4"/>
          <tpl fld="3" item="1"/>
        </tpls>
      </n>
      <n v="0.44289249788969753">
        <tpls c="6">
          <tpl hier="2" item="5"/>
          <tpl fld="2" item="1"/>
          <tpl hier="20" item="1"/>
          <tpl hier="21" item="3"/>
          <tpl hier="22" item="4"/>
          <tpl fld="3" item="2"/>
        </tpls>
      </n>
      <n v="12.159803921568626">
        <tpls c="6">
          <tpl hier="2" item="5"/>
          <tpl fld="2" item="5"/>
          <tpl hier="20" item="1"/>
          <tpl hier="21" item="3"/>
          <tpl hier="22" item="4"/>
          <tpl fld="3" item="1"/>
        </tpls>
      </n>
      <n v="0.6036961117266294">
        <tpls c="6">
          <tpl hier="2" item="5"/>
          <tpl fld="2" item="5"/>
          <tpl hier="20" item="1"/>
          <tpl hier="21" item="3"/>
          <tpl hier="22" item="4"/>
          <tpl fld="3" item="2"/>
        </tpls>
      </n>
      <n v="14.855128205128207">
        <tpls c="6">
          <tpl hier="2" item="5"/>
          <tpl fld="2" item="4"/>
          <tpl hier="20" item="1"/>
          <tpl hier="21" item="3"/>
          <tpl hier="22" item="4"/>
          <tpl fld="3" item="1"/>
        </tpls>
      </n>
      <n v="0.46062626982203281">
        <tpls c="6">
          <tpl hier="2" item="5"/>
          <tpl fld="2" item="4"/>
          <tpl hier="20" item="1"/>
          <tpl hier="21" item="3"/>
          <tpl hier="22" item="4"/>
          <tpl fld="3" item="2"/>
        </tpls>
      </n>
      <n v="13.480468749999991">
        <tpls c="6">
          <tpl hier="2" item="5"/>
          <tpl hier="11" item="4294967295"/>
          <tpl hier="20" item="1"/>
          <tpl hier="21" item="3"/>
          <tpl hier="22" item="4"/>
          <tpl fld="3" item="1"/>
        </tpls>
      </n>
      <n v="0.46973228647402721">
        <tpls c="6">
          <tpl hier="2" item="5"/>
          <tpl hier="11" item="4294967295"/>
          <tpl hier="20" item="1"/>
          <tpl hier="21" item="3"/>
          <tpl hier="22" item="4"/>
          <tpl fld="3" item="2"/>
        </tpls>
      </n>
      <m>
        <tpls c="6">
          <tpl hier="2" item="5"/>
          <tpl fld="2" item="2"/>
          <tpl hier="20" item="1"/>
          <tpl fld="1" item="3"/>
          <tpl hier="22" item="4"/>
          <tpl fld="3" item="0"/>
        </tpls>
      </m>
      <m>
        <tpls c="6">
          <tpl hier="2" item="5"/>
          <tpl fld="2" item="1"/>
          <tpl hier="20" item="1"/>
          <tpl fld="1" item="2"/>
          <tpl hier="22" item="4"/>
          <tpl fld="3" item="0"/>
        </tpls>
      </m>
      <m>
        <tpls c="6">
          <tpl hier="2" item="5"/>
          <tpl fld="2" item="5"/>
          <tpl hier="20" item="1"/>
          <tpl fld="1" item="1"/>
          <tpl hier="22" item="4"/>
          <tpl fld="3" item="0"/>
        </tpls>
      </m>
      <m>
        <tpls c="6">
          <tpl hier="2" item="5"/>
          <tpl fld="2" item="0"/>
          <tpl hier="20" item="1"/>
          <tpl fld="1" item="7"/>
          <tpl hier="22" item="4"/>
          <tpl fld="3" item="0"/>
        </tpls>
      </m>
      <m>
        <tpls c="6">
          <tpl hier="2" item="5"/>
          <tpl fld="2" item="4"/>
          <tpl hier="20" item="1"/>
          <tpl fld="1" item="6"/>
          <tpl hier="22" item="4"/>
          <tpl fld="3" item="0"/>
        </tpls>
      </m>
      <m>
        <tpls c="6">
          <tpl hier="2" item="5"/>
          <tpl fld="2" item="3"/>
          <tpl hier="20" item="1"/>
          <tpl fld="1" item="0"/>
          <tpl hier="22" item="4"/>
          <tpl fld="3" item="0"/>
        </tpls>
      </m>
      <n v="192">
        <tpls c="6">
          <tpl hier="2" item="5"/>
          <tpl hier="11" item="4294967295"/>
          <tpl hier="20" item="1"/>
          <tpl fld="1" item="5"/>
          <tpl hier="22" item="4"/>
          <tpl fld="3" item="0"/>
        </tpls>
      </n>
      <m>
        <tpls c="6">
          <tpl hier="2" item="5"/>
          <tpl fld="2" item="5"/>
          <tpl hier="20" item="1"/>
          <tpl fld="1" item="2"/>
          <tpl hier="22" item="4"/>
          <tpl fld="3" item="0"/>
        </tpls>
      </m>
      <n v="26">
        <tpls c="6">
          <tpl hier="2" item="5"/>
          <tpl fld="2" item="2"/>
          <tpl hier="20" item="1"/>
          <tpl hier="21" item="4294967295"/>
          <tpl hier="22" item="4"/>
          <tpl fld="3" item="0"/>
        </tpls>
      </n>
      <m>
        <tpls c="6">
          <tpl hier="2" item="5"/>
          <tpl fld="2" item="2"/>
          <tpl hier="20" item="1"/>
          <tpl fld="1" item="4"/>
          <tpl hier="22" item="4"/>
          <tpl fld="3" item="0"/>
        </tpls>
      </m>
      <m>
        <tpls c="6">
          <tpl hier="2" item="5"/>
          <tpl fld="2" item="1"/>
          <tpl hier="20" item="1"/>
          <tpl fld="1" item="3"/>
          <tpl hier="22" item="4"/>
          <tpl fld="3" item="0"/>
        </tpls>
      </m>
      <m>
        <tpls c="6">
          <tpl hier="2" item="5"/>
          <tpl fld="2" item="0"/>
          <tpl hier="20" item="1"/>
          <tpl fld="1" item="1"/>
          <tpl hier="22" item="4"/>
          <tpl fld="3" item="0"/>
        </tpls>
      </m>
      <m>
        <tpls c="6">
          <tpl hier="2" item="5"/>
          <tpl fld="2" item="4"/>
          <tpl hier="20" item="1"/>
          <tpl fld="1" item="7"/>
          <tpl hier="22" item="4"/>
          <tpl fld="3" item="0"/>
        </tpls>
      </m>
      <m>
        <tpls c="6">
          <tpl hier="2" item="5"/>
          <tpl fld="2" item="3"/>
          <tpl hier="20" item="1"/>
          <tpl fld="1" item="6"/>
          <tpl hier="22" item="4"/>
          <tpl fld="3" item="0"/>
        </tpls>
      </m>
      <m>
        <tpls c="6">
          <tpl hier="2" item="5"/>
          <tpl hier="11" item="4294967295"/>
          <tpl hier="20" item="1"/>
          <tpl fld="1" item="0"/>
          <tpl hier="22" item="4"/>
          <tpl fld="3" item="0"/>
        </tpls>
      </m>
      <m>
        <tpls c="6">
          <tpl hier="2" item="5"/>
          <tpl fld="2" item="1"/>
          <tpl hier="20" item="1"/>
          <tpl fld="1" item="4"/>
          <tpl hier="22" item="4"/>
          <tpl fld="3" item="0"/>
        </tpls>
      </m>
      <m>
        <tpls c="6">
          <tpl hier="2" item="5"/>
          <tpl fld="2" item="5"/>
          <tpl hier="20" item="1"/>
          <tpl fld="1" item="3"/>
          <tpl hier="22" item="4"/>
          <tpl fld="3" item="0"/>
        </tpls>
      </m>
      <m>
        <tpls c="6">
          <tpl hier="2" item="5"/>
          <tpl fld="2" item="0"/>
          <tpl hier="20" item="1"/>
          <tpl fld="1" item="2"/>
          <tpl hier="22" item="4"/>
          <tpl fld="3" item="0"/>
        </tpls>
      </m>
      <m>
        <tpls c="6">
          <tpl hier="2" item="5"/>
          <tpl fld="2" item="4"/>
          <tpl hier="20" item="1"/>
          <tpl fld="1" item="1"/>
          <tpl hier="22" item="4"/>
          <tpl fld="3" item="0"/>
        </tpls>
      </m>
      <m>
        <tpls c="6">
          <tpl hier="2" item="5"/>
          <tpl fld="2" item="3"/>
          <tpl hier="20" item="1"/>
          <tpl fld="1" item="7"/>
          <tpl hier="22" item="4"/>
          <tpl fld="3" item="0"/>
        </tpls>
      </m>
      <m>
        <tpls c="6">
          <tpl hier="2" item="5"/>
          <tpl hier="11" item="4294967295"/>
          <tpl hier="20" item="1"/>
          <tpl fld="1" item="6"/>
          <tpl hier="22" item="4"/>
          <tpl fld="3" item="0"/>
        </tpls>
      </m>
      <n v="26">
        <tpls c="6">
          <tpl hier="2" item="5"/>
          <tpl fld="2" item="2"/>
          <tpl hier="20" item="1"/>
          <tpl fld="1" item="5"/>
          <tpl hier="22" item="4"/>
          <tpl fld="3" item="0"/>
        </tpls>
      </n>
      <n v="25">
        <tpls c="6">
          <tpl hier="2" item="5"/>
          <tpl fld="2" item="1"/>
          <tpl hier="20" item="1"/>
          <tpl hier="21" item="4294967295"/>
          <tpl hier="22" item="4"/>
          <tpl fld="3" item="0"/>
        </tpls>
      </n>
      <m>
        <tpls c="6">
          <tpl hier="2" item="5"/>
          <tpl fld="2" item="0"/>
          <tpl hier="20" item="1"/>
          <tpl fld="1" item="3"/>
          <tpl hier="22" item="4"/>
          <tpl fld="3" item="0"/>
        </tpls>
      </m>
      <m>
        <tpls c="6">
          <tpl hier="2" item="5"/>
          <tpl fld="2" item="3"/>
          <tpl hier="20" item="1"/>
          <tpl fld="1" item="1"/>
          <tpl hier="22" item="4"/>
          <tpl fld="3" item="0"/>
        </tpls>
      </m>
      <m>
        <tpls c="6">
          <tpl hier="2" item="5"/>
          <tpl hier="11" item="4294967295"/>
          <tpl hier="20" item="1"/>
          <tpl fld="1" item="7"/>
          <tpl hier="22" item="4"/>
          <tpl fld="3" item="0"/>
        </tpls>
      </m>
      <m>
        <tpls c="6">
          <tpl hier="2" item="5"/>
          <tpl fld="2" item="2"/>
          <tpl hier="20" item="1"/>
          <tpl fld="1" item="0"/>
          <tpl hier="22" item="4"/>
          <tpl fld="3" item="0"/>
        </tpls>
      </m>
      <n v="25">
        <tpls c="6">
          <tpl hier="2" item="5"/>
          <tpl fld="2" item="1"/>
          <tpl hier="20" item="1"/>
          <tpl fld="1" item="5"/>
          <tpl hier="22" item="4"/>
          <tpl fld="3" item="0"/>
        </tpls>
      </n>
      <n v="17">
        <tpls c="6">
          <tpl hier="2" item="5"/>
          <tpl fld="2" item="5"/>
          <tpl hier="20" item="1"/>
          <tpl hier="21" item="4294967295"/>
          <tpl hier="22" item="4"/>
          <tpl fld="3" item="0"/>
        </tpls>
      </n>
      <n v="55">
        <tpls c="6">
          <tpl hier="2" item="5"/>
          <tpl fld="2" item="0"/>
          <tpl hier="20" item="1"/>
          <tpl hier="21" item="4294967295"/>
          <tpl hier="22" item="4"/>
          <tpl fld="3" item="0"/>
        </tpls>
      </n>
      <m>
        <tpls c="6">
          <tpl hier="2" item="5"/>
          <tpl fld="2" item="2"/>
          <tpl hier="20" item="1"/>
          <tpl fld="1" item="7"/>
          <tpl hier="22" item="4"/>
          <tpl fld="3" item="0"/>
        </tpls>
      </m>
      <m>
        <tpls c="6">
          <tpl hier="2" item="5"/>
          <tpl fld="2" item="1"/>
          <tpl hier="20" item="1"/>
          <tpl fld="1" item="0"/>
          <tpl hier="22" item="4"/>
          <tpl fld="3" item="0"/>
        </tpls>
      </m>
      <m>
        <tpls c="6">
          <tpl hier="2" item="5"/>
          <tpl fld="2" item="5"/>
          <tpl hier="20" item="1"/>
          <tpl fld="1" item="4"/>
          <tpl hier="22" item="4"/>
          <tpl fld="3" item="0"/>
        </tpls>
      </m>
      <m>
        <tpls c="6">
          <tpl hier="2" item="5"/>
          <tpl fld="2" item="4"/>
          <tpl hier="20" item="1"/>
          <tpl fld="1" item="3"/>
          <tpl hier="22" item="4"/>
          <tpl fld="3" item="0"/>
        </tpls>
      </m>
      <m>
        <tpls c="6">
          <tpl hier="2" item="5"/>
          <tpl fld="2" item="2"/>
          <tpl hier="20" item="1"/>
          <tpl fld="1" item="6"/>
          <tpl hier="22" item="4"/>
          <tpl fld="3" item="0"/>
        </tpls>
      </m>
      <m>
        <tpls c="6">
          <tpl hier="2" item="5"/>
          <tpl hier="11" item="4294967295"/>
          <tpl hier="20" item="1"/>
          <tpl fld="1" item="4"/>
          <tpl hier="22" item="4"/>
          <tpl fld="3" item="0"/>
        </tpls>
      </m>
      <n v="192">
        <tpls c="6">
          <tpl hier="2" item="5"/>
          <tpl hier="11" item="4294967295"/>
          <tpl hier="20" item="1"/>
          <tpl hier="21" item="4294967295"/>
          <tpl hier="22" item="4"/>
          <tpl fld="3" item="0"/>
        </tpls>
      </n>
      <m>
        <tpls c="6">
          <tpl hier="2" item="5"/>
          <tpl fld="2" item="3"/>
          <tpl hier="20" item="1"/>
          <tpl fld="1" item="4"/>
          <tpl hier="22" item="4"/>
          <tpl fld="3" item="0"/>
        </tpls>
      </m>
      <n v="30">
        <tpls c="6">
          <tpl hier="2" item="5"/>
          <tpl fld="2" item="3"/>
          <tpl hier="20" item="1"/>
          <tpl hier="21" item="4294967295"/>
          <tpl hier="22" item="4"/>
          <tpl fld="3" item="0"/>
        </tpls>
      </n>
      <n v="30">
        <tpls c="6">
          <tpl hier="2" item="5"/>
          <tpl fld="2" item="3"/>
          <tpl hier="20" item="1"/>
          <tpl fld="1" item="5"/>
          <tpl hier="22" item="4"/>
          <tpl fld="3" item="0"/>
        </tpls>
      </n>
      <m>
        <tpls c="6">
          <tpl hier="2" item="5"/>
          <tpl fld="2" item="1"/>
          <tpl hier="20" item="1"/>
          <tpl fld="1" item="6"/>
          <tpl hier="22" item="4"/>
          <tpl fld="3" item="0"/>
        </tpls>
      </m>
      <m>
        <tpls c="6">
          <tpl hier="2" item="5"/>
          <tpl fld="2" item="5"/>
          <tpl hier="20" item="1"/>
          <tpl fld="1" item="6"/>
          <tpl hier="22" item="4"/>
          <tpl fld="3" item="0"/>
        </tpls>
      </m>
      <m>
        <tpls c="6">
          <tpl hier="2" item="5"/>
          <tpl fld="2" item="0"/>
          <tpl hier="20" item="1"/>
          <tpl fld="1" item="6"/>
          <tpl hier="22" item="4"/>
          <tpl fld="3" item="0"/>
        </tpls>
      </m>
      <m>
        <tpls c="6">
          <tpl hier="2" item="5"/>
          <tpl fld="2" item="4"/>
          <tpl hier="20" item="1"/>
          <tpl fld="1" item="4"/>
          <tpl hier="22" item="4"/>
          <tpl fld="3" item="0"/>
        </tpls>
      </m>
      <n v="39">
        <tpls c="6">
          <tpl hier="2" item="5"/>
          <tpl fld="2" item="4"/>
          <tpl hier="20" item="1"/>
          <tpl hier="21" item="4294967295"/>
          <tpl hier="22" item="4"/>
          <tpl fld="3" item="0"/>
        </tpls>
      </n>
      <n v="39">
        <tpls c="6">
          <tpl hier="2" item="5"/>
          <tpl fld="2" item="4"/>
          <tpl hier="20" item="1"/>
          <tpl fld="1" item="5"/>
          <tpl hier="22" item="4"/>
          <tpl fld="3" item="0"/>
        </tpls>
      </n>
      <m>
        <tpls c="6">
          <tpl hier="2" item="5"/>
          <tpl fld="2" item="4"/>
          <tpl hier="20" item="1"/>
          <tpl fld="1" item="0"/>
          <tpl hier="22" item="4"/>
          <tpl fld="3" item="0"/>
        </tpls>
      </m>
      <m>
        <tpls c="6">
          <tpl hier="2" item="5"/>
          <tpl fld="2" item="1"/>
          <tpl hier="20" item="1"/>
          <tpl fld="1" item="7"/>
          <tpl hier="22" item="4"/>
          <tpl fld="3" item="0"/>
        </tpls>
      </m>
      <m>
        <tpls c="6">
          <tpl hier="2" item="5"/>
          <tpl fld="2" item="5"/>
          <tpl hier="20" item="1"/>
          <tpl fld="1" item="7"/>
          <tpl hier="22" item="4"/>
          <tpl fld="3" item="0"/>
        </tpls>
      </m>
      <n v="17">
        <tpls c="6">
          <tpl hier="2" item="5"/>
          <tpl fld="2" item="5"/>
          <tpl hier="20" item="1"/>
          <tpl fld="1" item="5"/>
          <tpl hier="22" item="4"/>
          <tpl fld="3" item="0"/>
        </tpls>
      </n>
      <m>
        <tpls c="6">
          <tpl hier="2" item="5"/>
          <tpl fld="2" item="5"/>
          <tpl hier="20" item="1"/>
          <tpl fld="1" item="0"/>
          <tpl hier="22" item="4"/>
          <tpl fld="3" item="0"/>
        </tpls>
      </m>
      <m>
        <tpls c="6">
          <tpl hier="2" item="6"/>
          <tpl fld="2" item="1"/>
          <tpl hier="20" item="1"/>
          <tpl fld="1" item="1"/>
          <tpl hier="22" item="4"/>
          <tpl fld="3" item="0"/>
        </tpls>
      </m>
      <m>
        <tpls c="6">
          <tpl hier="2" item="6"/>
          <tpl fld="2" item="2"/>
          <tpl hier="20" item="1"/>
          <tpl fld="1" item="2"/>
          <tpl hier="22" item="4"/>
          <tpl fld="3" item="0"/>
        </tpls>
      </m>
      <m>
        <tpls c="6">
          <tpl hier="2" item="6"/>
          <tpl fld="2" item="0"/>
          <tpl hier="20" item="1"/>
          <tpl fld="1" item="0"/>
          <tpl hier="22" item="4"/>
          <tpl fld="3" item="0"/>
        </tpls>
      </m>
      <m>
        <tpls c="6">
          <tpl hier="2" item="6"/>
          <tpl fld="2" item="2"/>
          <tpl hier="20" item="1"/>
          <tpl fld="1" item="1"/>
          <tpl hier="22" item="4"/>
          <tpl fld="3" item="0"/>
        </tpls>
      </m>
      <m>
        <tpls c="6">
          <tpl hier="2" item="6"/>
          <tpl hier="11" item="4294967295"/>
          <tpl hier="20" item="1"/>
          <tpl fld="1" item="3"/>
          <tpl hier="22" item="4"/>
          <tpl fld="3" item="0"/>
        </tpls>
      </m>
      <n v="133">
        <tpls c="6">
          <tpl hier="2" item="6"/>
          <tpl fld="2" item="0"/>
          <tpl hier="20" item="1"/>
          <tpl fld="1" item="5"/>
          <tpl hier="22" item="4"/>
          <tpl fld="3" item="0"/>
        </tpls>
      </n>
      <m>
        <tpls c="6">
          <tpl hier="2" item="6"/>
          <tpl hier="11" item="4294967295"/>
          <tpl hier="20" item="1"/>
          <tpl fld="1" item="2"/>
          <tpl hier="22" item="4"/>
          <tpl fld="3" item="0"/>
        </tpls>
      </m>
      <m>
        <tpls c="6">
          <tpl hier="2" item="6"/>
          <tpl fld="2" item="3"/>
          <tpl hier="20" item="1"/>
          <tpl fld="1" item="3"/>
          <tpl hier="22" item="4"/>
          <tpl fld="3" item="0"/>
        </tpls>
      </m>
      <m>
        <tpls c="6">
          <tpl hier="2" item="6"/>
          <tpl hier="11" item="4294967295"/>
          <tpl hier="20" item="1"/>
          <tpl fld="1" item="1"/>
          <tpl hier="22" item="4"/>
          <tpl fld="3" item="0"/>
        </tpls>
      </m>
      <m>
        <tpls c="6">
          <tpl hier="2" item="6"/>
          <tpl fld="2" item="3"/>
          <tpl hier="20" item="1"/>
          <tpl fld="1" item="2"/>
          <tpl hier="22" item="4"/>
          <tpl fld="3" item="0"/>
        </tpls>
      </m>
      <m>
        <tpls c="6">
          <tpl hier="2" item="6"/>
          <tpl fld="2" item="0"/>
          <tpl hier="20" item="1"/>
          <tpl fld="1" item="4"/>
          <tpl hier="22" item="4"/>
          <tpl fld="3" item="0"/>
        </tpls>
      </m>
      <m>
        <tpls c="6">
          <tpl hier="2" item="6"/>
          <tpl fld="2" item="4"/>
          <tpl hier="20" item="1"/>
          <tpl fld="1" item="2"/>
          <tpl hier="22" item="4"/>
          <tpl fld="3" item="0"/>
        </tpls>
      </m>
      <n v="11.147175141242938">
        <tpls c="6">
          <tpl hier="2" item="6"/>
          <tpl fld="2" item="2"/>
          <tpl hier="20" item="1"/>
          <tpl hier="21" item="3"/>
          <tpl hier="22" item="4"/>
          <tpl fld="3" item="1"/>
        </tpls>
      </n>
      <n v="0.52402577505810033">
        <tpls c="6">
          <tpl hier="2" item="6"/>
          <tpl fld="2" item="2"/>
          <tpl hier="20" item="1"/>
          <tpl hier="21" item="3"/>
          <tpl hier="22" item="4"/>
          <tpl fld="3" item="2"/>
        </tpls>
      </n>
      <n v="13.621052631578943">
        <tpls c="6">
          <tpl hier="2" item="6"/>
          <tpl fld="2" item="0"/>
          <tpl hier="20" item="1"/>
          <tpl hier="21" item="3"/>
          <tpl hier="22" item="4"/>
          <tpl fld="3" item="1"/>
        </tpls>
      </n>
      <n v="0.4771375097684506">
        <tpls c="6">
          <tpl hier="2" item="6"/>
          <tpl fld="2" item="0"/>
          <tpl hier="20" item="1"/>
          <tpl hier="21" item="3"/>
          <tpl hier="22" item="4"/>
          <tpl fld="3" item="2"/>
        </tpls>
      </n>
      <n v="12.696135265700482">
        <tpls c="6">
          <tpl hier="2" item="6"/>
          <tpl fld="2" item="3"/>
          <tpl hier="20" item="1"/>
          <tpl hier="21" item="3"/>
          <tpl hier="22" item="4"/>
          <tpl fld="3" item="1"/>
        </tpls>
      </n>
      <n v="0.50209478476503189">
        <tpls c="6">
          <tpl hier="2" item="6"/>
          <tpl fld="2" item="3"/>
          <tpl hier="20" item="1"/>
          <tpl hier="21" item="3"/>
          <tpl hier="22" item="4"/>
          <tpl fld="3" item="2"/>
        </tpls>
      </n>
      <n v="13.918852459016392">
        <tpls c="6">
          <tpl hier="2" item="6"/>
          <tpl fld="2" item="1"/>
          <tpl hier="20" item="1"/>
          <tpl hier="21" item="3"/>
          <tpl hier="22" item="4"/>
          <tpl fld="3" item="1"/>
        </tpls>
      </n>
      <n v="0.4636877411594767">
        <tpls c="6">
          <tpl hier="2" item="6"/>
          <tpl fld="2" item="1"/>
          <tpl hier="20" item="1"/>
          <tpl hier="21" item="3"/>
          <tpl hier="22" item="4"/>
          <tpl fld="3" item="2"/>
        </tpls>
      </n>
      <n v="11.550892857142856">
        <tpls c="6">
          <tpl hier="2" item="6"/>
          <tpl fld="2" item="5"/>
          <tpl hier="20" item="1"/>
          <tpl hier="21" item="3"/>
          <tpl hier="22" item="4"/>
          <tpl fld="3" item="1"/>
        </tpls>
      </n>
      <n v="0.58624875355079509">
        <tpls c="6">
          <tpl hier="2" item="6"/>
          <tpl fld="2" item="5"/>
          <tpl hier="20" item="1"/>
          <tpl hier="21" item="3"/>
          <tpl hier="22" item="4"/>
          <tpl fld="3" item="2"/>
        </tpls>
      </n>
      <n v="14.056716417910449">
        <tpls c="6">
          <tpl hier="2" item="6"/>
          <tpl fld="2" item="4"/>
          <tpl hier="20" item="1"/>
          <tpl hier="21" item="3"/>
          <tpl hier="22" item="4"/>
          <tpl fld="3" item="1"/>
        </tpls>
      </n>
      <n v="0.46643525718558415">
        <tpls c="6">
          <tpl hier="2" item="6"/>
          <tpl fld="2" item="4"/>
          <tpl hier="20" item="1"/>
          <tpl hier="21" item="3"/>
          <tpl hier="22" item="4"/>
          <tpl fld="3" item="2"/>
        </tpls>
      </n>
      <n v="12.995543071161046">
        <tpls c="6">
          <tpl hier="2" item="6"/>
          <tpl hier="11" item="4294967295"/>
          <tpl hier="20" item="1"/>
          <tpl hier="21" item="3"/>
          <tpl hier="22" item="4"/>
          <tpl fld="3" item="1"/>
        </tpls>
      </n>
      <n v="0.4974997625110692">
        <tpls c="6">
          <tpl hier="2" item="6"/>
          <tpl hier="11" item="4294967295"/>
          <tpl hier="20" item="1"/>
          <tpl hier="21" item="3"/>
          <tpl hier="22" item="4"/>
          <tpl fld="3" item="2"/>
        </tpls>
      </n>
      <m>
        <tpls c="6">
          <tpl hier="2" item="6"/>
          <tpl fld="2" item="2"/>
          <tpl hier="20" item="1"/>
          <tpl fld="1" item="3"/>
          <tpl hier="22" item="4"/>
          <tpl fld="3" item="0"/>
        </tpls>
      </m>
      <m>
        <tpls c="6">
          <tpl hier="2" item="6"/>
          <tpl fld="2" item="1"/>
          <tpl hier="20" item="1"/>
          <tpl fld="1" item="2"/>
          <tpl hier="22" item="4"/>
          <tpl fld="3" item="0"/>
        </tpls>
      </m>
      <m>
        <tpls c="6">
          <tpl hier="2" item="6"/>
          <tpl fld="2" item="5"/>
          <tpl hier="20" item="1"/>
          <tpl fld="1" item="1"/>
          <tpl hier="22" item="4"/>
          <tpl fld="3" item="0"/>
        </tpls>
      </m>
      <m>
        <tpls c="6">
          <tpl hier="2" item="6"/>
          <tpl fld="2" item="0"/>
          <tpl hier="20" item="1"/>
          <tpl fld="1" item="7"/>
          <tpl hier="22" item="4"/>
          <tpl fld="3" item="0"/>
        </tpls>
      </m>
      <m>
        <tpls c="6">
          <tpl hier="2" item="6"/>
          <tpl fld="2" item="4"/>
          <tpl hier="20" item="1"/>
          <tpl fld="1" item="6"/>
          <tpl hier="22" item="4"/>
          <tpl fld="3" item="0"/>
        </tpls>
      </m>
      <m>
        <tpls c="6">
          <tpl hier="2" item="6"/>
          <tpl fld="2" item="3"/>
          <tpl hier="20" item="1"/>
          <tpl fld="1" item="0"/>
          <tpl hier="22" item="4"/>
          <tpl fld="3" item="0"/>
        </tpls>
      </m>
      <n v="445">
        <tpls c="6">
          <tpl hier="2" item="6"/>
          <tpl hier="11" item="4294967295"/>
          <tpl hier="20" item="1"/>
          <tpl fld="1" item="5"/>
          <tpl hier="22" item="4"/>
          <tpl fld="3" item="0"/>
        </tpls>
      </n>
      <m>
        <tpls c="6">
          <tpl hier="2" item="6"/>
          <tpl fld="2" item="5"/>
          <tpl hier="20" item="1"/>
          <tpl fld="1" item="2"/>
          <tpl hier="22" item="4"/>
          <tpl fld="3" item="0"/>
        </tpls>
      </m>
      <n v="59">
        <tpls c="6">
          <tpl hier="2" item="6"/>
          <tpl fld="2" item="2"/>
          <tpl hier="20" item="1"/>
          <tpl hier="21" item="4294967295"/>
          <tpl hier="22" item="4"/>
          <tpl fld="3" item="0"/>
        </tpls>
      </n>
      <m>
        <tpls c="6">
          <tpl hier="2" item="6"/>
          <tpl fld="2" item="2"/>
          <tpl hier="20" item="1"/>
          <tpl fld="1" item="4"/>
          <tpl hier="22" item="4"/>
          <tpl fld="3" item="0"/>
        </tpls>
      </m>
      <m>
        <tpls c="6">
          <tpl hier="2" item="6"/>
          <tpl fld="2" item="1"/>
          <tpl hier="20" item="1"/>
          <tpl fld="1" item="3"/>
          <tpl hier="22" item="4"/>
          <tpl fld="3" item="0"/>
        </tpls>
      </m>
      <m>
        <tpls c="6">
          <tpl hier="2" item="6"/>
          <tpl fld="2" item="0"/>
          <tpl hier="20" item="1"/>
          <tpl fld="1" item="1"/>
          <tpl hier="22" item="4"/>
          <tpl fld="3" item="0"/>
        </tpls>
      </m>
      <m>
        <tpls c="6">
          <tpl hier="2" item="6"/>
          <tpl fld="2" item="4"/>
          <tpl hier="20" item="1"/>
          <tpl fld="1" item="7"/>
          <tpl hier="22" item="4"/>
          <tpl fld="3" item="0"/>
        </tpls>
      </m>
      <m>
        <tpls c="6">
          <tpl hier="2" item="6"/>
          <tpl fld="2" item="3"/>
          <tpl hier="20" item="1"/>
          <tpl fld="1" item="6"/>
          <tpl hier="22" item="4"/>
          <tpl fld="3" item="0"/>
        </tpls>
      </m>
      <m>
        <tpls c="6">
          <tpl hier="2" item="6"/>
          <tpl hier="11" item="4294967295"/>
          <tpl hier="20" item="1"/>
          <tpl fld="1" item="0"/>
          <tpl hier="22" item="4"/>
          <tpl fld="3" item="0"/>
        </tpls>
      </m>
      <m>
        <tpls c="6">
          <tpl hier="2" item="6"/>
          <tpl fld="2" item="1"/>
          <tpl hier="20" item="1"/>
          <tpl fld="1" item="4"/>
          <tpl hier="22" item="4"/>
          <tpl fld="3" item="0"/>
        </tpls>
      </m>
      <m>
        <tpls c="6">
          <tpl hier="2" item="6"/>
          <tpl fld="2" item="5"/>
          <tpl hier="20" item="1"/>
          <tpl fld="1" item="3"/>
          <tpl hier="22" item="4"/>
          <tpl fld="3" item="0"/>
        </tpls>
      </m>
      <m>
        <tpls c="6">
          <tpl hier="2" item="6"/>
          <tpl fld="2" item="0"/>
          <tpl hier="20" item="1"/>
          <tpl fld="1" item="2"/>
          <tpl hier="22" item="4"/>
          <tpl fld="3" item="0"/>
        </tpls>
      </m>
      <m>
        <tpls c="6">
          <tpl hier="2" item="6"/>
          <tpl fld="2" item="4"/>
          <tpl hier="20" item="1"/>
          <tpl fld="1" item="1"/>
          <tpl hier="22" item="4"/>
          <tpl fld="3" item="0"/>
        </tpls>
      </m>
      <m>
        <tpls c="6">
          <tpl hier="2" item="6"/>
          <tpl fld="2" item="3"/>
          <tpl hier="20" item="1"/>
          <tpl fld="1" item="7"/>
          <tpl hier="22" item="4"/>
          <tpl fld="3" item="0"/>
        </tpls>
      </m>
      <m>
        <tpls c="6">
          <tpl hier="2" item="6"/>
          <tpl hier="11" item="4294967295"/>
          <tpl hier="20" item="1"/>
          <tpl fld="1" item="6"/>
          <tpl hier="22" item="4"/>
          <tpl fld="3" item="0"/>
        </tpls>
      </m>
      <n v="59">
        <tpls c="6">
          <tpl hier="2" item="6"/>
          <tpl fld="2" item="2"/>
          <tpl hier="20" item="1"/>
          <tpl fld="1" item="5"/>
          <tpl hier="22" item="4"/>
          <tpl fld="3" item="0"/>
        </tpls>
      </n>
      <n v="61">
        <tpls c="6">
          <tpl hier="2" item="6"/>
          <tpl fld="2" item="1"/>
          <tpl hier="20" item="1"/>
          <tpl hier="21" item="4294967295"/>
          <tpl hier="22" item="4"/>
          <tpl fld="3" item="0"/>
        </tpls>
      </n>
      <m>
        <tpls c="6">
          <tpl hier="2" item="6"/>
          <tpl fld="2" item="0"/>
          <tpl hier="20" item="1"/>
          <tpl fld="1" item="3"/>
          <tpl hier="22" item="4"/>
          <tpl fld="3" item="0"/>
        </tpls>
      </m>
      <m>
        <tpls c="6">
          <tpl hier="2" item="6"/>
          <tpl fld="2" item="3"/>
          <tpl hier="20" item="1"/>
          <tpl fld="1" item="1"/>
          <tpl hier="22" item="4"/>
          <tpl fld="3" item="0"/>
        </tpls>
      </m>
      <m>
        <tpls c="6">
          <tpl hier="2" item="6"/>
          <tpl hier="11" item="4294967295"/>
          <tpl hier="20" item="1"/>
          <tpl fld="1" item="7"/>
          <tpl hier="22" item="4"/>
          <tpl fld="3" item="0"/>
        </tpls>
      </m>
      <m>
        <tpls c="6">
          <tpl hier="2" item="6"/>
          <tpl fld="2" item="2"/>
          <tpl hier="20" item="1"/>
          <tpl fld="1" item="0"/>
          <tpl hier="22" item="4"/>
          <tpl fld="3" item="0"/>
        </tpls>
      </m>
      <n v="61">
        <tpls c="6">
          <tpl hier="2" item="6"/>
          <tpl fld="2" item="1"/>
          <tpl hier="20" item="1"/>
          <tpl fld="1" item="5"/>
          <tpl hier="22" item="4"/>
          <tpl fld="3" item="0"/>
        </tpls>
      </n>
      <n v="56">
        <tpls c="6">
          <tpl hier="2" item="6"/>
          <tpl fld="2" item="5"/>
          <tpl hier="20" item="1"/>
          <tpl hier="21" item="4294967295"/>
          <tpl hier="22" item="4"/>
          <tpl fld="3" item="0"/>
        </tpls>
      </n>
      <n v="133">
        <tpls c="6">
          <tpl hier="2" item="6"/>
          <tpl fld="2" item="0"/>
          <tpl hier="20" item="1"/>
          <tpl hier="21" item="4294967295"/>
          <tpl hier="22" item="4"/>
          <tpl fld="3" item="0"/>
        </tpls>
      </n>
      <m>
        <tpls c="6">
          <tpl hier="2" item="6"/>
          <tpl fld="2" item="2"/>
          <tpl hier="20" item="1"/>
          <tpl fld="1" item="7"/>
          <tpl hier="22" item="4"/>
          <tpl fld="3" item="0"/>
        </tpls>
      </m>
      <m>
        <tpls c="6">
          <tpl hier="2" item="6"/>
          <tpl fld="2" item="1"/>
          <tpl hier="20" item="1"/>
          <tpl fld="1" item="0"/>
          <tpl hier="22" item="4"/>
          <tpl fld="3" item="0"/>
        </tpls>
      </m>
      <m>
        <tpls c="6">
          <tpl hier="2" item="6"/>
          <tpl fld="2" item="5"/>
          <tpl hier="20" item="1"/>
          <tpl fld="1" item="4"/>
          <tpl hier="22" item="4"/>
          <tpl fld="3" item="0"/>
        </tpls>
      </m>
      <m>
        <tpls c="6">
          <tpl hier="2" item="6"/>
          <tpl fld="2" item="4"/>
          <tpl hier="20" item="1"/>
          <tpl fld="1" item="3"/>
          <tpl hier="22" item="4"/>
          <tpl fld="3" item="0"/>
        </tpls>
      </m>
      <m>
        <tpls c="6">
          <tpl hier="2" item="6"/>
          <tpl fld="2" item="2"/>
          <tpl hier="20" item="1"/>
          <tpl fld="1" item="6"/>
          <tpl hier="22" item="4"/>
          <tpl fld="3" item="0"/>
        </tpls>
      </m>
      <m>
        <tpls c="6">
          <tpl hier="2" item="6"/>
          <tpl hier="11" item="4294967295"/>
          <tpl hier="20" item="1"/>
          <tpl fld="1" item="4"/>
          <tpl hier="22" item="4"/>
          <tpl fld="3" item="0"/>
        </tpls>
      </m>
      <n v="445">
        <tpls c="6">
          <tpl hier="2" item="6"/>
          <tpl hier="11" item="4294967295"/>
          <tpl hier="20" item="1"/>
          <tpl hier="21" item="4294967295"/>
          <tpl hier="22" item="4"/>
          <tpl fld="3" item="0"/>
        </tpls>
      </n>
      <m>
        <tpls c="6">
          <tpl hier="2" item="6"/>
          <tpl fld="2" item="3"/>
          <tpl hier="20" item="1"/>
          <tpl fld="1" item="4"/>
          <tpl hier="22" item="4"/>
          <tpl fld="3" item="0"/>
        </tpls>
      </m>
      <n v="69">
        <tpls c="6">
          <tpl hier="2" item="6"/>
          <tpl fld="2" item="3"/>
          <tpl hier="20" item="1"/>
          <tpl hier="21" item="4294967295"/>
          <tpl hier="22" item="4"/>
          <tpl fld="3" item="0"/>
        </tpls>
      </n>
      <n v="69">
        <tpls c="6">
          <tpl hier="2" item="6"/>
          <tpl fld="2" item="3"/>
          <tpl hier="20" item="1"/>
          <tpl fld="1" item="5"/>
          <tpl hier="22" item="4"/>
          <tpl fld="3" item="0"/>
        </tpls>
      </n>
      <m>
        <tpls c="6">
          <tpl hier="2" item="6"/>
          <tpl fld="2" item="1"/>
          <tpl hier="20" item="1"/>
          <tpl fld="1" item="6"/>
          <tpl hier="22" item="4"/>
          <tpl fld="3" item="0"/>
        </tpls>
      </m>
      <m>
        <tpls c="6">
          <tpl hier="2" item="6"/>
          <tpl fld="2" item="5"/>
          <tpl hier="20" item="1"/>
          <tpl fld="1" item="6"/>
          <tpl hier="22" item="4"/>
          <tpl fld="3" item="0"/>
        </tpls>
      </m>
      <m>
        <tpls c="6">
          <tpl hier="2" item="6"/>
          <tpl fld="2" item="0"/>
          <tpl hier="20" item="1"/>
          <tpl fld="1" item="6"/>
          <tpl hier="22" item="4"/>
          <tpl fld="3" item="0"/>
        </tpls>
      </m>
      <m>
        <tpls c="6">
          <tpl hier="2" item="6"/>
          <tpl fld="2" item="4"/>
          <tpl hier="20" item="1"/>
          <tpl fld="1" item="4"/>
          <tpl hier="22" item="4"/>
          <tpl fld="3" item="0"/>
        </tpls>
      </m>
      <n v="67">
        <tpls c="6">
          <tpl hier="2" item="6"/>
          <tpl fld="2" item="4"/>
          <tpl hier="20" item="1"/>
          <tpl hier="21" item="4294967295"/>
          <tpl hier="22" item="4"/>
          <tpl fld="3" item="0"/>
        </tpls>
      </n>
      <n v="67">
        <tpls c="6">
          <tpl hier="2" item="6"/>
          <tpl fld="2" item="4"/>
          <tpl hier="20" item="1"/>
          <tpl fld="1" item="5"/>
          <tpl hier="22" item="4"/>
          <tpl fld="3" item="0"/>
        </tpls>
      </n>
      <m>
        <tpls c="6">
          <tpl hier="2" item="6"/>
          <tpl fld="2" item="4"/>
          <tpl hier="20" item="1"/>
          <tpl fld="1" item="0"/>
          <tpl hier="22" item="4"/>
          <tpl fld="3" item="0"/>
        </tpls>
      </m>
      <m>
        <tpls c="6">
          <tpl hier="2" item="6"/>
          <tpl fld="2" item="1"/>
          <tpl hier="20" item="1"/>
          <tpl fld="1" item="7"/>
          <tpl hier="22" item="4"/>
          <tpl fld="3" item="0"/>
        </tpls>
      </m>
      <m>
        <tpls c="6">
          <tpl hier="2" item="6"/>
          <tpl fld="2" item="5"/>
          <tpl hier="20" item="1"/>
          <tpl fld="1" item="7"/>
          <tpl hier="22" item="4"/>
          <tpl fld="3" item="0"/>
        </tpls>
      </m>
      <n v="56">
        <tpls c="6">
          <tpl hier="2" item="6"/>
          <tpl fld="2" item="5"/>
          <tpl hier="20" item="1"/>
          <tpl fld="1" item="5"/>
          <tpl hier="22" item="4"/>
          <tpl fld="3" item="0"/>
        </tpls>
      </n>
      <m>
        <tpls c="6">
          <tpl hier="2" item="6"/>
          <tpl fld="2" item="5"/>
          <tpl hier="20" item="1"/>
          <tpl fld="1" item="0"/>
          <tpl hier="22" item="4"/>
          <tpl fld="3" item="0"/>
        </tpls>
      </m>
      <n v="37">
        <tpls c="6">
          <tpl hier="2" item="6"/>
          <tpl fld="2" item="1"/>
          <tpl hier="20" item="1"/>
          <tpl fld="1" item="1"/>
          <tpl hier="22" item="2"/>
          <tpl fld="3" item="0"/>
        </tpls>
      </n>
      <n v="27">
        <tpls c="6">
          <tpl hier="2" item="6"/>
          <tpl fld="2" item="2"/>
          <tpl hier="20" item="1"/>
          <tpl fld="1" item="2"/>
          <tpl hier="22" item="2"/>
          <tpl fld="3" item="0"/>
        </tpls>
      </n>
      <n v="65">
        <tpls c="6">
          <tpl hier="2" item="6"/>
          <tpl fld="2" item="0"/>
          <tpl hier="20" item="1"/>
          <tpl fld="1" item="0"/>
          <tpl hier="22" item="2"/>
          <tpl fld="3" item="0"/>
        </tpls>
      </n>
      <n v="31">
        <tpls c="6">
          <tpl hier="2" item="6"/>
          <tpl fld="2" item="2"/>
          <tpl hier="20" item="1"/>
          <tpl fld="1" item="1"/>
          <tpl hier="22" item="2"/>
          <tpl fld="3" item="0"/>
        </tpls>
      </n>
      <n v="206">
        <tpls c="6">
          <tpl hier="2" item="6"/>
          <tpl hier="11" item="4294967295"/>
          <tpl hier="20" item="1"/>
          <tpl fld="1" item="3"/>
          <tpl hier="22" item="2"/>
          <tpl fld="3" item="0"/>
        </tpls>
      </n>
      <n v="133">
        <tpls c="6">
          <tpl hier="2" item="6"/>
          <tpl fld="2" item="0"/>
          <tpl hier="20" item="1"/>
          <tpl fld="1" item="5"/>
          <tpl hier="22" item="2"/>
          <tpl fld="3" item="0"/>
        </tpls>
      </n>
      <n v="200">
        <tpls c="6">
          <tpl hier="2" item="6"/>
          <tpl hier="11" item="4294967295"/>
          <tpl hier="20" item="1"/>
          <tpl fld="1" item="2"/>
          <tpl hier="22" item="2"/>
          <tpl fld="3" item="0"/>
        </tpls>
      </n>
      <n v="46">
        <tpls c="6">
          <tpl hier="2" item="6"/>
          <tpl fld="2" item="3"/>
          <tpl hier="20" item="1"/>
          <tpl fld="1" item="3"/>
          <tpl hier="22" item="2"/>
          <tpl fld="3" item="0"/>
        </tpls>
      </n>
      <n v="223">
        <tpls c="6">
          <tpl hier="2" item="6"/>
          <tpl hier="11" item="4294967295"/>
          <tpl hier="20" item="1"/>
          <tpl fld="1" item="1"/>
          <tpl hier="22" item="2"/>
          <tpl fld="3" item="0"/>
        </tpls>
      </n>
      <n v="25">
        <tpls c="6">
          <tpl hier="2" item="6"/>
          <tpl fld="2" item="3"/>
          <tpl hier="20" item="1"/>
          <tpl fld="1" item="2"/>
          <tpl hier="22" item="2"/>
          <tpl fld="3" item="0"/>
        </tpls>
      </n>
      <n v="65">
        <tpls c="6">
          <tpl hier="2" item="6"/>
          <tpl fld="2" item="0"/>
          <tpl hier="20" item="1"/>
          <tpl fld="1" item="4"/>
          <tpl hier="22" item="2"/>
          <tpl fld="3" item="0"/>
        </tpls>
      </n>
      <n v="19">
        <tpls c="6">
          <tpl hier="2" item="6"/>
          <tpl fld="2" item="4"/>
          <tpl hier="20" item="1"/>
          <tpl fld="1" item="2"/>
          <tpl hier="22" item="2"/>
          <tpl fld="3" item="0"/>
        </tpls>
      </n>
      <n v="12.30391414141414">
        <tpls c="6">
          <tpl hier="2" item="6"/>
          <tpl fld="2" item="2"/>
          <tpl hier="20" item="1"/>
          <tpl hier="21" item="3"/>
          <tpl hier="22" item="2"/>
          <tpl fld="3" item="1"/>
        </tpls>
      </n>
      <n v="0.50540995757469453">
        <tpls c="6">
          <tpl hier="2" item="6"/>
          <tpl fld="2" item="2"/>
          <tpl hier="20" item="1"/>
          <tpl hier="21" item="3"/>
          <tpl hier="22" item="2"/>
          <tpl fld="3" item="2"/>
        </tpls>
      </n>
      <n v="13.137492728330432">
        <tpls c="6">
          <tpl hier="2" item="6"/>
          <tpl fld="2" item="0"/>
          <tpl hier="20" item="1"/>
          <tpl hier="21" item="3"/>
          <tpl hier="22" item="2"/>
          <tpl fld="3" item="1"/>
        </tpls>
      </n>
      <n v="0.49188154983865728">
        <tpls c="6">
          <tpl hier="2" item="6"/>
          <tpl fld="2" item="0"/>
          <tpl hier="20" item="1"/>
          <tpl hier="21" item="3"/>
          <tpl hier="22" item="2"/>
          <tpl fld="3" item="2"/>
        </tpls>
      </n>
      <n v="13.376370614035089">
        <tpls c="6">
          <tpl hier="2" item="6"/>
          <tpl fld="2" item="3"/>
          <tpl hier="20" item="1"/>
          <tpl hier="21" item="3"/>
          <tpl hier="22" item="2"/>
          <tpl fld="3" item="1"/>
        </tpls>
      </n>
      <n v="0.50542841152912987">
        <tpls c="6">
          <tpl hier="2" item="6"/>
          <tpl fld="2" item="3"/>
          <tpl hier="20" item="1"/>
          <tpl hier="21" item="3"/>
          <tpl hier="22" item="2"/>
          <tpl fld="3" item="2"/>
        </tpls>
      </n>
      <n v="13.410409356725147">
        <tpls c="6">
          <tpl hier="2" item="6"/>
          <tpl fld="2" item="1"/>
          <tpl hier="20" item="1"/>
          <tpl hier="21" item="3"/>
          <tpl hier="22" item="2"/>
          <tpl fld="3" item="1"/>
        </tpls>
      </n>
      <n v="0.47986400482457198">
        <tpls c="6">
          <tpl hier="2" item="6"/>
          <tpl fld="2" item="1"/>
          <tpl hier="20" item="1"/>
          <tpl hier="21" item="3"/>
          <tpl hier="22" item="2"/>
          <tpl fld="3" item="2"/>
        </tpls>
      </n>
      <n v="12.978641975308635">
        <tpls c="6">
          <tpl hier="2" item="6"/>
          <tpl fld="2" item="5"/>
          <tpl hier="20" item="1"/>
          <tpl hier="21" item="3"/>
          <tpl hier="22" item="2"/>
          <tpl fld="3" item="1"/>
        </tpls>
      </n>
      <n v="0.51082623127169591">
        <tpls c="6">
          <tpl hier="2" item="6"/>
          <tpl fld="2" item="5"/>
          <tpl hier="20" item="1"/>
          <tpl hier="21" item="3"/>
          <tpl hier="22" item="2"/>
          <tpl fld="3" item="2"/>
        </tpls>
      </n>
      <n v="12.369809203142536">
        <tpls c="6">
          <tpl hier="2" item="6"/>
          <tpl fld="2" item="4"/>
          <tpl hier="20" item="1"/>
          <tpl hier="21" item="3"/>
          <tpl hier="22" item="2"/>
          <tpl fld="3" item="1"/>
        </tpls>
      </n>
      <n v="0.48660879325660994">
        <tpls c="6">
          <tpl hier="2" item="6"/>
          <tpl fld="2" item="4"/>
          <tpl hier="20" item="1"/>
          <tpl hier="21" item="3"/>
          <tpl hier="22" item="2"/>
          <tpl fld="3" item="2"/>
        </tpls>
      </n>
      <n v="12.966616491052003">
        <tpls c="6">
          <tpl hier="2" item="6"/>
          <tpl hier="11" item="4294967295"/>
          <tpl hier="20" item="1"/>
          <tpl hier="21" item="3"/>
          <tpl hier="22" item="2"/>
          <tpl fld="3" item="1"/>
        </tpls>
      </n>
      <n v="0.49580217229187135">
        <tpls c="6">
          <tpl hier="2" item="6"/>
          <tpl hier="11" item="4294967295"/>
          <tpl hier="20" item="1"/>
          <tpl hier="21" item="3"/>
          <tpl hier="22" item="2"/>
          <tpl fld="3" item="2"/>
        </tpls>
      </n>
      <n v="27">
        <tpls c="6">
          <tpl hier="2" item="6"/>
          <tpl fld="2" item="2"/>
          <tpl hier="20" item="1"/>
          <tpl fld="1" item="3"/>
          <tpl hier="22" item="2"/>
          <tpl fld="3" item="0"/>
        </tpls>
      </n>
      <n v="29">
        <tpls c="6">
          <tpl hier="2" item="6"/>
          <tpl fld="2" item="1"/>
          <tpl hier="20" item="1"/>
          <tpl fld="1" item="2"/>
          <tpl hier="22" item="2"/>
          <tpl fld="3" item="0"/>
        </tpls>
      </n>
      <n v="23">
        <tpls c="6">
          <tpl hier="2" item="6"/>
          <tpl fld="2" item="5"/>
          <tpl hier="20" item="1"/>
          <tpl fld="1" item="1"/>
          <tpl hier="22" item="2"/>
          <tpl fld="3" item="0"/>
        </tpls>
      </n>
      <n v="58">
        <tpls c="6">
          <tpl hier="2" item="6"/>
          <tpl fld="2" item="0"/>
          <tpl hier="20" item="1"/>
          <tpl fld="1" item="7"/>
          <tpl hier="22" item="2"/>
          <tpl fld="3" item="0"/>
        </tpls>
      </n>
      <n v="25">
        <tpls c="6">
          <tpl hier="2" item="6"/>
          <tpl fld="2" item="4"/>
          <tpl hier="20" item="1"/>
          <tpl fld="1" item="6"/>
          <tpl hier="22" item="2"/>
          <tpl fld="3" item="0"/>
        </tpls>
      </n>
      <n v="40">
        <tpls c="6">
          <tpl hier="2" item="6"/>
          <tpl fld="2" item="3"/>
          <tpl hier="20" item="1"/>
          <tpl fld="1" item="0"/>
          <tpl hier="22" item="2"/>
          <tpl fld="3" item="0"/>
        </tpls>
      </n>
      <n v="445">
        <tpls c="6">
          <tpl hier="2" item="6"/>
          <tpl hier="11" item="4294967295"/>
          <tpl hier="20" item="1"/>
          <tpl fld="1" item="5"/>
          <tpl hier="22" item="2"/>
          <tpl fld="3" item="0"/>
        </tpls>
      </n>
      <n v="31">
        <tpls c="6">
          <tpl hier="2" item="6"/>
          <tpl fld="2" item="5"/>
          <tpl hier="20" item="1"/>
          <tpl fld="1" item="2"/>
          <tpl hier="22" item="2"/>
          <tpl fld="3" item="0"/>
        </tpls>
      </n>
      <n v="264">
        <tpls c="6">
          <tpl hier="2" item="6"/>
          <tpl fld="2" item="2"/>
          <tpl hier="20" item="1"/>
          <tpl hier="21" item="4294967295"/>
          <tpl hier="22" item="2"/>
          <tpl fld="3" item="0"/>
        </tpls>
      </n>
      <n v="27">
        <tpls c="6">
          <tpl hier="2" item="6"/>
          <tpl fld="2" item="2"/>
          <tpl hier="20" item="1"/>
          <tpl fld="1" item="4"/>
          <tpl hier="22" item="2"/>
          <tpl fld="3" item="0"/>
        </tpls>
      </n>
      <n v="29">
        <tpls c="6">
          <tpl hier="2" item="6"/>
          <tpl fld="2" item="1"/>
          <tpl hier="20" item="1"/>
          <tpl fld="1" item="3"/>
          <tpl hier="22" item="2"/>
          <tpl fld="3" item="0"/>
        </tpls>
      </n>
      <n v="64">
        <tpls c="6">
          <tpl hier="2" item="6"/>
          <tpl fld="2" item="0"/>
          <tpl hier="20" item="1"/>
          <tpl fld="1" item="1"/>
          <tpl hier="22" item="2"/>
          <tpl fld="3" item="0"/>
        </tpls>
      </n>
      <n v="51">
        <tpls c="6">
          <tpl hier="2" item="6"/>
          <tpl fld="2" item="4"/>
          <tpl hier="20" item="1"/>
          <tpl fld="1" item="7"/>
          <tpl hier="22" item="2"/>
          <tpl fld="3" item="0"/>
        </tpls>
      </n>
      <n v="27">
        <tpls c="6">
          <tpl hier="2" item="6"/>
          <tpl fld="2" item="3"/>
          <tpl hier="20" item="1"/>
          <tpl fld="1" item="6"/>
          <tpl hier="22" item="2"/>
          <tpl fld="3" item="0"/>
        </tpls>
      </n>
      <n v="247">
        <tpls c="6">
          <tpl hier="2" item="6"/>
          <tpl hier="11" item="4294967295"/>
          <tpl hier="20" item="1"/>
          <tpl fld="1" item="0"/>
          <tpl hier="22" item="2"/>
          <tpl fld="3" item="0"/>
        </tpls>
      </n>
      <n v="36">
        <tpls c="6">
          <tpl hier="2" item="6"/>
          <tpl fld="2" item="1"/>
          <tpl hier="20" item="1"/>
          <tpl fld="1" item="4"/>
          <tpl hier="22" item="2"/>
          <tpl fld="3" item="0"/>
        </tpls>
      </n>
      <n v="19">
        <tpls c="6">
          <tpl hier="2" item="6"/>
          <tpl fld="2" item="5"/>
          <tpl hier="20" item="1"/>
          <tpl fld="1" item="3"/>
          <tpl hier="22" item="2"/>
          <tpl fld="3" item="0"/>
        </tpls>
      </n>
      <n v="69">
        <tpls c="6">
          <tpl hier="2" item="6"/>
          <tpl fld="2" item="0"/>
          <tpl hier="20" item="1"/>
          <tpl fld="1" item="2"/>
          <tpl hier="22" item="2"/>
          <tpl fld="3" item="0"/>
        </tpls>
      </n>
      <n v="33">
        <tpls c="6">
          <tpl hier="2" item="6"/>
          <tpl fld="2" item="4"/>
          <tpl hier="20" item="1"/>
          <tpl fld="1" item="1"/>
          <tpl hier="22" item="2"/>
          <tpl fld="3" item="0"/>
        </tpls>
      </n>
      <n v="21">
        <tpls c="6">
          <tpl hier="2" item="6"/>
          <tpl fld="2" item="3"/>
          <tpl hier="20" item="1"/>
          <tpl fld="1" item="7"/>
          <tpl hier="22" item="2"/>
          <tpl fld="3" item="0"/>
        </tpls>
      </n>
      <n v="202">
        <tpls c="6">
          <tpl hier="2" item="6"/>
          <tpl hier="11" item="4294967295"/>
          <tpl hier="20" item="1"/>
          <tpl fld="1" item="6"/>
          <tpl hier="22" item="2"/>
          <tpl fld="3" item="0"/>
        </tpls>
      </n>
      <n v="59">
        <tpls c="6">
          <tpl hier="2" item="6"/>
          <tpl fld="2" item="2"/>
          <tpl hier="20" item="1"/>
          <tpl fld="1" item="5"/>
          <tpl hier="22" item="2"/>
          <tpl fld="3" item="0"/>
        </tpls>
      </n>
      <n v="285">
        <tpls c="6">
          <tpl hier="2" item="6"/>
          <tpl fld="2" item="1"/>
          <tpl hier="20" item="1"/>
          <tpl hier="21" item="4294967295"/>
          <tpl hier="22" item="2"/>
          <tpl fld="3" item="0"/>
        </tpls>
      </n>
      <n v="56">
        <tpls c="6">
          <tpl hier="2" item="6"/>
          <tpl fld="2" item="0"/>
          <tpl hier="20" item="1"/>
          <tpl fld="1" item="3"/>
          <tpl hier="22" item="2"/>
          <tpl fld="3" item="0"/>
        </tpls>
      </n>
      <n v="35">
        <tpls c="6">
          <tpl hier="2" item="6"/>
          <tpl fld="2" item="3"/>
          <tpl hier="20" item="1"/>
          <tpl fld="1" item="1"/>
          <tpl hier="22" item="2"/>
          <tpl fld="3" item="0"/>
        </tpls>
      </n>
      <n v="232">
        <tpls c="6">
          <tpl hier="2" item="6"/>
          <tpl hier="11" item="4294967295"/>
          <tpl hier="20" item="1"/>
          <tpl fld="1" item="7"/>
          <tpl hier="22" item="2"/>
          <tpl fld="3" item="0"/>
        </tpls>
      </n>
      <n v="40">
        <tpls c="6">
          <tpl hier="2" item="6"/>
          <tpl fld="2" item="2"/>
          <tpl hier="20" item="1"/>
          <tpl fld="1" item="0"/>
          <tpl hier="22" item="2"/>
          <tpl fld="3" item="0"/>
        </tpls>
      </n>
      <n v="61">
        <tpls c="6">
          <tpl hier="2" item="6"/>
          <tpl fld="2" item="1"/>
          <tpl hier="20" item="1"/>
          <tpl fld="1" item="5"/>
          <tpl hier="22" item="2"/>
          <tpl fld="3" item="0"/>
        </tpls>
      </n>
      <n v="270">
        <tpls c="6">
          <tpl hier="2" item="6"/>
          <tpl fld="2" item="5"/>
          <tpl hier="20" item="1"/>
          <tpl hier="21" item="4294967295"/>
          <tpl hier="22" item="2"/>
          <tpl fld="3" item="0"/>
        </tpls>
      </n>
      <n v="573">
        <tpls c="6">
          <tpl hier="2" item="6"/>
          <tpl fld="2" item="0"/>
          <tpl hier="20" item="1"/>
          <tpl hier="21" item="4294967295"/>
          <tpl hier="22" item="2"/>
          <tpl fld="3" item="0"/>
        </tpls>
      </n>
      <n v="26">
        <tpls c="6">
          <tpl hier="2" item="6"/>
          <tpl fld="2" item="2"/>
          <tpl hier="20" item="1"/>
          <tpl fld="1" item="7"/>
          <tpl hier="22" item="2"/>
          <tpl fld="3" item="0"/>
        </tpls>
      </n>
      <n v="31">
        <tpls c="6">
          <tpl hier="2" item="6"/>
          <tpl fld="2" item="1"/>
          <tpl hier="20" item="1"/>
          <tpl fld="1" item="0"/>
          <tpl hier="22" item="2"/>
          <tpl fld="3" item="0"/>
        </tpls>
      </n>
      <n v="30">
        <tpls c="6">
          <tpl hier="2" item="6"/>
          <tpl fld="2" item="5"/>
          <tpl hier="20" item="1"/>
          <tpl fld="1" item="4"/>
          <tpl hier="22" item="2"/>
          <tpl fld="3" item="0"/>
        </tpls>
      </n>
      <n v="29">
        <tpls c="6">
          <tpl hier="2" item="6"/>
          <tpl fld="2" item="4"/>
          <tpl hier="20" item="1"/>
          <tpl fld="1" item="3"/>
          <tpl hier="22" item="2"/>
          <tpl fld="3" item="0"/>
        </tpls>
      </n>
      <n v="27">
        <tpls c="6">
          <tpl hier="2" item="6"/>
          <tpl fld="2" item="2"/>
          <tpl hier="20" item="1"/>
          <tpl fld="1" item="6"/>
          <tpl hier="22" item="2"/>
          <tpl fld="3" item="0"/>
        </tpls>
      </n>
      <n v="238">
        <tpls c="6">
          <tpl hier="2" item="6"/>
          <tpl hier="11" item="4294967295"/>
          <tpl hier="20" item="1"/>
          <tpl fld="1" item="4"/>
          <tpl hier="22" item="2"/>
          <tpl fld="3" item="0"/>
        </tpls>
      </n>
      <n v="1993">
        <tpls c="6">
          <tpl hier="2" item="6"/>
          <tpl hier="11" item="4294967295"/>
          <tpl hier="20" item="1"/>
          <tpl hier="21" item="4294967295"/>
          <tpl hier="22" item="2"/>
          <tpl fld="3" item="0"/>
        </tpls>
      </n>
      <n v="41">
        <tpls c="6">
          <tpl hier="2" item="6"/>
          <tpl fld="2" item="3"/>
          <tpl hier="20" item="1"/>
          <tpl fld="1" item="4"/>
          <tpl hier="22" item="2"/>
          <tpl fld="3" item="0"/>
        </tpls>
      </n>
      <n v="304">
        <tpls c="6">
          <tpl hier="2" item="6"/>
          <tpl fld="2" item="3"/>
          <tpl hier="20" item="1"/>
          <tpl hier="21" item="4294967295"/>
          <tpl hier="22" item="2"/>
          <tpl fld="3" item="0"/>
        </tpls>
      </n>
      <n v="69">
        <tpls c="6">
          <tpl hier="2" item="6"/>
          <tpl fld="2" item="3"/>
          <tpl hier="20" item="1"/>
          <tpl fld="1" item="5"/>
          <tpl hier="22" item="2"/>
          <tpl fld="3" item="0"/>
        </tpls>
      </n>
      <n v="28">
        <tpls c="6">
          <tpl hier="2" item="6"/>
          <tpl fld="2" item="1"/>
          <tpl hier="20" item="1"/>
          <tpl fld="1" item="6"/>
          <tpl hier="22" item="2"/>
          <tpl fld="3" item="0"/>
        </tpls>
      </n>
      <n v="32">
        <tpls c="6">
          <tpl hier="2" item="6"/>
          <tpl fld="2" item="5"/>
          <tpl hier="20" item="1"/>
          <tpl fld="1" item="6"/>
          <tpl hier="22" item="2"/>
          <tpl fld="3" item="0"/>
        </tpls>
      </n>
      <n v="63">
        <tpls c="6">
          <tpl hier="2" item="6"/>
          <tpl fld="2" item="0"/>
          <tpl hier="20" item="1"/>
          <tpl fld="1" item="6"/>
          <tpl hier="22" item="2"/>
          <tpl fld="3" item="0"/>
        </tpls>
      </n>
      <n v="39">
        <tpls c="6">
          <tpl hier="2" item="6"/>
          <tpl fld="2" item="4"/>
          <tpl hier="20" item="1"/>
          <tpl fld="1" item="4"/>
          <tpl hier="22" item="2"/>
          <tpl fld="3" item="0"/>
        </tpls>
      </n>
      <n v="297">
        <tpls c="6">
          <tpl hier="2" item="6"/>
          <tpl fld="2" item="4"/>
          <tpl hier="20" item="1"/>
          <tpl hier="21" item="4294967295"/>
          <tpl hier="22" item="2"/>
          <tpl fld="3" item="0"/>
        </tpls>
      </n>
      <n v="67">
        <tpls c="6">
          <tpl hier="2" item="6"/>
          <tpl fld="2" item="4"/>
          <tpl hier="20" item="1"/>
          <tpl fld="1" item="5"/>
          <tpl hier="22" item="2"/>
          <tpl fld="3" item="0"/>
        </tpls>
      </n>
      <n v="34">
        <tpls c="6">
          <tpl hier="2" item="6"/>
          <tpl fld="2" item="4"/>
          <tpl hier="20" item="1"/>
          <tpl fld="1" item="0"/>
          <tpl hier="22" item="2"/>
          <tpl fld="3" item="0"/>
        </tpls>
      </n>
      <n v="34">
        <tpls c="6">
          <tpl hier="2" item="6"/>
          <tpl fld="2" item="1"/>
          <tpl hier="20" item="1"/>
          <tpl fld="1" item="7"/>
          <tpl hier="22" item="2"/>
          <tpl fld="3" item="0"/>
        </tpls>
      </n>
      <n v="42">
        <tpls c="6">
          <tpl hier="2" item="6"/>
          <tpl fld="2" item="5"/>
          <tpl hier="20" item="1"/>
          <tpl fld="1" item="7"/>
          <tpl hier="22" item="2"/>
          <tpl fld="3" item="0"/>
        </tpls>
      </n>
      <n v="56">
        <tpls c="6">
          <tpl hier="2" item="6"/>
          <tpl fld="2" item="5"/>
          <tpl hier="20" item="1"/>
          <tpl fld="1" item="5"/>
          <tpl hier="22" item="2"/>
          <tpl fld="3" item="0"/>
        </tpls>
      </n>
      <n v="37">
        <tpls c="6">
          <tpl hier="2" item="6"/>
          <tpl fld="2" item="5"/>
          <tpl hier="20" item="1"/>
          <tpl fld="1" item="0"/>
          <tpl hier="22" item="2"/>
          <tpl fld="3" item="0"/>
        </tpls>
      </n>
      <m>
        <tpls c="6">
          <tpl hier="2" item="6"/>
          <tpl fld="2" item="1"/>
          <tpl hier="20" item="1"/>
          <tpl fld="1" item="1"/>
          <tpl hier="22" item="7"/>
          <tpl fld="3" item="0"/>
        </tpls>
      </m>
      <m>
        <tpls c="6">
          <tpl hier="2" item="6"/>
          <tpl fld="2" item="2"/>
          <tpl hier="20" item="1"/>
          <tpl fld="1" item="2"/>
          <tpl hier="22" item="7"/>
          <tpl fld="3" item="0"/>
        </tpls>
      </m>
      <m>
        <tpls c="6">
          <tpl hier="2" item="6"/>
          <tpl fld="2" item="0"/>
          <tpl hier="20" item="1"/>
          <tpl fld="1" item="0"/>
          <tpl hier="22" item="7"/>
          <tpl fld="3" item="0"/>
        </tpls>
      </m>
      <m>
        <tpls c="6">
          <tpl hier="2" item="6"/>
          <tpl fld="2" item="2"/>
          <tpl hier="20" item="1"/>
          <tpl fld="1" item="1"/>
          <tpl hier="22" item="7"/>
          <tpl fld="3" item="0"/>
        </tpls>
      </m>
      <m>
        <tpls c="6">
          <tpl hier="2" item="6"/>
          <tpl hier="11" item="4294967295"/>
          <tpl hier="20" item="1"/>
          <tpl fld="1" item="3"/>
          <tpl hier="22" item="7"/>
          <tpl fld="3" item="0"/>
        </tpls>
      </m>
      <m>
        <tpls c="6">
          <tpl hier="2" item="6"/>
          <tpl fld="2" item="0"/>
          <tpl hier="20" item="1"/>
          <tpl fld="1" item="5"/>
          <tpl hier="22" item="7"/>
          <tpl fld="3" item="0"/>
        </tpls>
      </m>
      <m>
        <tpls c="6">
          <tpl hier="2" item="6"/>
          <tpl hier="11" item="4294967295"/>
          <tpl hier="20" item="1"/>
          <tpl fld="1" item="2"/>
          <tpl hier="22" item="7"/>
          <tpl fld="3" item="0"/>
        </tpls>
      </m>
      <m>
        <tpls c="6">
          <tpl hier="2" item="6"/>
          <tpl fld="2" item="3"/>
          <tpl hier="20" item="1"/>
          <tpl fld="1" item="3"/>
          <tpl hier="22" item="7"/>
          <tpl fld="3" item="0"/>
        </tpls>
      </m>
      <m>
        <tpls c="6">
          <tpl hier="2" item="6"/>
          <tpl hier="11" item="4294967295"/>
          <tpl hier="20" item="1"/>
          <tpl fld="1" item="1"/>
          <tpl hier="22" item="7"/>
          <tpl fld="3" item="0"/>
        </tpls>
      </m>
      <m>
        <tpls c="6">
          <tpl hier="2" item="6"/>
          <tpl fld="2" item="3"/>
          <tpl hier="20" item="1"/>
          <tpl fld="1" item="2"/>
          <tpl hier="22" item="7"/>
          <tpl fld="3" item="0"/>
        </tpls>
      </m>
      <n v="65">
        <tpls c="6">
          <tpl hier="2" item="6"/>
          <tpl fld="2" item="0"/>
          <tpl hier="20" item="1"/>
          <tpl fld="1" item="4"/>
          <tpl hier="22" item="7"/>
          <tpl fld="3" item="0"/>
        </tpls>
      </n>
      <m>
        <tpls c="6">
          <tpl hier="2" item="6"/>
          <tpl fld="2" item="4"/>
          <tpl hier="20" item="1"/>
          <tpl fld="1" item="2"/>
          <tpl hier="22" item="7"/>
          <tpl fld="3" item="0"/>
        </tpls>
      </m>
      <n v="11.574074074074074">
        <tpls c="6">
          <tpl hier="2" item="6"/>
          <tpl fld="2" item="2"/>
          <tpl hier="20" item="1"/>
          <tpl hier="21" item="3"/>
          <tpl hier="22" item="7"/>
          <tpl fld="3" item="1"/>
        </tpls>
      </n>
      <n v="0.42206863779574633">
        <tpls c="6">
          <tpl hier="2" item="6"/>
          <tpl fld="2" item="2"/>
          <tpl hier="20" item="1"/>
          <tpl hier="21" item="3"/>
          <tpl hier="22" item="7"/>
          <tpl fld="3" item="2"/>
        </tpls>
      </n>
      <n v="13.156923076923078">
        <tpls c="6">
          <tpl hier="2" item="6"/>
          <tpl fld="2" item="0"/>
          <tpl hier="20" item="1"/>
          <tpl hier="21" item="3"/>
          <tpl hier="22" item="7"/>
          <tpl fld="3" item="1"/>
        </tpls>
      </n>
      <n v="0.51449049812956493">
        <tpls c="6">
          <tpl hier="2" item="6"/>
          <tpl fld="2" item="0"/>
          <tpl hier="20" item="1"/>
          <tpl hier="21" item="3"/>
          <tpl hier="22" item="7"/>
          <tpl fld="3" item="2"/>
        </tpls>
      </n>
      <n v="14.620325203252033">
        <tpls c="6">
          <tpl hier="2" item="6"/>
          <tpl fld="2" item="3"/>
          <tpl hier="20" item="1"/>
          <tpl hier="21" item="3"/>
          <tpl hier="22" item="7"/>
          <tpl fld="3" item="1"/>
        </tpls>
      </n>
      <n v="0.43644404389736491">
        <tpls c="6">
          <tpl hier="2" item="6"/>
          <tpl fld="2" item="3"/>
          <tpl hier="20" item="1"/>
          <tpl hier="21" item="3"/>
          <tpl hier="22" item="7"/>
          <tpl fld="3" item="2"/>
        </tpls>
      </n>
      <n v="12.480092592592591">
        <tpls c="6">
          <tpl hier="2" item="6"/>
          <tpl fld="2" item="1"/>
          <tpl hier="20" item="1"/>
          <tpl hier="21" item="3"/>
          <tpl hier="22" item="7"/>
          <tpl fld="3" item="1"/>
        </tpls>
      </n>
      <n v="0.50910782122001463">
        <tpls c="6">
          <tpl hier="2" item="6"/>
          <tpl fld="2" item="1"/>
          <tpl hier="20" item="1"/>
          <tpl hier="21" item="3"/>
          <tpl hier="22" item="7"/>
          <tpl fld="3" item="2"/>
        </tpls>
      </n>
      <n v="12.177777777777775">
        <tpls c="6">
          <tpl hier="2" item="6"/>
          <tpl fld="2" item="5"/>
          <tpl hier="20" item="1"/>
          <tpl hier="21" item="3"/>
          <tpl hier="22" item="7"/>
          <tpl fld="3" item="1"/>
        </tpls>
      </n>
      <n v="0.44659204992155233">
        <tpls c="6">
          <tpl hier="2" item="6"/>
          <tpl fld="2" item="5"/>
          <tpl hier="20" item="1"/>
          <tpl hier="21" item="3"/>
          <tpl hier="22" item="7"/>
          <tpl fld="3" item="2"/>
        </tpls>
      </n>
      <n v="10.778632478632479">
        <tpls c="6">
          <tpl hier="2" item="6"/>
          <tpl fld="2" item="4"/>
          <tpl hier="20" item="1"/>
          <tpl hier="21" item="3"/>
          <tpl hier="22" item="7"/>
          <tpl fld="3" item="1"/>
        </tpls>
      </n>
      <n v="0.4851626061046353">
        <tpls c="6">
          <tpl hier="2" item="6"/>
          <tpl fld="2" item="4"/>
          <tpl hier="20" item="1"/>
          <tpl hier="21" item="3"/>
          <tpl hier="22" item="7"/>
          <tpl fld="3" item="2"/>
        </tpls>
      </n>
      <n v="12.613935574229687">
        <tpls c="6">
          <tpl hier="2" item="6"/>
          <tpl hier="11" item="4294967295"/>
          <tpl hier="20" item="1"/>
          <tpl hier="21" item="3"/>
          <tpl hier="22" item="7"/>
          <tpl fld="3" item="1"/>
        </tpls>
      </n>
      <n v="0.47638204243002819">
        <tpls c="6">
          <tpl hier="2" item="6"/>
          <tpl hier="11" item="4294967295"/>
          <tpl hier="20" item="1"/>
          <tpl hier="21" item="3"/>
          <tpl hier="22" item="7"/>
          <tpl fld="3" item="2"/>
        </tpls>
      </n>
      <m>
        <tpls c="6">
          <tpl hier="2" item="6"/>
          <tpl fld="2" item="2"/>
          <tpl hier="20" item="1"/>
          <tpl fld="1" item="3"/>
          <tpl hier="22" item="7"/>
          <tpl fld="3" item="0"/>
        </tpls>
      </m>
      <m>
        <tpls c="6">
          <tpl hier="2" item="6"/>
          <tpl fld="2" item="1"/>
          <tpl hier="20" item="1"/>
          <tpl fld="1" item="2"/>
          <tpl hier="22" item="7"/>
          <tpl fld="3" item="0"/>
        </tpls>
      </m>
      <m>
        <tpls c="6">
          <tpl hier="2" item="6"/>
          <tpl fld="2" item="5"/>
          <tpl hier="20" item="1"/>
          <tpl fld="1" item="1"/>
          <tpl hier="22" item="7"/>
          <tpl fld="3" item="0"/>
        </tpls>
      </m>
      <m>
        <tpls c="6">
          <tpl hier="2" item="6"/>
          <tpl fld="2" item="0"/>
          <tpl hier="20" item="1"/>
          <tpl fld="1" item="7"/>
          <tpl hier="22" item="7"/>
          <tpl fld="3" item="0"/>
        </tpls>
      </m>
      <m>
        <tpls c="6">
          <tpl hier="2" item="6"/>
          <tpl fld="2" item="4"/>
          <tpl hier="20" item="1"/>
          <tpl fld="1" item="6"/>
          <tpl hier="22" item="7"/>
          <tpl fld="3" item="0"/>
        </tpls>
      </m>
      <m>
        <tpls c="6">
          <tpl hier="2" item="6"/>
          <tpl fld="2" item="3"/>
          <tpl hier="20" item="1"/>
          <tpl fld="1" item="0"/>
          <tpl hier="22" item="7"/>
          <tpl fld="3" item="0"/>
        </tpls>
      </m>
      <m>
        <tpls c="6">
          <tpl hier="2" item="6"/>
          <tpl hier="11" item="4294967295"/>
          <tpl hier="20" item="1"/>
          <tpl fld="1" item="5"/>
          <tpl hier="22" item="7"/>
          <tpl fld="3" item="0"/>
        </tpls>
      </m>
      <m>
        <tpls c="6">
          <tpl hier="2" item="6"/>
          <tpl fld="2" item="5"/>
          <tpl hier="20" item="1"/>
          <tpl fld="1" item="2"/>
          <tpl hier="22" item="7"/>
          <tpl fld="3" item="0"/>
        </tpls>
      </m>
      <n v="27">
        <tpls c="6">
          <tpl hier="2" item="6"/>
          <tpl fld="2" item="2"/>
          <tpl hier="20" item="1"/>
          <tpl hier="21" item="4294967295"/>
          <tpl hier="22" item="7"/>
          <tpl fld="3" item="0"/>
        </tpls>
      </n>
      <n v="27">
        <tpls c="6">
          <tpl hier="2" item="6"/>
          <tpl fld="2" item="2"/>
          <tpl hier="20" item="1"/>
          <tpl fld="1" item="4"/>
          <tpl hier="22" item="7"/>
          <tpl fld="3" item="0"/>
        </tpls>
      </n>
      <m>
        <tpls c="6">
          <tpl hier="2" item="6"/>
          <tpl fld="2" item="1"/>
          <tpl hier="20" item="1"/>
          <tpl fld="1" item="3"/>
          <tpl hier="22" item="7"/>
          <tpl fld="3" item="0"/>
        </tpls>
      </m>
      <m>
        <tpls c="6">
          <tpl hier="2" item="6"/>
          <tpl fld="2" item="0"/>
          <tpl hier="20" item="1"/>
          <tpl fld="1" item="1"/>
          <tpl hier="22" item="7"/>
          <tpl fld="3" item="0"/>
        </tpls>
      </m>
      <m>
        <tpls c="6">
          <tpl hier="2" item="6"/>
          <tpl fld="2" item="4"/>
          <tpl hier="20" item="1"/>
          <tpl fld="1" item="7"/>
          <tpl hier="22" item="7"/>
          <tpl fld="3" item="0"/>
        </tpls>
      </m>
      <m>
        <tpls c="6">
          <tpl hier="2" item="6"/>
          <tpl fld="2" item="3"/>
          <tpl hier="20" item="1"/>
          <tpl fld="1" item="6"/>
          <tpl hier="22" item="7"/>
          <tpl fld="3" item="0"/>
        </tpls>
      </m>
      <m>
        <tpls c="6">
          <tpl hier="2" item="6"/>
          <tpl hier="11" item="4294967295"/>
          <tpl hier="20" item="1"/>
          <tpl fld="1" item="0"/>
          <tpl hier="22" item="7"/>
          <tpl fld="3" item="0"/>
        </tpls>
      </m>
      <n v="36">
        <tpls c="6">
          <tpl hier="2" item="6"/>
          <tpl fld="2" item="1"/>
          <tpl hier="20" item="1"/>
          <tpl fld="1" item="4"/>
          <tpl hier="22" item="7"/>
          <tpl fld="3" item="0"/>
        </tpls>
      </n>
      <m>
        <tpls c="6">
          <tpl hier="2" item="6"/>
          <tpl fld="2" item="5"/>
          <tpl hier="20" item="1"/>
          <tpl fld="1" item="3"/>
          <tpl hier="22" item="7"/>
          <tpl fld="3" item="0"/>
        </tpls>
      </m>
      <m>
        <tpls c="6">
          <tpl hier="2" item="6"/>
          <tpl fld="2" item="0"/>
          <tpl hier="20" item="1"/>
          <tpl fld="1" item="2"/>
          <tpl hier="22" item="7"/>
          <tpl fld="3" item="0"/>
        </tpls>
      </m>
      <m>
        <tpls c="6">
          <tpl hier="2" item="6"/>
          <tpl fld="2" item="4"/>
          <tpl hier="20" item="1"/>
          <tpl fld="1" item="1"/>
          <tpl hier="22" item="7"/>
          <tpl fld="3" item="0"/>
        </tpls>
      </m>
      <m>
        <tpls c="6">
          <tpl hier="2" item="6"/>
          <tpl fld="2" item="3"/>
          <tpl hier="20" item="1"/>
          <tpl fld="1" item="7"/>
          <tpl hier="22" item="7"/>
          <tpl fld="3" item="0"/>
        </tpls>
      </m>
      <m>
        <tpls c="6">
          <tpl hier="2" item="6"/>
          <tpl hier="11" item="4294967295"/>
          <tpl hier="20" item="1"/>
          <tpl fld="1" item="6"/>
          <tpl hier="22" item="7"/>
          <tpl fld="3" item="0"/>
        </tpls>
      </m>
      <m>
        <tpls c="6">
          <tpl hier="2" item="6"/>
          <tpl fld="2" item="2"/>
          <tpl hier="20" item="1"/>
          <tpl fld="1" item="5"/>
          <tpl hier="22" item="7"/>
          <tpl fld="3" item="0"/>
        </tpls>
      </m>
      <n v="36">
        <tpls c="6">
          <tpl hier="2" item="6"/>
          <tpl fld="2" item="1"/>
          <tpl hier="20" item="1"/>
          <tpl hier="21" item="4294967295"/>
          <tpl hier="22" item="7"/>
          <tpl fld="3" item="0"/>
        </tpls>
      </n>
      <m>
        <tpls c="6">
          <tpl hier="2" item="6"/>
          <tpl fld="2" item="0"/>
          <tpl hier="20" item="1"/>
          <tpl fld="1" item="3"/>
          <tpl hier="22" item="7"/>
          <tpl fld="3" item="0"/>
        </tpls>
      </m>
      <m>
        <tpls c="6">
          <tpl hier="2" item="6"/>
          <tpl fld="2" item="3"/>
          <tpl hier="20" item="1"/>
          <tpl fld="1" item="1"/>
          <tpl hier="22" item="7"/>
          <tpl fld="3" item="0"/>
        </tpls>
      </m>
      <m>
        <tpls c="6">
          <tpl hier="2" item="6"/>
          <tpl hier="11" item="4294967295"/>
          <tpl hier="20" item="1"/>
          <tpl fld="1" item="7"/>
          <tpl hier="22" item="7"/>
          <tpl fld="3" item="0"/>
        </tpls>
      </m>
      <m>
        <tpls c="6">
          <tpl hier="2" item="6"/>
          <tpl fld="2" item="2"/>
          <tpl hier="20" item="1"/>
          <tpl fld="1" item="0"/>
          <tpl hier="22" item="7"/>
          <tpl fld="3" item="0"/>
        </tpls>
      </m>
      <m>
        <tpls c="6">
          <tpl hier="2" item="6"/>
          <tpl fld="2" item="1"/>
          <tpl hier="20" item="1"/>
          <tpl fld="1" item="5"/>
          <tpl hier="22" item="7"/>
          <tpl fld="3" item="0"/>
        </tpls>
      </m>
      <n v="30">
        <tpls c="6">
          <tpl hier="2" item="6"/>
          <tpl fld="2" item="5"/>
          <tpl hier="20" item="1"/>
          <tpl hier="21" item="4294967295"/>
          <tpl hier="22" item="7"/>
          <tpl fld="3" item="0"/>
        </tpls>
      </n>
      <n v="65">
        <tpls c="6">
          <tpl hier="2" item="6"/>
          <tpl fld="2" item="0"/>
          <tpl hier="20" item="1"/>
          <tpl hier="21" item="4294967295"/>
          <tpl hier="22" item="7"/>
          <tpl fld="3" item="0"/>
        </tpls>
      </n>
      <m>
        <tpls c="6">
          <tpl hier="2" item="6"/>
          <tpl fld="2" item="2"/>
          <tpl hier="20" item="1"/>
          <tpl fld="1" item="7"/>
          <tpl hier="22" item="7"/>
          <tpl fld="3" item="0"/>
        </tpls>
      </m>
      <m>
        <tpls c="6">
          <tpl hier="2" item="6"/>
          <tpl fld="2" item="1"/>
          <tpl hier="20" item="1"/>
          <tpl fld="1" item="0"/>
          <tpl hier="22" item="7"/>
          <tpl fld="3" item="0"/>
        </tpls>
      </m>
      <n v="30">
        <tpls c="6">
          <tpl hier="2" item="6"/>
          <tpl fld="2" item="5"/>
          <tpl hier="20" item="1"/>
          <tpl fld="1" item="4"/>
          <tpl hier="22" item="7"/>
          <tpl fld="3" item="0"/>
        </tpls>
      </n>
      <m>
        <tpls c="6">
          <tpl hier="2" item="6"/>
          <tpl fld="2" item="4"/>
          <tpl hier="20" item="1"/>
          <tpl fld="1" item="3"/>
          <tpl hier="22" item="7"/>
          <tpl fld="3" item="0"/>
        </tpls>
      </m>
      <m>
        <tpls c="6">
          <tpl hier="2" item="6"/>
          <tpl fld="2" item="2"/>
          <tpl hier="20" item="1"/>
          <tpl fld="1" item="6"/>
          <tpl hier="22" item="7"/>
          <tpl fld="3" item="0"/>
        </tpls>
      </m>
      <n v="238">
        <tpls c="6">
          <tpl hier="2" item="6"/>
          <tpl hier="11" item="4294967295"/>
          <tpl hier="20" item="1"/>
          <tpl fld="1" item="4"/>
          <tpl hier="22" item="7"/>
          <tpl fld="3" item="0"/>
        </tpls>
      </n>
      <n v="238">
        <tpls c="6">
          <tpl hier="2" item="6"/>
          <tpl hier="11" item="4294967295"/>
          <tpl hier="20" item="1"/>
          <tpl hier="21" item="4294967295"/>
          <tpl hier="22" item="7"/>
          <tpl fld="3" item="0"/>
        </tpls>
      </n>
      <n v="41">
        <tpls c="6">
          <tpl hier="2" item="6"/>
          <tpl fld="2" item="3"/>
          <tpl hier="20" item="1"/>
          <tpl fld="1" item="4"/>
          <tpl hier="22" item="7"/>
          <tpl fld="3" item="0"/>
        </tpls>
      </n>
      <n v="41">
        <tpls c="6">
          <tpl hier="2" item="6"/>
          <tpl fld="2" item="3"/>
          <tpl hier="20" item="1"/>
          <tpl hier="21" item="4294967295"/>
          <tpl hier="22" item="7"/>
          <tpl fld="3" item="0"/>
        </tpls>
      </n>
      <m>
        <tpls c="6">
          <tpl hier="2" item="6"/>
          <tpl fld="2" item="3"/>
          <tpl hier="20" item="1"/>
          <tpl fld="1" item="5"/>
          <tpl hier="22" item="7"/>
          <tpl fld="3" item="0"/>
        </tpls>
      </m>
      <m>
        <tpls c="6">
          <tpl hier="2" item="6"/>
          <tpl fld="2" item="1"/>
          <tpl hier="20" item="1"/>
          <tpl fld="1" item="6"/>
          <tpl hier="22" item="7"/>
          <tpl fld="3" item="0"/>
        </tpls>
      </m>
      <m>
        <tpls c="6">
          <tpl hier="2" item="6"/>
          <tpl fld="2" item="5"/>
          <tpl hier="20" item="1"/>
          <tpl fld="1" item="6"/>
          <tpl hier="22" item="7"/>
          <tpl fld="3" item="0"/>
        </tpls>
      </m>
      <m>
        <tpls c="6">
          <tpl hier="2" item="6"/>
          <tpl fld="2" item="0"/>
          <tpl hier="20" item="1"/>
          <tpl fld="1" item="6"/>
          <tpl hier="22" item="7"/>
          <tpl fld="3" item="0"/>
        </tpls>
      </m>
      <n v="39">
        <tpls c="6">
          <tpl hier="2" item="6"/>
          <tpl fld="2" item="4"/>
          <tpl hier="20" item="1"/>
          <tpl fld="1" item="4"/>
          <tpl hier="22" item="7"/>
          <tpl fld="3" item="0"/>
        </tpls>
      </n>
      <n v="39">
        <tpls c="6">
          <tpl hier="2" item="6"/>
          <tpl fld="2" item="4"/>
          <tpl hier="20" item="1"/>
          <tpl hier="21" item="4294967295"/>
          <tpl hier="22" item="7"/>
          <tpl fld="3" item="0"/>
        </tpls>
      </n>
      <m>
        <tpls c="6">
          <tpl hier="2" item="6"/>
          <tpl fld="2" item="4"/>
          <tpl hier="20" item="1"/>
          <tpl fld="1" item="5"/>
          <tpl hier="22" item="7"/>
          <tpl fld="3" item="0"/>
        </tpls>
      </m>
      <m>
        <tpls c="6">
          <tpl hier="2" item="6"/>
          <tpl fld="2" item="4"/>
          <tpl hier="20" item="1"/>
          <tpl fld="1" item="0"/>
          <tpl hier="22" item="7"/>
          <tpl fld="3" item="0"/>
        </tpls>
      </m>
      <m>
        <tpls c="6">
          <tpl hier="2" item="6"/>
          <tpl fld="2" item="1"/>
          <tpl hier="20" item="1"/>
          <tpl fld="1" item="7"/>
          <tpl hier="22" item="7"/>
          <tpl fld="3" item="0"/>
        </tpls>
      </m>
      <m>
        <tpls c="6">
          <tpl hier="2" item="6"/>
          <tpl fld="2" item="5"/>
          <tpl hier="20" item="1"/>
          <tpl fld="1" item="7"/>
          <tpl hier="22" item="7"/>
          <tpl fld="3" item="0"/>
        </tpls>
      </m>
      <m>
        <tpls c="6">
          <tpl hier="2" item="6"/>
          <tpl fld="2" item="5"/>
          <tpl hier="20" item="1"/>
          <tpl fld="1" item="5"/>
          <tpl hier="22" item="7"/>
          <tpl fld="3" item="0"/>
        </tpls>
      </m>
      <m>
        <tpls c="6">
          <tpl hier="2" item="6"/>
          <tpl fld="2" item="5"/>
          <tpl hier="20" item="1"/>
          <tpl fld="1" item="0"/>
          <tpl hier="22" item="7"/>
          <tpl fld="3" item="0"/>
        </tpls>
      </m>
      <n v="127">
        <tpls c="6">
          <tpl hier="2" item="6"/>
          <tpl fld="2" item="3"/>
          <tpl hier="20" item="1"/>
          <tpl hier="21" item="4294967295"/>
          <tpl hier="22" item="8"/>
          <tpl fld="3" item="0"/>
        </tpls>
      </n>
      <n v="0.49421968016523971">
        <tpls c="6">
          <tpl hier="2" item="6"/>
          <tpl hier="11" item="4294967295"/>
          <tpl hier="20" item="1"/>
          <tpl hier="21" item="3"/>
          <tpl hier="22" item="8"/>
          <tpl fld="3" item="2"/>
        </tpls>
      </n>
      <n v="56">
        <tpls c="6">
          <tpl hier="2" item="6"/>
          <tpl fld="2" item="0"/>
          <tpl hier="20" item="1"/>
          <tpl fld="1" item="3"/>
          <tpl hier="22" item="8"/>
          <tpl fld="3" item="0"/>
        </tpls>
      </n>
      <n v="0.47839713701272779">
        <tpls c="6">
          <tpl hier="2" item="6"/>
          <tpl fld="2" item="4"/>
          <tpl hier="20" item="1"/>
          <tpl hier="21" item="3"/>
          <tpl hier="22" item="8"/>
          <tpl fld="3" item="2"/>
        </tpls>
      </n>
      <m>
        <tpls c="6">
          <tpl hier="2" item="6"/>
          <tpl fld="2" item="0"/>
          <tpl hier="20" item="1"/>
          <tpl fld="1" item="6"/>
          <tpl hier="22" item="8"/>
          <tpl fld="3" item="0"/>
        </tpls>
      </m>
      <n v="31">
        <tpls c="6">
          <tpl hier="2" item="6"/>
          <tpl fld="2" item="5"/>
          <tpl hier="20" item="1"/>
          <tpl fld="1" item="2"/>
          <tpl hier="22" item="8"/>
          <tpl fld="3" item="0"/>
        </tpls>
      </n>
      <n v="0.46988401075387726">
        <tpls c="6">
          <tpl hier="2" item="6"/>
          <tpl fld="2" item="0"/>
          <tpl hier="20" item="1"/>
          <tpl hier="21" item="3"/>
          <tpl hier="22" item="8"/>
          <tpl fld="3" item="2"/>
        </tpls>
      </n>
      <n v="19">
        <tpls c="6">
          <tpl hier="2" item="6"/>
          <tpl fld="2" item="5"/>
          <tpl hier="20" item="1"/>
          <tpl fld="1" item="3"/>
          <tpl hier="22" item="8"/>
          <tpl fld="3" item="0"/>
        </tpls>
      </n>
      <n v="35">
        <tpls c="6">
          <tpl hier="2" item="6"/>
          <tpl fld="2" item="3"/>
          <tpl hier="20" item="1"/>
          <tpl fld="1" item="1"/>
          <tpl hier="22" item="8"/>
          <tpl fld="3" item="0"/>
        </tpls>
      </n>
      <m>
        <tpls c="6">
          <tpl hier="2" item="6"/>
          <tpl fld="2" item="5"/>
          <tpl hier="20" item="1"/>
          <tpl fld="1" item="4"/>
          <tpl hier="22" item="8"/>
          <tpl fld="3" item="0"/>
        </tpls>
      </m>
      <n v="42">
        <tpls c="6">
          <tpl hier="2" item="6"/>
          <tpl fld="2" item="5"/>
          <tpl hier="20" item="1"/>
          <tpl fld="1" item="7"/>
          <tpl hier="22" item="8"/>
          <tpl fld="3" item="0"/>
        </tpls>
      </n>
      <n v="23">
        <tpls c="6">
          <tpl hier="2" item="6"/>
          <tpl fld="2" item="5"/>
          <tpl hier="20" item="1"/>
          <tpl fld="1" item="1"/>
          <tpl hier="22" item="8"/>
          <tpl fld="3" item="0"/>
        </tpls>
      </n>
      <n v="64">
        <tpls c="6">
          <tpl hier="2" item="6"/>
          <tpl fld="2" item="0"/>
          <tpl hier="20" item="1"/>
          <tpl fld="1" item="1"/>
          <tpl hier="22" item="8"/>
          <tpl fld="3" item="0"/>
        </tpls>
      </n>
      <n v="46">
        <tpls c="6">
          <tpl hier="2" item="6"/>
          <tpl fld="2" item="3"/>
          <tpl hier="20" item="1"/>
          <tpl fld="1" item="3"/>
          <tpl hier="22" item="8"/>
          <tpl fld="3" item="0"/>
        </tpls>
      </n>
      <n v="0.49395545141150676">
        <tpls c="6">
          <tpl hier="2" item="6"/>
          <tpl fld="2" item="5"/>
          <tpl hier="20" item="1"/>
          <tpl hier="21" item="3"/>
          <tpl hier="22" item="8"/>
          <tpl fld="3" item="2"/>
        </tpls>
      </n>
      <n v="29">
        <tpls c="6">
          <tpl hier="2" item="6"/>
          <tpl fld="2" item="1"/>
          <tpl hier="20" item="1"/>
          <tpl fld="1" item="2"/>
          <tpl hier="22" item="8"/>
          <tpl fld="3" item="0"/>
        </tpls>
      </n>
      <m>
        <tpls c="6">
          <tpl hier="2" item="6"/>
          <tpl fld="2" item="2"/>
          <tpl hier="20" item="1"/>
          <tpl fld="1" item="4"/>
          <tpl hier="22" item="8"/>
          <tpl fld="3" item="0"/>
        </tpls>
      </m>
      <n v="69">
        <tpls c="6">
          <tpl hier="2" item="6"/>
          <tpl fld="2" item="0"/>
          <tpl hier="20" item="1"/>
          <tpl fld="1" item="2"/>
          <tpl hier="22" item="8"/>
          <tpl fld="3" item="0"/>
        </tpls>
      </n>
      <n v="29">
        <tpls c="6">
          <tpl hier="2" item="6"/>
          <tpl fld="2" item="4"/>
          <tpl hier="20" item="1"/>
          <tpl fld="1" item="3"/>
          <tpl hier="22" item="8"/>
          <tpl fld="3" item="0"/>
        </tpls>
      </n>
      <m>
        <tpls c="6">
          <tpl hier="2" item="6"/>
          <tpl fld="2" item="5"/>
          <tpl hier="20" item="1"/>
          <tpl fld="1" item="6"/>
          <tpl hier="22" item="8"/>
          <tpl fld="3" item="0"/>
        </tpls>
      </m>
      <m>
        <tpls c="6">
          <tpl hier="2" item="6"/>
          <tpl fld="2" item="5"/>
          <tpl hier="20" item="1"/>
          <tpl fld="1" item="5"/>
          <tpl hier="22" item="8"/>
          <tpl fld="3" item="0"/>
        </tpls>
      </m>
      <m>
        <tpls c="6">
          <tpl hier="2" item="6"/>
          <tpl fld="2" item="2"/>
          <tpl hier="20" item="1"/>
          <tpl fld="1" item="0"/>
          <tpl hier="22" item="8"/>
          <tpl fld="3" item="0"/>
        </tpls>
      </m>
      <m>
        <tpls c="6">
          <tpl hier="2" item="6"/>
          <tpl fld="2" item="0"/>
          <tpl hier="20" item="1"/>
          <tpl fld="1" item="0"/>
          <tpl hier="22" item="8"/>
          <tpl fld="3" item="0"/>
        </tpls>
      </m>
      <n v="21">
        <tpls c="6">
          <tpl hier="2" item="6"/>
          <tpl fld="2" item="3"/>
          <tpl hier="20" item="1"/>
          <tpl fld="1" item="7"/>
          <tpl hier="22" item="8"/>
          <tpl fld="3" item="0"/>
        </tpls>
      </n>
      <m>
        <tpls c="6">
          <tpl hier="2" item="6"/>
          <tpl fld="2" item="4"/>
          <tpl hier="20" item="1"/>
          <tpl fld="1" item="4"/>
          <tpl hier="22" item="8"/>
          <tpl fld="3" item="0"/>
        </tpls>
      </m>
      <m>
        <tpls c="6">
          <tpl hier="2" item="6"/>
          <tpl fld="2" item="2"/>
          <tpl hier="20" item="1"/>
          <tpl fld="1" item="6"/>
          <tpl hier="22" item="8"/>
          <tpl fld="3" item="0"/>
        </tpls>
      </m>
      <m>
        <tpls c="6">
          <tpl hier="2" item="6"/>
          <tpl fld="2" item="4"/>
          <tpl hier="20" item="1"/>
          <tpl fld="1" item="5"/>
          <tpl hier="22" item="8"/>
          <tpl fld="3" item="0"/>
        </tpls>
      </m>
      <n v="247">
        <tpls c="6">
          <tpl hier="2" item="6"/>
          <tpl fld="2" item="0"/>
          <tpl hier="20" item="1"/>
          <tpl hier="21" item="4294967295"/>
          <tpl hier="22" item="8"/>
          <tpl fld="3" item="0"/>
        </tpls>
      </n>
      <m>
        <tpls c="6">
          <tpl hier="2" item="6"/>
          <tpl fld="2" item="2"/>
          <tpl hier="20" item="1"/>
          <tpl fld="1" item="5"/>
          <tpl hier="22" item="8"/>
          <tpl fld="3" item="0"/>
        </tpls>
      </m>
      <m>
        <tpls c="6">
          <tpl hier="2" item="6"/>
          <tpl fld="2" item="3"/>
          <tpl hier="20" item="1"/>
          <tpl fld="1" item="6"/>
          <tpl hier="22" item="8"/>
          <tpl fld="3" item="0"/>
        </tpls>
      </m>
      <m>
        <tpls c="6">
          <tpl hier="2" item="6"/>
          <tpl fld="2" item="3"/>
          <tpl hier="20" item="1"/>
          <tpl fld="1" item="0"/>
          <tpl hier="22" item="8"/>
          <tpl fld="3" item="0"/>
        </tpls>
      </m>
      <n v="25">
        <tpls c="6">
          <tpl hier="2" item="6"/>
          <tpl fld="2" item="3"/>
          <tpl hier="20" item="1"/>
          <tpl fld="1" item="2"/>
          <tpl hier="22" item="8"/>
          <tpl fld="3" item="0"/>
        </tpls>
      </n>
      <n v="206">
        <tpls c="6">
          <tpl hier="2" item="6"/>
          <tpl hier="11" item="4294967295"/>
          <tpl hier="20" item="1"/>
          <tpl fld="1" item="3"/>
          <tpl hier="22" item="8"/>
          <tpl fld="3" item="0"/>
        </tpls>
      </n>
      <m>
        <tpls c="6">
          <tpl hier="2" item="6"/>
          <tpl fld="2" item="1"/>
          <tpl hier="20" item="1"/>
          <tpl fld="1" item="5"/>
          <tpl hier="22" item="8"/>
          <tpl fld="3" item="0"/>
        </tpls>
      </m>
      <m>
        <tpls c="6">
          <tpl hier="2" item="6"/>
          <tpl fld="2" item="5"/>
          <tpl hier="20" item="1"/>
          <tpl fld="1" item="0"/>
          <tpl hier="22" item="8"/>
          <tpl fld="3" item="0"/>
        </tpls>
      </m>
      <n v="33">
        <tpls c="6">
          <tpl hier="2" item="6"/>
          <tpl fld="2" item="4"/>
          <tpl hier="20" item="1"/>
          <tpl fld="1" item="1"/>
          <tpl hier="22" item="8"/>
          <tpl fld="3" item="0"/>
        </tpls>
      </n>
      <m>
        <tpls c="6">
          <tpl hier="2" item="6"/>
          <tpl fld="2" item="3"/>
          <tpl hier="20" item="1"/>
          <tpl fld="1" item="5"/>
          <tpl hier="22" item="8"/>
          <tpl fld="3" item="0"/>
        </tpls>
      </m>
      <m>
        <tpls c="6">
          <tpl hier="2" item="6"/>
          <tpl fld="2" item="3"/>
          <tpl hier="20" item="1"/>
          <tpl fld="1" item="4"/>
          <tpl hier="22" item="8"/>
          <tpl fld="3" item="0"/>
        </tpls>
      </m>
      <n v="132">
        <tpls c="6">
          <tpl hier="2" item="6"/>
          <tpl fld="2" item="4"/>
          <tpl hier="20" item="1"/>
          <tpl hier="21" item="4294967295"/>
          <tpl hier="22" item="8"/>
          <tpl fld="3" item="0"/>
        </tpls>
      </n>
      <n v="861">
        <tpls c="6">
          <tpl hier="2" item="6"/>
          <tpl hier="11" item="4294967295"/>
          <tpl hier="20" item="1"/>
          <tpl hier="21" item="4294967295"/>
          <tpl hier="22" item="8"/>
          <tpl fld="3" item="0"/>
        </tpls>
      </n>
      <n v="115">
        <tpls c="6">
          <tpl hier="2" item="6"/>
          <tpl fld="2" item="5"/>
          <tpl hier="20" item="1"/>
          <tpl hier="21" item="4294967295"/>
          <tpl hier="22" item="8"/>
          <tpl fld="3" item="0"/>
        </tpls>
      </n>
      <m>
        <tpls c="6">
          <tpl hier="2" item="6"/>
          <tpl hier="11" item="4294967295"/>
          <tpl hier="20" item="1"/>
          <tpl fld="1" item="6"/>
          <tpl hier="22" item="8"/>
          <tpl fld="3" item="0"/>
        </tpls>
      </m>
      <n v="51">
        <tpls c="6">
          <tpl hier="2" item="6"/>
          <tpl fld="2" item="4"/>
          <tpl hier="20" item="1"/>
          <tpl fld="1" item="7"/>
          <tpl hier="22" item="8"/>
          <tpl fld="3" item="0"/>
        </tpls>
      </n>
      <m>
        <tpls c="6">
          <tpl hier="2" item="6"/>
          <tpl fld="2" item="4"/>
          <tpl hier="20" item="1"/>
          <tpl fld="1" item="6"/>
          <tpl hier="22" item="8"/>
          <tpl fld="3" item="0"/>
        </tpls>
      </m>
      <n v="223">
        <tpls c="6">
          <tpl hier="2" item="6"/>
          <tpl hier="11" item="4294967295"/>
          <tpl hier="20" item="1"/>
          <tpl fld="1" item="1"/>
          <tpl hier="22" item="8"/>
          <tpl fld="3" item="0"/>
        </tpls>
      </n>
      <n v="31">
        <tpls c="6">
          <tpl hier="2" item="6"/>
          <tpl fld="2" item="2"/>
          <tpl hier="20" item="1"/>
          <tpl fld="1" item="1"/>
          <tpl hier="22" item="8"/>
          <tpl fld="3" item="0"/>
        </tpls>
      </n>
      <n v="0.50264339175349637">
        <tpls c="6">
          <tpl hier="2" item="6"/>
          <tpl fld="2" item="1"/>
          <tpl hier="20" item="1"/>
          <tpl hier="21" item="3"/>
          <tpl hier="22" item="8"/>
          <tpl fld="3" item="2"/>
        </tpls>
      </n>
      <n v="0.51436682340378559">
        <tpls c="6">
          <tpl hier="2" item="6"/>
          <tpl fld="2" item="2"/>
          <tpl hier="20" item="1"/>
          <tpl hier="21" item="3"/>
          <tpl hier="22" item="8"/>
          <tpl fld="3" item="2"/>
        </tpls>
      </n>
      <n v="58">
        <tpls c="6">
          <tpl hier="2" item="6"/>
          <tpl fld="2" item="0"/>
          <tpl hier="20" item="1"/>
          <tpl fld="1" item="7"/>
          <tpl hier="22" item="8"/>
          <tpl fld="3" item="0"/>
        </tpls>
      </n>
      <m>
        <tpls c="6">
          <tpl hier="2" item="6"/>
          <tpl fld="2" item="0"/>
          <tpl hier="20" item="1"/>
          <tpl fld="1" item="4"/>
          <tpl hier="22" item="8"/>
          <tpl fld="3" item="0"/>
        </tpls>
      </m>
      <n v="111">
        <tpls c="6">
          <tpl hier="2" item="6"/>
          <tpl fld="2" item="2"/>
          <tpl hier="20" item="1"/>
          <tpl hier="21" item="4294967295"/>
          <tpl hier="22" item="8"/>
          <tpl fld="3" item="0"/>
        </tpls>
      </n>
      <n v="27">
        <tpls c="6">
          <tpl hier="2" item="6"/>
          <tpl fld="2" item="2"/>
          <tpl hier="20" item="1"/>
          <tpl fld="1" item="3"/>
          <tpl hier="22" item="8"/>
          <tpl fld="3" item="0"/>
        </tpls>
      </n>
      <n v="27">
        <tpls c="6">
          <tpl hier="2" item="6"/>
          <tpl fld="2" item="2"/>
          <tpl hier="20" item="1"/>
          <tpl fld="1" item="2"/>
          <tpl hier="22" item="8"/>
          <tpl fld="3" item="0"/>
        </tpls>
      </n>
      <n v="26">
        <tpls c="6">
          <tpl hier="2" item="6"/>
          <tpl fld="2" item="2"/>
          <tpl hier="20" item="1"/>
          <tpl fld="1" item="7"/>
          <tpl hier="22" item="8"/>
          <tpl fld="3" item="0"/>
        </tpls>
      </n>
      <n v="19">
        <tpls c="6">
          <tpl hier="2" item="6"/>
          <tpl fld="2" item="4"/>
          <tpl hier="20" item="1"/>
          <tpl fld="1" item="2"/>
          <tpl hier="22" item="8"/>
          <tpl fld="3" item="0"/>
        </tpls>
      </n>
      <m>
        <tpls c="6">
          <tpl hier="2" item="6"/>
          <tpl fld="2" item="4"/>
          <tpl hier="20" item="1"/>
          <tpl fld="1" item="0"/>
          <tpl hier="22" item="8"/>
          <tpl fld="3" item="0"/>
        </tpls>
      </m>
      <m>
        <tpls c="6">
          <tpl hier="2" item="6"/>
          <tpl fld="2" item="1"/>
          <tpl hier="20" item="1"/>
          <tpl fld="1" item="6"/>
          <tpl hier="22" item="8"/>
          <tpl fld="3" item="0"/>
        </tpls>
      </m>
      <n v="37">
        <tpls c="6">
          <tpl hier="2" item="6"/>
          <tpl fld="2" item="1"/>
          <tpl hier="20" item="1"/>
          <tpl fld="1" item="1"/>
          <tpl hier="22" item="8"/>
          <tpl fld="3" item="0"/>
        </tpls>
      </n>
      <n v="34">
        <tpls c="6">
          <tpl hier="2" item="6"/>
          <tpl fld="2" item="1"/>
          <tpl hier="20" item="1"/>
          <tpl fld="1" item="7"/>
          <tpl hier="22" item="8"/>
          <tpl fld="3" item="0"/>
        </tpls>
      </n>
      <m>
        <tpls c="6">
          <tpl hier="2" item="6"/>
          <tpl fld="2" item="1"/>
          <tpl hier="20" item="1"/>
          <tpl fld="1" item="4"/>
          <tpl hier="22" item="8"/>
          <tpl fld="3" item="0"/>
        </tpls>
      </m>
      <n v="29">
        <tpls c="6">
          <tpl hier="2" item="6"/>
          <tpl fld="2" item="1"/>
          <tpl hier="20" item="1"/>
          <tpl fld="1" item="3"/>
          <tpl hier="22" item="8"/>
          <tpl fld="3" item="0"/>
        </tpls>
      </n>
      <m>
        <tpls c="6">
          <tpl hier="2" item="6"/>
          <tpl fld="2" item="1"/>
          <tpl hier="20" item="1"/>
          <tpl fld="1" item="0"/>
          <tpl hier="22" item="8"/>
          <tpl fld="3" item="0"/>
        </tpls>
      </m>
      <n v="129">
        <tpls c="6">
          <tpl hier="2" item="6"/>
          <tpl fld="2" item="1"/>
          <tpl hier="20" item="1"/>
          <tpl hier="21" item="4294967295"/>
          <tpl hier="22" item="8"/>
          <tpl fld="3" item="0"/>
        </tpls>
      </n>
      <m>
        <tpls c="6">
          <tpl hier="2" item="6"/>
          <tpl fld="2" item="0"/>
          <tpl hier="20" item="1"/>
          <tpl fld="1" item="5"/>
          <tpl hier="22" item="8"/>
          <tpl fld="3" item="0"/>
        </tpls>
      </m>
      <m>
        <tpls c="6">
          <tpl hier="2" item="6"/>
          <tpl hier="11" item="4294967295"/>
          <tpl hier="20" item="1"/>
          <tpl fld="1" item="5"/>
          <tpl hier="22" item="8"/>
          <tpl fld="3" item="0"/>
        </tpls>
      </m>
      <n v="13.846811594202896">
        <tpls c="6">
          <tpl hier="2" item="6"/>
          <tpl fld="2" item="5"/>
          <tpl hier="20" item="1"/>
          <tpl hier="21" item="3"/>
          <tpl hier="22" item="8"/>
          <tpl fld="3" item="1"/>
        </tpls>
      </n>
      <n v="11.945454545454547">
        <tpls c="6">
          <tpl hier="2" item="6"/>
          <tpl fld="2" item="4"/>
          <tpl hier="20" item="1"/>
          <tpl hier="21" item="3"/>
          <tpl hier="22" item="8"/>
          <tpl fld="3" item="1"/>
        </tpls>
      </n>
      <n v="13.622604588394065">
        <tpls c="6">
          <tpl hier="2" item="6"/>
          <tpl fld="2" item="0"/>
          <tpl hier="20" item="1"/>
          <tpl hier="21" item="3"/>
          <tpl hier="22" item="8"/>
          <tpl fld="3" item="1"/>
        </tpls>
      </n>
      <n v="13.138559814169597">
        <tpls c="6">
          <tpl hier="2" item="6"/>
          <tpl hier="11" item="4294967295"/>
          <tpl hier="20" item="1"/>
          <tpl hier="21" item="3"/>
          <tpl hier="22" item="8"/>
          <tpl fld="3" item="1"/>
        </tpls>
      </n>
      <n v="12.869250645994832">
        <tpls c="6">
          <tpl hier="2" item="6"/>
          <tpl fld="2" item="1"/>
          <tpl hier="20" item="1"/>
          <tpl hier="21" item="3"/>
          <tpl hier="22" item="8"/>
          <tpl fld="3" item="1"/>
        </tpls>
      </n>
      <n v="12.778828828828827">
        <tpls c="6">
          <tpl hier="2" item="6"/>
          <tpl fld="2" item="2"/>
          <tpl hier="20" item="1"/>
          <tpl hier="21" item="3"/>
          <tpl hier="22" item="8"/>
          <tpl fld="3" item="1"/>
        </tpls>
      </n>
      <n v="0.53206913412629264">
        <tpls c="6">
          <tpl hier="2" item="6"/>
          <tpl fld="2" item="3"/>
          <tpl hier="20" item="1"/>
          <tpl hier="21" item="3"/>
          <tpl hier="22" item="8"/>
          <tpl fld="3" item="2"/>
        </tpls>
      </n>
      <n v="13.383858267716535">
        <tpls c="6">
          <tpl hier="2" item="6"/>
          <tpl fld="2" item="3"/>
          <tpl hier="20" item="1"/>
          <tpl hier="21" item="3"/>
          <tpl hier="22" item="8"/>
          <tpl fld="3" item="1"/>
        </tpls>
      </n>
      <n v="232">
        <tpls c="6">
          <tpl hier="2" item="6"/>
          <tpl hier="11" item="4294967295"/>
          <tpl hier="20" item="1"/>
          <tpl fld="1" item="7"/>
          <tpl hier="22" item="8"/>
          <tpl fld="3" item="0"/>
        </tpls>
      </n>
      <n v="200">
        <tpls c="6">
          <tpl hier="2" item="6"/>
          <tpl hier="11" item="4294967295"/>
          <tpl hier="20" item="1"/>
          <tpl fld="1" item="2"/>
          <tpl hier="22" item="8"/>
          <tpl fld="3" item="0"/>
        </tpls>
      </n>
      <m>
        <tpls c="6">
          <tpl hier="2" item="6"/>
          <tpl hier="11" item="4294967295"/>
          <tpl hier="20" item="1"/>
          <tpl fld="1" item="4"/>
          <tpl hier="22" item="8"/>
          <tpl fld="3" item="0"/>
        </tpls>
      </m>
      <m>
        <tpls c="6">
          <tpl hier="2" item="6"/>
          <tpl hier="11" item="4294967295"/>
          <tpl hier="20" item="1"/>
          <tpl fld="1" item="0"/>
          <tpl hier="22" item="8"/>
          <tpl fld="3" item="0"/>
        </tpls>
      </m>
      <n v="40">
        <tpls c="6">
          <tpl hier="2" item="6"/>
          <tpl fld="2" item="3"/>
          <tpl hier="20" item="1"/>
          <tpl hier="21" item="4294967295"/>
          <tpl hier="22" item="9"/>
          <tpl fld="3" item="0"/>
        </tpls>
      </n>
      <n v="0.52219452836215197">
        <tpls c="6">
          <tpl hier="2" item="6"/>
          <tpl hier="11" item="4294967295"/>
          <tpl hier="20" item="1"/>
          <tpl hier="21" item="3"/>
          <tpl hier="22" item="9"/>
          <tpl fld="3" item="2"/>
        </tpls>
      </n>
      <m>
        <tpls c="6">
          <tpl hier="2" item="6"/>
          <tpl fld="2" item="0"/>
          <tpl hier="20" item="1"/>
          <tpl fld="1" item="3"/>
          <tpl hier="22" item="9"/>
          <tpl fld="3" item="0"/>
        </tpls>
      </m>
      <n v="0.54936512650045399">
        <tpls c="6">
          <tpl hier="2" item="6"/>
          <tpl fld="2" item="4"/>
          <tpl hier="20" item="1"/>
          <tpl hier="21" item="3"/>
          <tpl hier="22" item="9"/>
          <tpl fld="3" item="2"/>
        </tpls>
      </n>
      <m>
        <tpls c="6">
          <tpl hier="2" item="6"/>
          <tpl fld="2" item="0"/>
          <tpl hier="20" item="1"/>
          <tpl fld="1" item="6"/>
          <tpl hier="22" item="9"/>
          <tpl fld="3" item="0"/>
        </tpls>
      </m>
      <m>
        <tpls c="6">
          <tpl hier="2" item="6"/>
          <tpl fld="2" item="5"/>
          <tpl hier="20" item="1"/>
          <tpl fld="1" item="2"/>
          <tpl hier="22" item="9"/>
          <tpl fld="3" item="0"/>
        </tpls>
      </m>
      <n v="0.57683628516701546">
        <tpls c="6">
          <tpl hier="2" item="6"/>
          <tpl fld="2" item="0"/>
          <tpl hier="20" item="1"/>
          <tpl hier="21" item="3"/>
          <tpl hier="22" item="9"/>
          <tpl fld="3" item="2"/>
        </tpls>
      </n>
      <m>
        <tpls c="6">
          <tpl hier="2" item="6"/>
          <tpl fld="2" item="5"/>
          <tpl hier="20" item="1"/>
          <tpl fld="1" item="3"/>
          <tpl hier="22" item="9"/>
          <tpl fld="3" item="0"/>
        </tpls>
      </m>
      <m>
        <tpls c="6">
          <tpl hier="2" item="6"/>
          <tpl fld="2" item="3"/>
          <tpl hier="20" item="1"/>
          <tpl fld="1" item="1"/>
          <tpl hier="22" item="9"/>
          <tpl fld="3" item="0"/>
        </tpls>
      </m>
      <m>
        <tpls c="6">
          <tpl hier="2" item="6"/>
          <tpl fld="2" item="5"/>
          <tpl hier="20" item="1"/>
          <tpl fld="1" item="4"/>
          <tpl hier="22" item="9"/>
          <tpl fld="3" item="0"/>
        </tpls>
      </m>
      <m>
        <tpls c="6">
          <tpl hier="2" item="6"/>
          <tpl fld="2" item="5"/>
          <tpl hier="20" item="1"/>
          <tpl fld="1" item="7"/>
          <tpl hier="22" item="9"/>
          <tpl fld="3" item="0"/>
        </tpls>
      </m>
      <m>
        <tpls c="6">
          <tpl hier="2" item="6"/>
          <tpl fld="2" item="5"/>
          <tpl hier="20" item="1"/>
          <tpl fld="1" item="1"/>
          <tpl hier="22" item="9"/>
          <tpl fld="3" item="0"/>
        </tpls>
      </m>
      <m>
        <tpls c="6">
          <tpl hier="2" item="6"/>
          <tpl fld="2" item="0"/>
          <tpl hier="20" item="1"/>
          <tpl fld="1" item="1"/>
          <tpl hier="22" item="9"/>
          <tpl fld="3" item="0"/>
        </tpls>
      </m>
      <m>
        <tpls c="6">
          <tpl hier="2" item="6"/>
          <tpl fld="2" item="3"/>
          <tpl hier="20" item="1"/>
          <tpl fld="1" item="3"/>
          <tpl hier="22" item="9"/>
          <tpl fld="3" item="0"/>
        </tpls>
      </m>
      <n v="0.49796646163874381">
        <tpls c="6">
          <tpl hier="2" item="6"/>
          <tpl fld="2" item="5"/>
          <tpl hier="20" item="1"/>
          <tpl hier="21" item="3"/>
          <tpl hier="22" item="9"/>
          <tpl fld="3" item="2"/>
        </tpls>
      </n>
      <m>
        <tpls c="6">
          <tpl hier="2" item="6"/>
          <tpl fld="2" item="1"/>
          <tpl hier="20" item="1"/>
          <tpl fld="1" item="2"/>
          <tpl hier="22" item="9"/>
          <tpl fld="3" item="0"/>
        </tpls>
      </m>
      <m>
        <tpls c="6">
          <tpl hier="2" item="6"/>
          <tpl fld="2" item="2"/>
          <tpl hier="20" item="1"/>
          <tpl fld="1" item="4"/>
          <tpl hier="22" item="9"/>
          <tpl fld="3" item="0"/>
        </tpls>
      </m>
      <m>
        <tpls c="6">
          <tpl hier="2" item="6"/>
          <tpl fld="2" item="0"/>
          <tpl hier="20" item="1"/>
          <tpl fld="1" item="2"/>
          <tpl hier="22" item="9"/>
          <tpl fld="3" item="0"/>
        </tpls>
      </m>
      <m>
        <tpls c="6">
          <tpl hier="2" item="6"/>
          <tpl fld="2" item="4"/>
          <tpl hier="20" item="1"/>
          <tpl fld="1" item="3"/>
          <tpl hier="22" item="9"/>
          <tpl fld="3" item="0"/>
        </tpls>
      </m>
      <m>
        <tpls c="6">
          <tpl hier="2" item="6"/>
          <tpl fld="2" item="5"/>
          <tpl hier="20" item="1"/>
          <tpl fld="1" item="6"/>
          <tpl hier="22" item="9"/>
          <tpl fld="3" item="0"/>
        </tpls>
      </m>
      <m>
        <tpls c="6">
          <tpl hier="2" item="6"/>
          <tpl fld="2" item="5"/>
          <tpl hier="20" item="1"/>
          <tpl fld="1" item="5"/>
          <tpl hier="22" item="9"/>
          <tpl fld="3" item="0"/>
        </tpls>
      </m>
      <n v="40">
        <tpls c="6">
          <tpl hier="2" item="6"/>
          <tpl fld="2" item="2"/>
          <tpl hier="20" item="1"/>
          <tpl fld="1" item="0"/>
          <tpl hier="22" item="9"/>
          <tpl fld="3" item="0"/>
        </tpls>
      </n>
      <n v="65">
        <tpls c="6">
          <tpl hier="2" item="6"/>
          <tpl fld="2" item="0"/>
          <tpl hier="20" item="1"/>
          <tpl fld="1" item="0"/>
          <tpl hier="22" item="9"/>
          <tpl fld="3" item="0"/>
        </tpls>
      </n>
      <m>
        <tpls c="6">
          <tpl hier="2" item="6"/>
          <tpl fld="2" item="3"/>
          <tpl hier="20" item="1"/>
          <tpl fld="1" item="7"/>
          <tpl hier="22" item="9"/>
          <tpl fld="3" item="0"/>
        </tpls>
      </m>
      <m>
        <tpls c="6">
          <tpl hier="2" item="6"/>
          <tpl fld="2" item="4"/>
          <tpl hier="20" item="1"/>
          <tpl fld="1" item="4"/>
          <tpl hier="22" item="9"/>
          <tpl fld="3" item="0"/>
        </tpls>
      </m>
      <m>
        <tpls c="6">
          <tpl hier="2" item="6"/>
          <tpl fld="2" item="2"/>
          <tpl hier="20" item="1"/>
          <tpl fld="1" item="6"/>
          <tpl hier="22" item="9"/>
          <tpl fld="3" item="0"/>
        </tpls>
      </m>
      <m>
        <tpls c="6">
          <tpl hier="2" item="6"/>
          <tpl fld="2" item="4"/>
          <tpl hier="20" item="1"/>
          <tpl fld="1" item="5"/>
          <tpl hier="22" item="9"/>
          <tpl fld="3" item="0"/>
        </tpls>
      </m>
      <n v="65">
        <tpls c="6">
          <tpl hier="2" item="6"/>
          <tpl fld="2" item="0"/>
          <tpl hier="20" item="1"/>
          <tpl hier="21" item="4294967295"/>
          <tpl hier="22" item="9"/>
          <tpl fld="3" item="0"/>
        </tpls>
      </n>
      <m>
        <tpls c="6">
          <tpl hier="2" item="6"/>
          <tpl fld="2" item="2"/>
          <tpl hier="20" item="1"/>
          <tpl fld="1" item="5"/>
          <tpl hier="22" item="9"/>
          <tpl fld="3" item="0"/>
        </tpls>
      </m>
      <m>
        <tpls c="6">
          <tpl hier="2" item="6"/>
          <tpl fld="2" item="3"/>
          <tpl hier="20" item="1"/>
          <tpl fld="1" item="6"/>
          <tpl hier="22" item="9"/>
          <tpl fld="3" item="0"/>
        </tpls>
      </m>
      <n v="40">
        <tpls c="6">
          <tpl hier="2" item="6"/>
          <tpl fld="2" item="3"/>
          <tpl hier="20" item="1"/>
          <tpl fld="1" item="0"/>
          <tpl hier="22" item="9"/>
          <tpl fld="3" item="0"/>
        </tpls>
      </n>
      <m>
        <tpls c="6">
          <tpl hier="2" item="6"/>
          <tpl fld="2" item="3"/>
          <tpl hier="20" item="1"/>
          <tpl fld="1" item="2"/>
          <tpl hier="22" item="9"/>
          <tpl fld="3" item="0"/>
        </tpls>
      </m>
      <m>
        <tpls c="6">
          <tpl hier="2" item="6"/>
          <tpl hier="11" item="4294967295"/>
          <tpl hier="20" item="1"/>
          <tpl fld="1" item="3"/>
          <tpl hier="22" item="9"/>
          <tpl fld="3" item="0"/>
        </tpls>
      </m>
      <m>
        <tpls c="6">
          <tpl hier="2" item="6"/>
          <tpl fld="2" item="1"/>
          <tpl hier="20" item="1"/>
          <tpl fld="1" item="5"/>
          <tpl hier="22" item="9"/>
          <tpl fld="3" item="0"/>
        </tpls>
      </m>
      <n v="37">
        <tpls c="6">
          <tpl hier="2" item="6"/>
          <tpl fld="2" item="5"/>
          <tpl hier="20" item="1"/>
          <tpl fld="1" item="0"/>
          <tpl hier="22" item="9"/>
          <tpl fld="3" item="0"/>
        </tpls>
      </n>
      <m>
        <tpls c="6">
          <tpl hier="2" item="6"/>
          <tpl fld="2" item="4"/>
          <tpl hier="20" item="1"/>
          <tpl fld="1" item="1"/>
          <tpl hier="22" item="9"/>
          <tpl fld="3" item="0"/>
        </tpls>
      </m>
      <m>
        <tpls c="6">
          <tpl hier="2" item="6"/>
          <tpl fld="2" item="3"/>
          <tpl hier="20" item="1"/>
          <tpl fld="1" item="5"/>
          <tpl hier="22" item="9"/>
          <tpl fld="3" item="0"/>
        </tpls>
      </m>
      <m>
        <tpls c="6">
          <tpl hier="2" item="6"/>
          <tpl fld="2" item="3"/>
          <tpl hier="20" item="1"/>
          <tpl fld="1" item="4"/>
          <tpl hier="22" item="9"/>
          <tpl fld="3" item="0"/>
        </tpls>
      </m>
      <n v="34">
        <tpls c="6">
          <tpl hier="2" item="6"/>
          <tpl fld="2" item="4"/>
          <tpl hier="20" item="1"/>
          <tpl hier="21" item="4294967295"/>
          <tpl hier="22" item="9"/>
          <tpl fld="3" item="0"/>
        </tpls>
      </n>
      <n v="247">
        <tpls c="6">
          <tpl hier="2" item="6"/>
          <tpl hier="11" item="4294967295"/>
          <tpl hier="20" item="1"/>
          <tpl hier="21" item="4294967295"/>
          <tpl hier="22" item="9"/>
          <tpl fld="3" item="0"/>
        </tpls>
      </n>
      <n v="37">
        <tpls c="6">
          <tpl hier="2" item="6"/>
          <tpl fld="2" item="5"/>
          <tpl hier="20" item="1"/>
          <tpl hier="21" item="4294967295"/>
          <tpl hier="22" item="9"/>
          <tpl fld="3" item="0"/>
        </tpls>
      </n>
      <m>
        <tpls c="6">
          <tpl hier="2" item="6"/>
          <tpl hier="11" item="4294967295"/>
          <tpl hier="20" item="1"/>
          <tpl fld="1" item="6"/>
          <tpl hier="22" item="9"/>
          <tpl fld="3" item="0"/>
        </tpls>
      </m>
      <m>
        <tpls c="6">
          <tpl hier="2" item="6"/>
          <tpl fld="2" item="4"/>
          <tpl hier="20" item="1"/>
          <tpl fld="1" item="7"/>
          <tpl hier="22" item="9"/>
          <tpl fld="3" item="0"/>
        </tpls>
      </m>
      <m>
        <tpls c="6">
          <tpl hier="2" item="6"/>
          <tpl fld="2" item="4"/>
          <tpl hier="20" item="1"/>
          <tpl fld="1" item="6"/>
          <tpl hier="22" item="9"/>
          <tpl fld="3" item="0"/>
        </tpls>
      </m>
      <m>
        <tpls c="6">
          <tpl hier="2" item="6"/>
          <tpl hier="11" item="4294967295"/>
          <tpl hier="20" item="1"/>
          <tpl fld="1" item="1"/>
          <tpl hier="22" item="9"/>
          <tpl fld="3" item="0"/>
        </tpls>
      </m>
      <m>
        <tpls c="6">
          <tpl hier="2" item="6"/>
          <tpl fld="2" item="2"/>
          <tpl hier="20" item="1"/>
          <tpl fld="1" item="1"/>
          <tpl hier="22" item="9"/>
          <tpl fld="3" item="0"/>
        </tpls>
      </m>
      <n v="0.45299993990169418">
        <tpls c="6">
          <tpl hier="2" item="6"/>
          <tpl fld="2" item="1"/>
          <tpl hier="20" item="1"/>
          <tpl hier="21" item="3"/>
          <tpl hier="22" item="9"/>
          <tpl fld="3" item="2"/>
        </tpls>
      </n>
      <n v="0.4599836616544053">
        <tpls c="6">
          <tpl hier="2" item="6"/>
          <tpl fld="2" item="2"/>
          <tpl hier="20" item="1"/>
          <tpl hier="21" item="3"/>
          <tpl hier="22" item="9"/>
          <tpl fld="3" item="2"/>
        </tpls>
      </n>
      <m>
        <tpls c="6">
          <tpl hier="2" item="6"/>
          <tpl fld="2" item="0"/>
          <tpl hier="20" item="1"/>
          <tpl fld="1" item="7"/>
          <tpl hier="22" item="9"/>
          <tpl fld="3" item="0"/>
        </tpls>
      </m>
      <m>
        <tpls c="6">
          <tpl hier="2" item="6"/>
          <tpl fld="2" item="0"/>
          <tpl hier="20" item="1"/>
          <tpl fld="1" item="4"/>
          <tpl hier="22" item="9"/>
          <tpl fld="3" item="0"/>
        </tpls>
      </m>
      <n v="40">
        <tpls c="6">
          <tpl hier="2" item="6"/>
          <tpl fld="2" item="2"/>
          <tpl hier="20" item="1"/>
          <tpl hier="21" item="4294967295"/>
          <tpl hier="22" item="9"/>
          <tpl fld="3" item="0"/>
        </tpls>
      </n>
      <m>
        <tpls c="6">
          <tpl hier="2" item="6"/>
          <tpl fld="2" item="2"/>
          <tpl hier="20" item="1"/>
          <tpl fld="1" item="3"/>
          <tpl hier="22" item="9"/>
          <tpl fld="3" item="0"/>
        </tpls>
      </m>
      <m>
        <tpls c="6">
          <tpl hier="2" item="6"/>
          <tpl fld="2" item="2"/>
          <tpl hier="20" item="1"/>
          <tpl fld="1" item="2"/>
          <tpl hier="22" item="9"/>
          <tpl fld="3" item="0"/>
        </tpls>
      </m>
      <m>
        <tpls c="6">
          <tpl hier="2" item="6"/>
          <tpl fld="2" item="2"/>
          <tpl hier="20" item="1"/>
          <tpl fld="1" item="7"/>
          <tpl hier="22" item="9"/>
          <tpl fld="3" item="0"/>
        </tpls>
      </m>
      <m>
        <tpls c="6">
          <tpl hier="2" item="6"/>
          <tpl fld="2" item="4"/>
          <tpl hier="20" item="1"/>
          <tpl fld="1" item="2"/>
          <tpl hier="22" item="9"/>
          <tpl fld="3" item="0"/>
        </tpls>
      </m>
      <n v="34">
        <tpls c="6">
          <tpl hier="2" item="6"/>
          <tpl fld="2" item="4"/>
          <tpl hier="20" item="1"/>
          <tpl fld="1" item="0"/>
          <tpl hier="22" item="9"/>
          <tpl fld="3" item="0"/>
        </tpls>
      </n>
      <m>
        <tpls c="6">
          <tpl hier="2" item="6"/>
          <tpl fld="2" item="1"/>
          <tpl hier="20" item="1"/>
          <tpl fld="1" item="6"/>
          <tpl hier="22" item="9"/>
          <tpl fld="3" item="0"/>
        </tpls>
      </m>
      <m>
        <tpls c="6">
          <tpl hier="2" item="6"/>
          <tpl fld="2" item="1"/>
          <tpl hier="20" item="1"/>
          <tpl fld="1" item="1"/>
          <tpl hier="22" item="9"/>
          <tpl fld="3" item="0"/>
        </tpls>
      </m>
      <m>
        <tpls c="6">
          <tpl hier="2" item="6"/>
          <tpl fld="2" item="1"/>
          <tpl hier="20" item="1"/>
          <tpl fld="1" item="7"/>
          <tpl hier="22" item="9"/>
          <tpl fld="3" item="0"/>
        </tpls>
      </m>
      <m>
        <tpls c="6">
          <tpl hier="2" item="6"/>
          <tpl fld="2" item="1"/>
          <tpl hier="20" item="1"/>
          <tpl fld="1" item="4"/>
          <tpl hier="22" item="9"/>
          <tpl fld="3" item="0"/>
        </tpls>
      </m>
      <m>
        <tpls c="6">
          <tpl hier="2" item="6"/>
          <tpl fld="2" item="1"/>
          <tpl hier="20" item="1"/>
          <tpl fld="1" item="3"/>
          <tpl hier="22" item="9"/>
          <tpl fld="3" item="0"/>
        </tpls>
      </m>
      <n v="31">
        <tpls c="6">
          <tpl hier="2" item="6"/>
          <tpl fld="2" item="1"/>
          <tpl hier="20" item="1"/>
          <tpl fld="1" item="0"/>
          <tpl hier="22" item="9"/>
          <tpl fld="3" item="0"/>
        </tpls>
      </n>
      <n v="31">
        <tpls c="6">
          <tpl hier="2" item="6"/>
          <tpl fld="2" item="1"/>
          <tpl hier="20" item="1"/>
          <tpl hier="21" item="4294967295"/>
          <tpl hier="22" item="9"/>
          <tpl fld="3" item="0"/>
        </tpls>
      </n>
      <m>
        <tpls c="6">
          <tpl hier="2" item="6"/>
          <tpl fld="2" item="0"/>
          <tpl hier="20" item="1"/>
          <tpl fld="1" item="5"/>
          <tpl hier="22" item="9"/>
          <tpl fld="3" item="0"/>
        </tpls>
      </m>
      <m>
        <tpls c="6">
          <tpl hier="2" item="6"/>
          <tpl hier="11" item="4294967295"/>
          <tpl hier="20" item="1"/>
          <tpl fld="1" item="5"/>
          <tpl hier="22" item="9"/>
          <tpl fld="3" item="0"/>
        </tpls>
      </m>
      <n v="13.551801801801805">
        <tpls c="6">
          <tpl hier="2" item="6"/>
          <tpl fld="2" item="5"/>
          <tpl hier="20" item="1"/>
          <tpl hier="21" item="3"/>
          <tpl hier="22" item="9"/>
          <tpl fld="3" item="1"/>
        </tpls>
      </n>
      <n v="13.742647058823529">
        <tpls c="6">
          <tpl hier="2" item="6"/>
          <tpl fld="2" item="4"/>
          <tpl hier="20" item="1"/>
          <tpl hier="21" item="3"/>
          <tpl hier="22" item="9"/>
          <tpl fld="3" item="1"/>
        </tpls>
      </n>
      <n v="12.565384615384612">
        <tpls c="6">
          <tpl hier="2" item="6"/>
          <tpl fld="2" item="0"/>
          <tpl hier="20" item="1"/>
          <tpl hier="21" item="3"/>
          <tpl hier="22" item="9"/>
          <tpl fld="3" item="1"/>
        </tpls>
      </n>
      <n v="13.503913630229425">
        <tpls c="6">
          <tpl hier="2" item="6"/>
          <tpl hier="11" item="4294967295"/>
          <tpl hier="20" item="1"/>
          <tpl hier="21" item="3"/>
          <tpl hier="22" item="9"/>
          <tpl fld="3" item="1"/>
        </tpls>
      </n>
      <n v="15.525268817204301">
        <tpls c="6">
          <tpl hier="2" item="6"/>
          <tpl fld="2" item="1"/>
          <tpl hier="20" item="1"/>
          <tpl hier="21" item="3"/>
          <tpl hier="22" item="9"/>
          <tpl fld="3" item="1"/>
        </tpls>
      </n>
      <n v="12.272083333333336">
        <tpls c="6">
          <tpl hier="2" item="6"/>
          <tpl fld="2" item="2"/>
          <tpl hier="20" item="1"/>
          <tpl hier="21" item="3"/>
          <tpl hier="22" item="9"/>
          <tpl fld="3" item="1"/>
        </tpls>
      </n>
      <n v="0.54855429962044577">
        <tpls c="6">
          <tpl hier="2" item="6"/>
          <tpl fld="2" item="3"/>
          <tpl hier="20" item="1"/>
          <tpl hier="21" item="3"/>
          <tpl hier="22" item="9"/>
          <tpl fld="3" item="2"/>
        </tpls>
      </n>
      <n v="14.447083333333335">
        <tpls c="6">
          <tpl hier="2" item="6"/>
          <tpl fld="2" item="3"/>
          <tpl hier="20" item="1"/>
          <tpl hier="21" item="3"/>
          <tpl hier="22" item="9"/>
          <tpl fld="3" item="1"/>
        </tpls>
      </n>
      <m>
        <tpls c="6">
          <tpl hier="2" item="6"/>
          <tpl hier="11" item="4294967295"/>
          <tpl hier="20" item="1"/>
          <tpl fld="1" item="7"/>
          <tpl hier="22" item="9"/>
          <tpl fld="3" item="0"/>
        </tpls>
      </m>
      <m>
        <tpls c="6">
          <tpl hier="2" item="6"/>
          <tpl hier="11" item="4294967295"/>
          <tpl hier="20" item="1"/>
          <tpl fld="1" item="2"/>
          <tpl hier="22" item="9"/>
          <tpl fld="3" item="0"/>
        </tpls>
      </m>
      <m>
        <tpls c="6">
          <tpl hier="2" item="6"/>
          <tpl hier="11" item="4294967295"/>
          <tpl hier="20" item="1"/>
          <tpl fld="1" item="4"/>
          <tpl hier="22" item="9"/>
          <tpl fld="3" item="0"/>
        </tpls>
      </m>
      <n v="247">
        <tpls c="6">
          <tpl hier="2" item="6"/>
          <tpl hier="11" item="4294967295"/>
          <tpl hier="20" item="1"/>
          <tpl fld="1" item="0"/>
          <tpl hier="22" item="9"/>
          <tpl fld="3" item="0"/>
        </tpls>
      </n>
      <n v="27">
        <tpls c="6">
          <tpl hier="2" item="6"/>
          <tpl fld="2" item="3"/>
          <tpl hier="20" item="1"/>
          <tpl hier="21" item="4294967295"/>
          <tpl hier="22" item="10"/>
          <tpl fld="3" item="0"/>
        </tpls>
      </n>
      <n v="0.48941691007031735">
        <tpls c="6">
          <tpl hier="2" item="6"/>
          <tpl hier="11" item="4294967295"/>
          <tpl hier="20" item="1"/>
          <tpl hier="21" item="3"/>
          <tpl hier="22" item="10"/>
          <tpl fld="3" item="2"/>
        </tpls>
      </n>
      <m>
        <tpls c="6">
          <tpl hier="2" item="6"/>
          <tpl fld="2" item="0"/>
          <tpl hier="20" item="1"/>
          <tpl fld="1" item="3"/>
          <tpl hier="22" item="10"/>
          <tpl fld="3" item="0"/>
        </tpls>
      </m>
      <n v="0.50093885364010926">
        <tpls c="6">
          <tpl hier="2" item="6"/>
          <tpl fld="2" item="4"/>
          <tpl hier="20" item="1"/>
          <tpl hier="21" item="3"/>
          <tpl hier="22" item="10"/>
          <tpl fld="3" item="2"/>
        </tpls>
      </n>
      <n v="63">
        <tpls c="6">
          <tpl hier="2" item="6"/>
          <tpl fld="2" item="0"/>
          <tpl hier="20" item="1"/>
          <tpl fld="1" item="6"/>
          <tpl hier="22" item="10"/>
          <tpl fld="3" item="0"/>
        </tpls>
      </n>
      <m>
        <tpls c="6">
          <tpl hier="2" item="6"/>
          <tpl fld="2" item="5"/>
          <tpl hier="20" item="1"/>
          <tpl fld="1" item="2"/>
          <tpl hier="22" item="10"/>
          <tpl fld="3" item="0"/>
        </tpls>
      </m>
      <n v="0.49827377282319563">
        <tpls c="6">
          <tpl hier="2" item="6"/>
          <tpl fld="2" item="0"/>
          <tpl hier="20" item="1"/>
          <tpl hier="21" item="3"/>
          <tpl hier="22" item="10"/>
          <tpl fld="3" item="2"/>
        </tpls>
      </n>
      <m>
        <tpls c="6">
          <tpl hier="2" item="6"/>
          <tpl fld="2" item="5"/>
          <tpl hier="20" item="1"/>
          <tpl fld="1" item="3"/>
          <tpl hier="22" item="10"/>
          <tpl fld="3" item="0"/>
        </tpls>
      </m>
      <m>
        <tpls c="6">
          <tpl hier="2" item="6"/>
          <tpl fld="2" item="3"/>
          <tpl hier="20" item="1"/>
          <tpl fld="1" item="1"/>
          <tpl hier="22" item="10"/>
          <tpl fld="3" item="0"/>
        </tpls>
      </m>
      <m>
        <tpls c="6">
          <tpl hier="2" item="6"/>
          <tpl fld="2" item="5"/>
          <tpl hier="20" item="1"/>
          <tpl fld="1" item="4"/>
          <tpl hier="22" item="10"/>
          <tpl fld="3" item="0"/>
        </tpls>
      </m>
      <m>
        <tpls c="6">
          <tpl hier="2" item="6"/>
          <tpl fld="2" item="5"/>
          <tpl hier="20" item="1"/>
          <tpl fld="1" item="7"/>
          <tpl hier="22" item="10"/>
          <tpl fld="3" item="0"/>
        </tpls>
      </m>
      <m>
        <tpls c="6">
          <tpl hier="2" item="6"/>
          <tpl fld="2" item="5"/>
          <tpl hier="20" item="1"/>
          <tpl fld="1" item="1"/>
          <tpl hier="22" item="10"/>
          <tpl fld="3" item="0"/>
        </tpls>
      </m>
      <m>
        <tpls c="6">
          <tpl hier="2" item="6"/>
          <tpl fld="2" item="0"/>
          <tpl hier="20" item="1"/>
          <tpl fld="1" item="1"/>
          <tpl hier="22" item="10"/>
          <tpl fld="3" item="0"/>
        </tpls>
      </m>
      <m>
        <tpls c="6">
          <tpl hier="2" item="6"/>
          <tpl fld="2" item="3"/>
          <tpl hier="20" item="1"/>
          <tpl fld="1" item="3"/>
          <tpl hier="22" item="10"/>
          <tpl fld="3" item="0"/>
        </tpls>
      </m>
      <n v="0.51455483605968766">
        <tpls c="6">
          <tpl hier="2" item="6"/>
          <tpl fld="2" item="5"/>
          <tpl hier="20" item="1"/>
          <tpl hier="21" item="3"/>
          <tpl hier="22" item="10"/>
          <tpl fld="3" item="2"/>
        </tpls>
      </n>
      <m>
        <tpls c="6">
          <tpl hier="2" item="6"/>
          <tpl fld="2" item="1"/>
          <tpl hier="20" item="1"/>
          <tpl fld="1" item="2"/>
          <tpl hier="22" item="10"/>
          <tpl fld="3" item="0"/>
        </tpls>
      </m>
      <m>
        <tpls c="6">
          <tpl hier="2" item="6"/>
          <tpl fld="2" item="2"/>
          <tpl hier="20" item="1"/>
          <tpl fld="1" item="4"/>
          <tpl hier="22" item="10"/>
          <tpl fld="3" item="0"/>
        </tpls>
      </m>
      <m>
        <tpls c="6">
          <tpl hier="2" item="6"/>
          <tpl fld="2" item="0"/>
          <tpl hier="20" item="1"/>
          <tpl fld="1" item="2"/>
          <tpl hier="22" item="10"/>
          <tpl fld="3" item="0"/>
        </tpls>
      </m>
      <m>
        <tpls c="6">
          <tpl hier="2" item="6"/>
          <tpl fld="2" item="4"/>
          <tpl hier="20" item="1"/>
          <tpl fld="1" item="3"/>
          <tpl hier="22" item="10"/>
          <tpl fld="3" item="0"/>
        </tpls>
      </m>
      <n v="32">
        <tpls c="6">
          <tpl hier="2" item="6"/>
          <tpl fld="2" item="5"/>
          <tpl hier="20" item="1"/>
          <tpl fld="1" item="6"/>
          <tpl hier="22" item="10"/>
          <tpl fld="3" item="0"/>
        </tpls>
      </n>
      <m>
        <tpls c="6">
          <tpl hier="2" item="6"/>
          <tpl fld="2" item="5"/>
          <tpl hier="20" item="1"/>
          <tpl fld="1" item="5"/>
          <tpl hier="22" item="10"/>
          <tpl fld="3" item="0"/>
        </tpls>
      </m>
      <m>
        <tpls c="6">
          <tpl hier="2" item="6"/>
          <tpl fld="2" item="2"/>
          <tpl hier="20" item="1"/>
          <tpl fld="1" item="0"/>
          <tpl hier="22" item="10"/>
          <tpl fld="3" item="0"/>
        </tpls>
      </m>
      <m>
        <tpls c="6">
          <tpl hier="2" item="6"/>
          <tpl fld="2" item="0"/>
          <tpl hier="20" item="1"/>
          <tpl fld="1" item="0"/>
          <tpl hier="22" item="10"/>
          <tpl fld="3" item="0"/>
        </tpls>
      </m>
      <m>
        <tpls c="6">
          <tpl hier="2" item="6"/>
          <tpl fld="2" item="3"/>
          <tpl hier="20" item="1"/>
          <tpl fld="1" item="7"/>
          <tpl hier="22" item="10"/>
          <tpl fld="3" item="0"/>
        </tpls>
      </m>
      <m>
        <tpls c="6">
          <tpl hier="2" item="6"/>
          <tpl fld="2" item="4"/>
          <tpl hier="20" item="1"/>
          <tpl fld="1" item="4"/>
          <tpl hier="22" item="10"/>
          <tpl fld="3" item="0"/>
        </tpls>
      </m>
      <n v="27">
        <tpls c="6">
          <tpl hier="2" item="6"/>
          <tpl fld="2" item="2"/>
          <tpl hier="20" item="1"/>
          <tpl fld="1" item="6"/>
          <tpl hier="22" item="10"/>
          <tpl fld="3" item="0"/>
        </tpls>
      </n>
      <m>
        <tpls c="6">
          <tpl hier="2" item="6"/>
          <tpl fld="2" item="4"/>
          <tpl hier="20" item="1"/>
          <tpl fld="1" item="5"/>
          <tpl hier="22" item="10"/>
          <tpl fld="3" item="0"/>
        </tpls>
      </m>
      <n v="63">
        <tpls c="6">
          <tpl hier="2" item="6"/>
          <tpl fld="2" item="0"/>
          <tpl hier="20" item="1"/>
          <tpl hier="21" item="4294967295"/>
          <tpl hier="22" item="10"/>
          <tpl fld="3" item="0"/>
        </tpls>
      </n>
      <m>
        <tpls c="6">
          <tpl hier="2" item="6"/>
          <tpl fld="2" item="2"/>
          <tpl hier="20" item="1"/>
          <tpl fld="1" item="5"/>
          <tpl hier="22" item="10"/>
          <tpl fld="3" item="0"/>
        </tpls>
      </m>
      <n v="27">
        <tpls c="6">
          <tpl hier="2" item="6"/>
          <tpl fld="2" item="3"/>
          <tpl hier="20" item="1"/>
          <tpl fld="1" item="6"/>
          <tpl hier="22" item="10"/>
          <tpl fld="3" item="0"/>
        </tpls>
      </n>
      <m>
        <tpls c="6">
          <tpl hier="2" item="6"/>
          <tpl fld="2" item="3"/>
          <tpl hier="20" item="1"/>
          <tpl fld="1" item="0"/>
          <tpl hier="22" item="10"/>
          <tpl fld="3" item="0"/>
        </tpls>
      </m>
      <m>
        <tpls c="6">
          <tpl hier="2" item="6"/>
          <tpl fld="2" item="3"/>
          <tpl hier="20" item="1"/>
          <tpl fld="1" item="2"/>
          <tpl hier="22" item="10"/>
          <tpl fld="3" item="0"/>
        </tpls>
      </m>
      <m>
        <tpls c="6">
          <tpl hier="2" item="6"/>
          <tpl hier="11" item="4294967295"/>
          <tpl hier="20" item="1"/>
          <tpl fld="1" item="3"/>
          <tpl hier="22" item="10"/>
          <tpl fld="3" item="0"/>
        </tpls>
      </m>
      <m>
        <tpls c="6">
          <tpl hier="2" item="6"/>
          <tpl fld="2" item="1"/>
          <tpl hier="20" item="1"/>
          <tpl fld="1" item="5"/>
          <tpl hier="22" item="10"/>
          <tpl fld="3" item="0"/>
        </tpls>
      </m>
      <m>
        <tpls c="6">
          <tpl hier="2" item="6"/>
          <tpl fld="2" item="5"/>
          <tpl hier="20" item="1"/>
          <tpl fld="1" item="0"/>
          <tpl hier="22" item="10"/>
          <tpl fld="3" item="0"/>
        </tpls>
      </m>
      <m>
        <tpls c="6">
          <tpl hier="2" item="6"/>
          <tpl fld="2" item="4"/>
          <tpl hier="20" item="1"/>
          <tpl fld="1" item="1"/>
          <tpl hier="22" item="10"/>
          <tpl fld="3" item="0"/>
        </tpls>
      </m>
      <m>
        <tpls c="6">
          <tpl hier="2" item="6"/>
          <tpl fld="2" item="3"/>
          <tpl hier="20" item="1"/>
          <tpl fld="1" item="5"/>
          <tpl hier="22" item="10"/>
          <tpl fld="3" item="0"/>
        </tpls>
      </m>
      <m>
        <tpls c="6">
          <tpl hier="2" item="6"/>
          <tpl fld="2" item="3"/>
          <tpl hier="20" item="1"/>
          <tpl fld="1" item="4"/>
          <tpl hier="22" item="10"/>
          <tpl fld="3" item="0"/>
        </tpls>
      </m>
      <n v="25">
        <tpls c="6">
          <tpl hier="2" item="6"/>
          <tpl fld="2" item="4"/>
          <tpl hier="20" item="1"/>
          <tpl hier="21" item="4294967295"/>
          <tpl hier="22" item="10"/>
          <tpl fld="3" item="0"/>
        </tpls>
      </n>
      <n v="202">
        <tpls c="6">
          <tpl hier="2" item="6"/>
          <tpl hier="11" item="4294967295"/>
          <tpl hier="20" item="1"/>
          <tpl hier="21" item="4294967295"/>
          <tpl hier="22" item="10"/>
          <tpl fld="3" item="0"/>
        </tpls>
      </n>
      <n v="32">
        <tpls c="6">
          <tpl hier="2" item="6"/>
          <tpl fld="2" item="5"/>
          <tpl hier="20" item="1"/>
          <tpl hier="21" item="4294967295"/>
          <tpl hier="22" item="10"/>
          <tpl fld="3" item="0"/>
        </tpls>
      </n>
      <n v="202">
        <tpls c="6">
          <tpl hier="2" item="6"/>
          <tpl hier="11" item="4294967295"/>
          <tpl hier="20" item="1"/>
          <tpl fld="1" item="6"/>
          <tpl hier="22" item="10"/>
          <tpl fld="3" item="0"/>
        </tpls>
      </n>
      <m>
        <tpls c="6">
          <tpl hier="2" item="6"/>
          <tpl fld="2" item="4"/>
          <tpl hier="20" item="1"/>
          <tpl fld="1" item="7"/>
          <tpl hier="22" item="10"/>
          <tpl fld="3" item="0"/>
        </tpls>
      </m>
      <n v="25">
        <tpls c="6">
          <tpl hier="2" item="6"/>
          <tpl fld="2" item="4"/>
          <tpl hier="20" item="1"/>
          <tpl fld="1" item="6"/>
          <tpl hier="22" item="10"/>
          <tpl fld="3" item="0"/>
        </tpls>
      </n>
      <m>
        <tpls c="6">
          <tpl hier="2" item="6"/>
          <tpl hier="11" item="4294967295"/>
          <tpl hier="20" item="1"/>
          <tpl fld="1" item="1"/>
          <tpl hier="22" item="10"/>
          <tpl fld="3" item="0"/>
        </tpls>
      </m>
      <m>
        <tpls c="6">
          <tpl hier="2" item="6"/>
          <tpl fld="2" item="2"/>
          <tpl hier="20" item="1"/>
          <tpl fld="1" item="1"/>
          <tpl hier="22" item="10"/>
          <tpl fld="3" item="0"/>
        </tpls>
      </m>
      <n v="0.40230042597145904">
        <tpls c="6">
          <tpl hier="2" item="6"/>
          <tpl fld="2" item="1"/>
          <tpl hier="20" item="1"/>
          <tpl hier="21" item="3"/>
          <tpl hier="22" item="10"/>
          <tpl fld="3" item="2"/>
        </tpls>
      </n>
      <n v="0.57854781432629188">
        <tpls c="6">
          <tpl hier="2" item="6"/>
          <tpl fld="2" item="2"/>
          <tpl hier="20" item="1"/>
          <tpl hier="21" item="3"/>
          <tpl hier="22" item="10"/>
          <tpl fld="3" item="2"/>
        </tpls>
      </n>
      <m>
        <tpls c="6">
          <tpl hier="2" item="6"/>
          <tpl fld="2" item="0"/>
          <tpl hier="20" item="1"/>
          <tpl fld="1" item="7"/>
          <tpl hier="22" item="10"/>
          <tpl fld="3" item="0"/>
        </tpls>
      </m>
      <m>
        <tpls c="6">
          <tpl hier="2" item="6"/>
          <tpl fld="2" item="0"/>
          <tpl hier="20" item="1"/>
          <tpl fld="1" item="4"/>
          <tpl hier="22" item="10"/>
          <tpl fld="3" item="0"/>
        </tpls>
      </m>
      <n v="27">
        <tpls c="6">
          <tpl hier="2" item="6"/>
          <tpl fld="2" item="2"/>
          <tpl hier="20" item="1"/>
          <tpl hier="21" item="4294967295"/>
          <tpl hier="22" item="10"/>
          <tpl fld="3" item="0"/>
        </tpls>
      </n>
      <m>
        <tpls c="6">
          <tpl hier="2" item="6"/>
          <tpl fld="2" item="2"/>
          <tpl hier="20" item="1"/>
          <tpl fld="1" item="3"/>
          <tpl hier="22" item="10"/>
          <tpl fld="3" item="0"/>
        </tpls>
      </m>
      <m>
        <tpls c="6">
          <tpl hier="2" item="6"/>
          <tpl fld="2" item="2"/>
          <tpl hier="20" item="1"/>
          <tpl fld="1" item="2"/>
          <tpl hier="22" item="10"/>
          <tpl fld="3" item="0"/>
        </tpls>
      </m>
      <m>
        <tpls c="6">
          <tpl hier="2" item="6"/>
          <tpl fld="2" item="2"/>
          <tpl hier="20" item="1"/>
          <tpl fld="1" item="7"/>
          <tpl hier="22" item="10"/>
          <tpl fld="3" item="0"/>
        </tpls>
      </m>
      <m>
        <tpls c="6">
          <tpl hier="2" item="6"/>
          <tpl fld="2" item="4"/>
          <tpl hier="20" item="1"/>
          <tpl fld="1" item="2"/>
          <tpl hier="22" item="10"/>
          <tpl fld="3" item="0"/>
        </tpls>
      </m>
      <m>
        <tpls c="6">
          <tpl hier="2" item="6"/>
          <tpl fld="2" item="4"/>
          <tpl hier="20" item="1"/>
          <tpl fld="1" item="0"/>
          <tpl hier="22" item="10"/>
          <tpl fld="3" item="0"/>
        </tpls>
      </m>
      <n v="28">
        <tpls c="6">
          <tpl hier="2" item="6"/>
          <tpl fld="2" item="1"/>
          <tpl hier="20" item="1"/>
          <tpl fld="1" item="6"/>
          <tpl hier="22" item="10"/>
          <tpl fld="3" item="0"/>
        </tpls>
      </n>
      <m>
        <tpls c="6">
          <tpl hier="2" item="6"/>
          <tpl fld="2" item="1"/>
          <tpl hier="20" item="1"/>
          <tpl fld="1" item="1"/>
          <tpl hier="22" item="10"/>
          <tpl fld="3" item="0"/>
        </tpls>
      </m>
      <m>
        <tpls c="6">
          <tpl hier="2" item="6"/>
          <tpl fld="2" item="1"/>
          <tpl hier="20" item="1"/>
          <tpl fld="1" item="7"/>
          <tpl hier="22" item="10"/>
          <tpl fld="3" item="0"/>
        </tpls>
      </m>
      <m>
        <tpls c="6">
          <tpl hier="2" item="6"/>
          <tpl fld="2" item="1"/>
          <tpl hier="20" item="1"/>
          <tpl fld="1" item="4"/>
          <tpl hier="22" item="10"/>
          <tpl fld="3" item="0"/>
        </tpls>
      </m>
      <m>
        <tpls c="6">
          <tpl hier="2" item="6"/>
          <tpl fld="2" item="1"/>
          <tpl hier="20" item="1"/>
          <tpl fld="1" item="3"/>
          <tpl hier="22" item="10"/>
          <tpl fld="3" item="0"/>
        </tpls>
      </m>
      <m>
        <tpls c="6">
          <tpl hier="2" item="6"/>
          <tpl fld="2" item="1"/>
          <tpl hier="20" item="1"/>
          <tpl fld="1" item="0"/>
          <tpl hier="22" item="10"/>
          <tpl fld="3" item="0"/>
        </tpls>
      </m>
      <n v="28">
        <tpls c="6">
          <tpl hier="2" item="6"/>
          <tpl fld="2" item="1"/>
          <tpl hier="20" item="1"/>
          <tpl hier="21" item="4294967295"/>
          <tpl hier="22" item="10"/>
          <tpl fld="3" item="0"/>
        </tpls>
      </n>
      <m>
        <tpls c="6">
          <tpl hier="2" item="6"/>
          <tpl fld="2" item="0"/>
          <tpl hier="20" item="1"/>
          <tpl fld="1" item="5"/>
          <tpl hier="22" item="10"/>
          <tpl fld="3" item="0"/>
        </tpls>
      </m>
      <m>
        <tpls c="6">
          <tpl hier="2" item="6"/>
          <tpl hier="11" item="4294967295"/>
          <tpl hier="20" item="1"/>
          <tpl fld="1" item="5"/>
          <tpl hier="22" item="10"/>
          <tpl fld="3" item="0"/>
        </tpls>
      </m>
      <n v="12.4453125">
        <tpls c="6">
          <tpl hier="2" item="6"/>
          <tpl fld="2" item="5"/>
          <tpl hier="20" item="1"/>
          <tpl hier="21" item="3"/>
          <tpl hier="22" item="10"/>
          <tpl fld="3" item="1"/>
        </tpls>
      </n>
      <n v="10.704666666666666">
        <tpls c="6">
          <tpl hier="2" item="6"/>
          <tpl fld="2" item="4"/>
          <tpl hier="20" item="1"/>
          <tpl hier="21" item="3"/>
          <tpl hier="22" item="10"/>
          <tpl fld="3" item="1"/>
        </tpls>
      </n>
      <n v="10.784920634920635">
        <tpls c="6">
          <tpl hier="2" item="6"/>
          <tpl fld="2" item="0"/>
          <tpl hier="20" item="1"/>
          <tpl hier="21" item="3"/>
          <tpl hier="22" item="10"/>
          <tpl fld="3" item="1"/>
        </tpls>
      </n>
      <n v="11.928547854785471">
        <tpls c="6">
          <tpl hier="2" item="6"/>
          <tpl hier="11" item="4294967295"/>
          <tpl hier="20" item="1"/>
          <tpl hier="21" item="3"/>
          <tpl hier="22" item="10"/>
          <tpl fld="3" item="1"/>
        </tpls>
      </n>
      <n v="13.650595238095239">
        <tpls c="6">
          <tpl hier="2" item="6"/>
          <tpl fld="2" item="1"/>
          <tpl hier="20" item="1"/>
          <tpl hier="21" item="3"/>
          <tpl hier="22" item="10"/>
          <tpl fld="3" item="1"/>
        </tpls>
      </n>
      <n v="13.656172839506175">
        <tpls c="6">
          <tpl hier="2" item="6"/>
          <tpl fld="2" item="2"/>
          <tpl hier="20" item="1"/>
          <tpl hier="21" item="3"/>
          <tpl hier="22" item="10"/>
          <tpl fld="3" item="1"/>
        </tpls>
      </n>
      <n v="0.42950144953404862">
        <tpls c="6">
          <tpl hier="2" item="6"/>
          <tpl fld="2" item="3"/>
          <tpl hier="20" item="1"/>
          <tpl hier="21" item="3"/>
          <tpl hier="22" item="10"/>
          <tpl fld="3" item="2"/>
        </tpls>
      </n>
      <n v="11.604320987654322">
        <tpls c="6">
          <tpl hier="2" item="6"/>
          <tpl fld="2" item="3"/>
          <tpl hier="20" item="1"/>
          <tpl hier="21" item="3"/>
          <tpl hier="22" item="10"/>
          <tpl fld="3" item="1"/>
        </tpls>
      </n>
      <m>
        <tpls c="6">
          <tpl hier="2" item="6"/>
          <tpl hier="11" item="4294967295"/>
          <tpl hier="20" item="1"/>
          <tpl fld="1" item="7"/>
          <tpl hier="22" item="10"/>
          <tpl fld="3" item="0"/>
        </tpls>
      </m>
      <m>
        <tpls c="6">
          <tpl hier="2" item="6"/>
          <tpl hier="11" item="4294967295"/>
          <tpl hier="20" item="1"/>
          <tpl fld="1" item="2"/>
          <tpl hier="22" item="10"/>
          <tpl fld="3" item="0"/>
        </tpls>
      </m>
      <m>
        <tpls c="6">
          <tpl hier="2" item="6"/>
          <tpl hier="11" item="4294967295"/>
          <tpl hier="20" item="1"/>
          <tpl fld="1" item="4"/>
          <tpl hier="22" item="10"/>
          <tpl fld="3" item="0"/>
        </tpls>
      </m>
      <m>
        <tpls c="6">
          <tpl hier="2" item="6"/>
          <tpl hier="11" item="4294967295"/>
          <tpl hier="20" item="1"/>
          <tpl fld="1" item="0"/>
          <tpl hier="22" item="10"/>
          <tpl fld="3" item="0"/>
        </tpls>
      </m>
    </entries>
    <sets count="11">
      <set count="681" maxRank="1" setDefinition="Filter({[CallRecordsTable].[Date].Levels(1).Members}, ([CallRecordsTable].[Date].CurrentMember.MemberValue&gt;=CDate(&quot;2022-01-01&quot;) AND [CallRecordsTable].[Date].CurrentMember.MemberValue&lt;CDate(&quot;2024-01-01&quot;)))">
        <tpls c="1">
          <tpl fld="0" item="0"/>
        </tpls>
      </set>
      <set count="1" maxRank="1" setDefinition="{[LocationTable].[City].[All]}">
        <tpls c="1">
          <tpl hier="20" item="4294967295"/>
        </tpls>
      </set>
      <set count="1" maxRank="1" setDefinition="{[LocationTable].[Region].[All]}">
        <tpls c="1">
          <tpl hier="22" item="4294967295"/>
        </tpls>
      </set>
      <set count="1" maxRank="1" setDefinition="{[LocationTable].[Country].[All]}">
        <tpls c="1">
          <tpl hier="21" item="4294967295"/>
        </tpls>
      </set>
      <set count="1" maxRank="1" setDefinition="{[LocationTable].[Region].&amp;[America]}">
        <tpls c="1">
          <tpl fld="4" item="0"/>
        </tpls>
      </set>
      <set count="334" maxRank="1" setDefinition="Filter({[CallRecordsTable].[Date].Levels(1).Members}, ([CallRecordsTable].[Date].CurrentMember.MemberValue&gt;=CDate(&quot;2023-01-01&quot;) AND [CallRecordsTable].[Date].CurrentMember.MemberValue&lt;CDate(&quot;2024-01-01&quot;)))">
        <tpls c="1">
          <tpl fld="0" item="1"/>
        </tpls>
      </set>
      <set count="681" maxRank="1" setDefinition="{[CallRecordsTable].[Date].Levels(1).Members}">
        <tpls c="1">
          <tpl fld="0" item="0"/>
        </tpls>
      </set>
      <set count="1" maxRank="1" setDefinition="{[LocationTable].[Region].&amp;[Argentina]}">
        <tpls c="1">
          <tpl fld="4" item="1"/>
        </tpls>
      </set>
      <set count="1" maxRank="1" setDefinition="{[LocationTable].[Region].&amp;[Europe]}">
        <tpls c="1">
          <tpl fld="4" item="2"/>
        </tpls>
      </set>
      <set count="1" maxRank="1" setDefinition="{[LocationTable].[Region].&amp;[United Kingdom]}">
        <tpls c="1">
          <tpl fld="4" item="3"/>
        </tpls>
      </set>
      <set count="1" maxRank="1" setDefinition="{[LocationTable].[Region].&amp;[Switzerland]}">
        <tpls c="1">
          <tpl fld="4" item="4"/>
        </tpls>
      </set>
    </sets>
    <queryCache count="19">
      <query mdx="[LocationTable].[Country].&amp;[United Kingdom]">
        <tpls c="1">
          <tpl fld="1" item="0"/>
        </tpls>
      </query>
      <query mdx="[CallRecordsTable].[Sector].&amp;[Other]">
        <tpls c="1">
          <tpl fld="2" item="0"/>
        </tpls>
      </query>
      <query mdx="[LocationTable].[Country].&amp;[Portugal]">
        <tpls c="1">
          <tpl fld="1" item="1"/>
        </tpls>
      </query>
      <query mdx="[LocationTable].[Country].&amp;[Italy]">
        <tpls c="1">
          <tpl fld="1" item="2"/>
        </tpls>
      </query>
      <query mdx="[CallRecordsTable].[Sector].&amp;[Government]">
        <tpls c="1">
          <tpl fld="2" item="1"/>
        </tpls>
      </query>
      <query mdx="[CallRecordsTable].[Sector].&amp;[Cross-Industry]">
        <tpls c="1">
          <tpl fld="2" item="2"/>
        </tpls>
      </query>
      <query mdx="[LocationTable].[Country].&amp;[Germany]">
        <tpls c="1">
          <tpl fld="1" item="3"/>
        </tpls>
      </query>
      <query mdx="[LocationTable].[Country].[All]">
        <tpls c="1">
          <tpl hier="21" item="4294967295"/>
        </tpls>
      </query>
      <query mdx="[LocationTable].[Country].&amp;[Argentina]">
        <tpls c="1">
          <tpl fld="1" item="4"/>
        </tpls>
      </query>
      <query mdx="[Measures].[Distinct Count of CallID]">
        <tpls c="1">
          <tpl fld="3" item="0"/>
        </tpls>
      </query>
      <query mdx="[LocationTable].[Country].&amp;[USA]">
        <tpls c="1">
          <tpl fld="1" item="5"/>
        </tpls>
      </query>
      <query mdx="[CallRecordsTable].[Sector].[All]">
        <tpls c="1">
          <tpl hier="11" item="4294967295"/>
        </tpls>
      </query>
      <query mdx="[CallRecordsTable].[Sector].&amp;[Services]">
        <tpls c="1">
          <tpl fld="2" item="3"/>
        </tpls>
      </query>
      <query mdx="[LocationTable].[Country].&amp;[Switzerland]">
        <tpls c="1">
          <tpl fld="1" item="6"/>
        </tpls>
      </query>
      <query mdx="[CallRecordsTable].[Sector].&amp;[Retail]">
        <tpls c="1">
          <tpl fld="2" item="4"/>
        </tpls>
      </query>
      <query mdx="[LocationTable].[Country].&amp;[Sweden]">
        <tpls c="1">
          <tpl fld="1" item="7"/>
        </tpls>
      </query>
      <query mdx="[CallRecordsTable].[Sector].&amp;[Healthcare]">
        <tpls c="1">
          <tpl fld="2" item="5"/>
        </tpls>
      </query>
      <query mdx="[Measures].[Average of Handling_Time_inMinutes]">
        <tpls c="1">
          <tpl fld="3" item="1"/>
        </tpls>
      </query>
      <query mdx="[Measures].[Average of CallSatisfaction]">
        <tpls c="1">
          <tpl fld="3" item="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152778" createdVersion="5" refreshedVersion="8" minRefreshableVersion="3" recordCount="0" supportSubquery="1" supportAdvancedDrill="1" xr:uid="{7FAD3262-C2EB-4CB0-B30E-7F1122C93102}">
  <cacheSource type="external" connectionId="4"/>
  <cacheFields count="2">
    <cacheField name="[Measures].[Distinct Count of CustomerAcc]" caption="Distinct Count of CustomerAcc" numFmtId="0" hierarchy="43" level="32767"/>
    <cacheField name="[LocationTable].[Region].[Region]" caption="Region" numFmtId="0" hierarchy="22" level="1">
      <sharedItems count="5">
        <s v="America"/>
        <s v="Argentina"/>
        <s v="Europe"/>
        <s v="Switzerland"/>
        <s v="United Kingdom"/>
      </sharedItems>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1"/>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1875004" createdVersion="5" refreshedVersion="8" minRefreshableVersion="3" recordCount="0" supportSubquery="1" supportAdvancedDrill="1" xr:uid="{0B88EC60-3329-45A6-8E96-75062CB4A8C6}">
  <cacheSource type="external" connectionId="4"/>
  <cacheFields count="6">
    <cacheField name="[CallRecordsTable].[Date].[Date]" caption="Date" numFmtId="0" hierarchy="2" level="1">
      <sharedItems containsSemiMixedTypes="0" containsNonDate="0" containsDate="1" containsString="0" minDate="2022-01-01T00:00:00" maxDate="2024-01-01T00:00:00" count="681">
        <d v="2022-01-01T00:00:00"/>
        <d v="2022-01-02T00:00:00"/>
        <d v="2022-01-03T00:00:00"/>
        <d v="2022-01-04T00:00:00"/>
        <d v="2022-01-05T00:00:00"/>
        <d v="2022-01-06T00:00:00"/>
        <d v="2022-01-07T00:00:00"/>
        <d v="2022-01-08T00:00:00"/>
        <d v="2022-01-09T00:00:00"/>
        <d v="2022-01-10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4T00:00:00"/>
        <d v="2022-04-05T00:00:00"/>
        <d v="2022-04-06T00:00:00"/>
        <d v="2022-04-07T00:00:00"/>
        <d v="2022-04-08T00:00:00"/>
        <d v="2022-04-09T00:00:00"/>
        <d v="2022-04-10T00:00:00"/>
        <d v="2022-04-11T00:00:00"/>
        <d v="2022-04-12T00:00:00"/>
        <d v="2022-04-13T00:00:00"/>
        <d v="2022-04-14T00:00:00"/>
        <d v="2022-04-15T00:00:00"/>
        <d v="2022-04-18T00:00:00"/>
        <d v="2022-04-19T00:00:00"/>
        <d v="2022-04-20T00:00:00"/>
        <d v="2022-04-21T00:00:00"/>
        <d v="2022-04-22T00:00:00"/>
        <d v="2022-04-23T00:00:00"/>
        <d v="2022-04-24T00:00:00"/>
        <d v="2022-04-25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4T00:00:00"/>
        <d v="2022-05-15T00:00:00"/>
        <d v="2022-05-16T00:00:00"/>
        <d v="2022-05-17T00:00:00"/>
        <d v="2022-05-18T00:00:00"/>
        <d v="2022-05-19T00:00:00"/>
        <d v="2022-05-20T00:00:00"/>
        <d v="2022-05-21T00:00:00"/>
        <d v="2022-05-22T00:00:00"/>
        <d v="2022-05-23T00:00:00"/>
        <d v="2022-05-24T00:00:00"/>
        <d v="2022-05-25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6T00:00:00"/>
        <d v="2022-10-07T00:00:00"/>
        <d v="2022-10-08T00:00:00"/>
        <d v="2022-10-09T00:00:00"/>
        <d v="2022-10-10T00:00:00"/>
        <d v="2022-10-12T00:00:00"/>
        <d v="2022-10-13T00:00:00"/>
        <d v="2022-10-14T00:00:00"/>
        <d v="2022-10-15T00:00:00"/>
        <d v="2022-10-16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2T00:00:00"/>
        <d v="2022-11-23T00:00:00"/>
        <d v="2022-11-24T00:00:00"/>
        <d v="2022-11-25T00:00:00"/>
        <d v="2022-11-26T00:00:00"/>
        <d v="2022-11-27T00:00:00"/>
        <d v="2022-11-28T00:00:00"/>
        <d v="2022-11-30T00:00:00"/>
        <d v="2022-12-01T00:00:00"/>
        <d v="2022-12-02T00:00:00"/>
        <d v="2022-12-03T00:00:00"/>
        <d v="2022-12-04T00:00:00"/>
        <d v="2022-12-05T00:00:00"/>
        <d v="2022-12-06T00:00:00"/>
        <d v="2022-12-07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4T00:00:00"/>
        <d v="2023-01-05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3T00:00:00"/>
        <d v="2023-02-05T00:00:00"/>
        <d v="2023-02-06T00:00:00"/>
        <d v="2023-02-07T00:00:00"/>
        <d v="2023-02-08T00:00:00"/>
        <d v="2023-02-09T00:00:00"/>
        <d v="2023-02-10T00:00:00"/>
        <d v="2023-02-11T00:00:00"/>
        <d v="2023-02-12T00:00:00"/>
        <d v="2023-02-13T00:00:00"/>
        <d v="2023-02-15T00:00:00"/>
        <d v="2023-02-16T00:00:00"/>
        <d v="2023-02-17T00:00:00"/>
        <d v="2023-02-18T00:00:00"/>
        <d v="2023-02-19T00:00:00"/>
        <d v="2023-02-20T00:00:00"/>
        <d v="2023-02-21T00:00:00"/>
        <d v="2023-02-22T00:00:00"/>
        <d v="2023-02-23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6T00:00:00"/>
        <d v="2023-03-17T00:00:00"/>
        <d v="2023-03-18T00:00:00"/>
        <d v="2023-03-19T00:00:00"/>
        <d v="2023-03-20T00:00:00"/>
        <d v="2023-03-21T00:00:00"/>
        <d v="2023-03-23T00:00:00"/>
        <d v="2023-03-24T00:00:00"/>
        <d v="2023-03-25T00:00:00"/>
        <d v="2023-03-26T00:00:00"/>
        <d v="2023-03-27T00:00:00"/>
        <d v="2023-03-28T00:00:00"/>
        <d v="2023-03-30T00:00:00"/>
        <d v="2023-03-31T00:00:00"/>
        <d v="2023-04-02T00:00:00"/>
        <d v="2023-04-03T00:00:00"/>
        <d v="2023-04-04T00:00:00"/>
        <d v="2023-04-05T00:00:00"/>
        <d v="2023-04-06T00:00:00"/>
        <d v="2023-04-07T00:00:00"/>
        <d v="2023-04-09T00:00:00"/>
        <d v="2023-04-10T00:00:00"/>
        <d v="2023-04-11T00:00:00"/>
        <d v="2023-04-13T00:00:00"/>
        <d v="2023-04-14T00:00:00"/>
        <d v="2023-04-16T00:00:00"/>
        <d v="2023-04-17T00:00:00"/>
        <d v="2023-04-20T00:00:00"/>
        <d v="2023-04-21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3T00:00:00"/>
        <d v="2023-06-14T00:00:00"/>
        <d v="2023-06-15T00:00:00"/>
        <d v="2023-06-16T00:00:00"/>
        <d v="2023-06-17T00:00:00"/>
        <d v="2023-06-18T00:00:00"/>
        <d v="2023-06-19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1T00:00:00"/>
        <d v="2023-07-22T00:00:00"/>
        <d v="2023-07-23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10T00:00:00"/>
        <d v="2023-08-11T00:00:00"/>
        <d v="2023-08-12T00:00:00"/>
        <d v="2023-08-13T00:00:00"/>
        <d v="2023-08-14T00:00:00"/>
        <d v="2023-08-15T00:00:00"/>
        <d v="2023-08-16T00:00:00"/>
        <d v="2023-08-17T00:00:00"/>
        <d v="2023-08-19T00:00:00"/>
        <d v="2023-08-20T00:00:00"/>
        <d v="2023-08-21T00:00:00"/>
        <d v="2023-08-22T00:00:00"/>
        <d v="2023-08-23T00:00:00"/>
        <d v="2023-08-24T00:00:00"/>
        <d v="2023-08-25T00:00:00"/>
        <d v="2023-08-27T00:00:00"/>
        <d v="2023-08-28T00:00:00"/>
        <d v="2023-08-29T00:00:00"/>
        <d v="2023-08-30T00:00:00"/>
        <d v="2023-08-31T00:00:00"/>
        <d v="2023-09-01T00:00:00"/>
        <d v="2023-09-02T00:00:00"/>
        <d v="2023-09-03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1T00:00:00"/>
        <d v="2023-09-22T00:00:00"/>
        <d v="2023-09-24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1T00:00:00"/>
        <d v="2023-10-12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sharedItems>
    </cacheField>
    <cacheField name="[CallRecordsTable].[Date (Month)].[Date (Month)]" caption="Date (Month)" numFmtId="0" hierarchy="17" level="1">
      <sharedItems count="12">
        <s v="Jan"/>
        <s v="Feb"/>
        <s v="Mar"/>
        <s v="Apr"/>
        <s v="May"/>
        <s v="Jun"/>
        <s v="Jul"/>
        <s v="Aug"/>
        <s v="Sep"/>
        <s v="Oct"/>
        <s v="Nov"/>
        <s v="Dec"/>
      </sharedItems>
    </cacheField>
    <cacheField name="[CallRecordsTable].[Date (Quarter)].[Date (Quarter)]" caption="Date (Quarter)" numFmtId="0" hierarchy="16" level="1">
      <sharedItems count="4">
        <s v="Qtr1"/>
        <s v="Qtr2"/>
        <s v="Qtr3"/>
        <s v="Qtr4"/>
      </sharedItems>
    </cacheField>
    <cacheField name="[CallRecordsTable].[Date (Year)].[Date (Year)]" caption="Date (Year)" numFmtId="0" hierarchy="15" level="1">
      <sharedItems count="2">
        <s v="2022"/>
        <s v="2023"/>
      </sharedItems>
    </cacheField>
    <cacheField name="[Measures].[Average of CallSatisfaction]" caption="Average of CallSatisfaction" numFmtId="0" hierarchy="45"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fieldsUsage count="2">
        <fieldUsage x="-1"/>
        <fieldUsage x="0"/>
      </fieldsUsage>
    </cacheHierarchy>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2" memberValueDatatype="130" unbalanced="0">
      <fieldsUsage count="2">
        <fieldUsage x="-1"/>
        <fieldUsage x="3"/>
      </fieldsUsage>
    </cacheHierarchy>
    <cacheHierarchy uniqueName="[CallRecordsTable].[Date (Quarter)]" caption="Date (Quarter)" attribute="1" defaultMemberUniqueName="[CallRecordsTable].[Date (Quarter)].[All]" allUniqueName="[CallRecordsTable].[Date (Quarter)].[All]" dimensionUniqueName="[CallRecordsTable]" displayFolder="" count="2" memberValueDatatype="130" unbalanced="0">
      <fieldsUsage count="2">
        <fieldUsage x="-1"/>
        <fieldUsage x="2"/>
      </fieldsUsage>
    </cacheHierarchy>
    <cacheHierarchy uniqueName="[CallRecordsTable].[Date (Month)]" caption="Date (Month)" attribute="1" defaultMemberUniqueName="[CallRecordsTable].[Date (Month)].[All]" allUniqueName="[CallRecordsTable].[Date (Month)].[All]" dimensionUniqueName="[CallRecordsTable]" displayFolder="" count="2" memberValueDatatype="130" unbalanced="0">
      <fieldsUsage count="2">
        <fieldUsage x="-1"/>
        <fieldUsage x="1"/>
      </fieldsUsage>
    </cacheHierarchy>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2222219" createdVersion="5" refreshedVersion="8" minRefreshableVersion="3" recordCount="0" supportSubquery="1" supportAdvancedDrill="1" xr:uid="{81D95EC9-8990-4D9F-A210-A57A1F26A17B}">
  <cacheSource type="external" connectionId="4"/>
  <cacheFields count="7">
    <cacheField name="[CallRecordsTable].[Date].[Date]" caption="Date" numFmtId="0" hierarchy="2" level="1">
      <sharedItems containsSemiMixedTypes="0" containsNonDate="0" containsDate="1" containsString="0" minDate="2022-01-01T00:00:00" maxDate="2024-01-01T00:00:00" count="681">
        <d v="2022-01-01T00:00:00"/>
        <d v="2022-01-02T00:00:00"/>
        <d v="2022-01-03T00:00:00"/>
        <d v="2022-01-04T00:00:00"/>
        <d v="2022-01-05T00:00:00"/>
        <d v="2022-01-06T00:00:00"/>
        <d v="2022-01-07T00:00:00"/>
        <d v="2022-01-08T00:00:00"/>
        <d v="2022-01-09T00:00:00"/>
        <d v="2022-01-10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4T00:00:00"/>
        <d v="2022-04-05T00:00:00"/>
        <d v="2022-04-06T00:00:00"/>
        <d v="2022-04-07T00:00:00"/>
        <d v="2022-04-08T00:00:00"/>
        <d v="2022-04-09T00:00:00"/>
        <d v="2022-04-10T00:00:00"/>
        <d v="2022-04-11T00:00:00"/>
        <d v="2022-04-12T00:00:00"/>
        <d v="2022-04-13T00:00:00"/>
        <d v="2022-04-14T00:00:00"/>
        <d v="2022-04-15T00:00:00"/>
        <d v="2022-04-18T00:00:00"/>
        <d v="2022-04-19T00:00:00"/>
        <d v="2022-04-20T00:00:00"/>
        <d v="2022-04-21T00:00:00"/>
        <d v="2022-04-22T00:00:00"/>
        <d v="2022-04-23T00:00:00"/>
        <d v="2022-04-24T00:00:00"/>
        <d v="2022-04-25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4T00:00:00"/>
        <d v="2022-05-15T00:00:00"/>
        <d v="2022-05-16T00:00:00"/>
        <d v="2022-05-17T00:00:00"/>
        <d v="2022-05-18T00:00:00"/>
        <d v="2022-05-19T00:00:00"/>
        <d v="2022-05-20T00:00:00"/>
        <d v="2022-05-21T00:00:00"/>
        <d v="2022-05-22T00:00:00"/>
        <d v="2022-05-23T00:00:00"/>
        <d v="2022-05-24T00:00:00"/>
        <d v="2022-05-25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6T00:00:00"/>
        <d v="2022-10-07T00:00:00"/>
        <d v="2022-10-08T00:00:00"/>
        <d v="2022-10-09T00:00:00"/>
        <d v="2022-10-10T00:00:00"/>
        <d v="2022-10-12T00:00:00"/>
        <d v="2022-10-13T00:00:00"/>
        <d v="2022-10-14T00:00:00"/>
        <d v="2022-10-15T00:00:00"/>
        <d v="2022-10-16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2T00:00:00"/>
        <d v="2022-11-23T00:00:00"/>
        <d v="2022-11-24T00:00:00"/>
        <d v="2022-11-25T00:00:00"/>
        <d v="2022-11-26T00:00:00"/>
        <d v="2022-11-27T00:00:00"/>
        <d v="2022-11-28T00:00:00"/>
        <d v="2022-11-30T00:00:00"/>
        <d v="2022-12-01T00:00:00"/>
        <d v="2022-12-02T00:00:00"/>
        <d v="2022-12-03T00:00:00"/>
        <d v="2022-12-04T00:00:00"/>
        <d v="2022-12-05T00:00:00"/>
        <d v="2022-12-06T00:00:00"/>
        <d v="2022-12-07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4T00:00:00"/>
        <d v="2023-01-05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3T00:00:00"/>
        <d v="2023-02-05T00:00:00"/>
        <d v="2023-02-06T00:00:00"/>
        <d v="2023-02-07T00:00:00"/>
        <d v="2023-02-08T00:00:00"/>
        <d v="2023-02-09T00:00:00"/>
        <d v="2023-02-10T00:00:00"/>
        <d v="2023-02-11T00:00:00"/>
        <d v="2023-02-12T00:00:00"/>
        <d v="2023-02-13T00:00:00"/>
        <d v="2023-02-15T00:00:00"/>
        <d v="2023-02-16T00:00:00"/>
        <d v="2023-02-17T00:00:00"/>
        <d v="2023-02-18T00:00:00"/>
        <d v="2023-02-19T00:00:00"/>
        <d v="2023-02-20T00:00:00"/>
        <d v="2023-02-21T00:00:00"/>
        <d v="2023-02-22T00:00:00"/>
        <d v="2023-02-23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6T00:00:00"/>
        <d v="2023-03-17T00:00:00"/>
        <d v="2023-03-18T00:00:00"/>
        <d v="2023-03-19T00:00:00"/>
        <d v="2023-03-20T00:00:00"/>
        <d v="2023-03-21T00:00:00"/>
        <d v="2023-03-23T00:00:00"/>
        <d v="2023-03-24T00:00:00"/>
        <d v="2023-03-25T00:00:00"/>
        <d v="2023-03-26T00:00:00"/>
        <d v="2023-03-27T00:00:00"/>
        <d v="2023-03-28T00:00:00"/>
        <d v="2023-03-30T00:00:00"/>
        <d v="2023-03-31T00:00:00"/>
        <d v="2023-04-02T00:00:00"/>
        <d v="2023-04-03T00:00:00"/>
        <d v="2023-04-04T00:00:00"/>
        <d v="2023-04-05T00:00:00"/>
        <d v="2023-04-06T00:00:00"/>
        <d v="2023-04-07T00:00:00"/>
        <d v="2023-04-09T00:00:00"/>
        <d v="2023-04-10T00:00:00"/>
        <d v="2023-04-11T00:00:00"/>
        <d v="2023-04-13T00:00:00"/>
        <d v="2023-04-14T00:00:00"/>
        <d v="2023-04-16T00:00:00"/>
        <d v="2023-04-17T00:00:00"/>
        <d v="2023-04-20T00:00:00"/>
        <d v="2023-04-21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3T00:00:00"/>
        <d v="2023-06-14T00:00:00"/>
        <d v="2023-06-15T00:00:00"/>
        <d v="2023-06-16T00:00:00"/>
        <d v="2023-06-17T00:00:00"/>
        <d v="2023-06-18T00:00:00"/>
        <d v="2023-06-19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1T00:00:00"/>
        <d v="2023-07-22T00:00:00"/>
        <d v="2023-07-23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10T00:00:00"/>
        <d v="2023-08-11T00:00:00"/>
        <d v="2023-08-12T00:00:00"/>
        <d v="2023-08-13T00:00:00"/>
        <d v="2023-08-14T00:00:00"/>
        <d v="2023-08-15T00:00:00"/>
        <d v="2023-08-16T00:00:00"/>
        <d v="2023-08-17T00:00:00"/>
        <d v="2023-08-19T00:00:00"/>
        <d v="2023-08-20T00:00:00"/>
        <d v="2023-08-21T00:00:00"/>
        <d v="2023-08-22T00:00:00"/>
        <d v="2023-08-23T00:00:00"/>
        <d v="2023-08-24T00:00:00"/>
        <d v="2023-08-25T00:00:00"/>
        <d v="2023-08-27T00:00:00"/>
        <d v="2023-08-28T00:00:00"/>
        <d v="2023-08-29T00:00:00"/>
        <d v="2023-08-30T00:00:00"/>
        <d v="2023-08-31T00:00:00"/>
        <d v="2023-09-01T00:00:00"/>
        <d v="2023-09-02T00:00:00"/>
        <d v="2023-09-03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1T00:00:00"/>
        <d v="2023-09-22T00:00:00"/>
        <d v="2023-09-24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1T00:00:00"/>
        <d v="2023-10-12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sharedItems>
    </cacheField>
    <cacheField name="[CallRecordsTable].[Date (Month)].[Date (Month)]" caption="Date (Month)" numFmtId="0" hierarchy="17" level="1">
      <sharedItems count="12">
        <s v="Jan"/>
        <s v="Feb"/>
        <s v="Mar"/>
        <s v="Apr"/>
        <s v="May"/>
        <s v="Jun"/>
        <s v="Jul"/>
        <s v="Aug"/>
        <s v="Sep"/>
        <s v="Oct"/>
        <s v="Nov"/>
        <s v="Dec"/>
      </sharedItems>
    </cacheField>
    <cacheField name="[CallRecordsTable].[Date (Quarter)].[Date (Quarter)]" caption="Date (Quarter)" numFmtId="0" hierarchy="16" level="1">
      <sharedItems count="4">
        <s v="Qtr1"/>
        <s v="Qtr2"/>
        <s v="Qtr3"/>
        <s v="Qtr4"/>
      </sharedItems>
    </cacheField>
    <cacheField name="[CallRecordsTable].[Date (Year)].[Date (Year)]" caption="Date (Year)" numFmtId="0" hierarchy="15" level="1">
      <sharedItems count="2">
        <s v="2022"/>
        <s v="2023"/>
      </sharedItems>
    </cacheField>
    <cacheField name="[Measures].[Distinct Count of CallID]" caption="Distinct Count of CallID" numFmtId="0" hierarchy="41" level="32767"/>
    <cacheField name="[Measures].[Distinct Count of CustomerAcc]" caption="Distinct Count of CustomerAcc" numFmtId="0" hierarchy="43"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fieldsUsage count="2">
        <fieldUsage x="-1"/>
        <fieldUsage x="0"/>
      </fieldsUsage>
    </cacheHierarchy>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2" memberValueDatatype="130" unbalanced="0">
      <fieldsUsage count="2">
        <fieldUsage x="-1"/>
        <fieldUsage x="3"/>
      </fieldsUsage>
    </cacheHierarchy>
    <cacheHierarchy uniqueName="[CallRecordsTable].[Date (Quarter)]" caption="Date (Quarter)" attribute="1" defaultMemberUniqueName="[CallRecordsTable].[Date (Quarter)].[All]" allUniqueName="[CallRecordsTable].[Date (Quarter)].[All]" dimensionUniqueName="[CallRecordsTable]" displayFolder="" count="2" memberValueDatatype="130" unbalanced="0">
      <fieldsUsage count="2">
        <fieldUsage x="-1"/>
        <fieldUsage x="2"/>
      </fieldsUsage>
    </cacheHierarchy>
    <cacheHierarchy uniqueName="[CallRecordsTable].[Date (Month)]" caption="Date (Month)" attribute="1" defaultMemberUniqueName="[CallRecordsTable].[Date (Month)].[All]" allUniqueName="[CallRecordsTable].[Date (Month)].[All]" dimensionUniqueName="[CallRecordsTable]" displayFolder="" count="2" memberValueDatatype="130" unbalanced="0">
      <fieldsUsage count="2">
        <fieldUsage x="-1"/>
        <fieldUsage x="1"/>
      </fieldsUsage>
    </cacheHierarchy>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6"/>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4"/>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2569443" createdVersion="5" refreshedVersion="8" minRefreshableVersion="3" recordCount="0" supportSubquery="1" supportAdvancedDrill="1" xr:uid="{609406F0-2FC9-4FAC-966A-957C6224F9CA}">
  <cacheSource type="external" connectionId="4"/>
  <cacheFields count="3">
    <cacheField name="[CallRecordsTable].[Sector].[Sector]" caption="Sector" numFmtId="0" hierarchy="11" level="1">
      <sharedItems count="6">
        <s v="Cross-Industry"/>
        <s v="Government"/>
        <s v="Healthcare"/>
        <s v="Other"/>
        <s v="Retail"/>
        <s v="Services"/>
      </sharedItems>
    </cacheField>
    <cacheField name="[Measures].[Distinct Count of CallID]" caption="Distinct Count of CallID" numFmtId="0" hierarchy="41"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0"/>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2"/>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2916666" createdVersion="5" refreshedVersion="8" minRefreshableVersion="3" recordCount="0" supportSubquery="1" supportAdvancedDrill="1" xr:uid="{75D64A32-E0B9-42E2-9D0A-F2891B452AE1}">
  <cacheSource type="external" connectionId="4"/>
  <cacheFields count="3">
    <cacheField name="[CallRecordsTable].[Sector].[Sector]" caption="Sector" numFmtId="0" hierarchy="11" level="1">
      <sharedItems count="6">
        <s v="Cross-Industry"/>
        <s v="Government"/>
        <s v="Healthcare"/>
        <s v="Other"/>
        <s v="Retail"/>
        <s v="Services"/>
      </sharedItems>
    </cacheField>
    <cacheField name="[Measures].[Distinct Count of CustomerAcc]" caption="Distinct Count of CustomerAcc" numFmtId="0" hierarchy="43"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0"/>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2"/>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3263889" createdVersion="5" refreshedVersion="8" minRefreshableVersion="3" recordCount="0" supportSubquery="1" supportAdvancedDrill="1" xr:uid="{65515F5A-C079-485E-8254-F2242E179F49}">
  <cacheSource type="external" connectionId="4"/>
  <cacheFields count="3">
    <cacheField name="[Measures].[Distinct Count of CustomerAcc]" caption="Distinct Count of CustomerAcc" numFmtId="0" hierarchy="43" level="32767"/>
    <cacheField name="[CallRecordsTable].[AgeGroup].[AgeGroup]" caption="AgeGroup" numFmtId="0" hierarchy="7" level="1">
      <sharedItems count="4">
        <s v="30-40"/>
        <s v="41-60"/>
        <s v="Less than 30"/>
        <s v="More than 60"/>
      </sharedItems>
    </cacheField>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2" memberValueDatatype="130" unbalanced="0">
      <fieldsUsage count="2">
        <fieldUsage x="-1"/>
        <fieldUsage x="1"/>
      </fieldsUsage>
    </cacheHierarchy>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2"/>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3495374" createdVersion="5" refreshedVersion="8" minRefreshableVersion="3" recordCount="0" supportSubquery="1" supportAdvancedDrill="1" xr:uid="{9D2002FA-13D9-4231-8BE3-F1A9C2B2424E}">
  <cacheSource type="external" connectionId="4"/>
  <cacheFields count="6">
    <cacheField name="[CallRecordsTable].[Sector].[Sector]" caption="Sector" numFmtId="0" hierarchy="11" level="1">
      <sharedItems count="6">
        <s v="Cross-Industry"/>
        <s v="Government"/>
        <s v="Healthcare"/>
        <s v="Other"/>
        <s v="Retail"/>
        <s v="Services"/>
      </sharedItems>
    </cacheField>
    <cacheField name="[Measures].[Distinct Count of CallID]" caption="Distinct Count of CallID" numFmtId="0" hierarchy="41" level="32767"/>
    <cacheField name="[LocationTable].[Country].[Country]" caption="Country" numFmtId="0" hierarchy="21" level="1">
      <sharedItems count="8">
        <s v="Argentina"/>
        <s v="Germany"/>
        <s v="Italy"/>
        <s v="Portugal"/>
        <s v="Sweden"/>
        <s v="Switzerland"/>
        <s v="United Kingdom"/>
        <s v="USA"/>
      </sharedItems>
    </cacheField>
    <cacheField name="[Measures].[Average of CallSatisfaction]" caption="Average of CallSatisfaction" numFmtId="0" hierarchy="45" level="32767"/>
    <cacheField name="[Measures].[Average of Handling_Time_inMinutes]" caption="Average of Handling_Time_inMinutes" numFmtId="0" hierarchy="47"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0"/>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fieldsUsage count="2">
        <fieldUsage x="-1"/>
        <fieldUsage x="2"/>
      </fieldsUsage>
    </cacheHierarchy>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384259" createdVersion="5" refreshedVersion="8" minRefreshableVersion="3" recordCount="0" supportSubquery="1" supportAdvancedDrill="1" xr:uid="{220F9C9B-2C10-469B-8C70-E9A6219E64C3}">
  <cacheSource type="external" connectionId="4"/>
  <cacheFields count="6">
    <cacheField name="[CallRecordsTable].[Sector].[Sector]" caption="Sector" numFmtId="0" hierarchy="11" level="1">
      <sharedItems count="6">
        <s v="Cross-Industry"/>
        <s v="Government"/>
        <s v="Healthcare"/>
        <s v="Other"/>
        <s v="Retail"/>
        <s v="Services"/>
      </sharedItems>
    </cacheField>
    <cacheField name="[Measures].[Distinct Count of CallID]" caption="Distinct Count of CallID" numFmtId="0" hierarchy="41" level="32767"/>
    <cacheField name="[LocationTable].[Country].[Country]" caption="Country" numFmtId="0" hierarchy="21" level="1">
      <sharedItems count="8">
        <s v="Argentina"/>
        <s v="Germany"/>
        <s v="Italy"/>
        <s v="Portugal"/>
        <s v="Sweden"/>
        <s v="Switzerland"/>
        <s v="United Kingdom"/>
        <s v="USA"/>
      </sharedItems>
    </cacheField>
    <cacheField name="[Measures].[Average of CallSatisfaction]" caption="Average of CallSatisfaction" numFmtId="0" hierarchy="45" level="32767"/>
    <cacheField name="[Measures].[Average of Handling_Time_inMinutes]" caption="Average of Handling_Time_inMinutes" numFmtId="0" hierarchy="47"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0"/>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fieldsUsage count="2">
        <fieldUsage x="-1"/>
        <fieldUsage x="2"/>
      </fieldsUsage>
    </cacheHierarchy>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87.538804629628" createdVersion="3" refreshedVersion="8" minRefreshableVersion="3" recordCount="0" supportSubquery="1" supportAdvancedDrill="1" xr:uid="{417933E0-BA95-47EB-995F-58D59707D4E9}">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0"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0"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0" memberValueDatatype="130" unbalanced="0"/>
    <cacheHierarchy uniqueName="[LocationTable].[Country]" caption="Country" attribute="1" defaultMemberUniqueName="[LocationTable].[Country].[All]" allUniqueName="[LocationTable].[Country].[All]" dimensionUniqueName="[LocationTable]" displayFolder="" count="0" memberValueDatatype="130" unbalanced="0"/>
    <cacheHierarchy uniqueName="[LocationTable].[Region]" caption="Region" attribute="1" defaultMemberUniqueName="[LocationTable].[Region].[All]" allUniqueName="[LocationTable].[Region].[All]" dimensionUniqueName="[LocationTable]"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licerData="1" pivotCacheId="831800279"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87.538806597222" createdVersion="3" refreshedVersion="8" minRefreshableVersion="3" recordCount="0" supportSubquery="1" supportAdvancedDrill="1" xr:uid="{21383AB2-2EF8-45E3-8534-F6507D4F280B}">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0"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0"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0" memberValueDatatype="130" unbalanced="0"/>
    <cacheHierarchy uniqueName="[LocationTable].[Country]" caption="Country" attribute="1" defaultMemberUniqueName="[LocationTable].[Country].[All]" allUniqueName="[LocationTable].[Country].[All]" dimensionUniqueName="[LocationTable]" displayFolder="" count="0" memberValueDatatype="130" unbalanced="0"/>
    <cacheHierarchy uniqueName="[LocationTable].[Region]" caption="Region" attribute="1" defaultMemberUniqueName="[LocationTable].[Region].[All]" allUniqueName="[LocationTable].[Region].[All]" dimensionUniqueName="[LocationTable]"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pivotCacheId="6611690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19212963" createdVersion="5" refreshedVersion="8" minRefreshableVersion="3" recordCount="0" supportSubquery="1" supportAdvancedDrill="1" xr:uid="{3C243F07-AF82-4AF4-A297-E20B5A058C97}">
  <cacheSource type="external" connectionId="4"/>
  <cacheFields count="2">
    <cacheField name="[Measures].[Distinct Count of CallID]" caption="Distinct Count of CallID" numFmtId="0" hierarchy="41"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1"/>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19675925" createdVersion="5" refreshedVersion="8" minRefreshableVersion="3" recordCount="0" supportSubquery="1" supportAdvancedDrill="1" xr:uid="{66BF0DAB-2247-4617-A7FC-5EFED66FEEC4}">
  <cacheSource type="external" connectionId="4"/>
  <cacheFields count="4">
    <cacheField name="[CallRecordsTable].[Sector].[Sector]" caption="Sector" numFmtId="0" hierarchy="11" level="1">
      <sharedItems count="6">
        <s v="Cross-Industry"/>
        <s v="Government"/>
        <s v="Healthcare"/>
        <s v="Other"/>
        <s v="Retail"/>
        <s v="Services"/>
      </sharedItems>
    </cacheField>
    <cacheField name="[Measures].[Average of Handling_Time_inMinutes]" caption="Average of Handling_Time_inMinutes" numFmtId="0" hierarchy="47" level="32767"/>
    <cacheField name="[Measures].[Average of CallSatisfaction]" caption="Average of CallSatisfaction" numFmtId="0" hierarchy="45"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0"/>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3"/>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19791664" createdVersion="5" refreshedVersion="8" minRefreshableVersion="3" recordCount="0" supportSubquery="1" supportAdvancedDrill="1" xr:uid="{5379BF9E-2971-4EE0-AA4B-E2A4DE9A2C3B}">
  <cacheSource type="external" connectionId="4"/>
  <cacheFields count="2">
    <cacheField name="[Measures].[Average of CallSatisfaction]" caption="Average of CallSatisfaction" numFmtId="0" hierarchy="45"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1"/>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0138887" createdVersion="5" refreshedVersion="8" minRefreshableVersion="3" recordCount="0" supportSubquery="1" supportAdvancedDrill="1" xr:uid="{EEBF669A-B529-48AD-9B19-2AFB1B54DC46}">
  <cacheSource type="external" connectionId="4"/>
  <cacheFields count="5">
    <cacheField name="[Measures].[Average of Handling_Time_inMinutes]" caption="Average of Handling_Time_inMinutes" numFmtId="0" hierarchy="47" level="32767"/>
    <cacheField name="[StaffTable].[Fullname].[Fullname]" caption="Fullname" numFmtId="0" hierarchy="33" level="1">
      <sharedItems count="19">
        <s v="Ada Persson"/>
        <s v="Adam Jones"/>
        <s v="Alex Byrd"/>
        <s v="Claire Cooke"/>
        <s v="Emily Miller"/>
        <s v="Jennifer Soto"/>
        <s v="Joe Kent"/>
        <s v="Joe Williams"/>
        <s v="Kevin Smith"/>
        <s v="Lucas Goldberg"/>
        <s v="Luke Smith"/>
        <s v="Oscar Bell"/>
        <s v="Peter Grant"/>
        <s v="Robert Anderson"/>
        <s v="Rose Bain"/>
        <s v="Sam Walker"/>
        <s v="Sarah Turner"/>
        <s v="Sophie Milson"/>
        <s v="Victor Gray"/>
      </sharedItems>
    </cacheField>
    <cacheField name="[Measures].[Distinct Count of CallID]" caption="Distinct Count of CallID" numFmtId="0" hierarchy="41" level="32767"/>
    <cacheField name="[Measures].[Average of CallSatisfaction]" caption="Average of CallSatisfaction" numFmtId="0" hierarchy="45"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4"/>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2" memberValueDatatype="130" unbalanced="0">
      <fieldsUsage count="2">
        <fieldUsage x="-1"/>
        <fieldUsage x="1"/>
      </fieldsUsage>
    </cacheHierarchy>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0486111" createdVersion="5" refreshedVersion="8" minRefreshableVersion="3" recordCount="0" supportSubquery="1" supportAdvancedDrill="1" xr:uid="{AB7631F0-D0F7-4A6E-B06B-428456C7EB3A}">
  <cacheSource type="external" connectionId="4"/>
  <cacheFields count="4">
    <cacheField name="[LocationTable].[Country].[Country]" caption="Country" numFmtId="0" hierarchy="21" level="1">
      <sharedItems count="8">
        <s v="Argentina"/>
        <s v="Germany"/>
        <s v="Italy"/>
        <s v="Portugal"/>
        <s v="Sweden"/>
        <s v="Switzerland"/>
        <s v="United Kingdom"/>
        <s v="USA"/>
      </sharedItems>
    </cacheField>
    <cacheField name="[CallRecordsTable].[Sector].[Sector]" caption="Sector" numFmtId="0" hierarchy="11" level="1">
      <sharedItems count="6">
        <s v="Cross-Industry"/>
        <s v="Government"/>
        <s v="Healthcare"/>
        <s v="Other"/>
        <s v="Retail"/>
        <s v="Services"/>
      </sharedItems>
    </cacheField>
    <cacheField name="[Measures].[Distinct Count of CallID]" caption="Distinct Count of CallID" numFmtId="0" hierarchy="41"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fieldsUsage count="2">
        <fieldUsage x="-1"/>
        <fieldUsage x="1"/>
      </fieldsUsage>
    </cacheHierarchy>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fieldsUsage count="2">
        <fieldUsage x="-1"/>
        <fieldUsage x="0"/>
      </fieldsUsage>
    </cacheHierarchy>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3"/>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0833334" createdVersion="5" refreshedVersion="8" minRefreshableVersion="3" recordCount="0" supportSubquery="1" supportAdvancedDrill="1" xr:uid="{54CC43DC-3577-43F1-A424-29D1E510DB13}">
  <cacheSource type="external" connectionId="4"/>
  <cacheFields count="2">
    <cacheField name="[Measures].[Distinct Count of CallID]" caption="Distinct Count of CallID" numFmtId="0" hierarchy="41" level="32767"/>
    <cacheField name="[LocationTable].[Region].[Region]" caption="Region" numFmtId="0" hierarchy="22" level="1">
      <sharedItems count="5">
        <s v="America"/>
        <s v="Argentina"/>
        <s v="Europe"/>
        <s v="Switzerland"/>
        <s v="United Kingdom"/>
      </sharedItems>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1"/>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1064818" createdVersion="5" refreshedVersion="8" minRefreshableVersion="3" recordCount="0" supportSubquery="1" supportAdvancedDrill="1" xr:uid="{9758B5AC-A36A-44E5-96A6-2EC97EA8BD93}">
  <cacheSource type="external" connectionId="4"/>
  <cacheFields count="3">
    <cacheField name="[LocationTable].[Country].[Country]" caption="Country" numFmtId="0" hierarchy="21" level="1">
      <sharedItems count="8">
        <s v="Argentina"/>
        <s v="Germany"/>
        <s v="Italy"/>
        <s v="Portugal"/>
        <s v="Sweden"/>
        <s v="Switzerland"/>
        <s v="United Kingdom"/>
        <s v="USA"/>
      </sharedItems>
    </cacheField>
    <cacheField name="[Measures].[Average of CallSatisfaction]" caption="Average of CallSatisfaction" numFmtId="0" hierarchy="45"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fieldsUsage count="2">
        <fieldUsage x="-1"/>
        <fieldUsage x="0"/>
      </fieldsUsage>
    </cacheHierarchy>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2"/>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L590" refreshedDate="45494.969321296296" createdVersion="5" refreshedVersion="8" minRefreshableVersion="3" recordCount="0" supportSubquery="1" supportAdvancedDrill="1" xr:uid="{E6262B3D-4F44-4BD9-823E-10D17E48AE0C}">
  <cacheSource type="external" connectionId="4"/>
  <cacheFields count="2">
    <cacheField name="[Measures].[Distinct Count of CustomerAcc]" caption="Distinct Count of CustomerAcc" numFmtId="0" hierarchy="43" level="32767"/>
    <cacheField name="[LocationTable].[Region].[Region]" caption="Region" numFmtId="0" hierarchy="22" level="1">
      <sharedItems containsSemiMixedTypes="0" containsNonDate="0" containsString="0"/>
    </cacheField>
  </cacheFields>
  <cacheHierarchies count="51">
    <cacheHierarchy uniqueName="[CallRecordsTable].[Year]" caption="Year" attribute="1" defaultMemberUniqueName="[CallRecordsTable].[Year].[All]" allUniqueName="[CallRecordsTable].[Year].[All]" dimensionUniqueName="[CallRecordsTable]" displayFolder="" count="0" memberValueDatatype="20" unbalanced="0"/>
    <cacheHierarchy uniqueName="[CallRecordsTable].[CallID]" caption="CallID" attribute="1" defaultMemberUniqueName="[CallRecordsTable].[CallID].[All]" allUniqueName="[CallRecordsTable].[CallID].[All]" dimensionUniqueName="[CallRecordsTable]" displayFolder="" count="0" memberValueDatatype="20" unbalanced="0"/>
    <cacheHierarchy uniqueName="[CallRecordsTable].[Date]" caption="Date" attribute="1" time="1" defaultMemberUniqueName="[CallRecordsTable].[Date].[All]" allUniqueName="[CallRecordsTable].[Date].[All]" dimensionUniqueName="[CallRecordsTable]" displayFolder="" count="2" memberValueDatatype="7" unbalanced="0"/>
    <cacheHierarchy uniqueName="[CallRecordsTable].[CallStarts]" caption="CallStarts" attribute="1" time="1" defaultMemberUniqueName="[CallRecordsTable].[CallStarts].[All]" allUniqueName="[CallRecordsTable].[CallStarts].[All]" dimensionUniqueName="[CallRecordsTable]" displayFolder="" count="0" memberValueDatatype="7" unbalanced="0"/>
    <cacheHierarchy uniqueName="[CallRecordsTable].[CallEnds]" caption="CallEnds" attribute="1" time="1" defaultMemberUniqueName="[CallRecordsTable].[CallEnds].[All]" allUniqueName="[CallRecordsTable].[CallEnds].[All]" dimensionUniqueName="[CallRecordsTable]" displayFolder="" count="0" memberValueDatatype="7" unbalanced="0"/>
    <cacheHierarchy uniqueName="[CallRecordsTable].[CustomerAcc]" caption="CustomerAcc" attribute="1" defaultMemberUniqueName="[CallRecordsTable].[CustomerAcc].[All]" allUniqueName="[CallRecordsTable].[CustomerAcc].[All]" dimensionUniqueName="[CallRecordsTable]" displayFolder="" count="0" memberValueDatatype="130" unbalanced="0"/>
    <cacheHierarchy uniqueName="[CallRecordsTable].[CustomerAge]" caption="CustomerAge" attribute="1" defaultMemberUniqueName="[CallRecordsTable].[CustomerAge].[All]" allUniqueName="[CallRecordsTable].[CustomerAge].[All]" dimensionUniqueName="[CallRecordsTable]" displayFolder="" count="0" memberValueDatatype="20" unbalanced="0"/>
    <cacheHierarchy uniqueName="[CallRecordsTable].[AgeGroup]" caption="AgeGroup" attribute="1" defaultMemberUniqueName="[CallRecordsTable].[AgeGroup].[All]" allUniqueName="[CallRecordsTable].[AgeGroup].[All]" dimensionUniqueName="[CallRecordsTable]" displayFolder="" count="0" memberValueDatatype="130" unbalanced="0"/>
    <cacheHierarchy uniqueName="[CallRecordsTable].[CustomerPhone]" caption="CustomerPhone" attribute="1" defaultMemberUniqueName="[CallRecordsTable].[CustomerPhone].[All]" allUniqueName="[CallRecordsTable].[CustomerPhone].[All]" dimensionUniqueName="[CallRecordsTable]" displayFolder="" count="0" memberValueDatatype="130" unbalanced="0"/>
    <cacheHierarchy uniqueName="[CallRecordsTable].[OperatorID]" caption="OperatorID" attribute="1" defaultMemberUniqueName="[CallRecordsTable].[OperatorID].[All]" allUniqueName="[CallRecordsTable].[OperatorID].[All]" dimensionUniqueName="[CallRecordsTable]" displayFolder="" count="0" memberValueDatatype="130" unbalanced="0"/>
    <cacheHierarchy uniqueName="[CallRecordsTable].[LocationID]" caption="LocationID" attribute="1" defaultMemberUniqueName="[CallRecordsTable].[LocationID].[All]" allUniqueName="[CallRecordsTable].[LocationID].[All]" dimensionUniqueName="[CallRecordsTable]" displayFolder="" count="0" memberValueDatatype="130" unbalanced="0"/>
    <cacheHierarchy uniqueName="[CallRecordsTable].[Sector]" caption="Sector" attribute="1" defaultMemberUniqueName="[CallRecordsTable].[Sector].[All]" allUniqueName="[CallRecordsTable].[Sector].[All]" dimensionUniqueName="[CallRecordsTable]" displayFolder="" count="2" memberValueDatatype="130" unbalanced="0"/>
    <cacheHierarchy uniqueName="[CallRecordsTable].[CallSatisfaction]" caption="CallSatisfaction" attribute="1" defaultMemberUniqueName="[CallRecordsTable].[CallSatisfaction].[All]" allUniqueName="[CallRecordsTable].[CallSatisfaction].[All]" dimensionUniqueName="[CallRecordsTable]" displayFolder="" count="0" memberValueDatatype="5" unbalanced="0"/>
    <cacheHierarchy uniqueName="[CallRecordsTable].[Handling_Duration_Time]" caption="Handling_Duration_Time" attribute="1" defaultMemberUniqueName="[CallRecordsTable].[Handling_Duration_Time].[All]" allUniqueName="[CallRecordsTable].[Handling_Duration_Time].[All]" dimensionUniqueName="[CallRecordsTable]" displayFolder="" count="0" memberValueDatatype="5" unbalanced="0"/>
    <cacheHierarchy uniqueName="[CallRecordsTable].[Handling_Time_inMinutes]" caption="Handling_Time_inMinutes" attribute="1" defaultMemberUniqueName="[CallRecordsTable].[Handling_Time_inMinutes].[All]" allUniqueName="[CallRecordsTable].[Handling_Time_inMinutes].[All]" dimensionUniqueName="[CallRecordsTable]" displayFolder="" count="0" memberValueDatatype="5" unbalanced="0"/>
    <cacheHierarchy uniqueName="[CallRecordsTable].[Date (Year)]" caption="Date (Year)" attribute="1" defaultMemberUniqueName="[CallRecordsTable].[Date (Year)].[All]" allUniqueName="[CallRecordsTable].[Date (Year)].[All]" dimensionUniqueName="[CallRecordsTable]" displayFolder="" count="0" memberValueDatatype="130" unbalanced="0"/>
    <cacheHierarchy uniqueName="[CallRecordsTable].[Date (Quarter)]" caption="Date (Quarter)" attribute="1" defaultMemberUniqueName="[CallRecordsTable].[Date (Quarter)].[All]" allUniqueName="[CallRecordsTable].[Date (Quarter)].[All]" dimensionUniqueName="[CallRecordsTable]" displayFolder="" count="0" memberValueDatatype="130" unbalanced="0"/>
    <cacheHierarchy uniqueName="[CallRecordsTable].[Date (Month)]" caption="Date (Month)" attribute="1" defaultMemberUniqueName="[CallRecordsTable].[Date (Month)].[All]" allUniqueName="[CallRecordsTable].[Date (Month)].[All]" dimensionUniqueName="[CallRecordsTable]" displayFolder="" count="0" memberValueDatatype="130" unbalanced="0"/>
    <cacheHierarchy uniqueName="[LocationTable].[LocationID]" caption="LocationID" attribute="1" defaultMemberUniqueName="[LocationTable].[LocationID].[All]" allUniqueName="[LocationTable].[LocationID].[All]" dimensionUniqueName="[LocationTable]" displayFolder="" count="0" memberValueDatatype="130" unbalanced="0"/>
    <cacheHierarchy uniqueName="[LocationTable].[Location_Name]" caption="Location_Name" attribute="1" defaultMemberUniqueName="[LocationTable].[Location_Name].[All]" allUniqueName="[LocationTable].[Location_Name].[All]" dimensionUniqueName="[LocationTable]" displayFolder="" count="0" memberValueDatatype="130" unbalanced="0"/>
    <cacheHierarchy uniqueName="[LocationTable].[City]" caption="City" attribute="1" defaultMemberUniqueName="[LocationTable].[City].[All]" allUniqueName="[LocationTable].[City].[All]" dimensionUniqueName="[LocationTable]" displayFolder="" count="2" memberValueDatatype="130" unbalanced="0"/>
    <cacheHierarchy uniqueName="[LocationTable].[Country]" caption="Country" attribute="1" defaultMemberUniqueName="[LocationTable].[Country].[All]" allUniqueName="[LocationTable].[Country].[All]" dimensionUniqueName="[LocationTable]" displayFolder="" count="2" memberValueDatatype="130" unbalanced="0"/>
    <cacheHierarchy uniqueName="[LocationTable].[Region]" caption="Region" attribute="1" defaultMemberUniqueName="[LocationTable].[Region].[All]" allUniqueName="[LocationTable].[Region].[All]" dimensionUniqueName="[LocationTable]" displayFolder="" count="2" memberValueDatatype="130" unbalanced="0">
      <fieldsUsage count="2">
        <fieldUsage x="-1"/>
        <fieldUsage x="1"/>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Cross-Industry]" caption="Cross-Industry" attribute="1" defaultMemberUniqueName="[Range].[Cross-Industry].[All]" allUniqueName="[Range].[Cross-Industry].[All]" dimensionUniqueName="[Range]" displayFolder="" count="0" memberValueDatatype="20" unbalanced="0"/>
    <cacheHierarchy uniqueName="[Range].[Government]" caption="Government" attribute="1" defaultMemberUniqueName="[Range].[Government].[All]" allUniqueName="[Range].[Government].[All]" dimensionUniqueName="[Range]" displayFolder="" count="0" memberValueDatatype="20" unbalanced="0"/>
    <cacheHierarchy uniqueName="[Range].[Healthcare]" caption="Healthcare" attribute="1" defaultMemberUniqueName="[Range].[Healthcare].[All]" allUniqueName="[Range].[Healthcare].[All]" dimensionUniqueName="[Range]" displayFolder="" count="0" memberValueDatatype="20" unbalanced="0"/>
    <cacheHierarchy uniqueName="[Range].[Other]" caption="Other" attribute="1" defaultMemberUniqueName="[Range].[Other].[All]" allUniqueName="[Range].[Other].[All]" dimensionUniqueName="[Range]" displayFolder="" count="0" memberValueDatatype="20" unbalanced="0"/>
    <cacheHierarchy uniqueName="[Range].[Retail]" caption="Retail" attribute="1" defaultMemberUniqueName="[Range].[Retail].[All]" allUniqueName="[Range].[Retail].[All]" dimensionUniqueName="[Range]" displayFolder="" count="0" memberValueDatatype="20" unbalanced="0"/>
    <cacheHierarchy uniqueName="[Range].[Services]" caption="Services" attribute="1" defaultMemberUniqueName="[Range].[Services].[All]" allUniqueName="[Range].[Services].[All]" dimensionUniqueName="[Range]" displayFolder="" count="0" memberValueDatatype="20" unbalanced="0"/>
    <cacheHierarchy uniqueName="[StaffTable].[PersonID]" caption="PersonID" attribute="1" defaultMemberUniqueName="[StaffTable].[PersonID].[All]" allUniqueName="[StaffTable].[PersonID].[All]" dimensionUniqueName="[StaffTable]" displayFolder="" count="0" memberValueDatatype="130" unbalanced="0"/>
    <cacheHierarchy uniqueName="[StaffTable].[First Name]" caption="First Name" attribute="1" defaultMemberUniqueName="[StaffTable].[First Name].[All]" allUniqueName="[StaffTable].[First Name].[All]" dimensionUniqueName="[StaffTable]" displayFolder="" count="0" memberValueDatatype="130" unbalanced="0"/>
    <cacheHierarchy uniqueName="[StaffTable].[Surname]" caption="Surname" attribute="1" defaultMemberUniqueName="[StaffTable].[Surname].[All]" allUniqueName="[StaffTable].[Surname].[All]" dimensionUniqueName="[StaffTable]" displayFolder="" count="0" memberValueDatatype="130" unbalanced="0"/>
    <cacheHierarchy uniqueName="[StaffTable].[Fullname]" caption="Fullname" attribute="1" defaultMemberUniqueName="[StaffTable].[Fullname].[All]" allUniqueName="[StaffTable].[Fullname].[All]" dimensionUniqueName="[StaffTable]" displayFolder="" count="0" memberValueDatatype="130" unbalanced="0"/>
    <cacheHierarchy uniqueName="[CallRecordsTable].[Date (Month Index)]" caption="Date (Month Index)" attribute="1" defaultMemberUniqueName="[CallRecordsTable].[Date (Month Index)].[All]" allUniqueName="[CallRecordsTable].[Date (Month Index)].[All]" dimensionUniqueName="[CallRecordsTable]" displayFolder="" count="0" memberValueDatatype="20" unbalanced="0" hidden="1"/>
    <cacheHierarchy uniqueName="[Measures].[__XL_Count StaffTable]" caption="__XL_Count StaffTable" measure="1" displayFolder="" measureGroup="StaffTable" count="0" hidden="1"/>
    <cacheHierarchy uniqueName="[Measures].[__XL_Count LocationTable]" caption="__XL_Count LocationTable" measure="1" displayFolder="" measureGroup="LocationTable" count="0" hidden="1"/>
    <cacheHierarchy uniqueName="[Measures].[__XL_Count CallRecordsTable]" caption="__XL_Count CallRecordsTable" measure="1" displayFolder="" measureGroup="CallRecordsTabl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allID]" caption="Sum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Distinct Count of CallID]" caption="Distinct Count of CallID" measure="1" displayFolder="" measureGroup="CallRecordsTable" count="0" hidden="1">
      <extLst>
        <ext xmlns:x15="http://schemas.microsoft.com/office/spreadsheetml/2010/11/main" uri="{B97F6D7D-B522-45F9-BDA1-12C45D357490}">
          <x15:cacheHierarchy aggregatedColumn="1"/>
        </ext>
      </extLst>
    </cacheHierarchy>
    <cacheHierarchy uniqueName="[Measures].[Count of CustomerAcc]" caption="Count of CustomerAcc" measure="1" displayFolder="" measureGroup="CallRecordsTable" count="0" hidden="1">
      <extLst>
        <ext xmlns:x15="http://schemas.microsoft.com/office/spreadsheetml/2010/11/main" uri="{B97F6D7D-B522-45F9-BDA1-12C45D357490}">
          <x15:cacheHierarchy aggregatedColumn="5"/>
        </ext>
      </extLst>
    </cacheHierarchy>
    <cacheHierarchy uniqueName="[Measures].[Distinct Count of CustomerAcc]" caption="Distinct Count of CustomerAcc" measure="1" displayFolder="" measureGroup="CallRecordsTabl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allSatisfaction]" caption="Sum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Average of CallSatisfaction]" caption="Average of CallSatisfaction" measure="1" displayFolder="" measureGroup="CallRecordsTable" count="0" hidden="1">
      <extLst>
        <ext xmlns:x15="http://schemas.microsoft.com/office/spreadsheetml/2010/11/main" uri="{B97F6D7D-B522-45F9-BDA1-12C45D357490}">
          <x15:cacheHierarchy aggregatedColumn="12"/>
        </ext>
      </extLst>
    </cacheHierarchy>
    <cacheHierarchy uniqueName="[Measures].[Sum of Handling_Time_inMinutes]" caption="Sum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Average of Handling_Time_inMinutes]" caption="Average of Handling_Time_inMinutes" measure="1" displayFolder="" measureGroup="CallRecordsTable" count="0" hidden="1">
      <extLst>
        <ext xmlns:x15="http://schemas.microsoft.com/office/spreadsheetml/2010/11/main" uri="{B97F6D7D-B522-45F9-BDA1-12C45D357490}">
          <x15:cacheHierarchy aggregatedColumn="14"/>
        </ext>
      </extLst>
    </cacheHierarchy>
    <cacheHierarchy uniqueName="[Measures].[Count of Fullname]" caption="Count of Fullname" measure="1" displayFolder="" measureGroup="StaffTable" count="0" hidden="1">
      <extLst>
        <ext xmlns:x15="http://schemas.microsoft.com/office/spreadsheetml/2010/11/main" uri="{B97F6D7D-B522-45F9-BDA1-12C45D357490}">
          <x15:cacheHierarchy aggregatedColumn="33"/>
        </ext>
      </extLst>
    </cacheHierarchy>
    <cacheHierarchy uniqueName="[Measures].[Sum of Handling_Duration_Time]" caption="Sum of Handling_Duration_Time" measure="1" displayFolder="" measureGroup="CallRecordsTable" count="0" hidden="1">
      <extLst>
        <ext xmlns:x15="http://schemas.microsoft.com/office/spreadsheetml/2010/11/main" uri="{B97F6D7D-B522-45F9-BDA1-12C45D357490}">
          <x15:cacheHierarchy aggregatedColumn="13"/>
        </ext>
      </extLst>
    </cacheHierarchy>
    <cacheHierarchy uniqueName="[Measures].[Average of Handling_Duration_Time]" caption="Average of Handling_Duration_Time" measure="1" displayFolder="" measureGroup="CallRecordsTable" count="0" hidden="1">
      <extLst>
        <ext xmlns:x15="http://schemas.microsoft.com/office/spreadsheetml/2010/11/main" uri="{B97F6D7D-B522-45F9-BDA1-12C45D357490}">
          <x15:cacheHierarchy aggregatedColumn="13"/>
        </ext>
      </extLst>
    </cacheHierarchy>
  </cacheHierarchies>
  <kpis count="0"/>
  <dimensions count="5">
    <dimension name="CallRecordsTable" uniqueName="[CallRecordsTable]" caption="CallRecordsTable"/>
    <dimension name="LocationTable" uniqueName="[LocationTable]" caption="LocationTable"/>
    <dimension measure="1" name="Measures" uniqueName="[Measures]" caption="Measures"/>
    <dimension name="Range" uniqueName="[Range]" caption="Range"/>
    <dimension name="StaffTable" uniqueName="[StaffTable]" caption="StaffTable"/>
  </dimensions>
  <measureGroups count="4">
    <measureGroup name="CallRecordsTable" caption="CallRecordsTable"/>
    <measureGroup name="LocationTable" caption="LocationTable"/>
    <measureGroup name="Range" caption="Range"/>
    <measureGroup name="StaffTable" caption="StaffTable"/>
  </measureGroups>
  <maps count="6">
    <map measureGroup="0" dimension="0"/>
    <map measureGroup="0" dimension="1"/>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CB9E8-213B-4481-B4EB-23640F199B57}" name="PivotTable11" cacheId="75" applyNumberFormats="0" applyBorderFormats="0" applyFontFormats="0" applyPatternFormats="0" applyAlignmentFormats="0" applyWidthHeightFormats="1" dataCaption="Values" tag="d639367a-24c8-4e58-b9e4-a2b083b708e7" updatedVersion="8" minRefreshableVersion="5" useAutoFormatting="1" subtotalHiddenItems="1" itemPrintTitles="1" createdVersion="5" indent="0" outline="1" outlineData="1" multipleFieldFilters="0">
  <location ref="A62:A6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allSatisfaction" fld="0" subtotal="average" baseField="0" baseItem="0" numFmtId="10"/>
  </dataFields>
  <formats count="9">
    <format dxfId="95">
      <pivotArea type="all" dataOnly="0" outline="0" fieldPosition="0"/>
    </format>
    <format dxfId="94">
      <pivotArea outline="0" collapsedLevelsAreSubtotals="1" fieldPosition="0"/>
    </format>
    <format dxfId="93">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D4700B-DAD0-44B4-8294-34B7FD726FE4}" name="PivotTable5" cacheId="99" applyNumberFormats="0" applyBorderFormats="0" applyFontFormats="0" applyPatternFormats="0" applyAlignmentFormats="0" applyWidthHeightFormats="1" dataCaption="Values" tag="b259ae1f-c8ee-4fc1-9906-26d6cf6e43c6" updatedVersion="8" minRefreshableVersion="5" useAutoFormatting="1" subtotalHiddenItems="1" itemPrintTitles="1" createdVersion="5" indent="0" outline="1" outlineData="1" multipleFieldFilters="0" chartFormat="5">
  <location ref="D20:F23" firstHeaderRow="0" firstDataRow="1" firstDataCol="1"/>
  <pivotFields count="7">
    <pivotField axis="axisRow" allDrilled="1" subtotalTop="0" showAll="0" dataSourceSort="1" defaultSubtotal="0" defaultAttributeDrillState="1">
      <items count="6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3">
    <i>
      <x/>
    </i>
    <i>
      <x v="1"/>
    </i>
    <i t="grand">
      <x/>
    </i>
  </rowItems>
  <colFields count="1">
    <field x="-2"/>
  </colFields>
  <colItems count="2">
    <i>
      <x/>
    </i>
    <i i="1">
      <x v="1"/>
    </i>
  </colItems>
  <dataFields count="2">
    <dataField name="Distinct Count of CallID" fld="4" subtotal="count" baseField="3" baseItem="1">
      <extLst>
        <ext xmlns:x15="http://schemas.microsoft.com/office/spreadsheetml/2010/11/main" uri="{FABC7310-3BB5-11E1-824E-6D434824019B}">
          <x15:dataField isCountDistinct="1"/>
        </ext>
      </extLst>
    </dataField>
    <dataField name="Distinct Count of CustomerAcc" fld="5" subtotal="count" baseField="3" baseItem="1">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5"/>
    <rowHierarchyUsage hierarchyUsage="16"/>
    <rowHierarchyUsage hierarchyUsage="17"/>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DFF409-DEF1-49B5-A4BE-5041909793EC}" name="PivotTable9" cacheId="111" applyNumberFormats="0" applyBorderFormats="0" applyFontFormats="0" applyPatternFormats="0" applyAlignmentFormats="0" applyWidthHeightFormats="1" dataCaption="Values" tag="e1ad907b-99e7-44cd-98bb-3f6ecf5a2e99" updatedVersion="8" minRefreshableVersion="5" useAutoFormatting="1" subtotalHiddenItems="1" itemPrintTitles="1" createdVersion="5" indent="0" outline="1" outlineData="1" multipleFieldFilters="0">
  <location ref="A37:D46" firstHeaderRow="0" firstDataRow="1" firstDataCol="1"/>
  <pivotFields count="6">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Fields count="1">
    <field x="-2"/>
  </colFields>
  <colItems count="3">
    <i>
      <x/>
    </i>
    <i i="1">
      <x v="1"/>
    </i>
    <i i="2">
      <x v="2"/>
    </i>
  </colItems>
  <dataFields count="3">
    <dataField name="Distinct Count of CallID" fld="1" subtotal="count" baseField="0" baseItem="4">
      <extLst>
        <ext xmlns:x15="http://schemas.microsoft.com/office/spreadsheetml/2010/11/main" uri="{FABC7310-3BB5-11E1-824E-6D434824019B}">
          <x15:dataField isCountDistinct="1"/>
        </ext>
      </extLst>
    </dataField>
    <dataField name="Average of CallSatisfaction" fld="3" subtotal="average" baseField="2" baseItem="4" numFmtId="10"/>
    <dataField name="Average of Handling_Time_inMinutes" fld="4" subtotal="average" baseField="2" baseItem="3" numFmtId="2"/>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pivotHierarchy dragToData="1"/>
    <pivotHierarchy dragToData="1" caption="Average of CallSatisfaction"/>
    <pivotHierarchy dragToData="1"/>
    <pivotHierarchy dragToData="1" caption="Average of Handling_Time_inMinutes"/>
    <pivotHierarchy dragToData="1"/>
    <pivotHierarchy dragToData="1" caption="Sum of Handling_Duration_Time"/>
    <pivotHierarchy dragToData="1" caption="Average of Handling_Duration_Tim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A2289C-533A-40AD-992C-EDC249F450FE}" name="PivotTable15" cacheId="84" applyNumberFormats="0" applyBorderFormats="0" applyFontFormats="0" applyPatternFormats="0" applyAlignmentFormats="0" applyWidthHeightFormats="1" dataCaption="Values" tag="d3acc70a-6e6b-47e6-8c3b-8a091474dc1b" updatedVersion="8" minRefreshableVersion="5" useAutoFormatting="1" subtotalHiddenItems="1" itemPrintTitles="1" createdVersion="5" indent="0" outline="1" outlineData="1" multipleFieldFilters="0" chartFormat="4">
  <location ref="A100:B106" firstHeaderRow="1" firstDataRow="1" firstDataCol="1"/>
  <pivotFields count="2">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2"/>
    </i>
    <i>
      <x/>
    </i>
    <i>
      <x v="4"/>
    </i>
    <i>
      <x v="1"/>
    </i>
    <i>
      <x v="3"/>
    </i>
    <i t="grand">
      <x/>
    </i>
  </rowItems>
  <colItems count="1">
    <i/>
  </colItems>
  <dataFields count="1">
    <dataField name="Distinct Count of CallID" fld="0"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5C1EE9-FDFD-4D76-A401-CAC19C8CDB8D}" name="PivotTable4" cacheId="96" applyNumberFormats="0" applyBorderFormats="0" applyFontFormats="0" applyPatternFormats="0" applyAlignmentFormats="0" applyWidthHeightFormats="1" dataCaption="Values" tag="9369db3a-16e1-4174-a958-49aead05fbb2" updatedVersion="8" minRefreshableVersion="5" useAutoFormatting="1" subtotalHiddenItems="1" itemPrintTitles="1" createdVersion="5" indent="0" outline="1" outlineData="1" multipleFieldFilters="0" chartFormat="6">
  <location ref="A20:B23" firstHeaderRow="1" firstDataRow="1" firstDataCol="1"/>
  <pivotFields count="6">
    <pivotField axis="axisRow" allDrilled="1" subtotalTop="0" showAll="0" dataSourceSort="1" defaultSubtotal="0" defaultAttributeDrillState="1">
      <items count="6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4">
    <field x="3"/>
    <field x="2"/>
    <field x="1"/>
    <field x="0"/>
  </rowFields>
  <rowItems count="3">
    <i>
      <x/>
    </i>
    <i>
      <x v="1"/>
    </i>
    <i t="grand">
      <x/>
    </i>
  </rowItems>
  <colItems count="1">
    <i/>
  </colItems>
  <dataFields count="1">
    <dataField name="Average of CallSatisfaction" fld="4" subtotal="average" baseField="3" baseItem="0" numFmtId="1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5"/>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9EB083-8562-411D-A1D8-066A57365B0C}" name="PivotTable6" cacheId="102" applyNumberFormats="0" applyBorderFormats="0" applyFontFormats="0" applyPatternFormats="0" applyAlignmentFormats="0" applyWidthHeightFormats="1" dataCaption="Values" tag="f385300c-ea1e-4a72-8c41-f8a4996ded85" updatedVersion="8" minRefreshableVersion="5" useAutoFormatting="1" subtotalHiddenItems="1" itemPrintTitles="1" createdVersion="5" indent="0" outline="1" outlineData="1" multipleFieldFilters="0">
  <location ref="A27:B34"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5"/>
    </i>
    <i>
      <x v="4"/>
    </i>
    <i>
      <x v="1"/>
    </i>
    <i>
      <x v="2"/>
    </i>
    <i>
      <x/>
    </i>
    <i t="grand">
      <x/>
    </i>
  </rowItems>
  <colItems count="1">
    <i/>
  </colItems>
  <dataFields count="1">
    <dataField name="Distinct Count of CallID" fld="1" subtotal="count" showDataAs="percentOfTotal" baseField="0" baseItem="4" numFmtId="10">
      <extLst>
        <ext xmlns:x15="http://schemas.microsoft.com/office/spreadsheetml/2010/11/main" uri="{FABC7310-3BB5-11E1-824E-6D434824019B}">
          <x15:dataField isCountDistinct="1"/>
        </ext>
      </extLst>
    </dataField>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3427643-8DB4-4BD5-BE9C-416E719076E8}" name="PivotTable12" cacheId="78" applyNumberFormats="0" applyBorderFormats="0" applyFontFormats="0" applyPatternFormats="0" applyAlignmentFormats="0" applyWidthHeightFormats="1" dataCaption="Values" tag="53655843-8555-44ae-9396-7bfbca4e747b" updatedVersion="8" minRefreshableVersion="5" useAutoFormatting="1" subtotalHiddenItems="1" itemPrintTitles="1" createdVersion="5" indent="0" outline="1" outlineData="1" multipleFieldFilters="0">
  <location ref="C62:F82" firstHeaderRow="0" firstDataRow="1" firstDataCol="1"/>
  <pivotFields count="5">
    <pivotField dataField="1" subtotalTop="0" showAll="0" defaultSubtotal="0"/>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0">
    <i>
      <x/>
    </i>
    <i>
      <x v="3"/>
    </i>
    <i>
      <x v="5"/>
    </i>
    <i>
      <x v="7"/>
    </i>
    <i>
      <x v="16"/>
    </i>
    <i>
      <x v="10"/>
    </i>
    <i>
      <x v="14"/>
    </i>
    <i>
      <x v="1"/>
    </i>
    <i>
      <x v="18"/>
    </i>
    <i>
      <x v="8"/>
    </i>
    <i>
      <x v="6"/>
    </i>
    <i>
      <x v="12"/>
    </i>
    <i>
      <x v="2"/>
    </i>
    <i>
      <x v="9"/>
    </i>
    <i>
      <x v="13"/>
    </i>
    <i>
      <x v="15"/>
    </i>
    <i>
      <x v="17"/>
    </i>
    <i>
      <x v="11"/>
    </i>
    <i>
      <x v="4"/>
    </i>
    <i t="grand">
      <x/>
    </i>
  </rowItems>
  <colFields count="1">
    <field x="-2"/>
  </colFields>
  <colItems count="3">
    <i>
      <x/>
    </i>
    <i i="1">
      <x v="1"/>
    </i>
    <i i="2">
      <x v="2"/>
    </i>
  </colItems>
  <dataFields count="3">
    <dataField name="Average of Handling_Time_inMinutes" fld="0" subtotal="average" baseField="0" baseItem="0" numFmtId="2"/>
    <dataField name="Distinct Count of CallID" fld="2" subtotal="count" baseField="1" baseItem="0">
      <extLst>
        <ext xmlns:x15="http://schemas.microsoft.com/office/spreadsheetml/2010/11/main" uri="{FABC7310-3BB5-11E1-824E-6D434824019B}">
          <x15:dataField isCountDistinct="1"/>
        </ext>
      </extLst>
    </dataField>
    <dataField name="Average of CallSatisfaction" fld="3" subtotal="average" baseField="1" baseItem="6" numFmtId="1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caption="Average of Handling_Time_inMinut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Staff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3CB078F-0939-4979-A118-191CFB85FBCF}" name="PivotTable18" cacheId="114" applyNumberFormats="0" applyBorderFormats="0" applyFontFormats="0" applyPatternFormats="0" applyAlignmentFormats="0" applyWidthHeightFormats="1" dataCaption="Values" tag="cb0db085-47bd-4bf4-8e30-6cc6c6e2d9c5" updatedVersion="8" minRefreshableVersion="5" useAutoFormatting="1" subtotalHiddenItems="1" rowGrandTotals="0" colGrandTotals="0" itemPrintTitles="1" createdVersion="5" indent="0" outline="1" outlineData="1" multipleFieldFilters="0" rowHeaderCaption="Locations">
  <location ref="E44:H52" firstHeaderRow="0" firstDataRow="1" firstDataCol="1"/>
  <pivotFields count="6">
    <pivotField allDrilled="1"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howAll="0" defaultSubtotal="0"/>
    <pivotField axis="axisRow" allDrilled="1" showAll="0" dataSourceSort="1" defaultSubtotal="0" defaultAttributeDrillState="1">
      <items count="8">
        <item x="0"/>
        <item x="1"/>
        <item x="2"/>
        <item x="3"/>
        <item x="4"/>
        <item x="5"/>
        <item x="6"/>
        <item x="7"/>
      </items>
    </pivotField>
    <pivotField dataField="1" showAll="0" defaultSubtotal="0"/>
    <pivotField dataField="1" showAll="0" defaultSubtotal="0"/>
    <pivotField allDrilled="1" subtotalTop="0" showAll="0" dataSourceSort="1" defaultSubtotal="0" defaultAttributeDrillState="1"/>
  </pivotFields>
  <rowFields count="1">
    <field x="2"/>
  </rowFields>
  <rowItems count="8">
    <i>
      <x/>
    </i>
    <i>
      <x v="1"/>
    </i>
    <i>
      <x v="2"/>
    </i>
    <i>
      <x v="3"/>
    </i>
    <i>
      <x v="4"/>
    </i>
    <i>
      <x v="5"/>
    </i>
    <i>
      <x v="6"/>
    </i>
    <i>
      <x v="7"/>
    </i>
  </rowItems>
  <colFields count="1">
    <field x="-2"/>
  </colFields>
  <colItems count="3">
    <i>
      <x/>
    </i>
    <i i="1">
      <x v="1"/>
    </i>
    <i i="2">
      <x v="2"/>
    </i>
  </colItems>
  <dataFields count="3">
    <dataField name="Total Number of Calls" fld="1" subtotal="count" baseField="2" baseItem="0">
      <extLst>
        <ext xmlns:x15="http://schemas.microsoft.com/office/spreadsheetml/2010/11/main" uri="{FABC7310-3BB5-11E1-824E-6D434824019B}">
          <x15:dataField isCountDistinct="1"/>
        </ext>
      </extLst>
    </dataField>
    <dataField name="Average Call Satisfaction %" fld="3" subtotal="average" baseField="2" baseItem="0" numFmtId="10"/>
    <dataField name="Average Call Durations in Minutes" fld="4" subtotal="average" baseField="2" baseItem="0" numFmtId="2"/>
  </dataFields>
  <formats count="15">
    <format dxfId="140">
      <pivotArea outline="0" collapsedLevelsAreSubtotals="1" fieldPosition="0"/>
    </format>
    <format dxfId="139">
      <pivotArea field="2" type="button" dataOnly="0" labelOnly="1" outline="0" axis="axisRow" fieldPosition="0"/>
    </format>
    <format dxfId="138">
      <pivotArea dataOnly="0" labelOnly="1" outline="0" fieldPosition="0">
        <references count="1">
          <reference field="4294967294" count="3">
            <x v="0"/>
            <x v="1"/>
            <x v="2"/>
          </reference>
        </references>
      </pivotArea>
    </format>
    <format dxfId="137">
      <pivotArea field="2" type="button" dataOnly="0" labelOnly="1" outline="0" axis="axisRow" fieldPosition="0"/>
    </format>
    <format dxfId="136">
      <pivotArea dataOnly="0" labelOnly="1" outline="0" fieldPosition="0">
        <references count="1">
          <reference field="4294967294" count="3">
            <x v="0"/>
            <x v="1"/>
            <x v="2"/>
          </reference>
        </references>
      </pivotArea>
    </format>
    <format dxfId="135">
      <pivotArea dataOnly="0" labelOnly="1" outline="0" fieldPosition="0">
        <references count="1">
          <reference field="4294967294" count="3">
            <x v="0"/>
            <x v="1"/>
            <x v="2"/>
          </reference>
        </references>
      </pivotArea>
    </format>
    <format dxfId="134">
      <pivotArea dataOnly="0" labelOnly="1" outline="0" fieldPosition="0">
        <references count="1">
          <reference field="4294967294" count="3">
            <x v="0"/>
            <x v="1"/>
            <x v="2"/>
          </reference>
        </references>
      </pivotArea>
    </format>
    <format dxfId="133">
      <pivotArea field="2" type="button" dataOnly="0" labelOnly="1" outline="0" axis="axisRow" fieldPosition="0"/>
    </format>
    <format dxfId="132">
      <pivotArea dataOnly="0" labelOnly="1" outline="0" fieldPosition="0">
        <references count="1">
          <reference field="4294967294" count="3">
            <x v="0"/>
            <x v="1"/>
            <x v="2"/>
          </reference>
        </references>
      </pivotArea>
    </format>
    <format dxfId="131">
      <pivotArea dataOnly="0" labelOnly="1" outline="0" fieldPosition="0">
        <references count="1">
          <reference field="4294967294" count="3">
            <x v="0"/>
            <x v="1"/>
            <x v="2"/>
          </reference>
        </references>
      </pivotArea>
    </format>
    <format dxfId="130">
      <pivotArea type="all" dataOnly="0" outline="0" fieldPosition="0"/>
    </format>
    <format dxfId="129">
      <pivotArea outline="0" collapsedLevelsAreSubtotals="1" fieldPosition="0"/>
    </format>
    <format dxfId="128">
      <pivotArea field="2" type="button" dataOnly="0" labelOnly="1" outline="0" axis="axisRow" fieldPosition="0"/>
    </format>
    <format dxfId="127">
      <pivotArea dataOnly="0" labelOnly="1" fieldPosition="0">
        <references count="1">
          <reference field="2" count="0"/>
        </references>
      </pivotArea>
    </format>
    <format dxfId="126">
      <pivotArea dataOnly="0" labelOnly="1" outline="0" fieldPosition="0">
        <references count="1">
          <reference field="4294967294" count="3">
            <x v="0"/>
            <x v="1"/>
            <x v="2"/>
          </reference>
        </references>
      </pivotArea>
    </format>
  </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Calls"/>
    <pivotHierarchy dragToData="1"/>
    <pivotHierarchy dragToData="1"/>
    <pivotHierarchy dragToData="1"/>
    <pivotHierarchy dragToData="1" caption="Average Call Satisfaction %"/>
    <pivotHierarchy dragToData="1"/>
    <pivotHierarchy dragToData="1" caption="Average Call Durations in Minutes"/>
    <pivotHierarchy dragToData="1"/>
    <pivotHierarchy dragToData="1" caption="Sum of Handling_Duration_Time"/>
    <pivotHierarchy dragToData="1" caption="Average of Handling_Duration_Tim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B56EC-2968-40B4-AB41-D46563657748}" name="PivotTable2" cacheId="90" applyNumberFormats="0" applyBorderFormats="0" applyFontFormats="0" applyPatternFormats="0" applyAlignmentFormats="0" applyWidthHeightFormats="1" dataCaption="Values" tag="dd55eb39-94db-4b48-b264-7420d4e0ebcf" updatedVersion="8" minRefreshableVersion="5" useAutoFormatting="1" subtotalHiddenItems="1" itemPrintTitles="1" createdVersion="5"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ustomerAcc" fld="0" subtotal="count" baseField="0" baseItem="0">
      <extLst>
        <ext xmlns:x15="http://schemas.microsoft.com/office/spreadsheetml/2010/11/main" uri="{FABC7310-3BB5-11E1-824E-6D434824019B}">
          <x15:dataField isCountDistinct="1"/>
        </ext>
      </extLst>
    </dataField>
  </dataFields>
  <formats count="9">
    <format dxfId="91">
      <pivotArea type="all" dataOnly="0" outline="0" fieldPosition="0"/>
    </format>
    <format dxfId="90">
      <pivotArea outline="0" collapsedLevelsAreSubtotals="1" fieldPosition="0"/>
    </format>
    <format dxfId="89">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Acc"/>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01E8B-8024-40F4-91AD-ED9308D730B2}" name="PivotTable8" cacheId="108" applyNumberFormats="0" applyBorderFormats="0" applyFontFormats="0" applyPatternFormats="0" applyAlignmentFormats="0" applyWidthHeightFormats="1" dataCaption="Values" tag="1f8235e1-d198-4270-8738-e7d991de375f" updatedVersion="8" minRefreshableVersion="5" useAutoFormatting="1" subtotalHiddenItems="1" itemPrintTitles="1" createdVersion="5" indent="0" outline="1" outlineData="1" multipleFieldFilters="0" chartFormat="6">
  <location ref="G27:H32"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1"/>
    </i>
    <i>
      <x v="2"/>
    </i>
    <i>
      <x/>
    </i>
    <i t="grand">
      <x/>
    </i>
  </rowItems>
  <colItems count="1">
    <i/>
  </colItems>
  <dataFields count="1">
    <dataField name="Distinct Count of CustomerAcc" fld="0" subtotal="count" baseField="0" baseItem="0">
      <extLst>
        <ext xmlns:x15="http://schemas.microsoft.com/office/spreadsheetml/2010/11/main" uri="{FABC7310-3BB5-11E1-824E-6D434824019B}">
          <x15:dataField isCountDistinct="1"/>
        </ext>
      </extLst>
    </dataField>
  </dataFields>
  <formats count="18">
    <format dxfId="87">
      <pivotArea type="all" dataOnly="0" outline="0" fieldPosition="0"/>
    </format>
    <format dxfId="86">
      <pivotArea outline="0" collapsedLevelsAreSubtotals="1" fieldPosition="0"/>
    </format>
    <format dxfId="85">
      <pivotArea field="1" type="button" dataOnly="0" labelOnly="1" outline="0" axis="axisRow" fieldPosition="0"/>
    </format>
    <format dxfId="84">
      <pivotArea dataOnly="0" labelOnly="1" fieldPosition="0">
        <references count="1">
          <reference field="1" count="0"/>
        </references>
      </pivotArea>
    </format>
    <format dxfId="83">
      <pivotArea dataOnly="0" labelOnly="1" grandRow="1" outline="0" fieldPosition="0"/>
    </format>
    <format dxfId="82">
      <pivotArea dataOnly="0" labelOnly="1" outline="0" axis="axisValues" fieldPosition="0"/>
    </format>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fieldPosition="0">
        <references count="1">
          <reference field="1" count="0"/>
        </references>
      </pivotArea>
    </format>
    <format dxfId="51">
      <pivotArea dataOnly="0" labelOnly="1" grandRow="1" outline="0" fieldPosition="0"/>
    </format>
    <format dxfId="50">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3"/>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05A59-68E4-4E6E-9867-C7BD3695E8C5}" name="PivotTable7" cacheId="105" applyNumberFormats="0" applyBorderFormats="0" applyFontFormats="0" applyPatternFormats="0" applyAlignmentFormats="0" applyWidthHeightFormats="1" dataCaption="Values" tag="602c560f-4471-48cf-ac60-c61998ee4351" updatedVersion="8" minRefreshableVersion="5" useAutoFormatting="1" subtotalHiddenItems="1" itemPrintTitles="1" createdVersion="5" indent="0" outline="1" outlineData="1" multipleFieldFilters="0" chartFormat="7">
  <location ref="D27:E34"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v="1"/>
    </i>
    <i>
      <x/>
    </i>
    <i>
      <x v="2"/>
    </i>
    <i>
      <x v="5"/>
    </i>
    <i t="grand">
      <x/>
    </i>
  </rowItems>
  <colItems count="1">
    <i/>
  </colItems>
  <dataFields count="1">
    <dataField name="Distinct Count of CustomerAcc" fld="1" subtotal="count" showDataAs="percentOfTotal" baseField="0" baseItem="0" numFmtId="10">
      <extLst>
        <ext xmlns:x15="http://schemas.microsoft.com/office/spreadsheetml/2010/11/main" uri="{FABC7310-3BB5-11E1-824E-6D434824019B}">
          <x15:dataField isCountDistinct="1"/>
        </ext>
      </extLst>
    </dataField>
  </dataFields>
  <formats count="18">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axis="axisValues"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5"/>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506752-D02F-48B0-B1BD-70993E28ABAF}" name="PivotTable1" cacheId="69" applyNumberFormats="0" applyBorderFormats="0" applyFontFormats="0" applyPatternFormats="0" applyAlignmentFormats="0" applyWidthHeightFormats="1" dataCaption="Values" tag="3efe741e-1928-404d-b8cb-6c076f098de8" updatedVersion="8" minRefreshableVersion="5" useAutoFormatting="1"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allID" fld="0" subtotal="count" baseField="0" baseItem="0">
      <extLst>
        <ext xmlns:x15="http://schemas.microsoft.com/office/spreadsheetml/2010/11/main" uri="{FABC7310-3BB5-11E1-824E-6D434824019B}">
          <x15:dataField isCountDistinct="1"/>
        </ext>
      </extLst>
    </dataField>
  </dataFields>
  <formats count="9">
    <format dxfId="73">
      <pivotArea type="all" dataOnly="0" outline="0" fieldPosition="0"/>
    </format>
    <format dxfId="72">
      <pivotArea outline="0" collapsedLevelsAreSubtotals="1" fieldPosition="0"/>
    </format>
    <format dxfId="71">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7CC841-FBE3-451C-B108-A3D54B8636B6}" name="PivotTable3" cacheId="93" applyNumberFormats="0" applyBorderFormats="0" applyFontFormats="0" applyPatternFormats="0" applyAlignmentFormats="0" applyWidthHeightFormats="1" dataCaption="Values" tag="d35a9fac-66e5-4182-bd64-d9047a405d18" updatedVersion="8" minRefreshableVersion="5" useAutoFormatting="1" subtotalHiddenItems="1" itemPrintTitles="1" createdVersion="5" indent="0" outline="1" outlineData="1" multipleFieldFilters="0">
  <location ref="C14:I16" firstHeaderRow="1" firstDataRow="2" firstDataCol="1"/>
  <pivotFields count="2">
    <pivotField dataField="1" subtotalTop="0" showAll="0" defaultSubtotal="0"/>
    <pivotField axis="axisCol" allDrilled="1" subtotalTop="0" showAll="0" dataSourceSort="1" defaultSubtotal="0" defaultAttributeDrillState="1">
      <items count="5">
        <item x="0"/>
        <item x="1"/>
        <item x="2"/>
        <item x="3"/>
        <item x="4"/>
      </items>
    </pivotField>
  </pivotFields>
  <rowItems count="1">
    <i/>
  </rowItems>
  <colFields count="1">
    <field x="1"/>
  </colFields>
  <colItems count="6">
    <i>
      <x/>
    </i>
    <i>
      <x v="1"/>
    </i>
    <i>
      <x v="2"/>
    </i>
    <i>
      <x v="3"/>
    </i>
    <i>
      <x v="4"/>
    </i>
    <i t="grand">
      <x/>
    </i>
  </colItems>
  <dataFields count="1">
    <dataField name="Distinct Count of CustomerAcc" fld="0" subtotal="count" baseField="0" baseItem="0">
      <extLst>
        <ext xmlns:x15="http://schemas.microsoft.com/office/spreadsheetml/2010/11/main" uri="{FABC7310-3BB5-11E1-824E-6D434824019B}">
          <x15:dataField isCountDistinct="1"/>
        </ext>
      </extLst>
    </dataField>
  </dataFields>
  <formats count="18">
    <format dxfId="69">
      <pivotArea type="all" dataOnly="0" outline="0" fieldPosition="0"/>
    </format>
    <format dxfId="68">
      <pivotArea outline="0" collapsedLevelsAreSubtotals="1" fieldPosition="0"/>
    </format>
    <format dxfId="67">
      <pivotArea type="origin" dataOnly="0" labelOnly="1" outline="0" fieldPosition="0"/>
    </format>
    <format dxfId="66">
      <pivotArea dataOnly="0" labelOnly="1" outline="0" axis="axisValues" fieldPosition="0"/>
    </format>
    <format dxfId="65">
      <pivotArea field="1" type="button" dataOnly="0" labelOnly="1" outline="0" axis="axisCol" fieldPosition="0"/>
    </format>
    <format dxfId="64">
      <pivotArea type="topRight" dataOnly="0" labelOnly="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dataOnly="0" labelOnly="1" outline="0" axis="axisValues" fieldPosition="0"/>
    </format>
    <format dxfId="33">
      <pivotArea field="1" type="button" dataOnly="0" labelOnly="1" outline="0" axis="axisCol" fieldPosition="0"/>
    </format>
    <format dxfId="32">
      <pivotArea type="topRight" dataOnly="0" labelOnly="1" outline="0" fieldPosition="0"/>
    </format>
    <format dxfId="5">
      <pivotArea type="all" dataOnly="0" outline="0" fieldPosition="0"/>
    </format>
    <format dxfId="4">
      <pivotArea outline="0" collapsedLevelsAreSubtotals="1" fieldPosition="0"/>
    </format>
    <format dxfId="3">
      <pivotArea type="origin" dataOnly="0" labelOnly="1" outline="0" fieldPosition="0"/>
    </format>
    <format dxfId="2">
      <pivotArea dataOnly="0" labelOnly="1" outline="0" axis="axisValues" fieldPosition="0"/>
    </format>
    <format dxfId="1">
      <pivotArea field="1" type="button" dataOnly="0" labelOnly="1" outline="0" axis="axisCol" fieldPosition="0"/>
    </format>
    <format dxfId="0">
      <pivotArea type="topRight" dataOnly="0" labelOnly="1" outline="0"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Acc"/>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F9D646-87FF-42B1-B8BA-3588ED7960AC}" name="PivotTable13" cacheId="81" applyNumberFormats="0" applyBorderFormats="0" applyFontFormats="0" applyPatternFormats="0" applyAlignmentFormats="0" applyWidthHeightFormats="1" dataCaption="Values" tag="86319ff1-a726-4884-b31f-e8f33dad03f8" updatedVersion="8" minRefreshableVersion="5" useAutoFormatting="1" subtotalHiddenItems="1" itemPrintTitles="1" createdVersion="5" indent="0" outline="1" outlineData="1" multipleFieldFilters="0">
  <location ref="A86:H96"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7">
    <i>
      <x/>
    </i>
    <i>
      <x v="1"/>
    </i>
    <i>
      <x v="2"/>
    </i>
    <i>
      <x v="3"/>
    </i>
    <i>
      <x v="4"/>
    </i>
    <i>
      <x v="5"/>
    </i>
    <i t="grand">
      <x/>
    </i>
  </colItems>
  <dataFields count="1">
    <dataField name="Distinct Count of CallID" fld="2" subtotal="count" baseField="0" baseItem="0">
      <extLst>
        <ext xmlns:x15="http://schemas.microsoft.com/office/spreadsheetml/2010/11/main" uri="{FABC7310-3BB5-11E1-824E-6D434824019B}">
          <x15:dataField isCountDistinct="1"/>
        </ext>
      </extLst>
    </dataField>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2A8DFC-649C-4381-ABEC-5F523F503817}" name="PivotTable16" cacheId="87" applyNumberFormats="0" applyBorderFormats="0" applyFontFormats="0" applyPatternFormats="0" applyAlignmentFormats="0" applyWidthHeightFormats="1" dataCaption="Values" tag="344c5cfa-6d58-4bfd-9882-78cee5b62446" updatedVersion="8" minRefreshableVersion="5" useAutoFormatting="1" subtotalHiddenItems="1" itemPrintTitles="1" createdVersion="5" indent="0" outline="1" outlineData="1" multipleFieldFilters="0">
  <location ref="D100:E109"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CallSatisfaction" fld="1" subtotal="average" baseField="0" baseItem="2" numFmtId="1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caption="Distinct Count of CustomerAcc"/>
    <pivotHierarchy dragToData="1"/>
    <pivotHierarchy dragToData="1" caption="Average of Call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activeTabTopLevelEntity name="[Locatio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CF7B9D-238A-4C85-903F-EE013203DA0F}" name="PivotTable10" cacheId="72" applyNumberFormats="0" applyBorderFormats="0" applyFontFormats="0" applyPatternFormats="0" applyAlignmentFormats="0" applyWidthHeightFormats="1" dataCaption="Values" tag="5b669cb9-6ca4-42ec-b30c-154125d2980b" updatedVersion="8" minRefreshableVersion="5" useAutoFormatting="1" subtotalHiddenItems="1" itemPrintTitles="1" createdVersion="5" indent="0" outline="1" outlineData="1" multipleFieldFilters="0">
  <location ref="A51:C58"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2"/>
    </i>
    <i>
      <x v="5"/>
    </i>
    <i>
      <x/>
    </i>
    <i>
      <x v="3"/>
    </i>
    <i>
      <x v="4"/>
    </i>
    <i>
      <x v="1"/>
    </i>
    <i t="grand">
      <x/>
    </i>
  </rowItems>
  <colFields count="1">
    <field x="-2"/>
  </colFields>
  <colItems count="2">
    <i>
      <x/>
    </i>
    <i i="1">
      <x v="1"/>
    </i>
  </colItems>
  <dataFields count="2">
    <dataField name="Average of Handling_Time_inMinutes" fld="1" subtotal="average" baseField="0" baseItem="0" numFmtId="2"/>
    <dataField name="Average of CallSatisfaction" fld="2" subtotal="average" baseField="0" baseItem="0" numFmtId="1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llID"/>
    <pivotHierarchy dragToData="1"/>
    <pivotHierarchy dragToData="1"/>
    <pivotHierarchy dragToData="1"/>
    <pivotHierarchy dragToData="1" caption="Average of CallSatisfaction"/>
    <pivotHierarchy dragToData="1"/>
    <pivotHierarchy dragToData="1" caption="Average of Handling_Time_inMinut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Record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CD79AF9D-2D5D-4A35-943F-A27DCAD737FB}" sourceName="[CallRecordsTable].[Sector]">
  <pivotTables>
    <pivotTable tabId="8" name="PivotTable1"/>
    <pivotTable tabId="8" name="PivotTable10"/>
    <pivotTable tabId="8" name="PivotTable11"/>
    <pivotTable tabId="8" name="PivotTable12"/>
    <pivotTable tabId="8" name="PivotTable13"/>
    <pivotTable tabId="8" name="PivotTable15"/>
    <pivotTable tabId="8" name="PivotTable16"/>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9" name="PivotTable18"/>
  </pivotTables>
  <data>
    <olap pivotCacheId="831800279">
      <levels count="2">
        <level uniqueName="[CallRecordsTable].[Sector].[(All)]" sourceCaption="(All)" count="0"/>
        <level uniqueName="[CallRecordsTable].[Sector].[Sector]" sourceCaption="Sector" count="6">
          <ranges>
            <range startItem="0">
              <i n="[CallRecordsTable].[Sector].&amp;[Cross-Industry]" c="Cross-Industry"/>
              <i n="[CallRecordsTable].[Sector].&amp;[Government]" c="Government"/>
              <i n="[CallRecordsTable].[Sector].&amp;[Healthcare]" c="Healthcare"/>
              <i n="[CallRecordsTable].[Sector].&amp;[Other]" c="Other"/>
              <i n="[CallRecordsTable].[Sector].&amp;[Retail]" c="Retail"/>
              <i n="[CallRecordsTable].[Sector].&amp;[Services]" c="Services"/>
            </range>
          </ranges>
        </level>
      </levels>
      <selections count="1">
        <selection n="[CallRecordsTable].[Sec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BD2406-F5A9-4329-9066-328652150A88}" sourceName="[LocationTable].[Country]">
  <pivotTables>
    <pivotTable tabId="8" name="PivotTable1"/>
    <pivotTable tabId="8" name="PivotTable10"/>
    <pivotTable tabId="8" name="PivotTable11"/>
    <pivotTable tabId="8" name="PivotTable12"/>
    <pivotTable tabId="8" name="PivotTable13"/>
    <pivotTable tabId="8" name="PivotTable15"/>
    <pivotTable tabId="8" name="PivotTable16"/>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9" name="PivotTable18"/>
  </pivotTables>
  <data>
    <olap pivotCacheId="831800279">
      <levels count="2">
        <level uniqueName="[LocationTable].[Country].[(All)]" sourceCaption="(All)" count="0"/>
        <level uniqueName="[LocationTable].[Country].[Country]" sourceCaption="Country" count="8">
          <ranges>
            <range startItem="0">
              <i n="[LocationTable].[Country].&amp;[Argentina]" c="Argentina"/>
              <i n="[LocationTable].[Country].&amp;[Germany]" c="Germany"/>
              <i n="[LocationTable].[Country].&amp;[Italy]" c="Italy"/>
              <i n="[LocationTable].[Country].&amp;[Portugal]" c="Portugal"/>
              <i n="[LocationTable].[Country].&amp;[Sweden]" c="Sweden"/>
              <i n="[LocationTable].[Country].&amp;[Switzerland]" c="Switzerland"/>
              <i n="[LocationTable].[Country].&amp;[United Kingdom]" c="United Kingdom"/>
              <i n="[LocationTable].[Country].&amp;[USA]" c="USA"/>
            </range>
          </ranges>
        </level>
      </levels>
      <selections count="1">
        <selection n="[LocationTable].[Country].[All]"/>
      </selections>
    </olap>
  </data>
  <extLst>
    <x:ext xmlns:x15="http://schemas.microsoft.com/office/spreadsheetml/2010/11/main" uri="{470722E0-AACD-4C17-9CDC-17EF765DBC7E}">
      <x15:slicerCacheHideItemsWithNoData count="1">
        <x15:slicerCacheOlapLevelName uniqueName="[LocationTable].[Country].[Count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CAFCA76-6EEA-45C4-8469-99A9A790AD6D}" sourceName="[LocationTable].[City]">
  <pivotTables>
    <pivotTable tabId="8" name="PivotTable1"/>
    <pivotTable tabId="8" name="PivotTable10"/>
    <pivotTable tabId="8" name="PivotTable11"/>
    <pivotTable tabId="8" name="PivotTable12"/>
    <pivotTable tabId="8" name="PivotTable13"/>
    <pivotTable tabId="8" name="PivotTable15"/>
    <pivotTable tabId="8" name="PivotTable16"/>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9" name="PivotTable18"/>
  </pivotTables>
  <data>
    <olap pivotCacheId="831800279">
      <levels count="2">
        <level uniqueName="[LocationTable].[City].[(All)]" sourceCaption="(All)" count="0"/>
        <level uniqueName="[LocationTable].[City].[City]" sourceCaption="City" count="9">
          <ranges>
            <range startItem="0">
              <i n="[LocationTable].[City].&amp;[Berlin]" c="Berlin"/>
              <i n="[LocationTable].[City].&amp;[Boston]" c="Boston"/>
              <i n="[LocationTable].[City].&amp;[Buenos Aires]" c="Buenos Aires"/>
              <i n="[LocationTable].[City].&amp;[Geneva]" c="Geneva"/>
              <i n="[LocationTable].[City].&amp;[Lisbon]" c="Lisbon"/>
              <i n="[LocationTable].[City].&amp;[Manchester]" c="Manchester"/>
              <i n="[LocationTable].[City].&amp;[Rome]" c="Rome"/>
              <i n="[LocationTable].[City].&amp;[San Francisco]" c="San Francisco"/>
              <i n="[LocationTable].[City].&amp;[Stockholm]" c="Stockholm"/>
            </range>
          </ranges>
        </level>
      </levels>
      <selections count="1">
        <selection n="[LocationTable].[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DCBAB4-2F09-40BD-A3EA-ED976F53AAC6}" sourceName="[LocationTable].[Region]">
  <pivotTables>
    <pivotTable tabId="8" name="PivotTable1"/>
    <pivotTable tabId="8" name="PivotTable10"/>
    <pivotTable tabId="8" name="PivotTable11"/>
    <pivotTable tabId="8" name="PivotTable12"/>
    <pivotTable tabId="8" name="PivotTable13"/>
    <pivotTable tabId="8" name="PivotTable15"/>
    <pivotTable tabId="8" name="PivotTable16"/>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9" name="PivotTable18"/>
  </pivotTables>
  <data>
    <olap pivotCacheId="831800279">
      <levels count="2">
        <level uniqueName="[LocationTable].[Region].[(All)]" sourceCaption="(All)" count="0"/>
        <level uniqueName="[LocationTable].[Region].[Region]" sourceCaption="Region" count="5">
          <ranges>
            <range startItem="0">
              <i n="[LocationTable].[Region].&amp;[America]" c="America"/>
              <i n="[LocationTable].[Region].&amp;[Argentina]" c="Argentina"/>
              <i n="[LocationTable].[Region].&amp;[Europe]" c="Europe"/>
              <i n="[LocationTable].[Region].&amp;[Switzerland]" c="Switzerland"/>
              <i n="[LocationTable].[Region].&amp;[United Kingdom]" c="United Kingdom"/>
            </range>
          </ranges>
        </level>
      </levels>
      <selections count="1">
        <selection n="[LocationTabl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CE87F73F-5B7B-4A51-A0FD-BB9D80974D77}" cache="Slicer_Sector" caption="Sector" columnCount="2" level="1" rowHeight="234710"/>
  <slicer name="Country" xr10:uid="{D7EBE110-A93A-437A-849E-826BF8E93845}" cache="Slicer_Country" caption="Country" columnCount="2" level="1" rowHeight="234710"/>
  <slicer name="City" xr10:uid="{B22BA3C8-769D-4E99-9FE9-98E2176B6F4B}" cache="Slicer_City" caption="City" columnCount="3" level="1" rowHeight="234710"/>
  <slicer name="Region" xr10:uid="{567C9429-07AB-4FEA-9927-4366C89E45C7}" cache="Slicer_Region" caption="Region" columnCount="2" level="1" rowHeight="23471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9B124010-0F85-42A0-B113-F1DEF125A113}" cache="Slicer_Sector" caption="Sector" level="1" style="SlicerStyleDark3" rowHeight="234710"/>
  <slicer name="Country 1" xr10:uid="{588F1271-1B37-41D6-BC6E-E312E7A2D4E8}" cache="Slicer_Country" caption="Country" columnCount="3" level="1" style="SlicerStyleDark3" rowHeight="234710"/>
  <slicer name="City 1" xr10:uid="{17004CF3-BCD4-46DD-97FD-E0633ADFC743}" cache="Slicer_City" caption="City" columnCount="3" level="1" style="SlicerStyleDark3" rowHeight="234710"/>
  <slicer name="Region 1" xr10:uid="{86519F02-B6AD-4695-BB44-DB6F454CA6FB}" cache="Slicer_Region" caption="Region" columnCount="2" level="1" style="SlicerStyleDark3"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EA61E17-3403-456F-BADA-35048567AA61}" sourceName="[CallRecordsTable].[Date]">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 tabId="8" name="PivotTable12"/>
    <pivotTable tabId="8" name="PivotTable13"/>
    <pivotTable tabId="8" name="PivotTable15"/>
    <pivotTable tabId="8" name="PivotTable16"/>
    <pivotTable tabId="9" name="PivotTable18"/>
  </pivotTables>
  <state minimalRefreshVersion="6" lastRefreshVersion="6" pivotCacheId="661169064"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370AD66-ADA1-4927-86B7-D547C18E04C8}" cache="Timeline_Date" caption="Date" level="0" selectionLevel="0"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E93E969-A342-4E3E-8AA9-382B1DE66210}" cache="Timeline_Date" caption="Date" level="0" selectionLevel="0" scrollPosition="2022-01-01T00:00:00" style="TimeSlicerStyleDark3"/>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6.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6706-0687-4A2B-9675-A2CA306C69B9}">
  <dimension ref="A1:T28"/>
  <sheetViews>
    <sheetView zoomScale="110" zoomScaleNormal="110" workbookViewId="0">
      <selection activeCell="O13" sqref="O13"/>
    </sheetView>
  </sheetViews>
  <sheetFormatPr defaultColWidth="9" defaultRowHeight="14.4" x14ac:dyDescent="0.3"/>
  <cols>
    <col min="1" max="1" width="9" style="2" customWidth="1"/>
    <col min="2" max="16384" width="9" style="2"/>
  </cols>
  <sheetData>
    <row r="1" spans="1:20" ht="18" x14ac:dyDescent="0.3">
      <c r="A1" s="1" t="s">
        <v>0</v>
      </c>
    </row>
    <row r="2" spans="1:20" ht="35.4" customHeight="1" x14ac:dyDescent="0.3">
      <c r="A2" s="25" t="s">
        <v>88</v>
      </c>
      <c r="B2" s="25"/>
      <c r="C2" s="25"/>
      <c r="D2" s="25"/>
      <c r="E2" s="25"/>
      <c r="F2" s="25"/>
      <c r="G2" s="25"/>
      <c r="H2" s="25"/>
      <c r="I2" s="25"/>
      <c r="J2" s="25"/>
      <c r="K2" s="25"/>
      <c r="L2" s="25"/>
      <c r="M2" s="25"/>
      <c r="N2" s="25"/>
      <c r="O2" s="25"/>
      <c r="P2" s="25"/>
      <c r="Q2" s="25"/>
      <c r="R2" s="25"/>
      <c r="S2" s="25"/>
    </row>
    <row r="3" spans="1:20" ht="16.350000000000001" customHeight="1" x14ac:dyDescent="0.3">
      <c r="A3" s="25" t="s">
        <v>9</v>
      </c>
      <c r="B3" s="25"/>
      <c r="C3" s="25"/>
      <c r="D3" s="25"/>
      <c r="E3" s="25"/>
      <c r="F3" s="25"/>
      <c r="G3" s="25"/>
      <c r="H3" s="25"/>
      <c r="I3" s="25"/>
      <c r="J3" s="25"/>
      <c r="K3" s="25"/>
      <c r="L3" s="25"/>
      <c r="M3" s="25"/>
      <c r="N3" s="25"/>
      <c r="O3" s="25"/>
      <c r="P3" s="25"/>
      <c r="Q3" s="25"/>
      <c r="R3" s="25"/>
      <c r="S3" s="25"/>
    </row>
    <row r="4" spans="1:20" ht="16.350000000000001" customHeight="1" x14ac:dyDescent="0.3">
      <c r="A4" s="3"/>
      <c r="B4" s="25" t="s">
        <v>10</v>
      </c>
      <c r="C4" s="25"/>
      <c r="D4" s="25"/>
      <c r="E4" s="25"/>
      <c r="F4" s="25"/>
      <c r="G4" s="25"/>
      <c r="H4" s="25"/>
      <c r="I4" s="25"/>
      <c r="J4" s="25"/>
      <c r="K4" s="25"/>
      <c r="L4" s="25"/>
      <c r="M4" s="25"/>
      <c r="N4" s="25"/>
      <c r="O4" s="25"/>
      <c r="P4" s="25"/>
      <c r="Q4" s="25"/>
      <c r="R4" s="25"/>
      <c r="S4" s="25"/>
      <c r="T4" s="25"/>
    </row>
    <row r="5" spans="1:20" ht="16.350000000000001" customHeight="1" x14ac:dyDescent="0.3">
      <c r="A5" s="3"/>
      <c r="B5" s="25" t="s">
        <v>11</v>
      </c>
      <c r="C5" s="25"/>
      <c r="D5" s="25"/>
      <c r="E5" s="25"/>
      <c r="F5" s="25"/>
      <c r="G5" s="25"/>
      <c r="H5" s="25"/>
      <c r="I5" s="25"/>
      <c r="J5" s="25"/>
      <c r="K5" s="25"/>
      <c r="L5" s="25"/>
      <c r="M5" s="25"/>
      <c r="N5" s="25"/>
      <c r="O5" s="25"/>
      <c r="P5" s="25"/>
      <c r="Q5" s="25"/>
      <c r="R5" s="25"/>
      <c r="S5" s="25"/>
      <c r="T5" s="25"/>
    </row>
    <row r="6" spans="1:20" ht="16.350000000000001" customHeight="1" x14ac:dyDescent="0.3">
      <c r="A6" s="3"/>
      <c r="B6" s="25" t="s">
        <v>12</v>
      </c>
      <c r="C6" s="25"/>
      <c r="D6" s="25"/>
      <c r="E6" s="25"/>
      <c r="F6" s="25"/>
      <c r="G6" s="25"/>
      <c r="H6" s="25"/>
      <c r="I6" s="25"/>
      <c r="J6" s="25"/>
      <c r="K6" s="25"/>
      <c r="L6" s="25"/>
      <c r="M6" s="25"/>
      <c r="N6" s="25"/>
      <c r="O6" s="25"/>
      <c r="P6" s="25"/>
      <c r="Q6" s="25"/>
      <c r="R6" s="25"/>
      <c r="S6" s="25"/>
      <c r="T6" s="25"/>
    </row>
    <row r="7" spans="1:20" ht="16.350000000000001" customHeight="1" x14ac:dyDescent="0.3">
      <c r="A7" s="3"/>
      <c r="B7" s="25" t="s">
        <v>13</v>
      </c>
      <c r="C7" s="25"/>
      <c r="D7" s="25"/>
      <c r="E7" s="25"/>
      <c r="F7" s="25"/>
      <c r="G7" s="25"/>
      <c r="H7" s="25"/>
      <c r="I7" s="25"/>
      <c r="J7" s="25"/>
      <c r="K7" s="25"/>
      <c r="L7" s="25"/>
      <c r="M7" s="25"/>
      <c r="N7" s="25"/>
      <c r="O7" s="25"/>
      <c r="P7" s="25"/>
      <c r="Q7" s="25"/>
      <c r="R7" s="25"/>
      <c r="S7" s="25"/>
      <c r="T7" s="25"/>
    </row>
    <row r="8" spans="1:20" ht="12.9" customHeight="1" x14ac:dyDescent="0.3">
      <c r="A8" s="3"/>
      <c r="B8" s="3"/>
      <c r="C8" s="3"/>
      <c r="D8" s="3"/>
      <c r="E8" s="3"/>
      <c r="F8" s="3"/>
      <c r="G8" s="3"/>
      <c r="H8" s="3"/>
      <c r="I8" s="3"/>
      <c r="J8" s="3"/>
      <c r="K8" s="3"/>
      <c r="L8" s="3"/>
      <c r="M8" s="3"/>
      <c r="N8" s="3"/>
      <c r="O8" s="3"/>
      <c r="P8" s="3"/>
      <c r="Q8" s="3"/>
      <c r="R8" s="3"/>
      <c r="S8" s="3"/>
    </row>
    <row r="9" spans="1:20" x14ac:dyDescent="0.3">
      <c r="A9" s="2" t="s">
        <v>84</v>
      </c>
    </row>
    <row r="10" spans="1:20" x14ac:dyDescent="0.3">
      <c r="B10" s="2" t="s">
        <v>6</v>
      </c>
    </row>
    <row r="11" spans="1:20" x14ac:dyDescent="0.3">
      <c r="B11" s="2" t="s">
        <v>7</v>
      </c>
    </row>
    <row r="13" spans="1:20" ht="18" x14ac:dyDescent="0.3">
      <c r="A13" s="12" t="s">
        <v>8</v>
      </c>
    </row>
    <row r="15" spans="1:20" ht="18" x14ac:dyDescent="0.3">
      <c r="A15" s="1" t="s">
        <v>86</v>
      </c>
    </row>
    <row r="16" spans="1:20" x14ac:dyDescent="0.3">
      <c r="A16" s="2" t="s">
        <v>15</v>
      </c>
    </row>
    <row r="17" spans="1:2" x14ac:dyDescent="0.3">
      <c r="B17" s="2" t="s">
        <v>14</v>
      </c>
    </row>
    <row r="18" spans="1:2" x14ac:dyDescent="0.3">
      <c r="A18" s="2" t="s">
        <v>1</v>
      </c>
    </row>
    <row r="19" spans="1:2" x14ac:dyDescent="0.3">
      <c r="B19" s="2" t="s">
        <v>2</v>
      </c>
    </row>
    <row r="20" spans="1:2" x14ac:dyDescent="0.3">
      <c r="B20" s="2" t="s">
        <v>3</v>
      </c>
    </row>
    <row r="21" spans="1:2" x14ac:dyDescent="0.3">
      <c r="B21" s="2" t="s">
        <v>52</v>
      </c>
    </row>
    <row r="22" spans="1:2" x14ac:dyDescent="0.3">
      <c r="A22" s="2" t="s">
        <v>4</v>
      </c>
    </row>
    <row r="23" spans="1:2" x14ac:dyDescent="0.3">
      <c r="B23" s="2" t="s">
        <v>16</v>
      </c>
    </row>
    <row r="24" spans="1:2" x14ac:dyDescent="0.3">
      <c r="A24" s="2" t="s">
        <v>5</v>
      </c>
    </row>
    <row r="25" spans="1:2" x14ac:dyDescent="0.3">
      <c r="B25" s="2" t="s">
        <v>85</v>
      </c>
    </row>
    <row r="26" spans="1:2" x14ac:dyDescent="0.3">
      <c r="B26" s="2" t="s">
        <v>79</v>
      </c>
    </row>
    <row r="27" spans="1:2" x14ac:dyDescent="0.3">
      <c r="B27" s="2" t="s">
        <v>80</v>
      </c>
    </row>
    <row r="28" spans="1:2" x14ac:dyDescent="0.3">
      <c r="B28" s="2" t="s">
        <v>83</v>
      </c>
    </row>
  </sheetData>
  <mergeCells count="6">
    <mergeCell ref="B7:T7"/>
    <mergeCell ref="A2:S2"/>
    <mergeCell ref="A3:S3"/>
    <mergeCell ref="B4:T4"/>
    <mergeCell ref="B5:T5"/>
    <mergeCell ref="B6:T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5EF4C-3A76-4147-BE16-7F8644A2EFC5}">
  <dimension ref="A10:Q109"/>
  <sheetViews>
    <sheetView topLeftCell="A94" zoomScale="90" zoomScaleNormal="90" workbookViewId="0">
      <selection activeCell="D11" sqref="D11"/>
    </sheetView>
  </sheetViews>
  <sheetFormatPr defaultRowHeight="17.399999999999999" customHeight="1" x14ac:dyDescent="0.3"/>
  <cols>
    <col min="1" max="1" width="29" style="3" customWidth="1"/>
    <col min="2" max="2" width="24.88671875" style="3" customWidth="1"/>
    <col min="3" max="3" width="24.44140625" style="3" bestFit="1" customWidth="1"/>
    <col min="4" max="4" width="34.44140625" style="3" bestFit="1" customWidth="1"/>
    <col min="5" max="5" width="28" style="3" bestFit="1" customWidth="1"/>
    <col min="6" max="6" width="28" style="3" customWidth="1"/>
    <col min="7" max="7" width="15.5546875" style="3" customWidth="1"/>
    <col min="8" max="8" width="28" style="3" bestFit="1" customWidth="1"/>
    <col min="9" max="9" width="11.33203125" style="3" bestFit="1" customWidth="1"/>
    <col min="10" max="10" width="15.33203125" style="3" bestFit="1" customWidth="1"/>
    <col min="11" max="11" width="11.21875" style="3" bestFit="1" customWidth="1"/>
    <col min="12" max="12" width="10.77734375" style="3" bestFit="1" customWidth="1"/>
    <col min="13" max="13" width="9.77734375" style="3" bestFit="1" customWidth="1"/>
    <col min="14" max="14" width="5.44140625" style="3" bestFit="1" customWidth="1"/>
    <col min="15" max="15" width="5.6640625" style="3" bestFit="1" customWidth="1"/>
    <col min="16" max="16" width="7.44140625" style="3" bestFit="1" customWidth="1"/>
    <col min="17" max="17" width="10.33203125" style="3" bestFit="1" customWidth="1"/>
    <col min="18" max="16384" width="8.88671875" style="3"/>
  </cols>
  <sheetData>
    <row r="10" spans="1:11" ht="17.399999999999999" customHeight="1" x14ac:dyDescent="0.3">
      <c r="A10" s="39" t="s">
        <v>34</v>
      </c>
      <c r="B10" s="39"/>
      <c r="C10" s="39"/>
      <c r="D10" s="39"/>
    </row>
    <row r="12" spans="1:11" ht="17.399999999999999" customHeight="1" x14ac:dyDescent="0.3">
      <c r="A12" s="43" t="s">
        <v>18</v>
      </c>
    </row>
    <row r="13" spans="1:11" ht="17.399999999999999" customHeight="1" x14ac:dyDescent="0.3">
      <c r="A13" s="3" t="s">
        <v>17</v>
      </c>
      <c r="C13" s="43" t="s">
        <v>21</v>
      </c>
    </row>
    <row r="14" spans="1:11" ht="17.399999999999999" customHeight="1" x14ac:dyDescent="0.3">
      <c r="A14" s="44">
        <v>1993</v>
      </c>
      <c r="D14" s="45" t="s">
        <v>22</v>
      </c>
    </row>
    <row r="15" spans="1:11" ht="17.399999999999999" customHeight="1" x14ac:dyDescent="0.3">
      <c r="D15" s="3" t="s">
        <v>74</v>
      </c>
      <c r="E15" s="3" t="s">
        <v>40</v>
      </c>
      <c r="F15" s="3" t="s">
        <v>73</v>
      </c>
      <c r="G15" s="3" t="s">
        <v>45</v>
      </c>
      <c r="H15" s="3" t="s">
        <v>46</v>
      </c>
      <c r="I15" s="3" t="s">
        <v>23</v>
      </c>
    </row>
    <row r="16" spans="1:11" ht="17.399999999999999" customHeight="1" x14ac:dyDescent="0.3">
      <c r="A16" s="43" t="s">
        <v>20</v>
      </c>
      <c r="C16" s="3" t="s">
        <v>19</v>
      </c>
      <c r="D16" s="44">
        <v>296</v>
      </c>
      <c r="E16" s="44">
        <v>190</v>
      </c>
      <c r="F16" s="44">
        <v>457</v>
      </c>
      <c r="G16" s="44">
        <v>170</v>
      </c>
      <c r="H16" s="44">
        <v>196</v>
      </c>
      <c r="I16" s="44">
        <v>570</v>
      </c>
      <c r="J16" s="44"/>
      <c r="K16" s="44"/>
    </row>
    <row r="17" spans="1:11" ht="17.399999999999999" customHeight="1" x14ac:dyDescent="0.3">
      <c r="A17" s="3" t="s">
        <v>19</v>
      </c>
      <c r="F17" s="44"/>
      <c r="G17" s="44"/>
      <c r="H17" s="44"/>
      <c r="I17" s="44"/>
      <c r="J17" s="44"/>
      <c r="K17" s="44"/>
    </row>
    <row r="18" spans="1:11" ht="17.399999999999999" customHeight="1" x14ac:dyDescent="0.3">
      <c r="A18" s="44">
        <v>570</v>
      </c>
    </row>
    <row r="20" spans="1:11" ht="17.399999999999999" customHeight="1" x14ac:dyDescent="0.3">
      <c r="A20" s="45" t="s">
        <v>24</v>
      </c>
      <c r="B20" s="3" t="s">
        <v>27</v>
      </c>
      <c r="D20" s="45" t="s">
        <v>24</v>
      </c>
      <c r="E20" s="3" t="s">
        <v>17</v>
      </c>
      <c r="F20" s="3" t="s">
        <v>19</v>
      </c>
    </row>
    <row r="21" spans="1:11" ht="17.399999999999999" customHeight="1" x14ac:dyDescent="0.3">
      <c r="A21" s="3" t="s">
        <v>25</v>
      </c>
      <c r="B21" s="46">
        <v>0.50316658700699035</v>
      </c>
      <c r="D21" s="3" t="s">
        <v>25</v>
      </c>
      <c r="E21" s="44">
        <v>1055</v>
      </c>
      <c r="F21" s="44">
        <v>477</v>
      </c>
    </row>
    <row r="22" spans="1:11" ht="17.399999999999999" customHeight="1" x14ac:dyDescent="0.3">
      <c r="A22" s="3" t="s">
        <v>26</v>
      </c>
      <c r="B22" s="46">
        <v>0.48751916853446137</v>
      </c>
      <c r="D22" s="3" t="s">
        <v>26</v>
      </c>
      <c r="E22" s="44">
        <v>938</v>
      </c>
      <c r="F22" s="44">
        <v>489</v>
      </c>
    </row>
    <row r="23" spans="1:11" ht="17.399999999999999" customHeight="1" x14ac:dyDescent="0.3">
      <c r="A23" s="3" t="s">
        <v>23</v>
      </c>
      <c r="B23" s="46">
        <v>0.49580217229187135</v>
      </c>
      <c r="D23" s="3" t="s">
        <v>23</v>
      </c>
      <c r="E23" s="44">
        <v>1993</v>
      </c>
      <c r="F23" s="44">
        <v>570</v>
      </c>
    </row>
    <row r="25" spans="1:11" ht="17.399999999999999" customHeight="1" x14ac:dyDescent="0.3">
      <c r="A25" s="47" t="s">
        <v>35</v>
      </c>
    </row>
    <row r="27" spans="1:11" ht="17.399999999999999" customHeight="1" x14ac:dyDescent="0.3">
      <c r="A27" s="45" t="s">
        <v>24</v>
      </c>
      <c r="B27" s="3" t="s">
        <v>17</v>
      </c>
      <c r="D27" s="45" t="s">
        <v>24</v>
      </c>
      <c r="E27" s="3" t="s">
        <v>19</v>
      </c>
      <c r="G27" s="45" t="s">
        <v>24</v>
      </c>
      <c r="H27" s="3" t="s">
        <v>19</v>
      </c>
    </row>
    <row r="28" spans="1:11" ht="17.399999999999999" customHeight="1" x14ac:dyDescent="0.3">
      <c r="A28" s="3" t="s">
        <v>31</v>
      </c>
      <c r="B28" s="46">
        <v>0.28750627195183143</v>
      </c>
      <c r="D28" s="3" t="s">
        <v>31</v>
      </c>
      <c r="E28" s="46">
        <v>0.29122807017543861</v>
      </c>
      <c r="G28" s="3" t="s">
        <v>39</v>
      </c>
      <c r="H28" s="44">
        <v>192</v>
      </c>
    </row>
    <row r="29" spans="1:11" ht="17.399999999999999" customHeight="1" x14ac:dyDescent="0.3">
      <c r="A29" s="3" t="s">
        <v>33</v>
      </c>
      <c r="B29" s="46">
        <v>0.15253386853988962</v>
      </c>
      <c r="D29" s="3" t="s">
        <v>32</v>
      </c>
      <c r="E29" s="46">
        <v>0.14736842105263157</v>
      </c>
      <c r="G29" s="3" t="s">
        <v>37</v>
      </c>
      <c r="H29" s="44">
        <v>160</v>
      </c>
    </row>
    <row r="30" spans="1:11" ht="17.399999999999999" customHeight="1" x14ac:dyDescent="0.3">
      <c r="A30" s="3" t="s">
        <v>32</v>
      </c>
      <c r="B30" s="46">
        <v>0.14902157551430004</v>
      </c>
      <c r="D30" s="3" t="s">
        <v>29</v>
      </c>
      <c r="E30" s="46">
        <v>0.14561403508771931</v>
      </c>
      <c r="G30" s="3" t="s">
        <v>38</v>
      </c>
      <c r="H30" s="44">
        <v>121</v>
      </c>
    </row>
    <row r="31" spans="1:11" ht="17.399999999999999" customHeight="1" x14ac:dyDescent="0.3">
      <c r="A31" s="3" t="s">
        <v>29</v>
      </c>
      <c r="B31" s="46">
        <v>0.14300050175614651</v>
      </c>
      <c r="D31" s="3" t="s">
        <v>28</v>
      </c>
      <c r="E31" s="46">
        <v>0.14035087719298245</v>
      </c>
      <c r="G31" s="3" t="s">
        <v>36</v>
      </c>
      <c r="H31" s="44">
        <v>97</v>
      </c>
    </row>
    <row r="32" spans="1:11" ht="17.399999999999999" customHeight="1" x14ac:dyDescent="0.3">
      <c r="A32" s="3" t="s">
        <v>30</v>
      </c>
      <c r="B32" s="46">
        <v>0.1354741595584546</v>
      </c>
      <c r="D32" s="3" t="s">
        <v>30</v>
      </c>
      <c r="E32" s="46">
        <v>0.13859649122807016</v>
      </c>
      <c r="G32" s="3" t="s">
        <v>23</v>
      </c>
      <c r="H32" s="44">
        <v>570</v>
      </c>
    </row>
    <row r="33" spans="1:5" ht="17.399999999999999" customHeight="1" x14ac:dyDescent="0.3">
      <c r="A33" s="3" t="s">
        <v>28</v>
      </c>
      <c r="B33" s="46">
        <v>0.13246362267937783</v>
      </c>
      <c r="D33" s="3" t="s">
        <v>33</v>
      </c>
      <c r="E33" s="46">
        <v>0.1368421052631579</v>
      </c>
    </row>
    <row r="34" spans="1:5" ht="17.399999999999999" customHeight="1" x14ac:dyDescent="0.3">
      <c r="A34" s="3" t="s">
        <v>23</v>
      </c>
      <c r="B34" s="46">
        <v>1</v>
      </c>
      <c r="D34" s="3" t="s">
        <v>23</v>
      </c>
      <c r="E34" s="46">
        <v>1</v>
      </c>
    </row>
    <row r="37" spans="1:5" ht="17.399999999999999" customHeight="1" x14ac:dyDescent="0.3">
      <c r="A37" s="45" t="s">
        <v>24</v>
      </c>
      <c r="B37" s="3" t="s">
        <v>17</v>
      </c>
      <c r="C37" s="3" t="s">
        <v>27</v>
      </c>
      <c r="D37" s="3" t="s">
        <v>50</v>
      </c>
    </row>
    <row r="38" spans="1:5" ht="17.399999999999999" customHeight="1" x14ac:dyDescent="0.3">
      <c r="A38" s="3" t="s">
        <v>40</v>
      </c>
      <c r="B38" s="44">
        <v>238</v>
      </c>
      <c r="C38" s="46">
        <v>0.47638204243002819</v>
      </c>
      <c r="D38" s="48">
        <v>12.613935574229687</v>
      </c>
    </row>
    <row r="39" spans="1:5" ht="17.399999999999999" customHeight="1" x14ac:dyDescent="0.3">
      <c r="A39" s="3" t="s">
        <v>41</v>
      </c>
      <c r="B39" s="44">
        <v>206</v>
      </c>
      <c r="C39" s="46">
        <v>0.44552605315473254</v>
      </c>
      <c r="D39" s="48">
        <v>13.310760517799336</v>
      </c>
    </row>
    <row r="40" spans="1:5" ht="17.399999999999999" customHeight="1" x14ac:dyDescent="0.3">
      <c r="A40" s="3" t="s">
        <v>42</v>
      </c>
      <c r="B40" s="44">
        <v>200</v>
      </c>
      <c r="C40" s="46">
        <v>0.47228892511455356</v>
      </c>
      <c r="D40" s="48">
        <v>12.160666666666668</v>
      </c>
    </row>
    <row r="41" spans="1:5" ht="17.399999999999999" customHeight="1" x14ac:dyDescent="0.3">
      <c r="A41" s="3" t="s">
        <v>43</v>
      </c>
      <c r="B41" s="44">
        <v>223</v>
      </c>
      <c r="C41" s="46">
        <v>0.50217608295494764</v>
      </c>
      <c r="D41" s="48">
        <v>13.414125560538114</v>
      </c>
    </row>
    <row r="42" spans="1:5" ht="17.399999999999999" customHeight="1" x14ac:dyDescent="0.3">
      <c r="A42" s="3" t="s">
        <v>44</v>
      </c>
      <c r="B42" s="44">
        <v>232</v>
      </c>
      <c r="C42" s="46">
        <v>0.54871433685574333</v>
      </c>
      <c r="D42" s="48">
        <v>13.563793103448273</v>
      </c>
    </row>
    <row r="43" spans="1:5" ht="17.399999999999999" customHeight="1" x14ac:dyDescent="0.3">
      <c r="A43" s="3" t="s">
        <v>45</v>
      </c>
      <c r="B43" s="44">
        <v>202</v>
      </c>
      <c r="C43" s="46">
        <v>0.48941691007031735</v>
      </c>
      <c r="D43" s="48">
        <v>11.928547854785471</v>
      </c>
    </row>
    <row r="44" spans="1:5" ht="17.399999999999999" customHeight="1" x14ac:dyDescent="0.3">
      <c r="A44" s="3" t="s">
        <v>46</v>
      </c>
      <c r="B44" s="44">
        <v>247</v>
      </c>
      <c r="C44" s="46">
        <v>0.52219452836215197</v>
      </c>
      <c r="D44" s="48">
        <v>13.503913630229425</v>
      </c>
    </row>
    <row r="45" spans="1:5" ht="17.399999999999999" customHeight="1" x14ac:dyDescent="0.3">
      <c r="A45" s="3" t="s">
        <v>47</v>
      </c>
      <c r="B45" s="44">
        <v>445</v>
      </c>
      <c r="C45" s="46">
        <v>0.4974997625110692</v>
      </c>
      <c r="D45" s="48">
        <v>12.995543071161046</v>
      </c>
    </row>
    <row r="46" spans="1:5" ht="17.399999999999999" customHeight="1" x14ac:dyDescent="0.3">
      <c r="A46" s="3" t="s">
        <v>23</v>
      </c>
      <c r="B46" s="44">
        <v>1993</v>
      </c>
      <c r="C46" s="46">
        <v>0.49580217229187135</v>
      </c>
      <c r="D46" s="48">
        <v>12.966616491052003</v>
      </c>
    </row>
    <row r="48" spans="1:5" ht="17.399999999999999" customHeight="1" x14ac:dyDescent="0.3">
      <c r="A48" s="47" t="s">
        <v>48</v>
      </c>
    </row>
    <row r="49" spans="1:7" ht="17.399999999999999" customHeight="1" x14ac:dyDescent="0.3">
      <c r="A49" s="49" t="s">
        <v>49</v>
      </c>
    </row>
    <row r="51" spans="1:7" ht="17.399999999999999" customHeight="1" x14ac:dyDescent="0.3">
      <c r="A51" s="45" t="s">
        <v>24</v>
      </c>
      <c r="B51" s="3" t="s">
        <v>50</v>
      </c>
      <c r="C51" s="3" t="s">
        <v>27</v>
      </c>
      <c r="E51" s="40" t="s">
        <v>78</v>
      </c>
      <c r="F51" s="40" t="str" vm="7">
        <f>CUBEMEMBER("ThisWorkbookDataModel","[Measures].[Average of Handling_Time_inMinutes]")</f>
        <v>Average of Handling_Time_inMinutes</v>
      </c>
      <c r="G51" s="40" t="str" vm="5">
        <f>CUBEMEMBER("ThisWorkbookDataModel","[Measures].[Average of CallSatisfaction]")</f>
        <v>Average of CallSatisfaction</v>
      </c>
    </row>
    <row r="52" spans="1:7" ht="17.399999999999999" customHeight="1" x14ac:dyDescent="0.3">
      <c r="A52" s="3" t="s">
        <v>30</v>
      </c>
      <c r="B52" s="48">
        <v>12.978641975308635</v>
      </c>
      <c r="C52" s="46">
        <v>0.51082623127169591</v>
      </c>
      <c r="E52" s="40" t="str" vm="4">
        <f>CUBEMEMBER("ThisWorkbookDataModel","[CallRecordsTable].[Sector].&amp;[Cross-Industry]")</f>
        <v>Cross-Industry</v>
      </c>
      <c r="F52" s="50" vm="32">
        <f>CUBEVALUE("ThisWorkbookDataModel",$E52,F$51,Timeline_Date,Slicer_Country,Slicer_City,Slicer_Region)</f>
        <v>12.30391414141414</v>
      </c>
      <c r="G52" s="51" vm="33">
        <f>CUBEVALUE("ThisWorkbookDataModel",$E52,G$51,Timeline_Date,Slicer_Country,Slicer_City,Slicer_Region)</f>
        <v>0.50540995757469453</v>
      </c>
    </row>
    <row r="53" spans="1:7" ht="17.399999999999999" customHeight="1" x14ac:dyDescent="0.3">
      <c r="A53" s="3" t="s">
        <v>33</v>
      </c>
      <c r="B53" s="48">
        <v>13.376370614035089</v>
      </c>
      <c r="C53" s="46">
        <v>0.50542841152912987</v>
      </c>
      <c r="E53" s="40" t="str" vm="9">
        <f>CUBEMEMBER("ThisWorkbookDataModel","[CallRecordsTable].[Sector].&amp;[Other]")</f>
        <v>Other</v>
      </c>
      <c r="F53" s="50" vm="34">
        <f>CUBEVALUE("ThisWorkbookDataModel",$E53,F$51,Timeline_Date,Slicer_Country,Slicer_City,Slicer_Region)</f>
        <v>13.137492728330432</v>
      </c>
      <c r="G53" s="51" vm="35">
        <f>CUBEVALUE("ThisWorkbookDataModel",$E53,G$51,Timeline_Date,Slicer_Country,Slicer_City,Slicer_Region)</f>
        <v>0.49188154983865728</v>
      </c>
    </row>
    <row r="54" spans="1:7" ht="17.399999999999999" customHeight="1" x14ac:dyDescent="0.3">
      <c r="A54" s="3" t="s">
        <v>28</v>
      </c>
      <c r="B54" s="48">
        <v>12.30391414141414</v>
      </c>
      <c r="C54" s="46">
        <v>0.50540995757469453</v>
      </c>
      <c r="E54" s="40" t="str" vm="3">
        <f>CUBEMEMBER("ThisWorkbookDataModel","[CallRecordsTable].[Sector].&amp;[Services]")</f>
        <v>Services</v>
      </c>
      <c r="F54" s="50" vm="36">
        <f>CUBEVALUE("ThisWorkbookDataModel",$E54,F$51,Timeline_Date,Slicer_Country,Slicer_City,Slicer_Region)</f>
        <v>13.376370614035089</v>
      </c>
      <c r="G54" s="51" vm="37">
        <f>CUBEVALUE("ThisWorkbookDataModel",$E54,G$51,Timeline_Date,Slicer_Country,Slicer_City,Slicer_Region)</f>
        <v>0.50542841152912987</v>
      </c>
    </row>
    <row r="55" spans="1:7" ht="17.399999999999999" customHeight="1" x14ac:dyDescent="0.3">
      <c r="A55" s="3" t="s">
        <v>31</v>
      </c>
      <c r="B55" s="48">
        <v>13.137492728330432</v>
      </c>
      <c r="C55" s="46">
        <v>0.49188154983865728</v>
      </c>
      <c r="E55" s="40" t="str" vm="2">
        <f>CUBEMEMBER("ThisWorkbookDataModel","[CallRecordsTable].[Sector].&amp;[Government]")</f>
        <v>Government</v>
      </c>
      <c r="F55" s="50" vm="38">
        <f>CUBEVALUE("ThisWorkbookDataModel",$E55,F$51,Timeline_Date,Slicer_Country,Slicer_City,Slicer_Region)</f>
        <v>13.410409356725147</v>
      </c>
      <c r="G55" s="51" vm="39">
        <f>CUBEVALUE("ThisWorkbookDataModel",$E55,G$51,Timeline_Date,Slicer_Country,Slicer_City,Slicer_Region)</f>
        <v>0.47986400482457198</v>
      </c>
    </row>
    <row r="56" spans="1:7" ht="17.399999999999999" customHeight="1" x14ac:dyDescent="0.3">
      <c r="A56" s="3" t="s">
        <v>32</v>
      </c>
      <c r="B56" s="48">
        <v>12.369809203142536</v>
      </c>
      <c r="C56" s="46">
        <v>0.48660879325660994</v>
      </c>
      <c r="E56" s="40" t="str" vm="1">
        <f>CUBEMEMBER("ThisWorkbookDataModel","[CallRecordsTable].[Sector].&amp;[Healthcare]")</f>
        <v>Healthcare</v>
      </c>
      <c r="F56" s="50" vm="40">
        <f>CUBEVALUE("ThisWorkbookDataModel",$E56,F$51,Timeline_Date,Slicer_Country,Slicer_City,Slicer_Region)</f>
        <v>12.978641975308635</v>
      </c>
      <c r="G56" s="51" vm="41">
        <f>CUBEVALUE("ThisWorkbookDataModel",$E56,G$51,Timeline_Date,Slicer_Country,Slicer_City,Slicer_Region)</f>
        <v>0.51082623127169591</v>
      </c>
    </row>
    <row r="57" spans="1:7" ht="17.399999999999999" customHeight="1" x14ac:dyDescent="0.3">
      <c r="A57" s="3" t="s">
        <v>29</v>
      </c>
      <c r="B57" s="48">
        <v>13.410409356725147</v>
      </c>
      <c r="C57" s="46">
        <v>0.47986400482457198</v>
      </c>
      <c r="E57" s="40" t="str" vm="8">
        <f>CUBEMEMBER("ThisWorkbookDataModel","[CallRecordsTable].[Sector].&amp;[Retail]")</f>
        <v>Retail</v>
      </c>
      <c r="F57" s="50" vm="42">
        <f>CUBEVALUE("ThisWorkbookDataModel",$E57,F$51,Timeline_Date,Slicer_Country,Slicer_City,Slicer_Region)</f>
        <v>12.369809203142536</v>
      </c>
      <c r="G57" s="51" vm="43">
        <f>CUBEVALUE("ThisWorkbookDataModel",$E57,G$51,Timeline_Date,Slicer_Country,Slicer_City,Slicer_Region)</f>
        <v>0.48660879325660994</v>
      </c>
    </row>
    <row r="58" spans="1:7" ht="17.399999999999999" customHeight="1" x14ac:dyDescent="0.3">
      <c r="A58" s="3" t="s">
        <v>23</v>
      </c>
      <c r="B58" s="48">
        <v>12.966616491052003</v>
      </c>
      <c r="C58" s="46">
        <v>0.49580217229187135</v>
      </c>
      <c r="E58" s="3" t="str" vm="6">
        <f>CUBEMEMBER("ThisWorkbookDataModel","[CallRecordsTable].[Sector].[All]","Grand Total")</f>
        <v>Grand Total</v>
      </c>
      <c r="F58" s="48" vm="44">
        <f>CUBEVALUE("ThisWorkbookDataModel",$E58,F$51,Timeline_Date,Slicer_Country,Slicer_City,Slicer_Region)</f>
        <v>12.966616491052003</v>
      </c>
      <c r="G58" s="52" vm="45">
        <f>CUBEVALUE("ThisWorkbookDataModel",$E58,G$51,Timeline_Date,Slicer_Country,Slicer_City,Slicer_Region)</f>
        <v>0.49580217229187135</v>
      </c>
    </row>
    <row r="60" spans="1:7" ht="17.399999999999999" customHeight="1" x14ac:dyDescent="0.3">
      <c r="A60" s="47" t="s">
        <v>51</v>
      </c>
    </row>
    <row r="62" spans="1:7" ht="17.399999999999999" customHeight="1" x14ac:dyDescent="0.3">
      <c r="A62" s="3" t="s">
        <v>27</v>
      </c>
      <c r="C62" s="45" t="s">
        <v>24</v>
      </c>
      <c r="D62" s="3" t="s">
        <v>50</v>
      </c>
      <c r="E62" s="3" t="s">
        <v>17</v>
      </c>
      <c r="F62" s="3" t="s">
        <v>27</v>
      </c>
    </row>
    <row r="63" spans="1:7" ht="17.399999999999999" customHeight="1" x14ac:dyDescent="0.3">
      <c r="A63" s="46">
        <v>0.49580217229187135</v>
      </c>
      <c r="C63" s="3" t="s">
        <v>53</v>
      </c>
      <c r="D63" s="48">
        <v>14.048286604361381</v>
      </c>
      <c r="E63" s="44">
        <v>107</v>
      </c>
      <c r="F63" s="46">
        <v>0.48801490310231382</v>
      </c>
    </row>
    <row r="64" spans="1:7" ht="17.399999999999999" customHeight="1" x14ac:dyDescent="0.3">
      <c r="C64" s="3" t="s">
        <v>56</v>
      </c>
      <c r="D64" s="48">
        <v>14.043055555555561</v>
      </c>
      <c r="E64" s="44">
        <v>108</v>
      </c>
      <c r="F64" s="46">
        <v>0.45569402471840104</v>
      </c>
    </row>
    <row r="65" spans="3:6" ht="17.399999999999999" customHeight="1" x14ac:dyDescent="0.3">
      <c r="C65" s="3" t="s">
        <v>58</v>
      </c>
      <c r="D65" s="48">
        <v>13.825993883792041</v>
      </c>
      <c r="E65" s="44">
        <v>109</v>
      </c>
      <c r="F65" s="46">
        <v>0.50137860597957162</v>
      </c>
    </row>
    <row r="66" spans="3:6" ht="17.399999999999999" customHeight="1" x14ac:dyDescent="0.3">
      <c r="C66" s="3" t="s">
        <v>60</v>
      </c>
      <c r="D66" s="48">
        <v>13.747306397306399</v>
      </c>
      <c r="E66" s="44">
        <v>99</v>
      </c>
      <c r="F66" s="46">
        <v>0.49086854025966142</v>
      </c>
    </row>
    <row r="67" spans="3:6" ht="17.399999999999999" customHeight="1" x14ac:dyDescent="0.3">
      <c r="C67" s="3" t="s">
        <v>69</v>
      </c>
      <c r="D67" s="48">
        <v>13.742772861356935</v>
      </c>
      <c r="E67" s="44">
        <v>113</v>
      </c>
      <c r="F67" s="46">
        <v>0.53288940975310661</v>
      </c>
    </row>
    <row r="68" spans="3:6" ht="17.399999999999999" customHeight="1" x14ac:dyDescent="0.3">
      <c r="C68" s="3" t="s">
        <v>63</v>
      </c>
      <c r="D68" s="48">
        <v>13.681627296587925</v>
      </c>
      <c r="E68" s="44">
        <v>127</v>
      </c>
      <c r="F68" s="46">
        <v>0.48615280692217927</v>
      </c>
    </row>
    <row r="69" spans="3:6" ht="17.399999999999999" customHeight="1" x14ac:dyDescent="0.3">
      <c r="C69" s="3" t="s">
        <v>67</v>
      </c>
      <c r="D69" s="48">
        <v>13.231999999999996</v>
      </c>
      <c r="E69" s="44">
        <v>100</v>
      </c>
      <c r="F69" s="46">
        <v>0.43740241286344828</v>
      </c>
    </row>
    <row r="70" spans="3:6" ht="17.399999999999999" customHeight="1" x14ac:dyDescent="0.3">
      <c r="C70" s="3" t="s">
        <v>54</v>
      </c>
      <c r="D70" s="48">
        <v>13.201681957186544</v>
      </c>
      <c r="E70" s="44">
        <v>109</v>
      </c>
      <c r="F70" s="46">
        <v>0.51324696911054635</v>
      </c>
    </row>
    <row r="71" spans="3:6" ht="17.399999999999999" customHeight="1" x14ac:dyDescent="0.3">
      <c r="C71" s="3" t="s">
        <v>71</v>
      </c>
      <c r="D71" s="48">
        <v>13.166111111111107</v>
      </c>
      <c r="E71" s="44">
        <v>90</v>
      </c>
      <c r="F71" s="46">
        <v>0.48267927975911235</v>
      </c>
    </row>
    <row r="72" spans="3:6" ht="17.399999999999999" customHeight="1" x14ac:dyDescent="0.3">
      <c r="C72" s="3" t="s">
        <v>61</v>
      </c>
      <c r="D72" s="48">
        <v>12.93169934640523</v>
      </c>
      <c r="E72" s="44">
        <v>102</v>
      </c>
      <c r="F72" s="46">
        <v>0.48154859781247</v>
      </c>
    </row>
    <row r="73" spans="3:6" ht="17.399999999999999" customHeight="1" x14ac:dyDescent="0.3">
      <c r="C73" s="3" t="s">
        <v>59</v>
      </c>
      <c r="D73" s="48">
        <v>12.799174917491754</v>
      </c>
      <c r="E73" s="44">
        <v>101</v>
      </c>
      <c r="F73" s="46">
        <v>0.5429352509724622</v>
      </c>
    </row>
    <row r="74" spans="3:6" ht="17.399999999999999" customHeight="1" x14ac:dyDescent="0.3">
      <c r="C74" s="3" t="s">
        <v>65</v>
      </c>
      <c r="D74" s="48">
        <v>12.724305555555551</v>
      </c>
      <c r="E74" s="44">
        <v>96</v>
      </c>
      <c r="F74" s="46">
        <v>0.48488783912249317</v>
      </c>
    </row>
    <row r="75" spans="3:6" ht="17.399999999999999" customHeight="1" x14ac:dyDescent="0.3">
      <c r="C75" s="3" t="s">
        <v>55</v>
      </c>
      <c r="D75" s="48">
        <v>12.640909090909089</v>
      </c>
      <c r="E75" s="44">
        <v>110</v>
      </c>
      <c r="F75" s="46">
        <v>0.42728263468650934</v>
      </c>
    </row>
    <row r="76" spans="3:6" ht="17.399999999999999" customHeight="1" x14ac:dyDescent="0.3">
      <c r="C76" s="3" t="s">
        <v>62</v>
      </c>
      <c r="D76" s="48">
        <v>12.285958005249343</v>
      </c>
      <c r="E76" s="44">
        <v>127</v>
      </c>
      <c r="F76" s="46">
        <v>0.55123034248304537</v>
      </c>
    </row>
    <row r="77" spans="3:6" ht="17.399999999999999" customHeight="1" x14ac:dyDescent="0.3">
      <c r="C77" s="3" t="s">
        <v>66</v>
      </c>
      <c r="D77" s="48">
        <v>12.219494047619046</v>
      </c>
      <c r="E77" s="44">
        <v>112</v>
      </c>
      <c r="F77" s="46">
        <v>0.54510363989226918</v>
      </c>
    </row>
    <row r="78" spans="3:6" ht="17.399999999999999" customHeight="1" x14ac:dyDescent="0.3">
      <c r="C78" s="3" t="s">
        <v>68</v>
      </c>
      <c r="D78" s="48">
        <v>12.006435643564359</v>
      </c>
      <c r="E78" s="44">
        <v>101</v>
      </c>
      <c r="F78" s="46">
        <v>0.57428578583357648</v>
      </c>
    </row>
    <row r="79" spans="3:6" ht="17.399999999999999" customHeight="1" x14ac:dyDescent="0.3">
      <c r="C79" s="3" t="s">
        <v>70</v>
      </c>
      <c r="D79" s="48">
        <v>11.923333333333336</v>
      </c>
      <c r="E79" s="44">
        <v>90</v>
      </c>
      <c r="F79" s="46">
        <v>0.41679077875903914</v>
      </c>
    </row>
    <row r="80" spans="3:6" ht="17.399999999999999" customHeight="1" x14ac:dyDescent="0.3">
      <c r="C80" s="3" t="s">
        <v>64</v>
      </c>
      <c r="D80" s="48">
        <v>11.885051546391752</v>
      </c>
      <c r="E80" s="44">
        <v>97</v>
      </c>
      <c r="F80" s="46">
        <v>0.48913302977290962</v>
      </c>
    </row>
    <row r="81" spans="1:17" ht="17.399999999999999" customHeight="1" x14ac:dyDescent="0.3">
      <c r="C81" s="3" t="s">
        <v>57</v>
      </c>
      <c r="D81" s="48">
        <v>11.849649122807024</v>
      </c>
      <c r="E81" s="44">
        <v>95</v>
      </c>
      <c r="F81" s="46">
        <v>0.49314927846977585</v>
      </c>
    </row>
    <row r="82" spans="1:17" ht="17.399999999999999" customHeight="1" x14ac:dyDescent="0.3">
      <c r="C82" s="3" t="s">
        <v>23</v>
      </c>
      <c r="D82" s="48">
        <v>12.966616491052003</v>
      </c>
      <c r="E82" s="44">
        <v>1993</v>
      </c>
      <c r="F82" s="46">
        <v>0.49580217229187135</v>
      </c>
    </row>
    <row r="84" spans="1:17" ht="17.399999999999999" customHeight="1" x14ac:dyDescent="0.3">
      <c r="A84" s="47" t="s">
        <v>72</v>
      </c>
    </row>
    <row r="85" spans="1:17" ht="17.399999999999999" customHeight="1" x14ac:dyDescent="0.3">
      <c r="J85" s="41" t="s">
        <v>82</v>
      </c>
      <c r="K85" s="41"/>
      <c r="L85" s="41"/>
      <c r="M85" s="41"/>
      <c r="N85" s="41"/>
      <c r="O85" s="41"/>
      <c r="P85" s="41"/>
      <c r="Q85" s="41"/>
    </row>
    <row r="86" spans="1:17" ht="17.399999999999999" customHeight="1" x14ac:dyDescent="0.3">
      <c r="A86" s="45" t="s">
        <v>17</v>
      </c>
      <c r="B86" s="45" t="s">
        <v>22</v>
      </c>
      <c r="J86" s="3" t="str" vm="17">
        <f>CUBEMEMBER("ThisWorkbookDataModel","[Measures].[Distinct Count of CallID]")</f>
        <v>Distinct Count of CallID</v>
      </c>
      <c r="K86" s="3" t="s">
        <v>22</v>
      </c>
    </row>
    <row r="87" spans="1:17" ht="17.399999999999999" customHeight="1" x14ac:dyDescent="0.3">
      <c r="A87" s="45" t="s">
        <v>24</v>
      </c>
      <c r="B87" s="3" t="s">
        <v>28</v>
      </c>
      <c r="C87" s="3" t="s">
        <v>29</v>
      </c>
      <c r="D87" s="3" t="s">
        <v>30</v>
      </c>
      <c r="E87" s="3" t="s">
        <v>31</v>
      </c>
      <c r="F87" s="3" t="s">
        <v>32</v>
      </c>
      <c r="G87" s="3" t="s">
        <v>33</v>
      </c>
      <c r="H87" s="3" t="s">
        <v>23</v>
      </c>
      <c r="J87" s="42" t="s">
        <v>24</v>
      </c>
      <c r="K87" s="42" t="str" vm="4">
        <f>CUBEMEMBER("ThisWorkbookDataModel","[CallRecordsTable].[Sector].&amp;[Cross-Industry]")</f>
        <v>Cross-Industry</v>
      </c>
      <c r="L87" s="42" t="str" vm="2">
        <f>CUBEMEMBER("ThisWorkbookDataModel","[CallRecordsTable].[Sector].&amp;[Government]")</f>
        <v>Government</v>
      </c>
      <c r="M87" s="42" t="str" vm="1">
        <f>CUBEMEMBER("ThisWorkbookDataModel","[CallRecordsTable].[Sector].&amp;[Healthcare]")</f>
        <v>Healthcare</v>
      </c>
      <c r="N87" s="42" t="str" vm="9">
        <f>CUBEMEMBER("ThisWorkbookDataModel","[CallRecordsTable].[Sector].&amp;[Other]")</f>
        <v>Other</v>
      </c>
      <c r="O87" s="42" t="str" vm="8">
        <f>CUBEMEMBER("ThisWorkbookDataModel","[CallRecordsTable].[Sector].&amp;[Retail]")</f>
        <v>Retail</v>
      </c>
      <c r="P87" s="42" t="str" vm="3">
        <f>CUBEMEMBER("ThisWorkbookDataModel","[CallRecordsTable].[Sector].&amp;[Services]")</f>
        <v>Services</v>
      </c>
      <c r="Q87" s="42" t="str" vm="6">
        <f>CUBEMEMBER("ThisWorkbookDataModel","[CallRecordsTable].[Sector].[All]","Grand Total")</f>
        <v>Grand Total</v>
      </c>
    </row>
    <row r="88" spans="1:17" ht="17.399999999999999" customHeight="1" x14ac:dyDescent="0.3">
      <c r="A88" s="3" t="s">
        <v>40</v>
      </c>
      <c r="B88" s="44">
        <v>27</v>
      </c>
      <c r="C88" s="44">
        <v>36</v>
      </c>
      <c r="D88" s="44">
        <v>30</v>
      </c>
      <c r="E88" s="44">
        <v>65</v>
      </c>
      <c r="F88" s="44">
        <v>39</v>
      </c>
      <c r="G88" s="44">
        <v>41</v>
      </c>
      <c r="H88" s="44">
        <v>238</v>
      </c>
      <c r="J88" s="42" t="str" vm="16">
        <f>CUBEMEMBER("ThisWorkbookDataModel","[LocationTable].[Country].&amp;[Argentina]")</f>
        <v>Argentina</v>
      </c>
      <c r="K88" s="42" vm="55">
        <f>CUBEVALUE("ThisWorkbookDataModel",$J$86,$J88,K$87,Timeline_Date,Slicer_City,Slicer_Region)</f>
        <v>27</v>
      </c>
      <c r="L88" s="42" vm="61">
        <f>CUBEVALUE("ThisWorkbookDataModel",$J$86,$J88,L$87,Timeline_Date,Slicer_City,Slicer_Region)</f>
        <v>36</v>
      </c>
      <c r="M88" s="42" vm="78">
        <f>CUBEVALUE("ThisWorkbookDataModel",$J$86,$J88,M$87,Timeline_Date,Slicer_City,Slicer_Region)</f>
        <v>30</v>
      </c>
      <c r="N88" s="42" vm="30">
        <f>CUBEVALUE("ThisWorkbookDataModel",$J$86,$J88,N$87,Timeline_Date,Slicer_City,Slicer_Region)</f>
        <v>65</v>
      </c>
      <c r="O88" s="42" vm="89">
        <f>CUBEVALUE("ThisWorkbookDataModel",$J$86,$J88,O$87,Timeline_Date,Slicer_City,Slicer_Region)</f>
        <v>39</v>
      </c>
      <c r="P88" s="42" vm="83">
        <f>CUBEVALUE("ThisWorkbookDataModel",$J$86,$J88,P$87,Timeline_Date,Slicer_City,Slicer_Region)</f>
        <v>41</v>
      </c>
      <c r="Q88" s="42" vm="81">
        <f>CUBEVALUE("ThisWorkbookDataModel",$J$86,$J88,Q$87,Timeline_Date,Slicer_City,Slicer_Region)</f>
        <v>238</v>
      </c>
    </row>
    <row r="89" spans="1:17" ht="17.399999999999999" customHeight="1" x14ac:dyDescent="0.3">
      <c r="A89" s="3" t="s">
        <v>41</v>
      </c>
      <c r="B89" s="44">
        <v>27</v>
      </c>
      <c r="C89" s="44">
        <v>29</v>
      </c>
      <c r="D89" s="44">
        <v>19</v>
      </c>
      <c r="E89" s="44">
        <v>56</v>
      </c>
      <c r="F89" s="44">
        <v>29</v>
      </c>
      <c r="G89" s="44">
        <v>46</v>
      </c>
      <c r="H89" s="44">
        <v>206</v>
      </c>
      <c r="J89" s="42" t="str" vm="13">
        <f>CUBEMEMBER("ThisWorkbookDataModel","[LocationTable].[Country].&amp;[Germany]")</f>
        <v>Germany</v>
      </c>
      <c r="K89" s="42" vm="46">
        <f>CUBEVALUE("ThisWorkbookDataModel",$J$86,$J89,K$87,Timeline_Date,Slicer_City,Slicer_Region)</f>
        <v>27</v>
      </c>
      <c r="L89" s="42" vm="56">
        <f>CUBEVALUE("ThisWorkbookDataModel",$J$86,$J89,L$87,Timeline_Date,Slicer_City,Slicer_Region)</f>
        <v>29</v>
      </c>
      <c r="M89" s="42" vm="62">
        <f>CUBEVALUE("ThisWorkbookDataModel",$J$86,$J89,M$87,Timeline_Date,Slicer_City,Slicer_Region)</f>
        <v>19</v>
      </c>
      <c r="N89" s="42" vm="69">
        <f>CUBEVALUE("ThisWorkbookDataModel",$J$86,$J89,N$87,Timeline_Date,Slicer_City,Slicer_Region)</f>
        <v>56</v>
      </c>
      <c r="O89" s="42" vm="79">
        <f>CUBEVALUE("ThisWorkbookDataModel",$J$86,$J89,O$87,Timeline_Date,Slicer_City,Slicer_Region)</f>
        <v>29</v>
      </c>
      <c r="P89" s="42" vm="27">
        <f>CUBEVALUE("ThisWorkbookDataModel",$J$86,$J89,P$87,Timeline_Date,Slicer_City,Slicer_Region)</f>
        <v>46</v>
      </c>
      <c r="Q89" s="42" vm="24">
        <f>CUBEVALUE("ThisWorkbookDataModel",$J$86,$J89,Q$87,Timeline_Date,Slicer_City,Slicer_Region)</f>
        <v>206</v>
      </c>
    </row>
    <row r="90" spans="1:17" ht="17.399999999999999" customHeight="1" x14ac:dyDescent="0.3">
      <c r="A90" s="3" t="s">
        <v>42</v>
      </c>
      <c r="B90" s="44">
        <v>27</v>
      </c>
      <c r="C90" s="44">
        <v>29</v>
      </c>
      <c r="D90" s="44">
        <v>31</v>
      </c>
      <c r="E90" s="44">
        <v>69</v>
      </c>
      <c r="F90" s="44">
        <v>19</v>
      </c>
      <c r="G90" s="44">
        <v>25</v>
      </c>
      <c r="H90" s="44">
        <v>200</v>
      </c>
      <c r="J90" s="42" t="str" vm="14">
        <f>CUBEMEMBER("ThisWorkbookDataModel","[LocationTable].[Country].&amp;[Italy]")</f>
        <v>Italy</v>
      </c>
      <c r="K90" s="42" vm="21">
        <f>CUBEVALUE("ThisWorkbookDataModel",$J$86,$J90,K$87,Timeline_Date,Slicer_City,Slicer_Region)</f>
        <v>27</v>
      </c>
      <c r="L90" s="42" vm="47">
        <f>CUBEVALUE("ThisWorkbookDataModel",$J$86,$J90,L$87,Timeline_Date,Slicer_City,Slicer_Region)</f>
        <v>29</v>
      </c>
      <c r="M90" s="42" vm="53">
        <f>CUBEVALUE("ThisWorkbookDataModel",$J$86,$J90,M$87,Timeline_Date,Slicer_City,Slicer_Region)</f>
        <v>31</v>
      </c>
      <c r="N90" s="42" vm="63">
        <f>CUBEVALUE("ThisWorkbookDataModel",$J$86,$J90,N$87,Timeline_Date,Slicer_City,Slicer_Region)</f>
        <v>69</v>
      </c>
      <c r="O90" s="42" vm="31">
        <f>CUBEVALUE("ThisWorkbookDataModel",$J$86,$J90,O$87,Timeline_Date,Slicer_City,Slicer_Region)</f>
        <v>19</v>
      </c>
      <c r="P90" s="42" vm="29">
        <f>CUBEVALUE("ThisWorkbookDataModel",$J$86,$J90,P$87,Timeline_Date,Slicer_City,Slicer_Region)</f>
        <v>25</v>
      </c>
      <c r="Q90" s="42" vm="26">
        <f>CUBEVALUE("ThisWorkbookDataModel",$J$86,$J90,Q$87,Timeline_Date,Slicer_City,Slicer_Region)</f>
        <v>200</v>
      </c>
    </row>
    <row r="91" spans="1:17" ht="17.399999999999999" customHeight="1" x14ac:dyDescent="0.3">
      <c r="A91" s="3" t="s">
        <v>43</v>
      </c>
      <c r="B91" s="44">
        <v>31</v>
      </c>
      <c r="C91" s="44">
        <v>37</v>
      </c>
      <c r="D91" s="44">
        <v>23</v>
      </c>
      <c r="E91" s="44">
        <v>64</v>
      </c>
      <c r="F91" s="44">
        <v>33</v>
      </c>
      <c r="G91" s="44">
        <v>35</v>
      </c>
      <c r="H91" s="44">
        <v>223</v>
      </c>
      <c r="J91" s="42" t="str" vm="12">
        <f>CUBEMEMBER("ThisWorkbookDataModel","[LocationTable].[Country].&amp;[Portugal]")</f>
        <v>Portugal</v>
      </c>
      <c r="K91" s="42" vm="23">
        <f>CUBEVALUE("ThisWorkbookDataModel",$J$86,$J91,K$87,Timeline_Date,Slicer_City,Slicer_Region)</f>
        <v>31</v>
      </c>
      <c r="L91" s="42" vm="20">
        <f>CUBEVALUE("ThisWorkbookDataModel",$J$86,$J91,L$87,Timeline_Date,Slicer_City,Slicer_Region)</f>
        <v>37</v>
      </c>
      <c r="M91" s="42" vm="48">
        <f>CUBEVALUE("ThisWorkbookDataModel",$J$86,$J91,M$87,Timeline_Date,Slicer_City,Slicer_Region)</f>
        <v>23</v>
      </c>
      <c r="N91" s="42" vm="57">
        <f>CUBEVALUE("ThisWorkbookDataModel",$J$86,$J91,N$87,Timeline_Date,Slicer_City,Slicer_Region)</f>
        <v>64</v>
      </c>
      <c r="O91" s="42" vm="64">
        <f>CUBEVALUE("ThisWorkbookDataModel",$J$86,$J91,O$87,Timeline_Date,Slicer_City,Slicer_Region)</f>
        <v>33</v>
      </c>
      <c r="P91" s="42" vm="70">
        <f>CUBEVALUE("ThisWorkbookDataModel",$J$86,$J91,P$87,Timeline_Date,Slicer_City,Slicer_Region)</f>
        <v>35</v>
      </c>
      <c r="Q91" s="42" vm="28">
        <f>CUBEVALUE("ThisWorkbookDataModel",$J$86,$J91,Q$87,Timeline_Date,Slicer_City,Slicer_Region)</f>
        <v>223</v>
      </c>
    </row>
    <row r="92" spans="1:17" ht="17.399999999999999" customHeight="1" x14ac:dyDescent="0.3">
      <c r="A92" s="3" t="s">
        <v>44</v>
      </c>
      <c r="B92" s="44">
        <v>26</v>
      </c>
      <c r="C92" s="44">
        <v>34</v>
      </c>
      <c r="D92" s="44">
        <v>42</v>
      </c>
      <c r="E92" s="44">
        <v>58</v>
      </c>
      <c r="F92" s="44">
        <v>51</v>
      </c>
      <c r="G92" s="44">
        <v>21</v>
      </c>
      <c r="H92" s="44">
        <v>232</v>
      </c>
      <c r="J92" s="42" t="str" vm="11">
        <f>CUBEMEMBER("ThisWorkbookDataModel","[LocationTable].[Country].&amp;[Sweden]")</f>
        <v>Sweden</v>
      </c>
      <c r="K92" s="42" vm="76">
        <f>CUBEVALUE("ThisWorkbookDataModel",$J$86,$J92,K$87,Timeline_Date,Slicer_City,Slicer_Region)</f>
        <v>26</v>
      </c>
      <c r="L92" s="42" vm="93">
        <f>CUBEVALUE("ThisWorkbookDataModel",$J$86,$J92,L$87,Timeline_Date,Slicer_City,Slicer_Region)</f>
        <v>34</v>
      </c>
      <c r="M92" s="42" vm="94">
        <f>CUBEVALUE("ThisWorkbookDataModel",$J$86,$J92,M$87,Timeline_Date,Slicer_City,Slicer_Region)</f>
        <v>42</v>
      </c>
      <c r="N92" s="42" vm="49">
        <f>CUBEVALUE("ThisWorkbookDataModel",$J$86,$J92,N$87,Timeline_Date,Slicer_City,Slicer_Region)</f>
        <v>58</v>
      </c>
      <c r="O92" s="42" vm="58">
        <f>CUBEVALUE("ThisWorkbookDataModel",$J$86,$J92,O$87,Timeline_Date,Slicer_City,Slicer_Region)</f>
        <v>51</v>
      </c>
      <c r="P92" s="42" vm="65">
        <f>CUBEVALUE("ThisWorkbookDataModel",$J$86,$J92,P$87,Timeline_Date,Slicer_City,Slicer_Region)</f>
        <v>21</v>
      </c>
      <c r="Q92" s="42" vm="71">
        <f>CUBEVALUE("ThisWorkbookDataModel",$J$86,$J92,Q$87,Timeline_Date,Slicer_City,Slicer_Region)</f>
        <v>232</v>
      </c>
    </row>
    <row r="93" spans="1:17" ht="17.399999999999999" customHeight="1" x14ac:dyDescent="0.3">
      <c r="A93" s="3" t="s">
        <v>45</v>
      </c>
      <c r="B93" s="44">
        <v>27</v>
      </c>
      <c r="C93" s="44">
        <v>28</v>
      </c>
      <c r="D93" s="44">
        <v>32</v>
      </c>
      <c r="E93" s="44">
        <v>63</v>
      </c>
      <c r="F93" s="44">
        <v>25</v>
      </c>
      <c r="G93" s="44">
        <v>27</v>
      </c>
      <c r="H93" s="44">
        <v>202</v>
      </c>
      <c r="J93" s="42" t="str" vm="19">
        <f>CUBEMEMBER("ThisWorkbookDataModel","[LocationTable].[Country].&amp;[Switzerland]")</f>
        <v>Switzerland</v>
      </c>
      <c r="K93" s="42" vm="80">
        <f>CUBEVALUE("ThisWorkbookDataModel",$J$86,$J93,K$87,Timeline_Date,Slicer_City,Slicer_Region)</f>
        <v>27</v>
      </c>
      <c r="L93" s="42" vm="86">
        <f>CUBEVALUE("ThisWorkbookDataModel",$J$86,$J93,L$87,Timeline_Date,Slicer_City,Slicer_Region)</f>
        <v>28</v>
      </c>
      <c r="M93" s="42" vm="87">
        <f>CUBEVALUE("ThisWorkbookDataModel",$J$86,$J93,M$87,Timeline_Date,Slicer_City,Slicer_Region)</f>
        <v>32</v>
      </c>
      <c r="N93" s="42" vm="88">
        <f>CUBEVALUE("ThisWorkbookDataModel",$J$86,$J93,N$87,Timeline_Date,Slicer_City,Slicer_Region)</f>
        <v>63</v>
      </c>
      <c r="O93" s="42" vm="50">
        <f>CUBEVALUE("ThisWorkbookDataModel",$J$86,$J93,O$87,Timeline_Date,Slicer_City,Slicer_Region)</f>
        <v>25</v>
      </c>
      <c r="P93" s="42" vm="59">
        <f>CUBEVALUE("ThisWorkbookDataModel",$J$86,$J93,P$87,Timeline_Date,Slicer_City,Slicer_Region)</f>
        <v>27</v>
      </c>
      <c r="Q93" s="42" vm="66">
        <f>CUBEVALUE("ThisWorkbookDataModel",$J$86,$J93,Q$87,Timeline_Date,Slicer_City,Slicer_Region)</f>
        <v>202</v>
      </c>
    </row>
    <row r="94" spans="1:17" ht="17.399999999999999" customHeight="1" x14ac:dyDescent="0.3">
      <c r="A94" s="3" t="s">
        <v>46</v>
      </c>
      <c r="B94" s="44">
        <v>40</v>
      </c>
      <c r="C94" s="44">
        <v>31</v>
      </c>
      <c r="D94" s="44">
        <v>37</v>
      </c>
      <c r="E94" s="44">
        <v>65</v>
      </c>
      <c r="F94" s="44">
        <v>34</v>
      </c>
      <c r="G94" s="44">
        <v>40</v>
      </c>
      <c r="H94" s="44">
        <v>247</v>
      </c>
      <c r="J94" s="42" t="str" vm="18">
        <f>CUBEMEMBER("ThisWorkbookDataModel","[LocationTable].[Country].&amp;[United Kingdom]")</f>
        <v>United Kingdom</v>
      </c>
      <c r="K94" s="42" vm="72">
        <f>CUBEVALUE("ThisWorkbookDataModel",$J$86,$J94,K$87,Timeline_Date,Slicer_City,Slicer_Region)</f>
        <v>40</v>
      </c>
      <c r="L94" s="42" vm="77">
        <f>CUBEVALUE("ThisWorkbookDataModel",$J$86,$J94,L$87,Timeline_Date,Slicer_City,Slicer_Region)</f>
        <v>31</v>
      </c>
      <c r="M94" s="42" vm="96">
        <f>CUBEVALUE("ThisWorkbookDataModel",$J$86,$J94,M$87,Timeline_Date,Slicer_City,Slicer_Region)</f>
        <v>37</v>
      </c>
      <c r="N94" s="42" vm="22">
        <f>CUBEVALUE("ThisWorkbookDataModel",$J$86,$J94,N$87,Timeline_Date,Slicer_City,Slicer_Region)</f>
        <v>65</v>
      </c>
      <c r="O94" s="42" vm="92">
        <f>CUBEVALUE("ThisWorkbookDataModel",$J$86,$J94,O$87,Timeline_Date,Slicer_City,Slicer_Region)</f>
        <v>34</v>
      </c>
      <c r="P94" s="42" vm="51">
        <f>CUBEVALUE("ThisWorkbookDataModel",$J$86,$J94,P$87,Timeline_Date,Slicer_City,Slicer_Region)</f>
        <v>40</v>
      </c>
      <c r="Q94" s="42" vm="60">
        <f>CUBEVALUE("ThisWorkbookDataModel",$J$86,$J94,Q$87,Timeline_Date,Slicer_City,Slicer_Region)</f>
        <v>247</v>
      </c>
    </row>
    <row r="95" spans="1:17" ht="17.399999999999999" customHeight="1" x14ac:dyDescent="0.3">
      <c r="A95" s="3" t="s">
        <v>47</v>
      </c>
      <c r="B95" s="44">
        <v>59</v>
      </c>
      <c r="C95" s="44">
        <v>61</v>
      </c>
      <c r="D95" s="44">
        <v>56</v>
      </c>
      <c r="E95" s="44">
        <v>133</v>
      </c>
      <c r="F95" s="44">
        <v>67</v>
      </c>
      <c r="G95" s="44">
        <v>69</v>
      </c>
      <c r="H95" s="44">
        <v>445</v>
      </c>
      <c r="J95" s="42" t="str" vm="15">
        <f>CUBEMEMBER("ThisWorkbookDataModel","[LocationTable].[Country].&amp;[USA]")</f>
        <v>USA</v>
      </c>
      <c r="K95" s="42" vm="67">
        <f>CUBEVALUE("ThisWorkbookDataModel",$J$86,$J95,K$87,Timeline_Date,Slicer_City,Slicer_Region)</f>
        <v>59</v>
      </c>
      <c r="L95" s="42" vm="73">
        <f>CUBEVALUE("ThisWorkbookDataModel",$J$86,$J95,L$87,Timeline_Date,Slicer_City,Slicer_Region)</f>
        <v>61</v>
      </c>
      <c r="M95" s="42" vm="95">
        <f>CUBEVALUE("ThisWorkbookDataModel",$J$86,$J95,M$87,Timeline_Date,Slicer_City,Slicer_Region)</f>
        <v>56</v>
      </c>
      <c r="N95" s="42" vm="25">
        <f>CUBEVALUE("ThisWorkbookDataModel",$J$86,$J95,N$87,Timeline_Date,Slicer_City,Slicer_Region)</f>
        <v>133</v>
      </c>
      <c r="O95" s="42" vm="91">
        <f>CUBEVALUE("ThisWorkbookDataModel",$J$86,$J95,O$87,Timeline_Date,Slicer_City,Slicer_Region)</f>
        <v>67</v>
      </c>
      <c r="P95" s="42" vm="85">
        <f>CUBEVALUE("ThisWorkbookDataModel",$J$86,$J95,P$87,Timeline_Date,Slicer_City,Slicer_Region)</f>
        <v>69</v>
      </c>
      <c r="Q95" s="42" vm="52">
        <f>CUBEVALUE("ThisWorkbookDataModel",$J$86,$J95,Q$87,Timeline_Date,Slicer_City,Slicer_Region)</f>
        <v>445</v>
      </c>
    </row>
    <row r="96" spans="1:17" ht="17.399999999999999" customHeight="1" x14ac:dyDescent="0.3">
      <c r="A96" s="3" t="s">
        <v>23</v>
      </c>
      <c r="B96" s="44">
        <v>264</v>
      </c>
      <c r="C96" s="44">
        <v>285</v>
      </c>
      <c r="D96" s="44">
        <v>270</v>
      </c>
      <c r="E96" s="44">
        <v>573</v>
      </c>
      <c r="F96" s="44">
        <v>297</v>
      </c>
      <c r="G96" s="44">
        <v>304</v>
      </c>
      <c r="H96" s="44">
        <v>1993</v>
      </c>
      <c r="J96" s="3" t="str" vm="10">
        <f>CUBEMEMBER("ThisWorkbookDataModel","[LocationTable].[Country].[All]","Grand Total")</f>
        <v>Grand Total</v>
      </c>
      <c r="K96" s="3" vm="54">
        <f>CUBEVALUE("ThisWorkbookDataModel",$J$86,$J96,K$87,Timeline_Date,Slicer_City,Slicer_Region)</f>
        <v>264</v>
      </c>
      <c r="L96" s="3" vm="68">
        <f>CUBEVALUE("ThisWorkbookDataModel",$J$86,$J96,L$87,Timeline_Date,Slicer_City,Slicer_Region)</f>
        <v>285</v>
      </c>
      <c r="M96" s="3" vm="74">
        <f>CUBEVALUE("ThisWorkbookDataModel",$J$86,$J96,M$87,Timeline_Date,Slicer_City,Slicer_Region)</f>
        <v>270</v>
      </c>
      <c r="N96" s="3" vm="75">
        <f>CUBEVALUE("ThisWorkbookDataModel",$J$86,$J96,N$87,Timeline_Date,Slicer_City,Slicer_Region)</f>
        <v>573</v>
      </c>
      <c r="O96" s="3" vm="90">
        <f>CUBEVALUE("ThisWorkbookDataModel",$J$86,$J96,O$87,Timeline_Date,Slicer_City,Slicer_Region)</f>
        <v>297</v>
      </c>
      <c r="P96" s="3" vm="84">
        <f>CUBEVALUE("ThisWorkbookDataModel",$J$86,$J96,P$87,Timeline_Date,Slicer_City,Slicer_Region)</f>
        <v>304</v>
      </c>
      <c r="Q96" s="3" vm="82">
        <f>CUBEVALUE("ThisWorkbookDataModel",$J$86,$J96,Q$87,Timeline_Date,Slicer_City,Slicer_Region)</f>
        <v>1993</v>
      </c>
    </row>
    <row r="100" spans="1:5" ht="17.399999999999999" customHeight="1" x14ac:dyDescent="0.3">
      <c r="A100" s="45" t="s">
        <v>24</v>
      </c>
      <c r="B100" s="3" t="s">
        <v>17</v>
      </c>
      <c r="D100" s="45" t="s">
        <v>24</v>
      </c>
      <c r="E100" s="3" t="s">
        <v>27</v>
      </c>
    </row>
    <row r="101" spans="1:5" ht="17.399999999999999" customHeight="1" x14ac:dyDescent="0.3">
      <c r="A101" s="3" t="s">
        <v>73</v>
      </c>
      <c r="B101" s="44">
        <v>861</v>
      </c>
      <c r="D101" s="3" t="s">
        <v>40</v>
      </c>
      <c r="E101" s="46">
        <v>0.47638204243002819</v>
      </c>
    </row>
    <row r="102" spans="1:5" ht="17.399999999999999" customHeight="1" x14ac:dyDescent="0.3">
      <c r="A102" s="3" t="s">
        <v>74</v>
      </c>
      <c r="B102" s="44">
        <v>445</v>
      </c>
      <c r="D102" s="3" t="s">
        <v>41</v>
      </c>
      <c r="E102" s="46">
        <v>0.44552605315473254</v>
      </c>
    </row>
    <row r="103" spans="1:5" ht="17.399999999999999" customHeight="1" x14ac:dyDescent="0.3">
      <c r="A103" s="3" t="s">
        <v>46</v>
      </c>
      <c r="B103" s="44">
        <v>247</v>
      </c>
      <c r="D103" s="3" t="s">
        <v>42</v>
      </c>
      <c r="E103" s="46">
        <v>0.47228892511455356</v>
      </c>
    </row>
    <row r="104" spans="1:5" ht="17.399999999999999" customHeight="1" x14ac:dyDescent="0.3">
      <c r="A104" s="3" t="s">
        <v>40</v>
      </c>
      <c r="B104" s="44">
        <v>238</v>
      </c>
      <c r="D104" s="3" t="s">
        <v>43</v>
      </c>
      <c r="E104" s="46">
        <v>0.50217608295494764</v>
      </c>
    </row>
    <row r="105" spans="1:5" ht="17.399999999999999" customHeight="1" x14ac:dyDescent="0.3">
      <c r="A105" s="3" t="s">
        <v>45</v>
      </c>
      <c r="B105" s="44">
        <v>202</v>
      </c>
      <c r="D105" s="3" t="s">
        <v>44</v>
      </c>
      <c r="E105" s="46">
        <v>0.54871433685574333</v>
      </c>
    </row>
    <row r="106" spans="1:5" ht="17.399999999999999" customHeight="1" x14ac:dyDescent="0.3">
      <c r="A106" s="3" t="s">
        <v>23</v>
      </c>
      <c r="B106" s="44">
        <v>1993</v>
      </c>
      <c r="D106" s="3" t="s">
        <v>45</v>
      </c>
      <c r="E106" s="46">
        <v>0.48941691007031735</v>
      </c>
    </row>
    <row r="107" spans="1:5" ht="17.399999999999999" customHeight="1" x14ac:dyDescent="0.3">
      <c r="D107" s="3" t="s">
        <v>46</v>
      </c>
      <c r="E107" s="46">
        <v>0.52219452836215197</v>
      </c>
    </row>
    <row r="108" spans="1:5" ht="17.399999999999999" customHeight="1" x14ac:dyDescent="0.3">
      <c r="D108" s="3" t="s">
        <v>47</v>
      </c>
      <c r="E108" s="46">
        <v>0.4974997625110692</v>
      </c>
    </row>
    <row r="109" spans="1:5" ht="17.399999999999999" customHeight="1" x14ac:dyDescent="0.3">
      <c r="D109" s="3" t="s">
        <v>23</v>
      </c>
      <c r="E109" s="46">
        <v>0.49580217229187135</v>
      </c>
    </row>
  </sheetData>
  <mergeCells count="2">
    <mergeCell ref="J85:Q85"/>
    <mergeCell ref="A10:D10"/>
  </mergeCells>
  <pageMargins left="0.7" right="0.7" top="0.75" bottom="0.75" header="0.3" footer="0.3"/>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0B495-C03B-45EF-9C98-A00A1BB4636B}">
  <dimension ref="B2:R59"/>
  <sheetViews>
    <sheetView showGridLines="0" tabSelected="1" topLeftCell="A31" zoomScale="70" zoomScaleNormal="70" workbookViewId="0">
      <selection activeCell="B55" sqref="B55:R59"/>
    </sheetView>
  </sheetViews>
  <sheetFormatPr defaultRowHeight="14.4" x14ac:dyDescent="0.3"/>
  <cols>
    <col min="1" max="1" width="3.44140625" customWidth="1"/>
    <col min="2" max="2" width="9" customWidth="1"/>
    <col min="5" max="5" width="15" bestFit="1" customWidth="1"/>
    <col min="6" max="6" width="13.88671875" bestFit="1" customWidth="1"/>
    <col min="7" max="7" width="12.21875" bestFit="1" customWidth="1"/>
    <col min="8" max="8" width="21.21875" bestFit="1" customWidth="1"/>
    <col min="9" max="9" width="1.109375" customWidth="1"/>
    <col min="10" max="10" width="17" bestFit="1" customWidth="1"/>
    <col min="11" max="11" width="34.44140625" bestFit="1" customWidth="1"/>
    <col min="15" max="15" width="13.88671875" bestFit="1" customWidth="1"/>
    <col min="16" max="16" width="24.21875" bestFit="1" customWidth="1"/>
    <col min="17" max="17" width="11.6640625" bestFit="1" customWidth="1"/>
    <col min="18" max="18" width="18.6640625" bestFit="1" customWidth="1"/>
  </cols>
  <sheetData>
    <row r="2" spans="2:18" x14ac:dyDescent="0.3">
      <c r="B2" s="4"/>
      <c r="C2" s="5"/>
      <c r="D2" s="5"/>
      <c r="E2" s="5"/>
      <c r="F2" s="5"/>
      <c r="G2" s="5"/>
      <c r="H2" s="5"/>
      <c r="I2" s="5"/>
      <c r="J2" s="5"/>
      <c r="K2" s="5"/>
      <c r="L2" s="5"/>
      <c r="M2" s="5"/>
      <c r="N2" s="5"/>
      <c r="O2" s="5"/>
      <c r="P2" s="5"/>
      <c r="Q2" s="5"/>
      <c r="R2" s="6"/>
    </row>
    <row r="3" spans="2:18" x14ac:dyDescent="0.3">
      <c r="B3" s="7"/>
      <c r="R3" s="8"/>
    </row>
    <row r="4" spans="2:18" x14ac:dyDescent="0.3">
      <c r="B4" s="7"/>
      <c r="R4" s="8"/>
    </row>
    <row r="5" spans="2:18" x14ac:dyDescent="0.3">
      <c r="B5" s="7"/>
      <c r="R5" s="8"/>
    </row>
    <row r="6" spans="2:18" x14ac:dyDescent="0.3">
      <c r="B6" s="7"/>
      <c r="R6" s="8"/>
    </row>
    <row r="7" spans="2:18" x14ac:dyDescent="0.3">
      <c r="B7" s="7"/>
      <c r="R7" s="8"/>
    </row>
    <row r="8" spans="2:18" x14ac:dyDescent="0.3">
      <c r="B8" s="7"/>
      <c r="R8" s="8"/>
    </row>
    <row r="9" spans="2:18" x14ac:dyDescent="0.3">
      <c r="B9" s="7"/>
      <c r="R9" s="8"/>
    </row>
    <row r="10" spans="2:18" x14ac:dyDescent="0.3">
      <c r="B10" s="7"/>
      <c r="R10" s="8"/>
    </row>
    <row r="11" spans="2:18" x14ac:dyDescent="0.3">
      <c r="B11" s="7"/>
      <c r="R11" s="8"/>
    </row>
    <row r="12" spans="2:18" x14ac:dyDescent="0.3">
      <c r="B12" s="7"/>
      <c r="R12" s="8"/>
    </row>
    <row r="13" spans="2:18" x14ac:dyDescent="0.3">
      <c r="B13" s="7"/>
      <c r="R13" s="8"/>
    </row>
    <row r="14" spans="2:18" x14ac:dyDescent="0.3">
      <c r="B14" s="7"/>
      <c r="R14" s="8"/>
    </row>
    <row r="15" spans="2:18" x14ac:dyDescent="0.3">
      <c r="B15" s="7"/>
      <c r="R15" s="8"/>
    </row>
    <row r="16" spans="2:18" x14ac:dyDescent="0.3">
      <c r="B16" s="7"/>
      <c r="R16" s="8"/>
    </row>
    <row r="17" spans="2:18" x14ac:dyDescent="0.3">
      <c r="B17" s="7"/>
      <c r="R17" s="8"/>
    </row>
    <row r="18" spans="2:18" x14ac:dyDescent="0.3">
      <c r="B18" s="7"/>
      <c r="R18" s="8"/>
    </row>
    <row r="19" spans="2:18" x14ac:dyDescent="0.3">
      <c r="B19" s="7"/>
      <c r="R19" s="8"/>
    </row>
    <row r="20" spans="2:18" x14ac:dyDescent="0.3">
      <c r="B20" s="7"/>
      <c r="R20" s="8"/>
    </row>
    <row r="21" spans="2:18" x14ac:dyDescent="0.3">
      <c r="B21" s="7"/>
      <c r="R21" s="8"/>
    </row>
    <row r="22" spans="2:18" x14ac:dyDescent="0.3">
      <c r="B22" s="7"/>
      <c r="R22" s="8"/>
    </row>
    <row r="23" spans="2:18" x14ac:dyDescent="0.3">
      <c r="B23" s="7"/>
      <c r="R23" s="8"/>
    </row>
    <row r="24" spans="2:18" x14ac:dyDescent="0.3">
      <c r="B24" s="7"/>
      <c r="R24" s="8"/>
    </row>
    <row r="25" spans="2:18" x14ac:dyDescent="0.3">
      <c r="B25" s="7"/>
      <c r="R25" s="8"/>
    </row>
    <row r="26" spans="2:18" x14ac:dyDescent="0.3">
      <c r="B26" s="7"/>
      <c r="R26" s="8"/>
    </row>
    <row r="27" spans="2:18" x14ac:dyDescent="0.3">
      <c r="B27" s="7"/>
      <c r="R27" s="8"/>
    </row>
    <row r="28" spans="2:18" x14ac:dyDescent="0.3">
      <c r="B28" s="7"/>
      <c r="R28" s="8"/>
    </row>
    <row r="29" spans="2:18" x14ac:dyDescent="0.3">
      <c r="B29" s="7"/>
      <c r="R29" s="8"/>
    </row>
    <row r="30" spans="2:18" x14ac:dyDescent="0.3">
      <c r="B30" s="7"/>
      <c r="R30" s="8"/>
    </row>
    <row r="31" spans="2:18" x14ac:dyDescent="0.3">
      <c r="B31" s="7"/>
      <c r="R31" s="8"/>
    </row>
    <row r="32" spans="2:18" x14ac:dyDescent="0.3">
      <c r="B32" s="7"/>
      <c r="R32" s="8"/>
    </row>
    <row r="33" spans="2:18" x14ac:dyDescent="0.3">
      <c r="B33" s="7"/>
      <c r="R33" s="8"/>
    </row>
    <row r="34" spans="2:18" x14ac:dyDescent="0.3">
      <c r="B34" s="7"/>
      <c r="R34" s="8"/>
    </row>
    <row r="35" spans="2:18" x14ac:dyDescent="0.3">
      <c r="B35" s="7"/>
      <c r="R35" s="8"/>
    </row>
    <row r="36" spans="2:18" x14ac:dyDescent="0.3">
      <c r="B36" s="7"/>
      <c r="R36" s="8"/>
    </row>
    <row r="37" spans="2:18" x14ac:dyDescent="0.3">
      <c r="B37" s="7"/>
      <c r="R37" s="8"/>
    </row>
    <row r="38" spans="2:18" x14ac:dyDescent="0.3">
      <c r="B38" s="7"/>
      <c r="R38" s="8"/>
    </row>
    <row r="39" spans="2:18" x14ac:dyDescent="0.3">
      <c r="B39" s="7"/>
      <c r="R39" s="8"/>
    </row>
    <row r="40" spans="2:18" x14ac:dyDescent="0.3">
      <c r="B40" s="7"/>
      <c r="R40" s="8"/>
    </row>
    <row r="41" spans="2:18" x14ac:dyDescent="0.3">
      <c r="B41" s="7"/>
      <c r="R41" s="8"/>
    </row>
    <row r="42" spans="2:18" x14ac:dyDescent="0.3">
      <c r="B42" s="7"/>
      <c r="R42" s="8"/>
    </row>
    <row r="43" spans="2:18" x14ac:dyDescent="0.3">
      <c r="B43" s="7"/>
      <c r="R43" s="8"/>
    </row>
    <row r="44" spans="2:18" ht="27.6" x14ac:dyDescent="0.3">
      <c r="B44" s="7"/>
      <c r="E44" s="15" t="s">
        <v>81</v>
      </c>
      <c r="F44" s="16" t="s">
        <v>75</v>
      </c>
      <c r="G44" s="17" t="s">
        <v>76</v>
      </c>
      <c r="H44" s="18" t="s">
        <v>77</v>
      </c>
      <c r="R44" s="8"/>
    </row>
    <row r="45" spans="2:18" x14ac:dyDescent="0.3">
      <c r="B45" s="7"/>
      <c r="E45" s="22" t="s">
        <v>40</v>
      </c>
      <c r="F45" s="36">
        <v>238</v>
      </c>
      <c r="G45" s="20">
        <v>0.47638204243002819</v>
      </c>
      <c r="H45" s="21">
        <v>12.613935574229687</v>
      </c>
      <c r="R45" s="8"/>
    </row>
    <row r="46" spans="2:18" x14ac:dyDescent="0.3">
      <c r="B46" s="7"/>
      <c r="E46" s="23" t="s">
        <v>41</v>
      </c>
      <c r="F46" s="37">
        <v>206</v>
      </c>
      <c r="G46" s="35">
        <v>0.44552605315473254</v>
      </c>
      <c r="H46" s="19">
        <v>13.310760517799336</v>
      </c>
      <c r="R46" s="8"/>
    </row>
    <row r="47" spans="2:18" x14ac:dyDescent="0.3">
      <c r="B47" s="7"/>
      <c r="E47" s="23" t="s">
        <v>42</v>
      </c>
      <c r="F47" s="37">
        <v>200</v>
      </c>
      <c r="G47" s="35">
        <v>0.47228892511455356</v>
      </c>
      <c r="H47" s="19">
        <v>12.160666666666668</v>
      </c>
      <c r="R47" s="8"/>
    </row>
    <row r="48" spans="2:18" x14ac:dyDescent="0.3">
      <c r="B48" s="7"/>
      <c r="E48" s="23" t="s">
        <v>43</v>
      </c>
      <c r="F48" s="37">
        <v>223</v>
      </c>
      <c r="G48" s="35">
        <v>0.50217608295494764</v>
      </c>
      <c r="H48" s="19">
        <v>13.414125560538114</v>
      </c>
      <c r="R48" s="8"/>
    </row>
    <row r="49" spans="2:18" x14ac:dyDescent="0.3">
      <c r="B49" s="7"/>
      <c r="E49" s="23" t="s">
        <v>44</v>
      </c>
      <c r="F49" s="37">
        <v>232</v>
      </c>
      <c r="G49" s="35">
        <v>0.54871433685574333</v>
      </c>
      <c r="H49" s="19">
        <v>13.563793103448273</v>
      </c>
      <c r="R49" s="8"/>
    </row>
    <row r="50" spans="2:18" x14ac:dyDescent="0.3">
      <c r="B50" s="7"/>
      <c r="E50" s="23" t="s">
        <v>45</v>
      </c>
      <c r="F50" s="37">
        <v>202</v>
      </c>
      <c r="G50" s="35">
        <v>0.48941691007031735</v>
      </c>
      <c r="H50" s="19">
        <v>11.928547854785471</v>
      </c>
      <c r="R50" s="8"/>
    </row>
    <row r="51" spans="2:18" x14ac:dyDescent="0.3">
      <c r="B51" s="7"/>
      <c r="E51" s="23" t="s">
        <v>46</v>
      </c>
      <c r="F51" s="37">
        <v>247</v>
      </c>
      <c r="G51" s="35">
        <v>0.52219452836215197</v>
      </c>
      <c r="H51" s="19">
        <v>13.503913630229425</v>
      </c>
      <c r="R51" s="8"/>
    </row>
    <row r="52" spans="2:18" x14ac:dyDescent="0.3">
      <c r="B52" s="7"/>
      <c r="E52" s="24" t="s">
        <v>47</v>
      </c>
      <c r="F52" s="38">
        <v>445</v>
      </c>
      <c r="G52" s="13">
        <v>0.4974997625110692</v>
      </c>
      <c r="H52" s="14">
        <v>12.995543071161046</v>
      </c>
      <c r="R52" s="8"/>
    </row>
    <row r="53" spans="2:18" x14ac:dyDescent="0.3">
      <c r="B53" s="9"/>
      <c r="C53" s="10"/>
      <c r="D53" s="10"/>
      <c r="E53" s="10"/>
      <c r="F53" s="10"/>
      <c r="G53" s="10"/>
      <c r="H53" s="10"/>
      <c r="I53" s="10"/>
      <c r="J53" s="10"/>
      <c r="K53" s="10"/>
      <c r="L53" s="10"/>
      <c r="M53" s="10"/>
      <c r="N53" s="10"/>
      <c r="O53" s="10"/>
      <c r="P53" s="10"/>
      <c r="Q53" s="10"/>
      <c r="R53" s="11"/>
    </row>
    <row r="55" spans="2:18" x14ac:dyDescent="0.3">
      <c r="B55" s="26" t="s">
        <v>87</v>
      </c>
      <c r="C55" s="27"/>
      <c r="D55" s="27"/>
      <c r="E55" s="27"/>
      <c r="F55" s="27"/>
      <c r="G55" s="27"/>
      <c r="H55" s="27"/>
      <c r="I55" s="27"/>
      <c r="J55" s="27"/>
      <c r="K55" s="27"/>
      <c r="L55" s="27"/>
      <c r="M55" s="27"/>
      <c r="N55" s="27"/>
      <c r="O55" s="27"/>
      <c r="P55" s="27"/>
      <c r="Q55" s="27"/>
      <c r="R55" s="28"/>
    </row>
    <row r="56" spans="2:18" x14ac:dyDescent="0.3">
      <c r="B56" s="29"/>
      <c r="C56" s="30"/>
      <c r="D56" s="30"/>
      <c r="E56" s="30"/>
      <c r="F56" s="30"/>
      <c r="G56" s="30"/>
      <c r="H56" s="30"/>
      <c r="I56" s="30"/>
      <c r="J56" s="30"/>
      <c r="K56" s="30"/>
      <c r="L56" s="30"/>
      <c r="M56" s="30"/>
      <c r="N56" s="30"/>
      <c r="O56" s="30"/>
      <c r="P56" s="30"/>
      <c r="Q56" s="30"/>
      <c r="R56" s="31"/>
    </row>
    <row r="57" spans="2:18" x14ac:dyDescent="0.3">
      <c r="B57" s="29"/>
      <c r="C57" s="30"/>
      <c r="D57" s="30"/>
      <c r="E57" s="30"/>
      <c r="F57" s="30"/>
      <c r="G57" s="30"/>
      <c r="H57" s="30"/>
      <c r="I57" s="30"/>
      <c r="J57" s="30"/>
      <c r="K57" s="30"/>
      <c r="L57" s="30"/>
      <c r="M57" s="30"/>
      <c r="N57" s="30"/>
      <c r="O57" s="30"/>
      <c r="P57" s="30"/>
      <c r="Q57" s="30"/>
      <c r="R57" s="31"/>
    </row>
    <row r="58" spans="2:18" x14ac:dyDescent="0.3">
      <c r="B58" s="29"/>
      <c r="C58" s="30"/>
      <c r="D58" s="30"/>
      <c r="E58" s="30"/>
      <c r="F58" s="30"/>
      <c r="G58" s="30"/>
      <c r="H58" s="30"/>
      <c r="I58" s="30"/>
      <c r="J58" s="30"/>
      <c r="K58" s="30"/>
      <c r="L58" s="30"/>
      <c r="M58" s="30"/>
      <c r="N58" s="30"/>
      <c r="O58" s="30"/>
      <c r="P58" s="30"/>
      <c r="Q58" s="30"/>
      <c r="R58" s="31"/>
    </row>
    <row r="59" spans="2:18" ht="99.15" customHeight="1" x14ac:dyDescent="0.3">
      <c r="B59" s="32"/>
      <c r="C59" s="33"/>
      <c r="D59" s="33"/>
      <c r="E59" s="33"/>
      <c r="F59" s="33"/>
      <c r="G59" s="33"/>
      <c r="H59" s="33"/>
      <c r="I59" s="33"/>
      <c r="J59" s="33"/>
      <c r="K59" s="33"/>
      <c r="L59" s="33"/>
      <c r="M59" s="33"/>
      <c r="N59" s="33"/>
      <c r="O59" s="33"/>
      <c r="P59" s="33"/>
      <c r="Q59" s="33"/>
      <c r="R59" s="34"/>
    </row>
  </sheetData>
  <mergeCells count="1">
    <mergeCell ref="B55:R59"/>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O 1 a 3 W 7 b N h R + F c L A d u X Q / B E l M r N V 2 F l b B E 2 H I k a H 3 W q W 4 g i V p U 4 / T d N X 2 8 U e a a + w I 0 u U L T m a Z V n G U G C 5 M U z S 5 x y e 7 / w z f / / 5 1 / T V 1 0 2 A v n h x 4 k f h b E Q x G S E v X E W u H 6 5 n o y x 9 u J K j V / Z 0 A V / v n P Q u C m + c 1 a O H 4 E d h c v 0 1 c W e j x z T 9 f D 2 Z P D 0 9 4 S e O o 3 g 9 Y Y T Q y W / v 7 5 Z w c u O M q s P + 8 c N X f p i k T r j y R v b 0 N i l + W f 1 q 4 6 / i K I k e U u w 6 q Y O / + E n m B P 4 3 J w X R 8 d q L u D v J 5 Y d f o k + z 0 a s / M i 9 + n r 0 H a o 9 e k n o x b P z q B J m H H l e z U R p n O Y + 3 X n T v J V G Q 5 T S S x n c U p L O R 4 N i w p O K K m C M U g I q u G G a G Y J Y l J a g K T n y I P m e B k 3 r u h 8 D Z C v 4 m i j d O C g t z 1 4 2 9 J L F 3 M o z R 2 9 i D s z H a X / s Y + n A a v Q M l u 9 F m O j k g M C 0 p v f G 9 w A U x k z S G s + h r 4 l + H f l D e B k 3 0 x h 7 D 6 a Q 4 W 2 0 d 8 j 8 4 8 j p c B 0 7 o N t f b 2 T X l 1 y w n D b E n N X X b 0 / p 3 u N d k C x B 8 3 m o Q V 1 E W p v H z v b f O 7 f P j c t 4 P R a 6 w I F x Y R G g U l c K E S m 7 Q H N c c x p t 9 T s D l A I T y l s s U 8 E v O B 6 l V n Q N u 2 A 2 Z L w b M h y h O s 7 U T 9 E b H l I w q S 1 i l j 1 l Y w Y q 0 l N E R H C 3 A d 4 L L T t w B I X H c j R / + 7 O c U V y m b F d j / w E g R V 3 5 0 N p 9 / q u H z 4 A T J Y R D M w 8 i h H x b B d O H F g R / W i H Q P p A w L x g 2 m Z A k y h c h K q c F N 0 j m Q F v z H a P E a A q k H U T Z 8 P h 9 w u 6 D a D H c 2 O L q b o p b N x e v m + V a 3 t S t J u 2 J d C 5 N F F g L l E W p Y z N h T H m G c Q k Q r P G R e g A 9 J E Q I l f S l + 6 Z s c B L Y T s 0 v r R V s 3 7 I t q q 0 M W K a z 3 P t r k 5 t 6 j C D A o l o o I Y X K I R 3 k R Q B k 2 l M F M y y i z x / E i I O c + R n f O N z x G t 6 k T D G G 5 O c 2 m H d o v L u Z 8 m y f b 8 S r l 6 2 + v o D D F O J G S a H s F A 7 Y o M x U p I 3 r N X t l L 9 l r c 4 2 L W + h / o q b O l L t N o 9 e k x C j b 9 z F U o z J m g V B F W m q v E x K J E M Z N 2 r V k r E c Z o + e S 5 X j h A o K 1 o N i 0 R Y m 1 5 4 Y M d Q p t L 7 W a r B e 1 v t 8 c 1 d 9 x u 9 + 5 y O e P d Y 6 J v W 3 5 e U m E d D L h R h J S F z h D F x 9 I J o Z h 5 E 0 N D 5 y e r q J 9 r c A t b k h B o 3 l R Z a l I G s Z w R K i S H p W 4 N H Y i C K k H G 6 G Y + h H P s 0 2 z a v F 3 j i L a 9 C i S Q B v S 5 H P W l d l + 5 X G d Q l o q Z F 0 Y J A D b 3 o Q f u B 9 Y V N 7 B J u E U t q B C 3 v b e Q m E s q O L E 6 5 9 3 F V h C 0 F W O M 5 v H a C 1 M / d A Z A b J 9 y U / H 2 P E u j M N p E W Y J u / P Q Z R Q / o X 8 / f z B c n o L d 3 D Q 3 4 A M 1 2 g d y d n / w e 9 S z y u c Q W s Q i R v O q z M e X C h E K / q 2 8 V 7 M d o 1 y K d G 0 X t g m Q T o n b f O P X 8 T t Q B w W g E U o 3 4 e Z G 0 P k 4 p G 5 N + z i l g 1 q Y o d H N 5 T b G t i Q n 4 J o G K T w / G j k 5 U q s b o X I R b o R x w 4 / Q 2 r k O 2 r O P R 6 N j 7 V n 8 c K 4 N L z s p e B Q a W Q s D g y 9 C t 4 l F c y t w w 2 D x y Q B R a S e l R V y X 0 5 V x x W 2 a e 5 4 d F p E 2 2 h X V P 9 1 M Y u k 9 l M c F L 9 z N g v k K k A I c s Q u 1 R m H W 5 / F 1 4 n x b 2 c r B + X J 6 H a S N g L 5 / 8 9 B v M y 5 y w K 9 m X n h / y h G p Y p m V K m P N s S y A p M D E t S k V e F O X l a o e O p B L F r U r H i 4 F u 7 y 6 + 4 6 Z R K z 9 v f + m e j C 9 X q N a D 7 3 b m 0 c 8 X D Q 6 u J y D I y t 1 4 i J o E / k q I j r r i Q A O h 1 u g 4 4 I Z 9 4 n D o 5 C x Y e H o / J K B / / z 8 q w p O j f i i s K 7 / H i 9 u e M / d D x D C x J J T B + 2 l Z J k o M g 0 F l G m b 3 N K U D K T x J X i x s D e k h e 0 r b x b k B + r N G h s k d s W t u e f l V p 0 G w q M f P I 1 l U N m + 9 0 P v i 9 L Y Y R q D L p 2 a Z 8 k x o I Z U y h X 6 p P T 5 r L 9 j n k 8 s B T Q c a g P x S O 0 T L Z N a 2 f M I L U U 1 O n S s H M J h y F B M l M I v o C Q b D X E i l u C 4 z r y z o + 4 Q 0 O e 0 8 L V t s + Y / R e x h w n O u / d k H s A I R l 9 v A Q B Z + q 8 k Y r s f z M W d e X W v 1 d N x L 6 n V / / b A A 4 6 g W H 7 u h 7 u k k + H A O v M B R 4 S l k a m r B i W k w K 2 j W 2 V j K c j 0 y r Q g f c s P f k H Q S X y W 3 + X y e N / 2 6 y / w E 3 b a D C G C 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S a n d b o x N o n E m p t y " > < C u s t o m C o n t e n t > < ! [ C D A T A [ 1 ] ] > < / C u s t o m C o n t e n t > < / G e m i n i > 
</file>

<file path=customXml/item12.xml>��< ? x m l   v e r s i o n = " 1 . 0 "   e n c o d i n g = " u t f - 1 6 " ? > < C u s t o m M a p L i s t   x m l n s : x s d = " h t t p : / / w w w . w 3 . o r g / 2 0 0 1 / X M L S c h e m a "   x m l n s : x s i = " h t t p : / / w w w . w 3 . o r g / 2 0 0 1 / X M L S c h e m a - i n s t a n c e "   x m l n s = " h t t p : / / m i c r o s o f t . d a t a . v i s u a l i z a t i o n . C l i e n t . E x c e l . C u s t o m M a p L i s t / 1 . 0 " > < m l > H 4 s I A A A A A A A E A L V S y 2 7 C M B D 8 F c v 3 E A L l q S Q I g V C R e F S F q n B 0 n U 2 w m t h p 7 D T 0 2 3 r o J / U X u k k o U P X Q U 5 V D v D P j n f H a n + 8 f 7 u i Y x O Q V M i 2 U 9 K j T a F I C k q t A y M i j u Q m t P h 3 5 7 i T X R i V L l u q F 0 I b g H q m H R x 1 4 9 G B M O r T t o i g a R b u h s s h u N Z u O v V s u N v w A C a N n s f h b b A m p D Z M c 6 L X l 1 Z o 8 S P G S w z n O H B O E / X Y X P 8 d q 9 o O 2 d R N 2 2 x b r d c E a d H j Y 6 k A v G P Q c S l Y s A Y / W G w k e h C A 2 T 1 g E U 6 H T m L 3 V / E p J O O G P I j C H N U 7 m F k R 0 M D g b J P Q W k l R l L H t D X x b r S 9 B N y j h M I f T d u d 4 U L N 0 x G e z 9 S u P a 1 x D y E x a L p 4 w Z W M u Z y L T x T Z Z D q f p F o H i h + D M E l 0 6 n 2 h 0 f h d 6 R D W c x 3 P E 6 X l W s w 1 C D q S C 8 y 7 k e 5 0 Z h X 5 7 H a F i O q 4 p d E t h g F o s 0 v a B + 1 f W e y Q j I L F O J R y 2 n j 1 2 2 C o 9 f L m z f t S v j W r n / f / / B y b 7 8 f 7 v v M U V 9 k 5 e p n w C 8 2 T N Z P t c f R f l 2 / S / W + G L j 9 Q I A A A A A A A A A A A A A A A A A A A A A A A A A A A A A A A A A A A A A A A A A A A A A A A A A A A A A A A A A A A A A A A A A A A A A A A A A A A A A A A A A A A A A A A A A A A A A A A A A A A A A A A A A A A A A A A A A A A A A A A A A A A A A A A A A A A A A A A A A A A A A A A A A A A A = < / m l > < / C u s t o m M a p L i s t > 
</file>

<file path=customXml/item13.xml>��< ? x m l   v e r s i o n = " 1 . 0 "   e n c o d i n g = " U T F - 1 6 " ? > < G e m i n i   x m l n s = " h t t p : / / g e m i n i / p i v o t c u s t o m i z a t i o n / C l i e n t W i n d o w X M L " > < C u s t o m C o n t e n t > < ! [ C D A T A [ C a l l R e c o r d s T a b l e _ 6 d 1 0 b e 3 f - b 4 d 7 - 4 6 7 a - 9 1 b 4 - e a d c b a 5 a f 2 3 f ] ] > < / 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 S t a f f T a b l e 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 C o l u m n s \ L o c a t i o n _ N a m e 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 C a l l R e c o r d s T a b l e 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 C a l l R e c o r d s T a b l e 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 C o l u m n s \ C a l l I D 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 C o l u m n s \ C a l l S t a r t s < / K e y > < / a : K e y > < a : V a l u e   i : t y p e = " T a b l e W i d g e t B a s e V i e w S t a t e " / > < / a : K e y V a l u e O f D i a g r a m O b j e c t K e y a n y T y p e z b w N T n L X > < a : K e y V a l u e O f D i a g r a m O b j e c t K e y a n y T y p e z b w N T n L X > < a : K e y > < K e y > C o l u m n s \ C a l l E n d s < / K e y > < / a : K e y > < a : V a l u e   i : t y p e = " T a b l e W i d g e t B a s e V i e w S t a t e " / > < / a : K e y V a l u e O f D i a g r a m O b j e c t K e y a n y T y p e z b w N T n L X > < a : K e y V a l u e O f D i a g r a m O b j e c t K e y a n y T y p e z b w N T n L X > < a : K e y > < K e y > C o l u m n s \ C u s t o m e r A c c < / 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 C o l u m n s \ C u s t o m e r P h o n e < / K e y > < / a : K e y > < a : V a l u e   i : t y p e = " T a b l e W i d g e t B a s e V i e w S t a t e " / > < / a : K e y V a l u e O f D i a g r a m O b j e c t K e y a n y T y p e z b w N T n L X > < a : K e y V a l u e O f D i a g r a m O b j e c t K e y a n y T y p e z b w N T n L X > < a : K e y > < K e y > C o l u m n s \ O p e r a t o r I D < / 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 C o l u m n s \ C a l l S a t i s f a c t i o n < / K e y > < / a : K e y > < a : V a l u e   i : t y p e = " T a b l e W i d g e t B a s e V i e w S t a t e " / > < / a : K e y V a l u e O f D i a g r a m O b j e c t K e y a n y T y p e z b w N T n L X > < a : K e y V a l u e O f D i a g r a m O b j e c t K e y a n y T y p e z b w N T n L X > < a : K e y > < K e y > C o l u m n s \ H a n d l i n g _ D u r a t i o n _ T i m e < / K e y > < / a : K e y > < a : V a l u e   i : t y p e = " T a b l e W i d g e t B a s e V i e w S t a t e " / > < / a : K e y V a l u e O f D i a g r a m O b j e c t K e y a n y T y p e z b w N T n L X > < a : K e y V a l u e O f D i a g r a m O b j e c t K e y a n y T y p e z b w N T n L X > < a : K e y > < K e y > C o l u m n s \ H a n d l i n g _ T i m e _ i n M i n u t e s 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S t a f f T a b l e _ f 9 2 b 2 2 8 8 - a 8 3 0 - 4 4 9 d - b 4 f 6 - 9 b 1 3 3 6 c 8 6 2 9 2 , L o c a t i o n T a b l e _ e f d e 6 8 4 0 - 7 9 9 7 - 4 7 e c - a b 0 9 - 9 c 9 2 0 f e 3 c e 3 b , C a l l R e c o r d s T a b l e _ 6 d 1 0 b e 3 f - b 4 d 7 - 4 6 7 a - 9 1 b 4 - e a d c b a 5 a f 2 3 f , R a n g 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 S t a f f T a b l e _ f 9 2 b 2 2 8 8 - a 8 3 0 - 4 4 9 d - b 4 f 6 - 9 b 1 3 3 6 c 8 6 2 9 2 < / K e y > < V a l u e   x m l n s : a = " h t t p : / / s c h e m a s . d a t a c o n t r a c t . o r g / 2 0 0 4 / 0 7 / M i c r o s o f t . A n a l y s i s S e r v i c e s . C o m m o n " > < a : H a s F o c u s > t r u e < / a : H a s F o c u s > < a : S i z e A t D p i 9 6 > 1 1 7 < / a : S i z e A t D p i 9 6 > < a : V i s i b l e > t r u e < / a : V i s i b l e > < / V a l u e > < / K e y V a l u e O f s t r i n g S a n d b o x E d i t o r . M e a s u r e G r i d S t a t e S c d E 3 5 R y > < K e y V a l u e O f s t r i n g S a n d b o x E d i t o r . M e a s u r e G r i d S t a t e S c d E 3 5 R y > < K e y > C a l l R e c o r d s T a b l e _ 6 d 1 0 b e 3 f - b 4 d 7 - 4 6 7 a - 9 1 b 4 - e a d c b a 5 a f 2 3 f < / K e y > < V a l u e   x m l n s : a = " h t t p : / / s c h e m a s . d a t a c o n t r a c t . o r g / 2 0 0 4 / 0 7 / M i c r o s o f t . A n a l y s i s S e r v i c e s . C o m m o n " > < a : H a s F o c u s > t r u e < / a : H a s F o c u s > < a : S i z e A t D p i 9 6 > 1 1 7 < / a : S i z e A t D p i 9 6 > < a : V i s i b l e > t r u e < / a : V i s i b l e > < / V a l u e > < / K e y V a l u e O f s t r i n g S a n d b o x E d i t o r . M e a s u r e G r i d S t a t e S c d E 3 5 R y > < K e y V a l u e O f s t r i n g S a n d b o x E d i t o r . M e a s u r e G r i d S t a t e S c d E 3 5 R y > < K e y > L o c a t i o n T a b l e _ e f d e 6 8 4 0 - 7 9 9 7 - 4 7 e c - a b 0 9 - 9 c 9 2 0 f e 3 c e 3 b < / 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20.xml>��< ? x m l   v e r s i o n = " 1 . 0 "   e n c o d i n g = " U T F - 1 6 " ? > < G e m i n i   x m l n s = " h t t p : / / g e m i n i / p i v o t c u s t o m i z a t i o n / I s S a n d b o x E m b e d d e d " > < C u s t o m C o n t e n t > < ! [ C D A T A [ y e s ] ] > < / C u s t o m C o n t e n t > < / G e m i n i > 
</file>

<file path=customXml/item21.xml><?xml version="1.0" encoding="utf-8"?>
<ct:contentTypeSchema xmlns:ct="http://schemas.microsoft.com/office/2006/metadata/contentType" xmlns:ma="http://schemas.microsoft.com/office/2006/metadata/properties/metaAttributes" ct:_="" ma:_="" ma:contentTypeName="Document" ma:contentTypeID="0x01010054CE9CA7DCE1724E91027427E6DA3279" ma:contentTypeVersion="9" ma:contentTypeDescription="Create a new document." ma:contentTypeScope="" ma:versionID="eab077bb0c6d26d807a3bd3ade2f0b54">
  <xsd:schema xmlns:xsd="http://www.w3.org/2001/XMLSchema" xmlns:xs="http://www.w3.org/2001/XMLSchema" xmlns:p="http://schemas.microsoft.com/office/2006/metadata/properties" xmlns:ns2="e04c19d0-83c3-470d-8589-aeedba7436e4" targetNamespace="http://schemas.microsoft.com/office/2006/metadata/properties" ma:root="true" ma:fieldsID="992a50bbf3f49d013b52ba205a89006a" ns2:_="">
    <xsd:import namespace="e04c19d0-83c3-470d-8589-aeedba7436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4c19d0-83c3-470d-8589-aeedba743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1 6 " ? > < G e m i n i   x m l n s = " h t t p : / / g e m i n i / p i v o t c u s t o m i z a t i o n / S h o w H i d d e n " > < 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 2 0 2 4 - 0 7 - 2 0 T 1 5 : 5 1 : 4 7 . 1 2 2 7 5 3 5 + 0 8 : 0 0 < / L a s t P r o c e s s e d T i m e > < / D a t a M o d e l i n g S a n d b o x . S e r i a l i z e d S a n d b o x E r r o r C a c h e > ] ] > < / C u s t o m C o n t e n t > < / G e m i n i > 
</file>

<file path=customXml/item24.xml>��< ? x m l   v e r s i o n = " 1 . 0 "   e n c o d i n g = " U T F - 1 6 " ? > < G e m i n i   x m l n s = " h t t p : / / g e m i n i / p i v o t c u s t o m i z a t i o n / T a b l e X M L _ L o c a t i o n T a b l e _ e f d e 6 8 4 0 - 7 9 9 7 - 4 7 e c - a b 0 9 - 9 c 9 2 0 f e 3 c e 3 b " > < C u s t o m C o n t e n t > < ! [ C D A T A [ < T a b l e W i d g e t G r i d S e r i a l i z a t i o n   x m l n s : x s d = " h t t p : / / w w w . w 3 . o r g / 2 0 0 1 / X M L S c h e m a "   x m l n s : x s i = " h t t p : / / w w w . w 3 . o r g / 2 0 0 1 / X M L S c h e m a - i n s t a n c e " > < C o l u m n S u g g e s t e d T y p e   / > < C o l u m n F o r m a t   / > < C o l u m n A c c u r a c y   / > < C o l u m n C u r r e n c y S y m b o l   / > < C o l u m n P o s i t i v e P a t t e r n   / > < C o l u m n N e g a t i v e P a t t e r n   / > < C o l u m n W i d t h s > < i t e m > < k e y > < s t r i n g > L o c a t i o n I D < / s t r i n g > < / k e y > < v a l u e > < i n t > 1 1 2 < / i n t > < / v a l u e > < / i t e m > < i t e m > < k e y > < s t r i n g > L o c a t i o n _ N a m e < / s t r i n g > < / k e y > < v a l u e > < i n t > 1 4 7 < / i n t > < / v a l u e > < / i t e m > < i t e m > < k e y > < s t r i n g > C i t y < / s t r i n g > < / k e y > < v a l u e > < i n t > 6 7 < / i n t > < / v a l u e > < / i t e m > < i t e m > < k e y > < s t r i n g > C o u n t r y < / s t r i n g > < / k e y > < v a l u e > < i n t > 1 7 2 < / i n t > < / v a l u e > < / i t e m > < / C o l u m n W i d t h s > < C o l u m n D i s p l a y I n d e x > < i t e m > < k e y > < s t r i n g > L o c a t i o n I D < / s t r i n g > < / k e y > < v a l u e > < i n t > 0 < / i n t > < / v a l u e > < / i t e m > < i t e m > < k e y > < s t r i n g > L o c a t i o n _ N a m e < / s t r i n g > < / k e y > < v a l u e > < i n t > 1 < / i n t > < / v a l u e > < / i t e m > < i t e m > < k e y > < s t r i n g > C i t y < / 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2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3 d e 4 e 7 - 7 d e 4 - 4 7 0 5 - b f 7 5 - f 6 1 1 4 0 f 4 c 2 9 8 " > < T r a n s i t i o n > M o v e T o < / T r a n s i t i o n > < E f f e c t > S t a t i o n < / E f f e c t > < T h e m e > B i n g R o a d < / T h e m e > < T h e m e W i t h L a b e l > f a l s e < / T h e m e W i t h L a b e l > < F l a t M o d e E n a b l e d > t r u e < / F l a t M o d e E n a b l e d > < D u r a t i o n > 1 0 0 0 0 0 0 0 0 < / D u r a t i o n > < T r a n s i t i o n D u r a t i o n > 3 0 0 0 0 0 0 0 < / T r a n s i t i o n D u r a t i o n > < S p e e d > 0 . 5 < / S p e e d > < F r a m e > < C a m e r a > < L a t i t u d e > 1 7 . 1 7 6 4 1 5 8 4 4 8 2 7 8 2 6 < / L a t i t u d e > < L o n g i t u d e > 6 . 3 8 9 7 0 7 8 8 9 2 7 2 2 9 6 3 < / L o n g i t u d e > < R o t a t i o n > 0 < / R o t a t i o n > < P i v o t A n g l e > 0 < / P i v o t A n g l e > < D i s t a n c e > 3 . 0 7 2 < / D i s t a n c e > < / C a m e r a > < I m a g e > i V B O R w 0 K G g o A A A A N S U h E U g A A A N Q A A A B 1 C A Y A A A A 2 n s 9 T A A A A A X N S R 0 I A r s 4 c 6 Q A A A A R n Q U 1 B A A C x j w v 8 Y Q U A A A A J c E h Z c w A A A 2 A A A A N g A b T C 1 p 0 A A F A r S U R B V H h e 7 b 0 H f F 1 p e e f / 3 K v e e 7 H k I s u y 3 H u b 8 b h N Y 2 a A G Q h 1 F 5 J s N s t m P 8 m m Q X a T z X + X P 6 R A 2 G Q X t o S E Z Y Y Q y D / A H 4 Z A g O n F v f c u S 1 b v v f e 2 7 / c 9 5 5 X O P T p X u r J l j 2 X 7 B 3 d 8 u 8 4 9 5 / 2 9 T 3 8 e 3 y t n O 8 d 3 5 g 2 I g c / n k 7 e L o + 1 H t 4 5 V W c O S m z R q P 5 o K / k Z 0 + L g M j P j s Z 0 T 8 v n E Z G 5 9 8 f L t I i h 6 T c f V v 1 4 D f e u I e R l z k u P Q O q d 8 + z h E H Y l H K q B R m j K h r Y z 9 h Y 2 h o S A Y G B i U x M U H C j n x B / E U / l N y L v 6 r O a b j 0 1 v y d 5 H 0 y R r / v a 9 u u y r L 0 E c l R 1 6 O 5 J 0 y K m 8 L V e V a f H x y Q x R m R k h 0 3 I G 0 D U f p P r 8 g a 0 Z 8 Z G x s T v 9 8 v / c M + K W o M l 0 0 L h / X z w d D R 3 i b J K a n 2 I w s N 9 b W S k p o m U V F T 1 9 P w 8 J B E R E T a j / j Z 4 3 r t z R Y j I y M S H h 5 u P 7 r z 6 O / v k 5 i Y W P v R V P g X J X O h f B O 3 u c L o m H 1 n G j j J t C J z W C 2 a I f v R 3 K B T E W k + k A l o M g U B l w U C O M H D U 6 f O a D I B y A R q N 3 x X N o 6 2 T J A J j I 4 P S 2 l L u B w u j d L k M I i K 4 L y P S G z Y g B S q f w 2 Z A G Q C M R H j M 5 I J j N s H O D g 0 K C 3 N T f p + 9 o J c T z I B J 5 k A a 2 9 A L V Y 3 e n t 6 7 H s W y d 0 I l U y d H R 3 2 v d t D Z G S U f c 8 C G 4 E T / s V q 9 5 t r x E W O y U z f G 6 t 2 Z C d i l L R K k F a J C H O t n N u A f + 7 2 h z m D e 8 8 K 5 R i r 2 s K 0 p D D o G f T J u e o I S U i I l z 5 F x A M l U f K N H 3 5 J v v L S / 9 G 3 z 2 c k y H / J s d + s M D p u E W V P w Z A 8 t W J Q n i g c 1 P 8 O l r + h z 3 d s X J y S V o P 6 P Y M D S l q 1 t U l 7 a 4 t + D P g b T n R 3 d U q r I s 2 g + k x z U 4 O 0 t 7 V I c q o l n a L U g k t K S t b 3 D b y I w H e 4 E a 1 2 f i Q O 4 D O 8 J y 4 + X j 8 G k G 5 0 d J L 0 s 0 F S c r K S 5 v 3 q e 2 e 3 3 m s 7 w / S x d H a 0 6 8 d I V j d G R 0 e l r 7 d H v T Y s v o 6 2 p i k r m M 2 m p c c v l + o D d 5 F Q U Z g x P C O h u g Z 8 c l P t m m 1 9 Y b I p d 0 j S 4 s a s k + k L l w O l t 6 9 y 3 u s I 0 w J g X K m l 4 + o c O K S o h 8 q 3 d f G w J M d Y i 7 J d v f e s I h P Y m d c v l x u i Z d 2 C Y f n 6 7 q M T H / 3 z b / 2 O W n z W g 2 5 1 G d 6 M v q p V y u 1 5 Q x J m c 6 O 5 a 0 S p L w O S m x 6 j F 6 q R S A b s v C y U I f X 5 u s 4 I y c 8 Y k z H 1 u K O 9 X d I z M u x 3 T a K 3 p 1 s t f k t a u m H U R y f 6 + 3 o l J j b O f h Q I S J q R m W 0 / m g q O r b m p U T K z g r / H C 2 w W U d G h r a 3 L 9 R G S k z g q P W o z y U 0 c U t p O h K T E D K v f E W a / w x u B v 9 I G u 2 Z m Q g g 6 W x A U N 0 d I Z X u Y 1 9 q Y Q K J a S J u V K r G v Y E C T C f R 0 d 8 m I s q F C 2 L R n B F L y X k S s U q F A o V J x 9 x U M B p I p C M 5 U R c j R s k i l s k V O k A m 0 q 4 u 8 Y 8 m Q l v Z / c H y n f i 4 8 H B V + 8 s R f i H p J / 4 t K u b 8 4 S o 6 f O C m d n Z 2 S k R g u 1 a 2 K Y G F h 0 q H U I Y g 6 b O + B 3 d 3 d W m K h T s V G h c u y j H H p 6 P d b 6 p X r o n Z 3 d a m F 2 i 8 R L l U I G M n U 3 z d V l Y s M o g o C r 0 U L u Z E S v e r Y I A Y S Z 7 Y Y U d I N K R I K 2 K S 0 x O l r k H B 1 j l i j M 5 E J a A l 1 u i p K t i 2 2 R L 4 T 7 5 Z E T 9 H d Z 4 O n C i 1 n R 3 V 7 u K T E j k p 8 1 M x f x k V o 7 w + X 8 7 W 3 J h 3 n A 8 I V h 9 h I z l R H K R t m S P r V Y p / Q B q b b h W x E q n U 9 p I T 5 A r W D r l k w q Q L x 0 f i L 2 z W p w P 7 w 7 0 m b b 4 P k p Y 1 K R a u 1 G F D 1 m p t b 5 O L F y 7 J x 4 3 p J T 0 / T z x t 4 G f n Y H 8 4 F P K A W 9 P j 4 m C J j u L I p r O P u 6 u y Q R J e q x 3 t 8 P r 9 S D 5 s l K S 1 D / 2 7 A x h k b F z 9 F a g F e i 0 9 I t B / N A H 6 w W 4 e e A U j Y 5 J Q U + 1 F w I A W H h 4 b E p 6 R L / 2 i U t s c X J c + s L v q b e / 1 B 7 Z a 9 y w Y 0 K X b l D 9 6 S 1 M A x 0 d j t V 0 Q a C 4 l M g J P M b p A a e + s S x q g 1 9 y r C / d a 5 2 L p o U B L U e W n u n X n n M 0 i M n r R P 6 7 s C P 8 f a + k X c R f l x x F V 9 g 0 y g I H 1 E E 8 l c g 4 y M d H n q q c e l t L R M P w Y 9 S m X D m e B l 5 J u F b + y s a K U 2 R Y R H T J D J 8 t D 5 p a m x Q R N y c H B A b 4 w 8 B 1 L T 0 7 V T x K C 1 p c W T T G A s y I b i N v 5 B t y I f z 7 e 3 t W o 7 L h T M R C Y j T V G D I 6 O U 1 P V H K R v U J y 3 q G j n t W C e Q n h w H N z 8 2 z E Z l w 3 j B 0 v P V C Q w f l z 1 5 X U q K z e y F i 1 L v N S h r j Z A s p T q m h E g O D L 4 B 2 0 0 b i i o U D K P e 1 + S e Q a T j H A E 3 M Y K B N V i Y O a o l E 8 Q C J c 2 B B H B 7 V 9 P i x q W 8 v E K R p 1 Q W R 1 b K l S t X J x Z n R M T k 3 8 U b l 5 6 R a T + y g G r V p d T D h M R E f W 2 6 F e l Q g 1 h 0 v b 2 9 9 r u Q Y O 3 6 P Z Z N o 2 z C V h Z 4 q 3 6 t t a V Z u / e z I 3 B i W B r L k q X 5 + l 8 n + F 6 k H E 4 N L 7 Q 0 W Z 5 D J 5 C U L H x c 8 y m p 6 Z p g 7 e p v g w 7 7 7 w O c J x z P 0 N D g h B o a D D G x g S 5 x h E 2 k O u 9 5 q S P a 4 + k G Z E J t 5 j j 0 r b m 5 e X w m z 1 p N V Y U s X J y n 7 z e o i 3 + l Y V K P d w M O m 2 9 7 U k k 3 H l e 2 h c m S 1 J n F J e h T F w q v 0 6 W 6 C G n q C X 3 n n k / A R t 2 Z N 6 g 3 r C p l a 0 K o i R C C x 0 7 s h P b O q f d i T 0 W r C 4 w d i g 3 1 9 g 3 v h R g + 3 C L 7 1 l r O A h Y T C + D i h U u S u z B H q m t q t V o T o y T O q t W r J C b G c r V D I s i U k Z U l o 0 r i h C m p x X X B o G f x A E j J A g J G T U S d g l j m P X 1 9 v R I Z E a k X t N N b x 2 d H i E P Z 5 I F M E R G T a 0 q T V 9 l m q W n p 9 j O B f w + Y T c H 5 n B M c 9 6 j 6 v U a K G r Q 0 N U i 6 7 f D A z l / i c p 5 1 q M 0 h O X l S i v W p D b 5 G v a 9 r 0 K 8 0 i q k C B e I m K 0 I b + A 2 Z g s W N W p o b J 8 g E s t X u i B q 4 U h n V E U p 1 M V L M w C w H b A T z U w 2 Z M I x n g j m x 6 3 N C M x 7 n H c Z H t V 1 6 p D x K P v u 9 1 2 X L / / u X s u / 3 C + W X / m C p p N R c t t 8 0 P R q 7 / J q U j y 0 d 0 t 6 o Y G Q C / o g 4 L U 1 Y g K h Z n N 8 N y n b i u e 3 b t s p j j + 2 U z V s 2 y 7 F j J + x P K L U y K U m T i c 8 0 K j U O s M l B E E i J R P J a 3 O N j 6 r e J s n 9 r I v R 6 i o 2 N k 3 D 1 9 7 C l 3 B g a m r y + O D W c I E Y F m T q V x P r F z 1 + R k p I S a b J j W w Z u g r n B J g C Z z L E Z J C t J Z u C l G c S 6 J B R O J G J 0 x p n k R o c v U z t 0 D P S 9 x u 4 w u d E 0 u U N U t Y d r f Z G T l 5 6 R Z T 8 b i I X K Q N t b M C i P K + J s W T j J 3 M x 4 i 3 D G A D V o 6 v F r 1 y 1 o V X b b i c p I b Y w j p l E F m t W F s 6 L n k 8 f x x P I B b c c t T b u 1 2 M O 9 B F T h t S k N s i m 9 U Z + f r 7 3 6 E / n / j l + 1 X 7 W w 7 2 s v S M 6 5 n 9 i P v H H k z A 0 p b x 7 T X l K k V P f A 1 E W F S g i w X d c v D t P O g x M n T u n n w O l T Z 2 T Z s m X 2 I w v u x Y m 0 4 b m M z C w t Y U B C Q q I m Z Z L a w Z F i q F F 4 3 b h m l s 3 k k w t l 3 T o Q 7 N x o v d z p S C w T i + r v 7 5 + 4 j 5 1 2 5 c o V 2 b / / o H R 1 d c s H n / + A P t a r V 6 7 p 1 w 2 M D X a 5 L l z H i t x o t M n S p l R O J 4 y N 2 N g x L I 8 s m S p x 3 I F b g z D b 7 n X j Z n N E g E n j a 2 9 t G n c T f X Q M 1 / V o U M P R j R v K 5 q n u t A 4 U P f O x p d Y F O F s T G U A 2 A + J P E A / S R Y W p k 6 8 u + K m q S J 3 V w M 4 L k Q x w 5 V 6 o j d R e l p n A 7 3 B t S P c E U M l S Y 8 Y k f r h C 7 b Y 3 Z f n K V b L 0 l b 3 y O 1 W 7 5 O 9 a V k l P z b c l Z n x E 9 n 4 g W i r j f T p V K B h w S L B j I u 0 X f + 5 r W q 0 Z r X 5 R x t Q 5 P P O N 6 7 I q 2 9 p 8 6 p F i w 5 0 y P t S r 3 j M q g 9 g x S u o c P 3 Z S 2 T o Z s m 7 d W v 0 + g y 6 l Y u F O X 7 R o k f 2 M p Y q x w 7 P T O 7 1 / b I K Q y 6 C v r 0 f t 7 J M q 3 c g I a 4 d F N a 5 s m j Z J 8 4 h b A b 4 b M i H 5 a m v r p a e n V w o K l k q W R 3 z p 0 K H D U l V V I z t 3 7 p D s 7 G z 9 2 Y M H D 8 n q 1 a s l L 2 + J f g / P V Z e X S W 7 e M r V + L Y J D d N a x 2 T A g b k J i k o 6 D R i r O o T Y b 8 H n 3 x m J Q 0 R a u 7 S g n E D r H y 3 z y x A o H o Z q b m 8 Y P l k b L k 2 o R m + 9 q 6 l J / T A m K 5 J j Q V i c H d 6 p q k t m 7 8 w f l d H W k 9 r b B 7 C h 1 4 O t z h i a + X 5 1 v C b c 3 F a Q T B j E 2 B M 4 P J 7 o V i c q V / Y X 6 h 1 i 9 r q S o O 2 o / H 0 B O o d O h w + b x 2 J u T E m L o N Z + s / 6 X J u M x / 3 3 p J b S y T u y 7 n S q 0 L n R p k 8 i M j X l o l i e c / o z 1 Q E M q g + + f X 7 X u B Y L H U 1 N T I w o U L g y 6 a x s Z G G V A L f E m e p e I T n 0 q 2 3 e V I r P i E B K 1 F s N 1 i T x H M J T h r b C a y G L q 6 e y T F / g z O C M h o / n X C 2 M q v v v q 6 7 N u 3 Z 4 q q 5 Y V x d R I q q 6 q k q r J a 2 X w r J U M R 9 e j R Y 7 J q Z a H O s s D 7 C H n I i G B N m d 9 p S A W C B a D 5 X W P o q e o j X u l S e C k x X Y y H F r x z g 4 D 3 u C x 1 E M 2 P N 4 0 L 5 v Q W p c e P h E w m M D D i l z 3 L J u N Y q D e 7 l J R 6 V B n e 2 9 V C 2 p A 7 S S Z g y A Q 4 s Q 1 1 N V P I B B L U Q j S 2 F G J 1 S c r 8 V P 2 Q r k 6 v Z U r M q H z / 1 c / J X 7 z 4 o n z p m 9 + S 5 D + J l q q N I t 9 c q o i i z p O T T G z 0 B I A 3 p N V N J h u P W h K 8 a 9 N L a t M K P G / + 8 i L 7 X i B Y X K W l 5 U H J 1 K o k S V N T i + Q q w g F I Y M i E h w 1 3 M 4 Y + i a H R M T G a o M S L D J m 0 F 2 1 w a I J M w P w p y I S T w 4 m R E e u 6 p q e n y z v v 7 N f 3 Z 4 J P k S J P k X 3 P 3 t 2 a T A A b s O h G i S a k I U 1 0 t J X 9 Y c D z D X W 1 + n 6 w g D J 2 G 5 s E Z O J 3 k o m B A 8 e A 5 G I n m Y 5 X R K p 1 7 A s g E / D j 1 u a i V H W E q 5 N k / d B Q I s J O o L 4 d L p u U U M 3 K X g I X 6 y b t o W D A 5 a l 3 B g V E / 3 T A p T 4 f A S m I N x n U d 4 d L W c 0 a G R v 3 q w U 5 e d G e T R I p 3 p w W 4 J 4 l 7 w 5 c v u x Q A 9 W F G h q O l m M X 3 i / / q z 5 b t n w 6 R k i G 5 f a l l p / Z b w o E K t 2 6 d W v s R 1 O R n J y k F m W M V q t u 3 C j W 7 m 6 T m B q f a K l 3 O i 5 j o 6 G + T k m K S q l X m 2 F N d a X O N M f l X F 5 y w 3 6 H t U g N r J S f y d 8 1 o h Z r W f E N R e Q W e V 7 Z S b e D R x 7 Z o f M P p 0 P W g h z p b G / T Z H G D z c E J H B p p 6 R k T m w W e U C f 2 F / l k g 9 r o 9 x Y E P g 8 B f e d K 2 s b z l d G P h M p T I s 0 3 N q Q 9 M 7 c C S j K Q T q h 8 M w F X + o i y 1 W A + a G 1 p U i c 9 R u I d 4 l j r t P y r b q g T N 1 p i Q 4 7 Z 3 E u A I N i S 2 J Q m O L g 4 c V h + + s J h + b O X f l d t Y J M 6 + J G 0 y 9 q L B x Y k j s n y t F 6 5 d u 2 a p K W l K / v G k h 4 4 z f 7 q k W O S t b B O f v d P v 6 y f + 2 C x y K U + t Y l 9 + o w i 8 K Q 0 N E D t w Z M X E x 2 l g 6 f c s j I z 1 W 4 e J S l K + h Q X 3 1 T 2 S 7 5 2 n V e U V 8 h C 9 b c m b C Z F R t z h L B g 8 f E g A 1 L V g s P 7 W c U 1 S H A r G H Q / I u g h T K g o e w P P n z s v S / K W S a i f W 3 g 6 u X y + S V a t W 2 o 8 C Y W w j j h 0 J O 6 Z O I F J r c G B Q S a S o g I 0 C N D c 1 a 7 s T i b 5 s 2 V J t s 6 F J d Y w m S l H 9 u G x V J p u J A x o Y V d L X o m y o Y b W w M c 4 u K u N / b V a v O p G 3 R i g W i 2 9 s Q K J d B w h I J S I J 1 g C j G k N v T f b M 7 v H 9 N 6 O 0 o 2 T H k k E 5 W T n 1 u + c r I N r e 2 L 9 V I m C 9 j E U u l L G I b B k e 9 c n B m 5 G S M l Y h Y Y P N s n j x I m W Q H 5 E P f e i D A W p M 5 z 9 / V B Y v K 7 c f W b i g C L V 0 + z n 7 0 V R A q J 0 7 H 7 E f W U 4 H b q h 3 e O r i b J J g O 1 2 6 d E W 2 b 9 s i P d 3 d 2 q m A j W E 8 Y J C C z I p I X O L q s T N J F Y 8 g X s R H 1 d 9 h I Q 8 r i X D x w k V Z u 2 a 1 + B W R L p y / q F 3 m j z 7 6 i P o + Z R P j i l d f k u C I U 9 0 K + F s V F R V S V F Q s z z 3 3 j H a w E O v C / W 7 O G 0 S H G N i C w O l o c c K Q k 9 q x t N h h O X z k m O z d s 0 u f K 6 c X G m n n V 1 L M e V 1 0 L t 8 7 J Z Z T A p U q T C Z d 1 z g A k D j u W N N 0 8 D p I M h e m S w d S 5 0 I b g 8 C 8 j Z O M q m S K H f N T h 6 W 1 L y w k b 9 9 8 Q G T Y u L I t h + V 0 V a C x z s n Y l T 8 k P Z 0 t 2 r j O y c n R z g J s D e f F B M P d Z Z J a 8 Q m t o r d k f k W q u 5 e o i + u X B Q u y t Y H u x r v v H p A n n t h n P 5 o e k I z s i q y s L C 1 N + n q 7 A w K t T n D N S V u K U z b V j a I b s n X r F v s V C 7 1 k V i j 1 s b m 5 W d a s s d T O u r p 6 T d y c n O y A Q K o b h 0 q j A u z z 6 U D c i h x B y J 6 U m C T 7 9 x + Q J 5 9 8 w n 5 1 E p X l p Y r c y q 5 T y l F J b a 9 E 9 N f K U 0 8 / a b + q z p O y 6 Z 5 4 8 n F p 6 A 6 T 7 I R R q a 2 t 1 T Y a 5 6 G q q k p L X q S q U Q m d m F K + Q V p 9 8 2 D i l P I L 3 v S O W t w m 4 T U Y g r H e C Y h q 6 q E g D k m 4 g B I F p B y Z A G 7 w d 4 u a w q V G 2 X r 3 M 3 D N k n s H 2 G W R T q h M j z y y X a n D g b s 4 q T f c j P M A Y C u h s u X k 5 q q L n q J V G 0 B s B x e z e R w q u J 5 n T p 9 R k m d I t m 3 f q h c R 3 + E m N 9 I v J S V Z v e 6 X w s J C + 9 n b B 5 q M i V / O F s 3 d Y 3 L 1 7 G F t Y y F h M S c I a B d d v y F b t m 7 W k o X N f H h k W C 5 d v K w T Y S m U h D A F B Y F x O i Q v K q / x R h b f K N G q 6 7 J l k 2 l U W r W s q r g 5 c b S c t L a u f r n Z l S H P b o i e I p m c R A i G U A i F D 4 L v r l Q q X 7 m 6 4 T 1 J U W S q V z s C E n G T s j d O V E y q d q a + a k R 9 r q x F / Y j 0 U a U G e n t r 5 g P Q E L R U V k A K s 6 n s y R / Q N q X 7 / H K R K K c 4 e / a 8 d i o g q Z w 4 f / 6 C j i n p 9 B 5 b Z U P 1 Y c G f O n l G C p b n 6 7 / F 9 2 z Y s F 6 / H g y d / X 6 5 1 h A u j y 6 d G j s E J 0 + e l h 0 7 t n m 6 w Q 8 o a b D v 8 d C k 3 9 0 C C Q T J 0 c P S 3 t 4 u R 5 T a R k H m 5 i 2 b J M U h E S / W R m h N 4 V a A Z 7 S 1 t V X n S n J + u T 4 T E s r p q z 9 + / K Q S 0 Q T Z 8 m V J H m q E x e R 3 i t T V D 4 u S 1 N h R n U P m B T e h W C x X G y J 0 f Q k B X Z w Q y B / E K f E r e i U Y k E Z D 1 o Y T 2 B n Y X s 6 F h m p 6 Q 0 m r 2 W R p 3 4 t Y m T U i O Y k j U t Y a r j N P v E I H O A 9 K G t p l 1 X i 3 H L h Z L X u U L u 8 E 5 / u V V 1 7 T O 2 p u b o 4 i 2 E X Z t W u n J h Q L / / L l K 1 p y L F 6 8 O O C 6 o M a g F q a m p m m C h w K j C r F W R s b 8 u o y E h Y R L v E f t / G 6 y v 5 f Q Z 1 L 9 h 9 9 W U l K s g 8 W 0 D H h S H b / T 5 p l r e F b s G h D F r q 2 r k 7 a 2 D i m q H Z H U v M 1 S U 3 x K 8 t b s l g U p 4 b I h Z + p O h l h 0 6 p b G F n I D Q k U N W + U C A / 4 U u V Q X q Q h t S S 8 n i L 0 s T r F I S J E b i 2 5 Q G e 6 o h R B 0 P o N 8 S M I W w Z K T f / O 7 r 8 v 3 T 1 y T 5 L E h a a 3 9 j n 7 u 6 t f f l O z s L L 3 5 Y S R D p o 9 9 7 C P 6 N X D y 5 C n t u W p v 7 5 B N m z Z o d R C 1 8 M 0 3 3 1 G L K s N y 7 a r P p q a k y J I l i + X S p c u y f f s 2 + 9 P e g D Q Q N S o q U t l A q z V R y d d b l U b t U o J O F 7 p 6 7 Z p k q e N a m G t 5 I t 9 r s O m e U 8 e 4 N b d H / 2 b U Z n 7 H 2 b P n 9 H n D K X I n 4 C I U d w N X f 1 l r m F Q 0 D c l Y W J y W M k i R 7 v Z m 6 e t p l 0 8 / u d h + 1 y S a m x s l I 0 j + n 8 H J y k j p K n 5 N k 2 n 3 7 s c s U i m C H C 2 3 O u 9 M h 4 X J I z p P i 5 K T 0 9 X 3 h 8 d v d f a w L r c O Q F + z R H x v j 8 6 G 4 L I M V b 8 k + 9 4 f L V W J Y f K d N d 9 S 5 M h U G 1 e 4 X i i o M o A F Q / F g Z m Z g q s + h g 4 d k z 9 4 9 9 q N J o C 4 i 2 f h c o h 1 r 8 k J L S 4 v U D W X K + h x r t z O r B D U T 8 h p A N D b h p K Q k / X h E v T H 8 z g m D a X H 4 8 F F Z u X K F k t T h 6 h a p 1 O H J T A x U a N a c 0 5 0 / V w g g l F u 6 t L e 3 K n U h T c 5 c L p O t 6 y z j 6 6 K S J J y j B Q m D U l J 0 V b Z t W i M R I Z 6 1 d i V h 4 p X q 1 t 5 q e a 0 A F 8 D o / j g n c E z w P i O u k X D 3 O 5 D g j 5 P 6 Z T 8 G 4 T / 9 q P h a r I T Q / L O / L O 9 f + k N 5 O 8 e 6 N v + 4 8 T u y M C d X E S l B z p w 5 q z 7 n k 3 4 l h W J i o n V e G 3 E T w P V k 8 b D o v R Z P W V m 5 N s j P n 7 s o K 3 d 9 S r M E e 4 J N j X N / Q e 3 w 2 C G k 3 C x K 6 F G S a E B X 5 R I T H F W q B H l x B E A B V Q m J S S l y 7 V q R R G Z v l j o 7 Y R V V f W c Q m + x y b b j E K 1 M 4 L 8 3 S Q E I F t j Q d n A i W Y 0 I Y O 9 x k 1 Y y M j i u t S m 0 s G R n W e f H w e J I b u G f P b v v R 3 M F 3 8 8 Z l v W R R I Q h M O f O Y 3 O X I H Y p g y Y p g x c 3 h O i N 9 d H h I m s p O y + 5 d O 3 R n H q L H S X Y z E X f / M q V 2 a 5 U O H D p 8 R P b s 3 q V 1 c V y p u G Z B R / e g 3 G h L 1 M 6 P R / I G d e y J r P Q H A a R V L X f Y k 1 f / 2 9 / I 0 d d y p a s 3 V Q r X X 5 N f + d 3 / Y 7 + i j O H C I x I e O X l u r 1 2 7 r t V A e v Q h r c i q K C s v l 6 e e e F z Z N j 1 K C h X Y 7 w x E R U W l N t h X r d 0 o R + x M F 8 i 9 a 9 m Q H L 4 Z q S U R o I S e F B s c S d h s x F / I f H B L K I i 4 v y R S b Y K T 9 O C z x m t p g M p V T e O X W z C 5 e o f 8 c r Y q X H d w 8 g L H v P 9 c v e z b a K n F w U A g u 7 D Q + 7 z c D s L + 9 E / / 5 I v 4 7 k l y h E D k a R m 4 I 8 g k I F 6 8 W i 4 t H X 2 y K T 9 O 1 i o V I D Z 1 k b z 9 7 j H Z v H q h X G 1 U J 8 k u t T B u V d S A C + d O 6 + 9 t V q o D D o + d j + 7 Q r 2 M c 4 n 3 x p 6 z Q W Q S F a m P F m 0 d D x u O V U V L d M b + d D r M B Z f / O M o C Y g g 1 y 5 O 8 7 1 S L 1 y 2 e / / G f 2 s 8 A n w w t + 2 7 4 v u h Y q K j Z B s p J 8 W l o 1 N T X r r O 3 C 5 Q W S k 7 N A L y o k l X P h G + A C Z u m / c 2 1 E X X 8 r 2 E m S B Q S A C D l J Y 5 K m j g m H C U R r a W r U 6 y T C 9 v C h N r E p A q 7 l O 8 V K Z X f I G o o h n a 0 M 6 u v r 5 e i x 4 5 K W m i q j f S 1 a 0 k 3 X N N I L x O / I i y S L x I 2 y s j I 5 f / a 8 x P r 7 l D 2 X K e F K J Q 4 G 1 F 3 O C 7 V a O G f m w l H B b w t Q + a j L p 5 T Y g B + M n u 4 E 7 u r Y i D H d b Q e Q 7 f D K q 2 / K 4 0 8 9 o 2 M o T m 9 c S 1 u H D A 3 0 6 e D k F 3 7 0 l v z P / Z f l 6 Y E a e b 3 5 N X 3 l O n 5 6 V X 5 y t F E y c x f L n v x B T S B n X d a D h G 2 L h i a k u 8 H 3 / u 0 V 6 a q s k j / 6 6 n + x n x E p X 3 p W U u O s i 1 / S 2 C 4 j B 8 9 J 3 f r n h B q c 5 V H F s n j J Y r 0 4 q q u r J z L L T 5 0 8 L a l p q R O x F W w m J A 3 q / b G K 6 C k 5 k k v U d S S k Y c A 1 x Z V O e g 2 x H B J H q Z M C f B d / 4 4 C S T L j 9 A f / d s H B Y 0 u 1 u V g Z n z 5 z T 8 Z 8 h Z S / T B o D N F l c 8 d v R c A P c 1 K u 9 s y U G Y g d + x d O l S + 5 n Z A 9 u V h j c B h G p u r J e M r A X 2 I w v s S u n 2 y Q N v 3 4 j Q k o k I M i C 3 7 s T 1 d v m l H Z Z q e L l 6 W C 5 d K 1 M n a 1 j S s h b J C 9 u T 1 B 8 p l d b v f 0 L y L 3 9 a 4 s e H p b P m 7 / V 7 l 3 4 y V v 5 D + g 8 k b / l a X Q m M G n k / g 6 J A Q g V u c D H J K H e 0 e J i A b 7 R L w g b L Z a i 3 T t 6 q 2 y d h 0 c q G U V L h k / / 7 v + r X c V a E K b l w 7 F N / J Q t e e E E u n X x X H n 9 8 r 3 Y k I I G w T y H P x Y u X 9 D V h r R F D W r G i U B o a G u R 6 1 2 K J d t Q y T Y d V i T W S k h S n v 9 f Y Z n R 7 R X P h O 5 2 V w 2 h b T y w P z H A 4 d f K U b N + x 3 X 5 k A f U P I h C Q B h w r g d h Q 0 T O I W j e u G 9 C Y H h N e 0 n g m 8 F n + t j t 4 H i r 6 + v q k o b F R f N X l x e P k U 2 U t y J W 6 m i r J W R j o u T M 7 k A E 1 I E m x v o D 6 + p 8 r C f X 8 + 9 + n 7 9 + s b p W 8 B Y l K H Z i U N B F / v 1 m d K a v M + W P H n p U f t 7 0 u K z 5 m q Z Z f 2 X J G o s J m J / b n I z w 9 e T b G x s b l n X f e l e 3 b t 6 q L O q o z H I Z H / X K o 1 F K t y L N 0 S p H n D u f L t m s f l W s D q Z p Q Z z N 8 8 o k n o u S r 2 6 5 I p H 9 M U g c u S m Z m u l q o l T o z g H S j C x c u y q Z N G + 1 v s E D 3 2 d k 0 w 0 G 9 K 8 g Y k t j h R q l Q k n P l y k L p 6 m i X x X n W z u 4 u x d + m t B g a e R o Y Q v E 9 S C e v 9 C j I Q b z I 7 c r v 6 e n R i x 5 v J B t B R U W V d s r E x c f q P E C 8 e c T s 6 G H h z B y Z D Q 4 d P C x r 1 q 7 W m x A b B C o h K r N X i p E T p F D B E b y b Y V / 4 w u e / a B w P F P t h T z n B G 0 n l J 4 8 J l L e I p C f 4 J s R 5 o 9 L Z 8 / O X y Y 8 O V M m 5 y z d l 0 6 o l E h c T 6 E g I O / u / 1 K 4 a J p d u 7 J I X l j T J 1 z / Q L a U D a n d S 5 9 r X 7 5 f l a a H v S P M V T d 0 + G W q + q t 2 3 X C D n J s V 9 U l h 4 n k V G 0 L W + t k Z 6 w i x t w a h S Y P f i N o m 8 / E 3 5 j Y z r s i u + Q c 7 K g P z e n k j 5 5 T S R v O S P y 5 A k S L c v U 6 m P 6 h o l x 6 g F 4 d N O C 9 R u U m o M S G s q a V L H E R a 6 i s 1 x 0 j N x X V 6 M L F q Y q x 9 T y n 7 z 5 k 1 J S 0 v T H Z a M d w 9 w f 6 y z R K 5 d L 1 K L L V G t o 1 Z d C r L / n f 0 6 e 5 3 q Z e y 8 Q P j k + r U i y X e k 9 O A J / v H L P 5 F H l O 0 N s f A Q L 1 2 a p 3 M W r 3 X k y J K s W I m O 9 M n B A 0 d 0 v 4 x b R Y b a h C A F H k x S l Z B Y k B / b l N I W J B + / + e b N U n 0 j x x L H D L / d u O W n D e w a O N 3 p V Z X l s i A H 3 d y S X g P D Y f L z E 3 X y k d 2 L t B R y O j U A B / a / n z g n I 4 M W A b / 0 d 5 M G N f h x Z G C v g P s R 1 P 5 k l J 6 Q V T s W S V h i k l y 6 f E W 2 u R J I n S B U s L / E O y a X L R V y 9 Y 9 e k 8 b W R T I 8 E i V / + u L v 2 6 + I v B v 9 l r S P 5 u j 7 U H D v s l 7 t x W P H x h l E d n h m V q b 2 r G J r J K W k K R s q b i I 0 s T j V m v J h U N 0 e J q W t Y e r 4 J w l N 1 W x k 0 7 v a v t 6 5 c 6 f 0 K u 2 m R W 2 q X U o F x N E U k b l Z 1 3 v p 9 6 o f g N G f F O u X 1 K G r 0 t L c K p V K s v 2 L f / k J / T p d b N e s X q n t M q d H D k n U 2 9 u n B y H Q O x B C E Y R G P T Q e Y S d I 4 u W 1 5 c u X z y h N g o E 6 w O m q L C A X w X L U O j L n n R u i E 1 M I R W 8 0 Q w o y l 5 F a z h q l 2 p p K y V 1 o 1 f C 7 Q d 8 z d 5 M L m r O T D f 2 X 2 4 / J v / r c 3 0 j h 2 k k C j S v t / 5 8 i Q + v 0 M 1 / x s f 9 h 1 S s d b P q 5 7 B p s 4 K R K 5 0 + v B C w g J / a X R A f t K 4 j q 9 + i S Q f n v j x z T j z / 0 q z + Q 7 f u O 6 P u g c 8 1 J 9 f 0 R O k N 7 S J G A h G I y K c i / i 4 p P k / I 2 q z d H W / V l e W Z n o R w t V y q X W h e F 6 c N 6 Z E 4 w c D i Q 2 5 n x A l m q q q s l X q l H B E 7 j 4 + P 0 I u P m 7 D i c p W x t e o W Y P i N u E 4 L H h 4 8 c 1 W E U J 8 q a x 6 S m 6 J g s z M 2 R o h v F s n X L J n 0 c p 0 6 e l e e f f 7 / e K C h o b F I L H O m L x / F W A F F G F B m d g o B U K t Y y h Y Z G M w s V f t L u a c 6 O Q 4 J b W 0 u T J g U 3 4 9 p 2 I j 4 + e E Q d 8 Q c 4 S f o K K L S 1 t u g T s e m 7 j w e Q q d z / s f u e T L v O P i f / d a H V n q v d b 2 8 0 6 r z s / f F T 1 n 0 X a E h j y I Q X z J 1 l r c t r F A + 3 / Y O V h O o k 0 7 s R P 1 S f j d D l L u Z z l 6 s G Z N u 2 L V p F O l k V o 1 O 3 U B / T F q 1 T 5 L T 6 J l K 2 M x 2 Z A C v A S S b A u i C r n W t 9 + f J l v U G Y 6 + 8 M x h O T 2 u K w t 9 3 r i c d b N m / S K q g T + R l + R a L N c v H C Z Z 3 5 c f D g E S W F R j S Z K M v A e c D w A n e O 4 m z B Z 9 1 a F T E 2 z K D Z 1 g X q T l G h q H x O I F p N j M k 0 W A G M 8 8 D + K i 8 t V i p G q t K V k + R a U 6 y O v N 9 u j / T 5 i u c O W c Z 6 5 2 i k l L y V K q u l U T Z / 2 D p f l 3 9 5 a i F g S U v 4 h L u a B e x 1 z u j T c d z O x I 8 U y z M 2 J N Y m x 2 c o w j S v o 2 4 9 V W j 1 8 6 D A k 6 w H k B Y 3 q g f i R d + m U / X c u f O a S A 0 N j d o t H 6 E W Z 3 z u N q l 0 x Q / p Y u U m p B v U T J U p 9 c 5 0 Y 6 K k H T W M S m U c N T S g p P A P D y P 2 J n b L X A C T x F m q 7 z V Q j Z I m 4 y E l U 4 R 6 K 9 5 j 1 E u c E s N D A 3 p i i K f e o S W M A / w R g z B 1 A n k d s W g a W n R 1 W Y V d g E y K F H U S E J l o N U 0 N 9 Q 8 k m Q z G 1 Q 5 9 7 f K T s v a 3 I u R r n 4 n W u 3 0 w U D 5 h E O y c G b I A i G T I B B i e 5 3 w 9 O s I n 5 2 j B p r 6 X R N z N d k u 3 1 t 4 w n Y x 8 O 6 A w k r j N q t W r d Q Y 3 N i F x r p M X i + 1 3 T K J 3 0 F o z 2 E V 0 X v J C n C L K 2 r V r d H Y 8 X j w K + K 5 c v a 4 X L Y 6 V K 1 e u y b 5 9 e 7 X 3 j 7 g R K t + t w j k N B D J x b K x x / k X q A e 4 j P A C q J c M S z D C E O L X W q f s C 9 K n A R j X j d z w l F F 9 K a a 8 T j H y k n x k s d T d x 4 Y 8 j u k 1 q k g E 9 y m v s f n 3 z H f x u 9 T N n h a u / d 0 Q G W 4 d k 4 d J K + c 3 P / 5 X 9 r K X W 9 a w L l F A s e l q v z Q Q y 0 z k O 4 / m j W S M N L S n M J L n Y C S P l s K X K W 8 O l T E k / 5 2 + Y q V j U C 3 q h q U 2 U D H O c V a h M 9 J c w G w V V B F f q A 1 W l l S n t U l d 2 R X v g e D 9 Z C q h v e O 3 M 5 w z 4 z r K y U r V I U 3 S z G F z 9 Z M S v X 7 9 O L e J w v V F j 9 1 C i T / u x W 4 V Z s z O B 4 2 F d p 6 V n a k c M 8 S Z 6 E v I 8 j 4 3 P w H y f r 7 T 4 y j h S h i c M 6 G B D w x Q n T B M K 3 I j m Q P S / f C 7 I g W G M 0 o P u Q Q X V n + d / d f 8 U z 2 b 7 6 t N 6 U 2 K x 3 2 y J 0 O k 0 p h S F U 5 m o C N I z 5 J f 8 t G E 9 9 Y G 9 k C R Q L m J L f b k s L 8 j X n X i d U o Y 4 1 7 V p e s 4 v T x 9 W K m X g 6 5 C T D A 0 y I e i A W p A x W e M G w c l c 6 a 8 + L n 3 9 / T o L Q J e s 5 + Z I f X 2 D 7 F C S o r O z S y / 6 R x U x 3 D h Y G q X 7 Y / B 7 M m J H Z b 2 r i I / 1 R i M X e j e Y J i 0 8 R 4 n 5 k i V L t H T A 3 Y 9 7 n N g T n r + f / e w V y c x I 1 5 W y v H f j x g 3 T Z s l P h 2 D 9 + b x g y A J M o 0 z U U Q j u J q W n h D L R b w M a d f i V i A v m 8 W h s q J O s b M t d 6 8 Z c D M C e 7 9 g 9 8 u u S O X Z C 2 v s i 5 d 3 k C 1 p y s A + 5 T z y d d P c s C 2 5 v s K h Q g b B h 5 + K 8 0 o D T 3 a O D + j P T 2 j i i p 0 Q 2 F S Q F L F r y 8 T I z K R 2 x 3 o M z g S C t 6 Z M 3 W x Q V F c n K l S v 1 9 1 y 5 e k 0 e f W S H t s v c I J u C m J U z C + L V 1 9 6 Q J x 7 f q 4 + F e G h y U p L 2 N r r h b H z J p o R 0 N b 3 P Q 4 U 2 c a K V i W O n 4 7 k T g w 2 C E C o w n u S l A o J u Z T s l J C b r 6 R z o m Y h F J 8 h g d g 6 m f g g L 9 B 7 H K Y A D A k l U X F Y l H 3 4 0 e 0 r L A T f Y t V k Q B H 9 p M H K 4 b H a k W p 0 1 J M m x V v C V H E w v p I + X S s v o A s X u W C l Q U o 3 W c k 5 g 3 5 j y E A M r s 2 G r / S g 4 m G T h b r p P i z R a L x A Y n a 4 X R b D U I J w X Z 8 9 d k K e f e k L O n D 0 n G 5 R q i P S g 1 R n u c J P I e z t w O y o g J I n j J v f V S D C I 6 0 f 0 u Y E 0 c g K v B n A 2 / G t r a 9 V k 4 k c y n c O Q y T g w j i n j + C G Z p g L p A 5 n 4 l y E I 6 x Y M y V P r Y p V 6 G F j i 4 I U D B w 7 r X Z E l O V s y g W u N k X J M 2 V n B y A T q B 9 V 1 V G Q C / R 2 1 O m f P g G t d X l G p 7 6 P O A X b q Z Q X e S a U t t l f R w G u C B Z I a O 2 k 6 M i E B T x w / O U E m y l P Y W L R 3 U a m L k I n H u b m 5 W n q z + F n g c 0 E m K 5 v e t Y 5 t N c 8 k k u M p B J D Y b / R I P g i 5 s K e Q U A a D g / 0 T 3 o 2 e H s t N C 3 y 2 w o K R y Y k 2 Q F V 8 + 0 b k v O x B f j d A g N O t 0 s W o C 2 E 8 S t M h j 2 x o d T H 5 O M n E 1 s W e W 0 R E W + v B L 2 N S f P n U x C I + d / a 8 T m B F J Q O m b B + 1 6 Y q z q 6 0 D 7 m x z N 9 j Z g w W 4 n a B s f d d u a 4 Y w o P Y L N Y 9 / D X 7 w w 5 d l g e P x d G D Y Q a h A 1 T P H a D r p u u 0 m H B P m W k z 8 G j 4 E u d A t n b N S o 6 I m V T / E r o H T m w e p z M Q 4 W o 3 p o p o H D A l R 0 y 8 e X s e r R l c n N 0 j s x A C f C R n p K V r d A G u U + r Y p v U H W 5 Q x p d 3 k w 0 O G U Q Q W z b c W 1 K K F L E T 1 W k + i a s m 3 a O z o m n A d O s L j w w J H v B k F m A z 7 r z C / 0 A i o d E s w Z Z E U 9 J H 3 K g N S k v Q 7 C z Q Q z O a S 3 t 0 f f n D D C A V u p t b l J 1 w g a W 4 m 8 R R p l E p d y h p K s e V n W / R l X P g 4 J g 4 S E y R / v Z m l C c t o D 7 Y D o 1 m U E w e H V I Z d d 7 a p a r K g u z t 0 2 G I h 3 U G W L C n T 6 9 F l J T 0 u V r P g x W Z E 5 4 u k C h 8 Q M a 8 D 5 Q E C Y q Y k p 4 R 3 2 q 9 O j 9 P p 5 e f p 9 T + q N l t b c Z H Y j K f j 7 b t D K e c u W z b r A b 7 Y g t 8 + L i D x X X F y s + 9 + 5 s 9 K R i s 7 j Y M F n O k q M Q g X x J G 4 G R k P j u u B 4 S M v I l A z X a B 1 C B A g c 1 E q O s b 2 9 T c / L M v O E g 2 Z K 8 K W c T P 4 I X X L w 8 F V X l U t q W o Z W f F F R c K 8 b n K + J l N Z Z l A I 8 a P B a 8 O y s n G f T U y M U o C W 0 t b V 7 Z G l b 9 k h d l 1 W k i U u e U U K P F w T W J L 3 + + p v y 7 L N W q Q 3 e P N z l m + 3 h 2 Y B + H t 1 0 Y A 2 3 p m + Q 3 Y 1 6 B a E A x 3 v 6 9 B k l N T a p h T 0 p N V h c D H X z c q F P B 2 w w i i G d Z f r 8 z c r K S l m x Y o X + 2 + 7 N u 1 1 J B C w O i G z w z z 9 7 R S f Q b t y w z n 7 m z g P y o d E Z D y A I y g C j N 6 I G X m p O 1 U Z o T F q + F L e n y I X m N E l I S t W e J o O 4 G V S e B x m B y 8 E C p Q t I m t m Q C W B 0 B 5 s 0 w b r D 7 U 2 q D z c 3 m c A y u 2 o X 8 N 6 9 B Q M T Z A I 0 H F 2 Y G a 9 U 0 C K t y k M U W h c Y s C 5 2 7 N i u n V L d 3 Z P q E l M 0 Y p K y 5 f W r 0 8 9 g d u O G k k L u a Y o 0 j 6 R l M 3 / f T S Z U s r N n z g e Q C X z o h Q / I i s I C + Y f v / q P O Y n f a 9 b c C g r n B Q J o d n m / I B C A T G w 3 w l F A m K A f o J 0 C f i M Z u v 2 d 5 u u 5 q o 1 Q J d k T T U v k h A o F X j 8 X L w q y r r d M t w I j t m L a + s w X q H k m v t w I S S x + f p s M r T T e 5 3 g e O U P g 5 o l W 5 Y P E a Y k e o b K h k e A N 9 m Y p o / d Y i Y w K L l 7 3 o B t K J s g i m X S B 1 s K n w 1 g X 7 m 2 + 9 + b Z S R b 2 T i 8 k t 3 L x 5 k 7 6 v a 8 o a G m T r l p n P E x 1 g q W 2 q r a v X H k N A 0 r h 7 K r 4 b l L I 0 q / e Z Y Q l 4 G g M I d b 0 x w n N e 6 U w w 0 9 4 f B n E t 0 J j E V M K S P 8 d j V D V 2 + 7 n o B f f m W 2 / L + 5 7 2 X l Q z g d 3 b e O q 8 U K o I t U w R C v X R J R y m B T s 0 O X Z l I 6 v t Z 0 J P b S L b A h X W q J V u c N 6 Q V O T 5 k e / n l l o G 5 P e d O H 5 C n n 3 u W f 0 e F j i z e j d u X K f V V + w c J N f F i 5 d 1 2 2 S u x Z m z 5 2 X t m l V 6 U 6 A K m S y Q 3 J x s S U 1 J 1 v m p R l M D O D C w u d A s k J 6 8 x h g m Z / z V j 3 c G M H L z V s i k Y V P S t I t y T n p 7 E I E d E j f W I q m 9 J 6 W 2 7 L L c v F k m J T d L A y 7 O 7 c B r / l O o Y H F O B 8 j E x s h E l t m A 3 5 a f n 6 + 7 N x n w P e 5 O w F 6 g v w U Z G M H A 2 E / I S p p S M D I B 1 M D n 3 v + c V j / p o E u z S z 1 u N C 5 B 2 6 s H D x 6 W N 9 5 4 W w e h O Q / 7 D x z U d V Z V V d X S o 9 T X h H i m j P R q 4 u G p 5 j e Z 8 6 X H 9 y i p C Z n 4 1 1 x L u k A 5 4 T t 6 + M A 4 W c J l H f G 3 T i g F d i P q d Y 6 4 E j Q f V L h 3 Z y Q U x n Z H R + d E 9 6 F b h X v O 0 2 x w T O 3 g O 2 d o Q 1 z T E S Z F S r 0 n X u Y c I B 4 q L t R F S o s 9 x R J g l 2 E a k O a U H j e 1 T x + L 9 f y F S 7 J 7 1 9 T u R z i / S K a d q V 1 0 M F y / d l 2 a W l o l K i p C 2 U W d W t 2 G I h H h z M O K 0 R n z k J R h D G v X r l K v W E 1 e U G G R m K Z A l u M g Z I H r 3 A m e N + V M w E + v a l g 4 0 D x z H G Q 6 4 O H r m s F 1 / K D A k I n 6 H X r D 1 6 k b 6 g g 1 P P n 5 S / X O G E o g N x i 8 c s j m E t j N A L v Y 6 X g K F b m J I 5 o 4 B k h s N u u W y g s 6 S w N P Z F O P t X m z 9 r B 1 n G T q d y Q F s F h J g 3 N m b M w G q 1 a v 0 s P S H t m x Q + c g M s C O T r K o f E h U y M Q x 9 P T S x Y k Z u 1 H a X W 9 S 7 X Q S s 1 J n O Y 4 p U x v V 5 3 r V c f F 5 4 l Z A M w D 9 s T U y c M z + b I H b / J I 9 U 5 d h 0 w 9 h u Y R z c 3 J 0 i f a C B Q s m L t 7 Y y J h u 8 B m s N m g m J C U l 6 I a W d x K m Q e U R y u R n i Y z 4 M Y k a C I x X E X z 2 9 1 j P k R X P W j G q Z d n w K n 3 f 3 I 5 W R O m p 6 4 D F j N 2 0 f / 8 h / f h 2 g I Z A u + p F i l Q Q 9 I 0 3 3 9 L P s 7 k Z 5 w W a R G Z W l q 7 P M j D q H d e P W i r a T t t P S H J q q v W 8 U i l b W 1 p m D u z e C r p d G c x e u B / t L H V e A 1 Q 9 L 9 e t t j W W L d W 9 8 0 g y Z a o g x v N s Q M w m L S 1 V z p w J r K m C r L c L q o a B K U b k K w / c w i y u l f k L p L v y m J 7 1 x Z S W g r R B W b J k k W 7 p z H m a h E 8 H U d 2 g X / n L h 6 r l U n G 9 7 s H + 9 N N T J x H O F v T W I B G 3 c z h R G h u b J F 1 p D N h u 2 F s m f M E 5 L C k u C R q a Q F p 6 d a S l 7 0 p a e v r c E A o X 6 d K 0 y b 7 m o Y A C u Q V J s 1 t I 9 z o o 9 D O g z R T T H 9 x g N 6 N I D e A p o m d e b W 2 d r j W a D U g Q p T c 3 K T g H D h z S A d u a m l p 5 5 5 3 9 W j L e K n o H r d W O Z D A E p T n / b H M z + Z 3 P 7 l o l p w 6 8 K i P d t b r V G B M U q e u i j 4 X b j v J C c v Z y S c l c L J m 5 y 2 T U P 7 t 4 n R d w J j Q 3 N U m u U m n p q M S m d P 3 6 D d n t a B C D 5 2 / b t q 1 S V V 2 j u 1 U B p A / X p 0 l 9 l j 4 a 5 5 S 9 h 7 R z g s x 2 M O E 2 R / T O d o N D j D O i k 4 8 x N Y M 5 T p l K 3 F e 0 h e n C O T d I Y l f X y T g F 7 z s 4 p V N R 0 Q 1 P Q g F a e r k z C l A 1 c A s z n 5 b F G A z E f m 6 W l u n G J k 5 Q S 0 R 7 K 8 D F Z p 4 T Y 0 S d B j M 4 f J g R o 7 G K z I E O K E g + p v b X s R F l f K v F g c c L a V o 9 l C u J G U u V G j e q h 0 H c K l C r B g Y H 1 P d O u s Z R 7 2 Y C C b a M L g J 4 D P W A 9 R D i W 1 5 o 6 v Z L y f U L s n D 5 Z i l p D p e t C 9 r l 4 t k z s n f f 1 C k c 1 6 9 f 1 3 F C 7 K Y a R a 6 l S 5 f o b C F I i Z R D s m G P j a t z N j p i e f 6 Y W z Z B K K / p g Q a k s G z K V R J I 2 U b 8 I N p U G X D t 3 U R E z P N e 9 O B q e y Y u k w g p 0 7 5 f 0 d p Q K R s y S Z K 0 h D 4 l M M u D T L 1 g U T t 3 R Q M k w r l z F 2 T z 5 o 1 T S M V r B H R N / M S N w S F 6 j / c E J L C i t p S U l C q S b t Y p P C A U L 5 8 T D V 1 W 5 g P Z 5 X t D H B 7 t B Z w y e M 2 Q y i D Y p u s F M u v X Z g / r g R J b b F V 0 t v C q z e u o O i 8 f 3 J W n y y 6 8 g F T i / C 1 f v k x v d t j B x k P b 0 j U q R Y 0 + G R i P 1 f 0 6 8 I q C g M D u g Z t R A V 1 K D U y k H 9 C c w 1 3 l 6 Q V 6 y O 2 y e 7 G V t 9 I w M b S T N 5 / B R e f i z 4 T z 5 8 / r X L h g o D R 8 a d 5 S W Z B j R e B R v + h N 7 m 6 l 7 M a b b 7 w t 7 3 t m a s C X V J 5 G E n A X Z G v p t l 2 p N K G C o k B q q A C l + q F O Z H f j 4 M F D s t c e + h a K Z A o G d z g i V A T 7 m 1 R J 7 y s I / E 7 6 V t T W 1 i u p f 1 X e / 9 w z E z Y e O Z R I f y S T 8 / s I L + A R 1 f e t f y w w s M p L 2 z B k A s H I R B 8 5 J 4 h J 8 U e 5 Q S b E 9 C O L e 2 V z e r 0 + K a G k p c w 3 B B v t 6 Q Z z b a f D z p 2 P S k R k h F Y 7 D h w 4 q C c 7 z E Q m s G L l c v t e I H D X r 1 b q 4 O H D x 2 Z F J m C K A l k X N M 8 s b p p q k L u B M w a 7 g x l V B F f x q B k y 3 S 7 o X T g b I F 2 n I 7 A e h N 4 6 + Z v Q B M i W W L R o o T z z v q f l 3 X c P 2 q + I H n t K + 2 f n 9 + 3 K H 5 x o 4 g k C 2 I G r F I M R o L c S 1 G P x c 4 L Q 8 c 9 f D N 4 2 m R E l B p D H O U w A + y p K H f O N R q L P P i U q I y R M v R 2 b i s R M 6 n V Q K 4 E H n + c N Q p 3 5 y x B p Y / A H A 0 1 R G E e D a k g w M h T Q L H 8 6 J C f d W k M T 2 j O b u F m V r c J 7 g Y V Y W l a q n S I 6 b h M d r T c H Z 0 r R d I s 7 F N D 4 J 1 T Q B Q q V d S Y 4 K 5 g p x y B e h W q K X Y S t i X Z w X K n K 0 V H R u t w / O n z S + c S s Y e d Q Q M + j g 0 Q Y g 4 i y G 8 U l + m T S t i k u J 7 T U e H T V M 4 6 W W H Q s 7 R z w S f t g j J x p y p a a z j C t S m B k d g / 6 t B r J t E I Q 2 h 5 / 9 8 G 5 m A l e 4 2 i 8 w G J D j Z s J T C S c z k H h B A R N D J I L Z x D i V w W A 4 W 1 X T r w i q f G T P w 5 S 0 F u C J i m v q R u L D V c z v 2 t Z / j L t g m Z B Z i u b g 5 4 R q E N 4 C W + X T M D Y K t O B N m 0 k e I d q s x t 1 D S Q k p S u V + 6 T 9 S H Q S 8 4 Y N 6 / W Q 6 0 2 b 1 s u a N a t k v P Z d + 1 X R E x V N I j n w 8 y N p S W W A D e W 0 o w h M H j p 0 R G c B t / W F u G L m A G G + e 4 t a z p M e D J 0 l b + n d j P O F R A 8 G d r 6 6 u u C 5 a w Y Y x S a o O B P w H H p V 1 N 4 u T p 4 4 p e 2 I T b a n D a B Z 3 C y v 1 s 8 / p 2 4 s t q X 5 S 7 V U d Q K B 2 e Z b p K s Q 6 D E y F 5 i J J P z N 0 5 W T 1 R K h A H s f o P p B x F 2 7 H t W h D E C 2 v Q G 2 F M 6 V R 5 X U T e w 4 r O 0 v N 3 w v n + i a W C q c K J P M y G 5 b G F s h G f R B C w v T O r F p P M h B s 9 v x 3 j e u j E t k E C / J 7 Y D v n 0 G D u e f g N J i p x G X C B c V 4 / I 6 R 0 R G t M g C 8 d M u W L Q 2 o 6 W G E C l 1 z k D S 4 v A H G L 0 V z M 4 G S E K Z q G A + a F 0 i C Z n I F t k G o I O C M / c O I F y T l h b o I 6 V M a B R z f m E s r 5 + k v 0 E m 1 s N F A 5 h o 4 u w w J n G D 4 3 9 V Z 1 G I F w 8 b U G v 2 b 3 S E H 0 K Y I l a S k F p k q c O N A W W B u X w C h 3 O h q r p C P P G Z 5 m g g c E t 0 n 1 w l 1 B Q b T j n Y g L F P K O q 0 v d Q 8 G e 5 B g 4 i U Q w q h p p B f t 2 j V 9 r w P e T 8 4 f F 4 c U M M j m J o b z O 9 3 g N Q K O X m N e D L h e e P p m 2 z s P V Z / h z j h I q q u q 9 d 9 a t 3 G L X G 7 L 0 q 3 Q v M r 6 6 X R 0 o f b 2 u w 3 N B C 9 v H 2 E f w j + 3 i / y o c s n O S A q o V y N N D O e Q O g W 6 d q q v r 1 8 + / O H n 5 W D Z 5 D g g M C 2 h D P r 7 e m T 1 o i j J i u q S 9 u 5 B G e z r 0 A O 3 I N f h s i g Z v I P t w u a T p I p s 3 C / 1 d b V 6 B 3 v 2 u f d p + 3 O p k l K o e F 6 4 e s X q J / H k U 4 / b z 4 g c V u r i Y 4 q E q H q o F x j 6 3 I d o X Z 1 d s l r p 8 A R h u a i 0 J m C I G W 2 N y T 4 P R j q K A J F 2 o d p j B u 7 Y E W B R j f k i N K n M o i Y x + m Z z + I x 9 N e Y S X g M I K E E i V n W 7 w F v r U 3 b S + m 2 7 t d O s p r p S 1 2 s Z i U W D F o Y H Y C u W t E V L r c N R E x K h n P C N D c m T K y c N a p r T 9 4 a Y l u L H k z f u 0 4 z m 2 s Z F W C 2 H 7 w e M K Z U u s f O o 9 P U P a E L R L c i v f u S y g n x t 2 G J b O Y O 5 7 P b U + L g H J f M 8 9 h C d f R g V u m n T B v 0 8 n l Y W N o u c f 5 2 e M 0 h Z e r N U E 9 E L D H h b X r D M M y D s B s f N 8 a L u o b b S 0 c i N + v p 6 O X P u o s Q V f j g k 2 5 L + g / R W n 0 u s y B y W R X Z W v A H T R Z g y M h t Q W k I 2 v B s r Y k q k q K 9 A m U E + 2 b i g R y L G + 6 V P k v W 8 K 0 D N F f 3 X 6 7 o j A y r Z Z 7 2 a x / 2 R 2 h 3 5 2 i W a p Y 9 K b w h x P n Y S W L 8 8 u k L a W h o 0 m e j I c 7 + Q C f i V w d q T u l e n F N F v Y c + e X b J 3 3 x 4 9 m 4 m d j D 7 c q F 0 G l K J D J g j E e a R w j a B h v 1 I l k p I T Z d W q V Z p U B k Z K Y H c 5 y Q S Q P G R K B M M 6 e 6 r F T I B M B C / B 2 X P n P c k E I H D s w k c 8 y c S 1 p n U Z X Z Y M 5 p p M w K s d w 2 z J B L z I Z C F M x s d G 9 W 8 8 V x c v D e 2 D m k w j y t a 1 H E B p 2 r d Q 3 B x 4 H G G f + M w f f 9 G + H z L w A u 5 d N i D d 6 g L U d f j E F x 7 c g 1 O Y M a w N 2 N w E J n S P y 5 K c V K 1 7 E y z G C U K / O G w v 3 I 8 E e w v S R / V O w 3 u a 7 Z q Z + Y S y F r 8 8 v W O p + m 1 + b b t w 0 r m h 9 u E x Y 4 b S 6 T N n Z Y l S B R l O 3 d T c r F + H U N g r N G 9 5 Z M d 2 / V x R U b F W 1 a Y D h M S 1 D d H Q + b 2 8 g s d s D 2 C q e g + e w 8 q K S k l X N p t B V 5 c 1 0 Z 3 B 1 t R r V V f X 6 E 2 A e J k X m J f b 2 X B D l 6 U Q / t i y c F h n 0 9 C L A m n E t W 1 S 9 g y D D u 4 k U m L H d E q b g T N A e z v g n I Y N t 0 u f f / I c d Y 4 k S k 1 T t w y 2 l + v z O B S e J i e U d u b e U 2 a t 8 h m w + N c t G J Y Y f 7 + 8 e q 5 P E t K s t l Z M O q e A z O C R J Y N 6 5 D 0 9 2 x Y t W S o H S 2 M 8 D U o 3 m h W p L q k d 5 5 Y O 7 h 7 A I z k t e h 4 S h n 1 u b o 6 W I k e P H Z f H d j 6 q X 8 d r S g K t G S C G B E J C t b Z S i J i i P 4 e K 5 u 5 J 5 8 b l S 1 e 0 L U X y J q R 1 e q Y I s B 4 5 c l S e f P I J v U h + 8 Y t X d W 0 R U v P c 2 X M 6 D Y l 0 p C e f 2 C c 3 F H n X r l u j i f y j l / 9 J P v 6 x j 9 j f 4 g 1 U T + N E 8 c K d t q 0 B G / L j d t r Q i U r i T n i e b / 9 v c q 5 W Z 4 / o H i t u k P j A R n H R r v 1 z e s b B L U k o w I F D n M b O U X l s u U 9 W Z P v 0 7 n S p P l I n C z a V H J G n N m f r D A l A k 4 x K Z T N s K Z g + + G i A 5 A r z K f 3 2 L s a + 5 h Z j k p e d o N U z A p 8 s Y g Y 7 s + t D H h Y + a S w 8 J m b V N h A j i b F h e s Y x H i T a a 8 1 U K t + v P g f x C g u X a 8 m G p w / i s i D e e u s d 7 X L n N c B z S M O V K w q 1 K o l L n y T c w u U F + n h o t I l 0 Q 4 I N D g z O 6 F 6 H S A S e L y n b k O N 3 z t h F T Q o 1 8 f V 2 o H 6 S r i 4 m H a 6 y P V x t 3 k O S q D b v 5 t u U j A u S x n R 5 C W 5 4 Z 0 w 2 w q 8 E Q 1 u E n o E F U G / d a m 8 w B T J k D I 7 H y o n a F B 2 4 M 3 l + 5 S 0 + S Y m j Q a F + q M G J p m U U x v V 0 W Q L 8 A M P 4 y K E 6 3 V G J X W C + o a 4 n X q u u 2 B u 0 t r p y 5 a q u V 0 K 1 c o K M c N Q r m p u U N D N N j + 4 6 f R L p G F P p B c 7 j F W U X Q Q w A c U h A P X L k u M 5 i Q C o 5 p R t k Y T B 0 W 2 v b t E H n v j 4 m U 4 Y W h E 1 I i J d t 2 7 d q C Y u n k Z E y 4 G D p 7 W d E h A o q H 8 7 Z n j 3 S 2 X I w J W 4 z K Y B 0 J T J 9 n D l 6 g E o L J 4 E 8 b U j 7 3 1 u H z R o i 2 G f t d K P B s X C J X 2 K p N k 7 s 2 v W Y t h X w 6 b O Q U B t M s Z 1 B 9 4 A 1 m L m i s l I W 2 G N T 9 i l 7 j R 1 2 P o G T j Z H M N A s W N g H x A l d D R 0 B K F 5 s N T p s m t b N i v 7 D h D I + F e W Y F 4 M B A 4 u G B Y y E b 0 L W V k Z l E + S k z M C M r 3 W B g G n 3 w I K Q X c n K y t W e R R j C h g u O N j Y 3 R z f r Z C 5 0 q 0 N 2 E y f g Z H Z 9 6 3 m Y L 0 u V e f / e U b M t q l P 7 e 0 I c L 3 L L K N x P w 3 9 N b w A l 2 S V Q d o t D o 6 h R v 4 V V y z v w x R i b N 4 S E b i x H O t p S e k F 3 r s 7 T h W 1 V R K m m p y c o g v v d F V / 9 o h F Z H 8 t P H 1 D G n 6 J g Q 6 q 8 B g 6 V x K E A q J r P X j y + T 3 v B c G Y t b o m v J T O N J A 7 K 3 2 Z h Q 0 Y z 9 Y j Y b Z + N 9 n u P G 9 x r w m M W P h K K s P F g / d T 5 j p B h E m Q l 8 r 3 G G 6 G E R 7 x F a l X l w q 4 4 J E r i R Q P a p 1 E j M W C z N p W d k 6 4 p k q e 8 L z I g I h j t G K F Q Y 0 + j D C x C K X d K n F F F U D C 4 K u y 8 X h o t Z q g x m o 5 t j w G M f R E V G a H L V 3 L w i O 9 Y t l L z U E b n Z x G f m 3 i 0 7 l + A i 4 T o e U r w Y l Q i 5 1 J i g G 0 p y 8 V u G l G 3 Z E a 3 v 6 0 5 A D g I Y x I Q r e 1 K 9 V K G I K R F x s i A t c J F D g N L S U h 1 8 N D h 4 4 J B u E Y z K i b Q 6 c f K 0 O h C r r B 1 7 D l K T F k V M q b 9 / I C A P k K B x d 3 e v X L l e p l P Q n N 4 + N j k 2 R T J l I C c F l U w P A d g W p p v R f A M J 3 T g c 2 L w G h q 3 h D 5 S r 7 N 2 Y r T d 1 n g 9 G V v q j j N l S 8 Z a 9 f D M B x j t L O I I B 9 Y X k S k D D E n Z N 7 A K 8 X 5 R i 0 3 i Q + T v s 5 N g a 4 M L F i 7 J h / X q t H i W k 5 c j Z 2 t v v N z B f E B c 5 p k v R 6 X P n R I 8 6 T z g T 6 N 3 Q p 2 y w 9 R v W 6 T o o w M I 3 E s Q L O D Z w Y t A R K C 8 v T 3 s L M z M z 5 H h V g u z O 7 1 f q J D O B f d r 7 S G M Z 1 P X F i w N z D O c q S + G 9 B j O H 6 Y 1 C r B W V m z X M W s Z j i e d y J t w R Q u E 6 Z 4 j y T M C e o l X u M 8 8 8 r R + z M x L Y z F u a p x + T m I l a g x e K i 6 7 7 K d w s 0 / V B E I 6 F 4 i z 4 S o 4 L m 5 c O j N k i a q R V l q Q i b Z T A U l K b j A z O E V 4 8 S M R U C K S + a W Y f C i 6 c v y g b 7 a w M U K Y 0 h H y H j T Y 6 Y l 1 P r x J 6 n F G U 4 N w v M G E d W j i g F R B z J b N 8 u v I T w k g k 7 c 5 I K B b o b I x M V I p t W U 0 B + r w b S B 7 a 6 6 J m c P H J I g B 0 7 6 F 1 r n M 3 p R c 3 Z M p S O y a q C g u m t r p S c h d Z 3 i 3 A 8 e 2 / G S 2 P r 4 m V 2 K j 7 n 1 G U o q s z r e 8 z a Z 7 C Q s 4 Z 5 y l K S Z d h t f j p j B o q + K b B I T 4 b I V S w R q h T S O Y F 3 2 X Q 1 W l l e b g T f i l 3 m E 2 p x H w B 6 p / R v i F S l H 9 E Y v q u S 0 d 0 Y P Z I T n y f + A d b J D k 1 X X q a y 2 f 2 8 s 3 W Y / P 0 i k G l c 0 b p b A A M X 6 S I G 1 1 K 0 n D B G T C 8 c e N G 3 X K L d k 6 0 1 G J h d L R P 9 k T b s m m j d v c y K 8 i o M J D J j G c E T f X V 9 r 0 H A 2 x a S C e l Y O i g L j Y U F 9 8 Q g N d n A z S F a O x T d R 8 y Y d s G S + h 1 f j c L 7 X 4 k E 3 C m N t G c h s p d N 5 n A q h y / L M q M k + j x b h 3 3 m 5 F Q 1 m 4 Y G m h i C D D i t m 3 d I k u V 6 v b z n 7 + i W 9 s 6 w e u r V 6 / U 9 9 H N i a F Q C T k B d Y 2 4 q P V 1 N X r a t h f o M c 3 F J f N 3 Q e 6 i W + r B P V + B i s e N p c w N + 9 K k l P D P d P a S F 2 g 7 z O e G R p V k U g Q Z Q k z N g P f S m 3 c 3 Q F W 5 C e A S 0 l i / w N u E u V g b q W 1 7 N D K c N T O e e T w d o Y C g G k 0 M 3 Y B U z P t x z p D F T Y 7 0 C o b k 5 F R N l r H Y J d o w 5 L 5 X 8 0 Z 2 Z j P u n q g 1 r v o o 9 e P J s A j t q O c H + G 3 B o G S V U E l q t j 3 U P u f j m c C 5 R e 3 W o z D V f c j J w q B x o 9 d 3 0 M b s r W v q m t i P 7 1 c s T B q V K 4 7 a K g Y K e n V 8 o v 7 L O W R j d l v Z N K C O 3 + k y Z Z Y O 4 0 P I W I b B t L 3 F T U v b 2 5 M n T w e 4 e L 3 A R a X D J 3 E p i I O R 3 W 4 P x g 4 G s / C + 8 / f f 1 r s K c E b N 3 e u S x f d 7 v / N b U l U 5 d W 7 s v Q R 3 R J 6 H 3 A a H B r U k Z 7 P h H K F e R 6 r z x u 8 M d U P B d u K z f B 9 j c r i F q 9 2 R 8 0 8 Y w 3 R P N a A n y H T J 0 P c L k F D q t M i w Q 1 i j r T G z 2 L S p N i A j x m B O v X y 9 7 b X y o R 1 p c u z o c d m + Y 5 v 2 P H n h j d f f 1 K U N q H 6 h w o w V m Q 7 x C S l a 3 f n r r 3 9 d f v v f / 3 t 5 5 d V X 5 e L F i 7 q L D f E T p m B A I u Y F / c a / + 0 3 d F P 6 V X / x c V q 1 a L f k e W Q z 3 M p D C e N 6 c j g M I Q H x v N h h W n w l X n 2 F 6 h F f P b h Y H 5 7 6 3 u 0 O q 2 q e W K 9 z P g F B K a M u O J U O 6 3 M g A d d e L N B B u z i Q U G e W J f V e k t q Z W x z C 8 y E S q E W 5 y S g e C G b 3 B U F d T Z d / z R n W H t Z B Q g a j r u X L 1 i i Y T w e H e 3 l 7 Z s m W L z t D 4 9 K c / J V m Z 6 Z p M 8 x k k J 4 d H R G p v H D c k C Q 6 K 2 Q K J N D w 8 5 E k m g K R j k z p 6 5 P j E R I x b g X N B z h d A J n C y M j K g q 3 I w C Y R 5 N G c S C j b j a s R j 5 E U W S h P Y P Y O l + 8 8 F I q N i J S o 6 J k D d o Z / 2 V 7 / 6 N f m j P / z D i d 2 b H 8 x 7 + B c v 1 Z y c g P c A z H h F t c V B Y X 4 T F 8 L 5 + 2 c C n 6 M y m M r U 6 X C m p H P a n n z T w Z z r 2 8 V s Q z h z D Q o M F 6 e M T h t z u y 0 J l e X I 1 Y P N S I l g k q e i o u q W y d T W O j m F f D p A G O 3 x c g D b 6 / / 5 4 z + 2 X r O f Q 4 X B 3 m B B h v t m 2 Y r 0 H g I S C S + p J h E 7 m r p h U x m E u o h H v d K m X e i + j e r q u S A T e C / J B C i a h E x 4 l B E e j E 8 1 M P v R b U k o r 5 3 H p G 4 4 g f 0 C K T L s j p x e 8 4 C m A 2 P s G S A 8 H X C f Z 2 T m 6 t x A / o f q x x H a v 1 N j V B F I L 0 D 1 L I T S V b W K g G R 2 z 1 e w z I 0 D B k A o k y H B h s F v Z p O Z r h x k V O 2 G f M + 4 I m Q w 2 h D Y n S 5 T I B S Q 8 + a s L 5 r P 2 J l n t T L j 9 z h D S 7 c l o b y Y e N r R M d a A N K H 6 h i Y l L a I n y N T U G K z R 4 7 h 0 d 3 X a 9 y 3 0 9 s w 8 D t K k x k x S K J B M u I c h k E U 3 y y 4 A Z l r G f I V 7 0 4 Z M S G B I h A S j 5 N 4 r u G 6 A 7 Y W L v H 9 w S J 0 X s i 7 s F z x g 2 m X f K u 4 X M g H q / 2 j g S T 0 W G w 3 T P R i q c E d W k 5 c n C C c A j T L x R F E O n 5 m 1 Q B n D l t s X c p X e L L H f 6 Z O E x K S A R Z C h 3 g s a 6 m q 0 O 1 6 r a w 7 V j g U U n x C Y 6 m Q u H e 8 d V a + P j P n 1 v 8 B y B V s y L N Q 4 2 3 w B v y b M H 6 a d D e a X a X X Q A 5 w B Z B O e w t h o E p B F B p X N S V N O L 8 x F e f n 9 C r L V 6 a 9 x R w i F e 9 W N J Y s X 6 Y Y j x E y I S 0 G k 0 d F x O X X q t C J Q s t T W N d j v t G C G A D u R n b N Q f T Z e S x e n Z C E j 3 Q n U n J u N L V L T 1 q n f i 7 s d t Y i F B i z n h L I 3 5 q / 5 N C t Q W 8 b m Y W 0 h T p B x M b k x 4 d w g b U y J N o / 3 i i y I q J M x v R k 9 R D D M G a H c T q K 2 v q l f j V M C 9 Y 8 L f O L E S W G c P t M Z e N 7 t z I h Q O j 8 2 Q C i I c 0 z F A 3 / 7 1 k k 5 V F Q p y z / 3 V b l Q V a 9 3 6 v r 6 e v n S l 7 8 s 3 / / B D / R 7 R h S Z v f I p 8 E b + 0 4 9 f t h 9 Z + N u / + W v 7 n g V c 8 U c O 3 / 4 Q 5 b k C Q f X p Y A V 9 r V Z l Q 8 N D m i z Y j l D M q L 4 G R j V m S h 9 J z E j 1 A b U J M n W i c G H C x H T 0 h / D G 3 L n N 1 c 3 9 R d N 1 N + L i E m Q 1 N U 6 o g u c v X J D F i x b p Q O x s M K Q u O D l / J r D 7 7 Y N n Z E f B Y v n u 4 f P y w c 0 r Z F d h n n z z x R f l X / / a r + k M g N / / 7 G c l J T V d L x 4 I t D Q / X 0 u t D 3 3 o l 3 T M 6 h e / + J l 0 2 O X 5 C 9 X x t D Q 3 y w J a Z q n H z G h 9 8 q m n 5 f i x o z r e l b t w o d 4 M P v N v / 5 1 9 N H c f p F t N B / M q 5 x z 1 z o y 9 G d F 2 p 7 p y 6 r H Z 0 L Q T Q 0 s u S 2 I Z m G x z t 2 O C t 9 h f p 0 F T n k F v j f G B w J x J K K 9 L 6 h w d 6 g Y q n 1 M q s a A Z b U 8 5 O C 2 u 6 J l Q e j M w q T Y Y w h V J u j r b Z X h k S O + 8 4 W F + K W 5 o l b y M F F m 3 0 O p L Q f u s H / 7 o R 3 L u / A X J y y / Q u z Z / / 9 n n 3 i / 1 d X V S W 1 O j S / K T 1 d 8 H S / L y 9 D F B e o j E e 4 p v F M k T T z 4 l F y 9 e 0 O 9 Z s 3 a t 7 m q U n / / e Z V m E k r z M u c a W N M F 2 k 1 x r e f 4 C y + Q h G T G p k R D 1 Y S e Z A A 0 u 3 a 0 P H i T M a e q R G w T i T N 8 0 N + g A R K E g E i M Y G I 2 J S j g d h t W u G 2 E T 0 0 g o r d K M s V B Y P C 6 V R t 3 m y h G B h P v K l / 9 c / s M f / q d p f 8 e d x E z S C a C 6 k e M 3 H f g t v I 9 y e f y g O C v 8 v k m V M J i E c o I y c W 6 o + 6 Y T 0 Y O G O Z N Q X i A Q F 2 w u 0 M 2 y y h k X Y W f n z N 1 m I N Q k J k 1 p 7 A B D J q T W n d g 1 2 N n / + D 9 / / j 0 j 0 1 x s C 5 w X 1 G 3 + R W I T 1 s B O o g + 9 O z F 2 O q T F j m k y A d L Q H l T c U U I B M 7 m u x O V K H 4 9 K 0 + r U d K D 0 Q 2 e o n z p t P x M I g r m x j o 5 J 7 L I 6 / u J a a s a F b B n i 9 w 9 C j Q s 5 b S E n + D R 2 F R P r U Q m J R 2 k d j v N I O p L L A X H e Q + o s T h n R t j K T / w 2 m U / X v d 9 x x Q h l U t o d N Z O m y 8 F N j l K o 2 w 8 6 + c u U K 2 b Z t q 7 T b D e x b m i d d 6 5 0 d 7 R O 1 U A a 4 0 j W p e u p l p G K / j F 5 / W b H I m R 5 C Z o T 9 4 D 4 A 0 p l y d 5 J j I Y T z N i m r c Z u H 6 1 I P H A 7 G I c F / h 5 W d h F R i A y L j n O v B J q d t K v V / p w e Q U n f G 1 j h B H w X m 7 z 7 E J O 4 Y o b y M Z Z 6 B V J e v F s + o 0 z v x 7 L P v 0 0 H h 9 A z L w Q B 6 u g P V Q d z C / A U W w W j F Q Z G B D h l 8 5 b d k r N a a l 1 p X X y d / / q U v y f e + b 7 n N b w c H D + y f U b r e D Y R F R O p W A n j u + N 3 O G 7 w x L m 9 u P D Y 5 j A R u 6 f Q a G R 7 m k u W c Q e u 6 E b P j N e x N q n i 9 S t 2 9 p g g + 6 L i j T g n g l b 9 F C 6 z N 2 Z 3 a 7 R z M R U 4 A m K F W d E K i z z b e J 4 K 6 T q D y Q a z U N M a W h k 8 4 J U a u v S z h B c / J a N 0 Z 8 c W l i T 9 j r X z z x W / K R z / y U X l 7 / y E p u n 5 N S z L K 6 H G 5 t 7 a 1 6 n G d 3 T 3 d k p G e o Z 0 c B I t r a 2 t k z d p 1 c v 7 c O c n I z N A k y s 1 d q K t b P / X p X 9 E u 8 / c a b F x T l / o k i D u Z P D 4 u t C a J + h 3 B N j T n + y G T W R y v n J v s 4 W G A I C N J 1 A n K x p 2 V r g 8 a 7 r j K 5 5 W / x d h Q 1 A v T n d Q N M 0 e J J p c 0 z K f N c L T H H F 9 U v s T E J L 3 7 V l e W 6 + w K 7 C R f + g o l p d 5 V K 6 J L / O m r 9 X v X r l 0 r r 7 3 + h l y 9 c l n v 0 q g 6 N H 1 J S 0 / X J P r Y x z 8 p y 5 Y V S G J S k u 6 u F J + Q I F u 2 b p O t 6 g Y + + M E X t H v c v H a v Y D Y e S / N O z n 2 w e V K 2 R q i l 0 k w 7 r X m v E w 8 y m c A d l 1 B e Q E K R r U u J / N 6 9 u + 1 n J 3 H 4 8 J G A a X 8 t L U y L S 9 I Z F t M B C c W 2 6 T b C k U a s p q H R u 2 Y y 3 l V M 5 z p 3 S h w 3 h p W k J X n W w K h 7 2 F R k X z g 3 Q y 8 J t S p r S H K T A h 0 9 w d z q X B I v A t 5 v e E 9 W G P E N s G L F c r 3 Y 3 9 1 / Q D d W p J E l P S e c v b 8 B u X i d n d 3 a j t L k s H G 5 r M O + N w k n m X i n T o j l Y k 7 s z / c f g k k p 3 N 7 O 8 + U G X j z t 0 N B h h X E Z p r + E f Z 7 c q W R e c J O J h i X B 8 C C Q C b w n h M p K s C 4 E W R F v v v G W 7 N u z W 3 c p v X G j R H b s 2 K 4 X A d F 9 A y b 9 c V u x o l C P s w c N d b W y e k m C U h v 7 p y T S W l 4 u / i V f L 0 w t G G + j + n 5 B s L V K C C E q M r g L G 1 t Q N 3 X R 3 l E r 4 8 T g V s 5 W R d u k t H t Q 8 Z 4 Q i i A g o J q W / h I m 4 X L 7 9 q 3 6 X z o l k U l R d L 1 I k w O Y 9 J j y 8 n I p K i q S 7 J x c v c N i W 7 k L F s t P t 8 u h l 0 r l 2 / / q u P R 3 D m v V 5 U c / / I G 2 2 b 7 3 j / + g A 5 l O k P z 6 5 h u v T 0 m C n e + Y T i o g m S A Q 5 5 U z y 7 / m X N 8 q G A H z o O M 9 s a H o b 4 Z 3 C h t q 9 + 7 H t G c u G J j C k Z i Y I B k Z G f Y z I o c O H d F D o Z 1 o r K + T v I K V S i J F y K V f 1 E h 0 Q r j s / 5 8 3 5 P H f X y m F e 7 P l u 9 / 5 t h w 8 c E D 3 S y 8 s L J S + / j 5 l v z 0 u d U r S M d 2 D T r Q 8 l 5 G R q Y / n + e c / J O f P n 5 O z Z 0 9 L e l q 6 9 g S y 2 3 / h T / 7 M / o v 3 F p i u 5 1 b T g t l P e P m I T b l t T a f 3 z z 1 c z M u G I g Z F Y B d Q D 0 S R 3 Y O O 9 2 R L M f 4 j 1 L j p y A Q Y K o Z q S M c k A 1 o 5 u 3 f T r A U 5 0 j O k J J V a J C O D o 1 K 4 b 4 F 8 / H 9 s k 8 z 8 R P s d I n / 9 N 9 + Q 9 z 3 z j C 4 h + e S / + J S c O X 1 K G h s a d P k I 0 n L x 4 i W K v I m a X C U l x d L Q U C 8 t z S 1 S u G K l J h W e w H s V X r s i s s e k D 5 E R o f v 4 q c d I d i / H D T e 8 e 9 x C C Y A X N 4 d r E l G 5 + p B M F t 4 T C U W T C 3 b T M 2 f O y t a t W + x n g + P U 6 T O y f Z u l D p L 5 z e L A x h o Z G p D o m F h J T r F m G 4 1 G p O p h A U N 9 I 9 J Z 1 y 9 h E X 5 J X f L g j L p x e / v I o o B W 6 H 7 h E e G a Y M G A C q j V a j / F i F P f 5 y W h H m I q 7 r q E i o u y V B N U L + d I y 2 m h F s T + / Q f k n b f f 1 c H g s 2 f P C 9 1 N 0 z O z J S n Z K r d w I j I 2 X D I K E h 4 o M g W j C q o d c a f p y A R M a c f 9 7 A 2 9 G 3 h P J B T J l K G U Z r i B U 6 G p q W n K s C / 6 I N A A x k i o B x V Q Y W y E c 2 H l 5 5 H Z M V 2 + p H X h o d A k i V D 3 v P B Q Q o W G u 7 7 6 C t K G N T G Y j D 4 b 4 J l j 2 L W b T G C g v 3 9 q J e l I p 1 p d / f a j B w M Q J I J p j 8 o A I v 7 m d I O 7 Q d y J c 2 p K N 0 A w M j 1 E 6 L j r h C J L g p 3 T X R r g h J d B / J O f / E x y c n L s R 4 G I T w x U + 8 I a v y / + 5 p 9 I 1 L l H x d d X p p 9 r q K + X v / z K l + U P / + P n 5 O 2 3 3 p Q X v / k N 7 d 2 7 3 0 C I A E e P S W 4 N B l 2 e o d 4 3 O m p 1 1 g h h g s 1 D h I C 7 T i j K o x l t M 5 0 q 4 u 6 h 3 d H R I S + 8 8 A G p q 6 v X s S k n j l d E T Z 1 9 6 g u X s c R H Z D T 9 w 2 q l W N k U r 7 z y c / n s H / x H + e h H P y 7 f / 9 4 / S l t r q y b W r 3 z 6 X 8 p f f O n P 5 D c + 8 + t y 8 s R x / d 7 5 j l B 0 e E h H h o Q Z N j A 6 / l A 6 z Q X u O q F 6 h 9 S F c 7 l s 3 V h u 1 9 i M j I 3 J 2 v / 8 o j T 9 m x c k 5 b e f l 4 J l + V K w v E A P H C A L g D E i z I + a k o A 7 N q B W 1 Z C M x 6 0 X i b Z U x D V r 1 s q P X / 6 h v P 7 a q 7 J 5 i + V Z f O r p 9 2 k X + d Z t 2 2 X d + v W y f s N G / f x 8 R 6 g J s 6 a t 2 k N V b + 5 w 1 5 0 S j y w Z l L q K G 1 K 4 o t B + x h u + t h J J / / w / y / C 4 X 3 7 e / I a 8 f 8 C a v t H 9 g 1 M y H h u v K 3 n 7 U n c H q C o B M 3 Z H e 9 V 2 o e w q 3 4 P Z 9 i q U X h O 8 I 1 T y P X R K h I a 7 L q F w m 2 d l Z w U t 3 T A I / 6 c X p G P T t 9 Q B B i 6 M 3 f / / H h 0 v C Y + I m l 7 v D 4 t 7 Y M k U C m Z D p o c I H X e V U P R A 4 B I S l J 1 W 6 x u f z L X r 2 v y S J C r 1 b d 1 H o i X v k z H S E W l 9 s D / Z C v Q + h D f M Z s M / 3 D c Z E O b 2 k E x 3 B n e V U K Y b D l n l x I 2 C Y V y p e X / x 0 j f l S 9 / 8 l n z l p R d l z x c 7 Z V X y 5 A L A R d 4 / H P z Q O w c 7 5 F j N E d l f 8 Y 4 2 v B 9 E 4 G S A O G T Z P 3 Q 4 3 D 3 c V U J t y r W q R A n E T g d G 0 o z Z I 2 a + + I 3 P 6 n 9 f X i 5 S s l 4 k N s y 7 W M 6 J n x X / V N r 7 2 + Q 3 X v v X c q 7 + j H 6 O b P P P / P q v y a u v / E I / r i g v l x t F l s e w v a 1 N v v b V / 3 Z f u t E f 4 u 7 i r j k l 2 C O f L B y Q 5 u Z m X U A 4 n d s c D H a P S F r Z o x I W F l h q 8 e P I a / a 9 q c A p E a N U w p + V / E T 2 L N o n J W 3 F S i o m y O r 0 N T r b H P c 7 r b J Q O a 9 f v y 7 P P P u s L r c n J n b j R p F 8 + S / + U i f K P s R U P H R K h I a 7 J q G e s P u c E 0 u a i U w g K i F c e j a c l s G M z 8 h Y R L a 0 x 7 4 w L Z k M c F g k R C b K W x V v y M 2 O E i l M X W G / I v K R j 3 x M y s p K Z V n B c v n g 8 y / I 0 S O H Z e H C R X L 9 2 l X 7 H Q / x E L c D k f 8 L Y H v r Z W S t t 7 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 G u i d = " b 7 8 4 0 4 0 8 - 1 e 7 e - 4 9 5 0 - a 4 8 2 - 6 1 7 3 7 4 0 8 b 9 e d "   R e v = " 1 0 "   R e v G u i d = " 1 5 4 2 c 2 a b - d 9 9 e - 4 e 3 a - b 6 d 7 - 2 4 0 3 c c 5 6 2 e 5 7 "   V i s i b l e = " t r u e "   I n s t O n l y = " f a l s e " & g t ; & l t ; G e o V i s   V i s i b l e = " t r u e "   L a y e r C o l o r S e t = " f a l s e "   R e g i o n S h a d i n g M o d e S e t = " f a l s e "   R e g i o n S h a d i n g M o d e = " G l o b a l "   T T T e m p l a t e = " T w o C o l u m n " 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 V M T i m e P e r s i s t = " t r u e "   U s e r N o t M a p B y = " t r u e "   S e l T i m e S t g = " N o n e "   C h o o s i n g G e o F i e l d s = " f a l s e " & g t ; & l t ; G e o E n t i t y   N a m e = " G e o E n t i t y "   V i s i b l e = " f a l s e " & g t ; & l t ; G e o C o l u m n s & g t ; & l t ; G e o C o l u m n   N a m e = " C i t y "   V i s i b l e = " t r u e "   D a t a T y p e = " S t r i n g "   M o d e l Q u e r y N a m e = " ' L o c a t i o n T a b l e ' [ C i t y ] " & g t ; & l t ; T a b l e   M o d e l N a m e = " L o c a t i o n T a b l e "   N a m e I n S o u r c e = " L o c a t i o n T a b l e "   V i s i b l e = " t r u e "   L a s t R e f r e s h = " 0 0 0 1 - 0 1 - 0 1 T 0 0 : 0 0 : 0 0 "   / & g t ; & l t ; / G e o C o l u m n & g t ; & l t ; / G e o C o l u m n s & g t ; & l t ; L o c a l i t y   N a m e = " C i t y "   V i s i b l e = " t r u e "   D a t a T y p e = " S t r i n g "   M o d e l Q u e r y N a m e = " ' L o c a t i o n T a b l e ' [ C i t y ] " & g t ; & l t ; T a b l e   M o d e l N a m e = " L o c a t i o n T a b l e "   N a m e I n S o u r c e = " L o c a t i o n T a b l e "   V i s i b l e = " t r u e "   L a s t R e f r e s h = " 0 0 0 1 - 0 1 - 0 1 T 0 0 : 0 0 : 0 0 "   / & g t ; & l t ; / L o c a l i t y & g t ; & l t ; / G e o E n t i t y & g t ; & l t ; M e a s u r e s & g t ; & l t ; M e a s u r e   N a m e = " C a l l I D "   V i s i b l e = " t r u e "   D a t a T y p e = " L o n g "   M o d e l Q u e r y N a m e = " ' C a l l R e c o r d s T a b l e ' [ C a l l I D ] " & g t ; & l t ; T a b l e   M o d e l N a m e = " C a l l R e c o r d s T a b l e "   N a m e I n S o u r c e = " C a l l R e c o r d s T a b l e "   V i s i b l e = " t r u e "   L a s t R e f r e s h = " 0 0 0 1 - 0 1 - 0 1 T 0 0 : 0 0 : 0 0 "   / & g t ; & l t ; / M e a s u r e & g t ; & l t ; / M e a s u r e s & g t ; & l t ; M e a s u r e A F s & g t ; & l t ; A g g r e g a t i o n F u n c t i o n & g t ; D i s t i n c t C o u n t & l t ; / A g g r e g a t i o n F u n c t i o n & g t ; & l t ; / M e a s u r e A F s & g t ; & l t ; C a t e g o r y   N a m e = " S e c t o r "   V i s i b l e = " t r u e "   D a t a T y p e = " S t r i n g "   M o d e l Q u e r y N a m e = " ' C a l l R e c o r d s T a b l e ' [ S e c t o r ] " & g t ; & l t ; T a b l e   M o d e l N a m e = " C a l l R e c o r d s T a b l e "   N a m e I n S o u r c e = " C a l l R e c o r d s T a b l e "   V i s i b l e = " t r u e "   L a s t R e f r e s h = " 0 0 0 1 - 0 1 - 0 1 T 0 0 : 0 0 : 0 0 "   / & g t ; & l t ; / C a t e g o r y & g t ; & l t ; C o l o r A F & g t ; N o n e & l t ; / C o l o r A F & g t ; & l t ; C h o s e n F i e l d s   / & g t ; & l t ; C h u n k B y & g t ; N o n e & l t ; / C h u n k B y & g t ; & l t ; C h o s e n G e o M a p p i n g s & g t ; & l t ; G e o M a p p i n g T y p e & g t ; C i t y & l t ; / G e o M a p p i n g T y p e & g t ; & l t ; / C h o s e n G e o M a p p i n g s & g t ; & l t ; F i l t e r & g t ; & l t ; F C s   / & g t ; & l t ; / F i l t e r & g t ; & l t ; / G e o F i e l d W e l l D e f i n i t i o n & g t ; & l t ; P r o p e r t i e s & g t ; & l t ; I n s t a n c e P r o p e r t y   I n s t a n c e I d = " L a t L a t V a l L o n L o n V a l A d d r A d d r V a l A d A d V a l A d 2 A d 2 V a l C o u n t r y C o u n t r y V a l L o c L o c V a l Z i p Z i p V a l F u l l A d d r F u l l A d d r V a l O l d O l d V a l C a t ' C a l l R e c o r d s T a b l e ' [ S e c t o r ] C a t V a l C r o s s - I n d u s t r y M s r M s r A F M s r V a l M s r C a l c F n A n y M e a s F A L S E A n y C a t V a l F A L S E # X C o o r d X C o o r d V a l Y C o o r d Y C o o r d V a l # # C u s t R e g C u s t R e g V a l C u s t R e g S r c C u s t R e g S r c V a l # " & g t ; & l t ; C o l o r S e t & g t ; t r u e & l t ; / C o l o r S e t & g t ; & l t ; C o l o r & g t ; & l t ; R & g t ; 0 & l t ; / R & g t ; & l t ; G & g t ; 0 . 3 4 5 0 9 8 0 4 8 & l t ; / G & g t ; & l t ; B & g t ; 0 . 4 7 0 5 8 8 2 3 7 & l t ; / B & g t ; & l t ; A & g t ; 1 & l t ; / A & g t ; & l t ; / C o l o r & g t ; & l t ; / I n s t a n c e P r o p e r t y & g t ; & l t ; / P r o p e r t i e s & g t ; & l t ; C h a r t V i s u a l i z a t i o n s   / & g t ; & l t ; T T s & g t ; & l t ; T T   A F = " N o n e " & g t ; & l t ; M e a s u r e   N a m e = " C i t y "   V i s i b l e = " t r u e "   D a t a T y p e = " S t r i n g "   M o d e l Q u e r y N a m e = " ' L o c a t i o n T a b l e ' [ C i t y ] " & g t ; & l t ; T a b l e   M o d e l N a m e = " L o c a t i o n T a b l e "   N a m e I n S o u r c e = " L o c a t i o n T a b l e "   V i s i b l e = " t r u e "   L a s t R e f r e s h = " 0 0 0 1 - 0 1 - 0 1 T 0 0 : 0 0 : 0 0 "   / & g t ; & l t ; / M e a s u r e & g t ; & l t ; / T T & g t ; & l t ; T T   A F = " N o n e " & g t ; & l t ; M e a s u r e   N a m e = " R e g i o n "   V i s i b l e = " t r u e "   D a t a T y p e = " S t r i n g "   M o d e l Q u e r y N a m e = " ' L o c a t i o n T a b l e ' [ R e g i o n ] " & g t ; & l t ; T a b l e   M o d e l N a m e = " L o c a t i o n T a b l e "   N a m e I n S o u r c e = " L o c a t i o n T a b l e "   V i s i b l e = " t r u e "   L a s t R e f r e s h = " 0 0 0 1 - 0 1 - 0 1 T 0 0 : 0 0 : 0 0 "   / & g t ; & l t ; / M e a s u r e & g t ; & l t ; / T T & g t ; & l t ; T T   A F = " N o n e " & g t ; & l t ; M e a s u r e   N a m e = " C o u n t r y "   V i s i b l e = " t r u e "   D a t a T y p e = " S t r i n g "   M o d e l Q u e r y N a m e = " ' L o c a t i o n T a b l e ' [ C o u n t r y ] " & g t ; & l t ; T a b l e   M o d e l N a m e = " L o c a t i o n T a b l e "   N a m e I n S o u r c e = " L o c a t i o n T a b l e "   V i s i b l e = " t r u e "   L a s t R e f r e s h = " 0 0 0 1 - 0 1 - 0 1 T 0 0 : 0 0 : 0 0 "   / & g t ; & l t ; / M e a s u r e & g t ; & l t ; / T T & g t ; & l t ; T T   A F = " N o n e " & g t ; & l t ; M e a s u r e   N a m e = " S e c t o r "   V i s i b l e = " t r u e "   D a t a T y p e = " S t r i n g "   M o d e l Q u e r y N a m e = " ' C a l l R e c o r d s T a b l e ' [ S e c t o r ] " & g t ; & l t ; T a b l e   M o d e l N a m e = " C a l l R e c o r d s T a b l e "   N a m e I n S o u r c e = " C a l l R e c o r d s T a b l e "   V i s i b l e = " t r u e "   L a s t R e f r e s h = " 0 0 0 1 - 0 1 - 0 1 T 0 0 : 0 0 : 0 0 "   / & g t ; & l t ; / M e a s u r e & g t ; & l t ; / T T & g t ; & l t ; T T   A F = " D i s t i n c t C o u n t "   N a m e = " N u m b e r   o f   C a l l s " & g t ; & l t ; M e a s u r e   N a m e = " C a l l I D "   V i s i b l e = " t r u e "   D a t a T y p e = " L o n g "   M o d e l Q u e r y N a m e = " ' C a l l R e c o r d s T a b l e ' [ C a l l I D ] " & g t ; & l t ; T a b l e   M o d e l N a m e = " C a l l R e c o r d s T a b l e "   N a m e I n S o u r c e = " C a l l R e c o r d s T a b l e " 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1 . 6 4 3 3 6 5 2 9 5 3 9 1 2 7 9 2 & l t ; / D a t a S c a l e & g t ; & l t ; D a t a S c a l e & g t ; 1 & l t ; / D a t a S c a l e & g t ; & l t ; D a t a S c a l e & g t ; 0 & l t ; / D a t a S c a l e & g t ; & l t ; / D a t a S c a l e s & g t ; & l t ; D i m n S c a l e s & g t ; & l t ; D i m n S c a l e & g t ; 1 & l t ; / D i m n S c a l e & g t ; & l t ; D i m n S c a l e & g t ; 1 . 0 4 9 4 8 9 6 3 8 1 0 7 0 1 8 5 & l t ; / D i m n S c a l e & g t ; & l t ; D i m n S c a l e & g t ; 1 & l t ; / D i m n S c a l e & g t ; & l t ; D i m n S c a l e & g t ; 1 & l t ; / D i m n S c a l e & g t ; & l t ; / D i m n S c a l e s & g t ; & l t ; / G e o V i s & g t ; & l t ; / L a y e r D e f i n i t i o n & g t ; & l t ; / L a y e r D e f i n i t i o n s & g t ; & l t ; D e c o r a t o r s & g t ; & l t ; D e c o r a t o r & g t ; & l t ; X & g t ; 2 1 3 . 0 4 1 5 0 9 4 3 3 9 6 2 5 7 & l t ; / X & g t ; & l t ; Y & g t ; 3 8 1 . 4 0 0 0 0 0 0 0 0 0 0 0 0 9 & l t ; / Y & g t ; & l t ; D i s t a n c e T o N e a r e s t C o r n e r X & g t ; 3 1 3 . 3 5 8 4 9 0 5 6 6 0 3 7 5 2 & l t ; / D i s t a n c e T o N e a r e s t C o r n e r X & g t ; & l t ; D i s t a n c e T o N e a r e s t C o r n e r Y & g t ; 4 & 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b 7 8 4 0 4 0 8 - 1 e 7 e - 4 9 5 0 - a 4 8 2 - 6 1 7 3 7 4 0 8 b 9 e d & l t ; / L a y e r I d & g t ; & l t ; R a w H e a t M a p M i n & g t ; 0 & l t ; / R a w H e a t M a p M i n & g t ; & l t ; R a w H e a t M a p M a x & g t ; 0 & l t ; / R a w H e a t M a p M a x & g t ; & l t ; M i n i m u m & g t ; 1 9 & l t ; / M i n i m u m & g t ; & l t ; M a x i m u m & g t ; 7 1 & l t ; / M a x i m u m & g t ; & l t ; / L e g e n d & g t ; & l t ; D o c k & g t ; B o t t o m R i g h t & l t ; / D o c k & g t ; & l t ; / D e c o r a t o r & g t ; & l t ; / D e c o r a t o r s & g t ; & l t ; / S e r i a l i z e d L a y e r M a n a g e r & g t ; < / L a y e r s C o n t e n t > < / S c e n e > < / S c e n e s > < / T o u r > 
</file>

<file path=customXml/item26.xml>��< ? x m l   v e r s i o n = " 1 . 0 "   e n c o d i n g = " u t f - 1 6 " ? > < V i s u a l i z a t i o n   x m l n s : x s d = " h t t p : / / w w w . w 3 . o r g / 2 0 0 1 / X M L S c h e m a "   x m l n s : x s i = " h t t p : / / w w w . w 3 . o r g / 2 0 0 1 / X M L S c h e m a - i n s t a n c e "   x m l n s = " h t t p : / / m i c r o s o f t . d a t a . v i s u a l i z a t i o n . C l i e n t . E x c e l / 1 . 0 " > < T o u r s > < T o u r   N a m e = " T o u r   1 "   I d = " { 9 B 5 4 2 F 9 8 - C 2 6 8 - 4 D 1 E - 9 7 6 8 - 4 6 D 6 3 5 E 8 C 2 1 8 } "   T o u r I d = " b 6 3 b 3 3 e 4 - f 3 f 3 - 4 4 c 7 - 8 7 a 4 - 2 8 4 7 6 a f f c 4 4 c "   X m l V e r = " 6 "   M i n X m l V e r = " 3 " > < D e s c r i p t i o n > S o m e   d e s c r i p t i o n   f o r   t h e   t o u r   g o e s   h e r e < / D e s c r i p t i o n > < I m a g e > i V B O R w 0 K G g o A A A A N S U h E U g A A A N Q A A A B 1 C A Y A A A A 2 n s 9 T A A A A A X N S R 0 I A r s 4 c 6 Q A A A A R n Q U 1 B A A C x j w v 8 Y Q U A A A A J c E h Z c w A A A 2 A A A A N g A b T C 1 p 0 A A F A r S U R B V H h e 7 b 0 H f F 1 p e e f / 3 K v e e 7 H k I s u y 3 H u b 8 b h N Y 2 a A G Q h 1 F 5 J s N s t m P 8 m m Q X a T z X + X P 6 R A 2 G Q X t o S E Z Y Y Q y D / A H 4 Z A g O n F v f c u S 1 b v v f e 2 7 / c 9 5 5 X O P T p X u r J l j 2 X 7 B 3 d 8 u 8 4 9 5 / 2 9 T 3 8 e 3 y t n O 8 d 3 5 g 2 I g c / n k 7 e L o + 1 H t 4 5 V W c O S m z R q P 5 o K / k Z 0 + L g M j P j s Z 0 T 8 v n E Z G 5 9 8 f L t I i h 6 T c f V v 1 4 D f e u I e R l z k u P Q O q d 8 + z h E H Y l H K q B R m j K h r Y z 9 h Y 2 h o S A Y G B i U x M U H C j n x B / E U / l N y L v 6 r O a b j 0 1 v y d 5 H 0 y R r / v a 9 u u y r L 0 E c l R 1 6 O 5 J 0 y K m 8 L V e V a f H x y Q x R m R k h 0 3 I G 0 D U f p P r 8 g a 0 Z 8 Z G x s T v 9 8 v / c M + K W o M l 0 0 L h / X z w d D R 3 i b J K a n 2 I w s N 9 b W S k p o m U V F T 1 9 P w 8 J B E R E T a j / j Z 4 3 r t z R Y j I y M S H h 5 u P 7 r z 6 O / v k 5 i Y W P v R V P g X J X O h f B O 3 u c L o m H 1 n G j j J t C J z W C 2 a I f v R 3 K B T E W k + k A l o M g U B l w U C O M H D U 6 f O a D I B y A R q N 3 x X N o 6 2 T J A J j I 4 P S 2 l L u B w u j d L k M I i K 4 L y P S G z Y g B S q f w 2 Z A G Q C M R H j M 5 I J j N s H O D g 0 K C 3 N T f p + 9 o J c T z I B J 5 k A a 2 9 A L V Y 3 e n t 6 7 H s W y d 0 I l U y d H R 3 2 v d t D Z G S U f c 8 C G 4 E T / s V q 9 5 t r x E W O y U z f G 6 t 2 Z C d i l L R K k F a J C H O t n N u A f + 7 2 h z m D e 8 8 K 5 R i r 2 s K 0 p D D o G f T J u e o I S U i I l z 5 F x A M l U f K N H 3 5 J v v L S / 9 G 3 z 2 c k y H / J s d + s M D p u E W V P w Z A 8 t W J Q n i g c 1 P 8 O l r + h z 3 d s X J y S V o P 6 P Y M D S l q 1 t U l 7 a 4 t + D P g b T n R 3 d U q r I s 2 g + k x z U 4 O 0 t 7 V I c q o l n a L U g k t K S t b 3 D b y I w H e 4 E a 1 2 f i Q O 4 D O 8 J y 4 + X j 8 G k G 5 0 d J L 0 s 0 F S c r K S 5 v 3 q e 2 e 3 3 m s 7 w / S x d H a 0 6 8 d I V j d G R 0 e l r 7 d H v T Y s v o 6 2 p i k r m M 2 m p c c v l + o D d 5 F Q U Z g x P C O h u g Z 8 c l P t m m 1 9 Y b I p d 0 j S 4 s a s k + k L l w O l t 6 9 y 3 u s I 0 w J g X K m l 4 + o c O K S o h 8 q 3 d f G w J M d Y i 7 J d v f e s I h P Y m d c v l x u i Z d 2 C Y f n 6 7 q M T H / 3 z b / 2 O W n z W g 2 5 1 G d 6 M v q p V y u 1 5 Q x J m c 6 O 5 a 0 S p L w O S m x 6 j F 6 q R S A b s v C y U I f X 5 u s 4 I y c 8 Y k z H 1 u K O 9 X d I z M u x 3 T a K 3 p 1 s t f k t a u m H U R y f 6 + 3 o l J j b O f h Q I S J q R m W 0 / m g q O r b m p U T K z g r / H C 2 w W U d G h r a 3 L 9 R G S k z g q P W o z y U 0 c U t p O h K T E D K v f E W a / w x u B v 9 I G u 2 Z m Q g g 6 W x A U N 0 d I Z X u Y 1 9 q Y Q K J a S J u V K r G v Y E C T C f R 0 d 8 m I s q F C 2 L R n B F L y X k S s U q F A o V J x 9 x U M B p I p C M 5 U R c j R s k i l s k V O k A m 0 q 4 u 8 Y 8 m Q l v Z / c H y n f i 4 8 H B V + 8 s R f i H p J / 4 t K u b 8 4 S o 6 f O C m d n Z 2 S k R g u 1 a 2 K Y G F h 0 q H U I Y g 6 b O + B 3 d 3 d W m K h T s V G h c u y j H H p 6 P d b 6 p X r o n Z 3 d a m F 2 i 8 R L l U I G M n U 3 z d V l Y s M o g o C r 0 U L u Z E S v e r Y I A Y S Z 7 Y Y U d I N K R I K 2 K S 0 x O l r k H B 1 j l i j M 5 E J a A l 1 u i p K t i 2 2 R L 4 T 7 5 Z E T 9 H d Z 4 O n C i 1 n R 3 V 7 u K T E j k p 8 1 M x f x k V o 7 w + X 8 7 W 3 J h 3 n A 8 I V h 9 h I z l R H K R t m S P r V Y p / Q B q b b h W x E q n U 9 p I T 5 A r W D r l k w q Q L x 0 f i L 2 z W p w P 7 w 7 0 m b b 4 P k p Y 1 K R a u 1 G F D 1 m p t b 5 O L F y 7 J x 4 3 p J T 0 / T z x t 4 G f n Y H 8 4 F P K A W 9 P j 4 m C J j u L I p r O P u 6 u y Q R J e q x 3 t 8 P r 9 S D 5 s l K S 1 D / 2 7 A x h k b F z 9 F a g F e i 0 9 I t B / N A H 6 w W 4 e e A U j Y 5 J Q U + 1 F w I A W H h 4 b E p 6 R L / 2 i U t s c X J c + s L v q b e / 1 B 7 Z a 9 y w Y 0 K X b l D 9 6 S 1 M A x 0 d j t V 0 Q a C 4 l M g J P M b p A a e + s S x q g 1 9 y r C / d a 5 2 L p o U B L U e W n u n X n n M 0 i M n r R P 6 7 s C P 8 f a + k X c R f l x x F V 9 g 0 y g I H 1 E E 8 l c g 4 y M d H n q q c e l t L R M P w Y 9 S m X D m e B l 5 J u F b + y s a K U 2 R Y R H T J D J 8 t D 5 p a m x Q R N y c H B A b 4 w 8 B 1 L T 0 7 V T x K C 1 p c W T T G A s y I b i N v 5 B t y I f z 7 e 3 t W o 7 L h T M R C Y j T V G D I 6 O U 1 P V H K R v U J y 3 q G j n t W C e Q n h w H N z 8 2 z E Z l w 3 j B 0 v P V C Q w f l z 1 5 X U q K z e y F i 1 L v N S h r j Z A s p T q m h E g O D L 4 B 2 0 0 b i i o U D K P e 1 + S e Q a T j H A E 3 M Y K B N V i Y O a o l E 8 Q C J c 2 B B H B 7 V 9 P i x q W 8 v E K R p 1 Q W R 1 b K l S t X J x Z n R M T k 3 8 U b l 5 6 R a T + y g G r V p d T D h M R E f W 2 6 F e l Q g 1 h 0 v b 2 9 9 r u Q Y O 3 6 P Z Z N o 2 z C V h Z 4 q 3 6 t t a V Z u / e z I 3 B i W B r L k q X 5 + l 8 n + F 6 k H E 4 N L 7 Q 0 W Z 5 D J 5 C U L H x c 8 y m p 6 Z p g 7 e p v g w 7 7 7 w O c J x z P 0 N D g h B o a D D G x g S 5 x h E 2 k O u 9 5 q S P a 4 + k G Z E J t 5 j j 0 r b m 5 e X w m z 1 p N V Y U s X J y n 7 z e o i 3 + l Y V K P d w M O m 2 9 7 U k k 3 H l e 2 h c m S 1 J n F J e h T F w q v 0 6 W 6 C G n q C X 3 n n k / A R t 2 Z N 6 g 3 r C p l a 0 K o i R C C x 0 7 s h P b O q f d i T 0 W r C 4 w d i g 3 1 9 g 3 v h R g + 3 C L 7 1 l r O A h Y T C + D i h U u S u z B H q m t q t V o T o y T O q t W r J C b G c r V D I s i U k Z U l o 0 r i h C m p x X X B o G f x A E j J A g J G T U S d g l j m P X 1 9 v R I Z E a k X t N N b x 2 d H i E P Z 5 I F M E R G T a 0 q T V 9 l m q W n p 9 j O B f w + Y T c H 5 n B M c 9 6 j 6 v U a K G r Q 0 N U i 6 7 f D A z l / i c p 5 1 q M 0 h O X l S i v W p D b 5 G v a 9 r 0 K 8 0 i q k C B e I m K 0 I b + A 2 Z g s W N W p o b J 8 g E s t X u i B q 4 U h n V E U p 1 M V L M w C w H b A T z U w 2 Z M I x n g j m x 6 3 N C M x 7 n H c Z H t V 1 6 p D x K P v u 9 1 2 X L / / u X s u / 3 C + W X / m C p p N R c t t 8 0 P R q 7 / J q U j y 0 d 0 t 6 o Y G Q C / o g 4 L U 1 Y g K h Z n N 8 N y n b i u e 3 b t s p j j + 2 U z V s 2 y 7 F j J + x P K L U y K U m T i c 8 0 K j U O s M l B E E i J R P J a 3 O N j 6 r e J s n 9 r I v R 6 i o 2 N k 3 D 1 9 7 C l 3 B g a m r y + O D W c I E Y F m T q V x P r F z 1 + R k p I S a b J j W w Z u g r n B J g C Z z L E Z J C t J Z u C l G c S 6 J B R O J G J 0 x p n k R o c v U z t 0 D P S 9 x u 4 w u d E 0 u U N U t Y d r f Z G T l 5 6 R Z T 8 b i I X K Q N t b M C i P K + J s W T j J 3 M x 4 i 3 D G A D V o 6 v F r 1 y 1 o V X b b i c p I b Y w j p l E F m t W F s 6 L n k 8 f x x P I B b c c t T b u 1 2 M O 9 B F T h t S k N s i m 9 U Z + f r 7 3 6 E / n / j l + 1 X 7 W w 7 2 s v S M 6 5 n 9 i P v H H k z A 0 p b x 7 T X l K k V P f A 1 E W F S g i w X d c v D t P O g x M n T u n n w O l T Z 2 T Z s m X 2 I w v u x Y m 0 4 b m M z C w t Y U B C Q q I m Z Z L a w Z F i q F F 4 3 b h m l s 3 k k w t l 3 T o Q 7 N x o v d z p S C w T i + r v 7 5 + 4 j 5 1 2 5 c o V 2 b / / o H R 1 d c s H n / + A P t a r V 6 7 p 1 w 2 M D X a 5 L l z H i t x o t M n S p l R O J 4 y N 2 N g x L I 8 s m S p x 3 I F b g z D b 7 n X j Z n N E g E n j a 2 9 t G n c T f X Q M 1 / V o U M P R j R v K 5 q n u t A 4 U P f O x p d Y F O F s T G U A 2 A + J P E A / S R Y W p k 6 8 u + K m q S J 3 V w M 4 L k Q x w 5 V 6 o j d R e l p n A 7 3 B t S P c E U M l S Y 8 Y k f r h C 7 b Y 3 Z f n K V b L 0 l b 3 y O 1 W 7 5 O 9 a V k l P z b c l Z n x E 9 n 4 g W i r j f T p V K B h w S L B j I u 0 X f + 5 r W q 0 Z r X 5 R x t Q 5 P P O N 6 7 I q 2 9 p 8 6 p F i w 5 0 y P t S r 3 j M q g 9 g x S u o c P 3 Z S 2 T o Z s m 7 d W v 0 + g y 6 l Y u F O X 7 R o k f 2 M p Y q x w 7 P T O 7 1 / b I K Q y 6 C v r 0 f t 7 J M q 3 c g I a 4 d F N a 5 s m j Z J 8 4 h b A b 4 b M i H 5 a m v r p a e n V w o K l k q W R 3 z p 0 K H D U l V V I z t 3 7 p D s 7 G z 9 2 Y M H D 8 n q 1 a s l L 2 + J f g / P V Z e X S W 7 e M r V + L Y J D d N a x 2 T A g b k J i k o 6 D R i r O o T Y b 8 H n 3 x m J Q 0 R a u 7 S g n E D r H y 3 z y x A o H o Z q b m 8 Y P l k b L k 2 o R m + 9 q 6 l J / T A m K 5 J j Q V i c H d 6 p q k t m 7 8 w f l d H W k 9 r b B 7 C h 1 4 O t z h i a + X 5 1 v C b c 3 F a Q T B j E 2 B M 4 P J 7 o V i c q V / Y X 6 h 1 i 9 r q S o O 2 o / H 0 B O o d O h w + b x 2 J u T E m L o N Z + s / 6 X J u M x / 3 3 p J b S y T u y 7 n S q 0 L n R p k 8 i M j X l o l i e c / o z 1 Q E M q g + + f X 7 X u B Y L H U 1 N T I w o U L g y 6 a x s Z G G V A L f E m e p e I T n 0 q 2 3 e V I r P i E B K 1 F s N 1 i T x H M J T h r b C a y G L q 6 e y T F / g z O C M h o / n X C 2 M q v v v q 6 7 N u 3 Z 4 q q 5 Y V x d R I q q 6 q k q r J a 2 X w r J U M R 9 e j R Y 7 J q Z a H O s s D 7 C H n I i G B N m d 9 p S A W C B a D 5 X W P o q e o j X u l S e C k x X Y y H F r x z g 4 D 3 u C x 1 E M 2 P N 4 0 L 5 v Q W p c e P h E w m M D D i l z 3 L J u N Y q D e 7 l J R 6 V B n e 2 9 V C 2 p A 7 S S Z g y A Q 4 s Q 1 1 N V P I B B L U Q j S 2 F G J 1 S c r 8 V P 2 Q r k 6 v Z U r M q H z / 1 c / J X 7 z 4 o n z p m 9 + S 5 D + J l q q N I t 9 c q o i i z p O T T G z 0 B I A 3 p N V N J h u P W h K 8 a 9 N L a t M K P G / + 8 i L 7 X i B Y X K W l 5 U H J 1 K o k S V N T i + Q q w g F I Y M i E h w 1 3 M 4 Y + i a H R M T G a o M S L D J m 0 F 2 1 w a I J M w P w p y I S T w 4 m R E e u 6 p q e n y z v v 7 N f 3 Z 4 J P k S J P k X 3 P 3 t 2 a T A A b s O h G i S a k I U 1 0 t J X 9 Y c D z D X W 1 + n 6 w g D J 2 G 5 s E Z O J 3 k o m B A 8 e A 5 G I n m Y 5 X R K p 1 7 A s g E / D j 1 u a i V H W E q 5 N k / d B Q I s J O o L 4 d L p u U U M 3 K X g I X 6 y b t o W D A 5 a l 3 B g V E / 3 T A p T 4 f A S m I N x n U d 4 d L W c 0 a G R v 3 q w U 5 e d G e T R I p 3 p w W 4 J 4 l 7 w 5 c v u x Q A 9 W F G h q O l m M X 3 i / / q z 5 b t n w 6 R k i G 5 f a l l p / Z b w o E K t 2 6 d W v s R 1 O R n J y k F m W M V q t u 3 C j W 7 m 6 T m B q f a K l 3 O i 5 j o 6 G + T k m K S q l X m 2 F N d a X O N M f l X F 5 y w 3 6 H t U g N r J S f y d 8 1 o h Z r W f E N R e Q W e V 7 Z S b e D R x 7 Z o f M P p 0 P W g h z p b G / T Z H G D z c E J H B p p 6 R k T m w W e U C f 2 F / l k g 9 r o 9 x Y E P g 8 B f e d K 2 s b z l d G P h M p T I s 0 3 N q Q 9 M 7 c C S j K Q T q h 8 M w F X + o i y 1 W A + a G 1 p U i c 9 R u I d 4 l j r t P y r b q g T N 1 p i Q 4 7 Z 3 E u A I N i S 2 J Q m O L g 4 c V h + + s J h + b O X f l d t Y J M 6 + J G 0 y 9 q L B x Y k j s n y t F 6 5 d u 2 a p K W l K / v G k h 4 4 z f 7 q k W O S t b B O f v d P v 6 y f + 2 C x y K U + t Y l 9 + o w i 8 K Q 0 N E D t w Z M X E x 2 l g 6 f c s j I z 1 W 4 e J S l K + h Q X 3 1 T 2 S 7 5 2 n V e U V 8 h C 9 b c m b C Z F R t z h L B g 8 f E g A 1 L V g s P 7 W c U 1 S H A r G H Q / I u g h T K g o e w P P n z s v S / K W S a i f W 3 g 6 u X y + S V a t W 2 o 8 C Y W w j j h 0 J O 6 Z O I F J r c G B Q S a S o g I 0 C N D c 1 a 7 s T i b 5 s 2 V J t s 6 F J d Y w m S l H 9 u G x V J p u J A x o Y V d L X o m y o Y b W w M c 4 u K u N / b V a v O p G 3 R i g W i 2 9 s Q K J d B w h I J S I J 1 g C j G k N v T f b M 7 v H 9 N 6 O 0 o 2 T H k k E 5 W T n 1 u + c r I N r e 2 L 9 V I m C 9 j E U u l L G I b B k e 9 c n B m 5 G S M l Y h Y Y P N s n j x I m W Q H 5 E P f e i D A W p M 5 z 9 / V B Y v K 7 c f W b i g C L V 0 + z n 7 0 V R A q J 0 7 H 7 E f W U 4 H b q h 3 e O r i b J J g O 1 2 6 d E W 2 b 9 s i P d 3 d 2 q m A j W E 8 Y J C C z I p I X O L q s T N J F Y 8 g X s R H 1 d 9 h I Q 8 r i X D x w k V Z u 2 a 1 + B W R L p y / q F 3 m j z 7 6 i P o + Z R P j i l d f k u C I U 9 0 K + F s V F R V S V F Q s z z 3 3 j H a w E O v C / W 7 O G 0 S H G N i C w O l o c c K Q k 9 q x t N h h O X z k m O z d s 0 u f K 6 c X G m n n V 1 L M e V 1 0 L t 8 7 J Z Z T A p U q T C Z d 1 z g A k D j u W N N 0 8 D p I M h e m S w d S 5 0 I b g 8 C 8 j Z O M q m S K H f N T h 6 W 1 L y w k b 9 9 8 Q G T Y u L I t h + V 0 V a C x z s n Y l T 8 k P Z 0 t 2 r j O y c n R z g J s D e f F B M P d Z Z J a 8 Q m t o r d k f k W q u 5 e o i + u X B Q u y t Y H u x r v v H p A n n t h n P 5 o e k I z s i q y s L C 1 N + n q 7 A w K t T n D N S V u K U z b V j a I b s n X r F v s V C 7 1 k V i j 1 s b m 5 W d a s s d T O u r p 6 T d y c n O y A Q K o b h 0 q j A u z z 6 U D c i h x B y J 6 U m C T 7 9 x + Q J 5 9 8 w n 5 1 E p X l p Y r c y q 5 T y l F J b a 9 E 9 N f K U 0 8 / a b + q z p O y 6 Z 5 4 8 n F p 6 A 6 T 7 I R R q a 2 t 1 T Y a 5 6 G q q k p L X q S q U Q m d m F K + Q V p 9 8 2 D i l P I L 3 v S O W t w m 4 T U Y g r H e C Y h q 6 q E g D k m 4 g B I F p B y Z A G 7 w d 4 u a w q V G 2 X r 3 M 3 D N k n s H 2 G W R T q h M j z y y X a n D g b s 4 q T f c j P M A Y C u h s u X k 5 q q L n q J V G 0 B s B x e z e R w q u J 5 n T p 9 R k m d I t m 3 f q h c R 3 + E m N 9 I v J S V Z v e 6 X w s J C + 9 n b B 5 q M i V / O F s 3 d Y 3 L 1 7 G F t Y y F h M S c I a B d d v y F b t m 7 W k o X N f H h k W C 5 d v K w T Y S m U h D A F B Y F x O i Q v K q / x R h b f K N G q 6 7 J l k 2 l U W r W s q r g 5 c b S c t L a u f r n Z l S H P b o i e I p m c R A i G U A i F D 4 L v r l Q q X 7 m 6 4 T 1 J U W S q V z s C E n G T s j d O V E y q d q a + a k R 9 r q x F / Y j 0 U a U G e n t r 5 g P Q E L R U V k A K s 6 n s y R / Q N q X 7 / H K R K K c 4 e / a 8 d i o g q Z w 4 f / 6 C j i n p 9 B 5 b Z U P 1 Y c G f O n l G C p b n 6 7 / F 9 2 z Y s F 6 / H g y d / X 6 5 1 h A u j y 6 d G j s E J 0 + e l h 0 7 t n m 6 w Q 8 o a b D v 8 d C k 3 9 0 C C Q T J 0 c P S 3 t 4 u R 5 T a R k H m 5 i 2 b J M U h E S / W R m h N 4 V a A Z 7 S 1 t V X n S n J + u T 4 T E s r p q z 9 + / K Q S 0 Q T Z 8 m V J H m q E x e R 3 i t T V D 4 u S 1 N h R n U P m B T e h W C x X G y J 0 f Q k B X Z w Q y B / E K f E r e i U Y k E Z D 1 o Y T 2 B n Y X s 6 F h m p 6 Q 0 m r 2 W R p 3 4 t Y m T U i O Y k j U t Y a r j N P v E I H O A 9 K G t p l 1 X i 3 H L h Z L X u U L u 8 E 5 / u V V 1 7 T O 2 p u b o 4 i 2 E X Z t W u n J h Q L / / L l K 1 p y L F 6 8 O O C 6 o M a g F q a m p m m C h w K j C r F W R s b 8 u o y E h Y R L v E f t / G 6 y v 5 f Q Z 1 L 9 h 9 9 W U l K s g 8 W 0 D H h S H b / T 5 p l r e F b s G h D F r q 2 r k 7 a 2 D i m q H Z H U v M 1 S U 3 x K 8 t b s l g U p 4 b I h Z + p O h l h 0 6 p b G F n I D Q k U N W + U C A / 4 U u V Q X q Q h t S S 8 n i L 0 s T r F I S J E b i 2 5 Q G e 6 o h R B 0 P o N 8 S M I W w Z K T f / O 7 r 8 v 3 T 1 y T 5 L E h a a 3 9 j n 7 u 6 t f f l O z s L L 3 5 Y S R D p o 9 9 7 C P 6 N X D y 5 C n t u W p v 7 5 B N m z Z o d R C 1 8 M 0 3 3 1 G L K s N y 7 a r P p q a k y J I l i + X S p c u y f f s 2 + 9 P e g D Q Q N S o q U t l A q z V R y d d b l U b t U o J O F 7 p 6 7 Z p k q e N a m G t 5 I t 9 r s O m e U 8 e 4 N b d H / 2 b U Z n 7 H 2 b P n 9 H n D K X I n 4 C I U d w N X f 1 l r m F Q 0 D c l Y W J y W M k i R 7 v Z m 6 e t p l 0 8 / u d h + 1 y S a m x s l I 0 j + n 8 H J y k j p K n 5 N k 2 n 3 7 s c s U i m C H C 2 3 O u 9 M h 4 X J I z p P i 5 K T 0 9 X 3 h 8 d v d f a w L r c O Q F + z R H x v j 8 6 G 4 L I M V b 8 k + 9 4 f L V W J Y f K d N d 9 S 5 M h U G 1 e 4 X i i o M o A F Q / F g Z m Z g q s + h g 4 d k z 9 4 9 9 q N J o C 4 i 2 f h c o h 1 r 8 k J L S 4 v U D W X K + h x r t z O r B D U T 8 h p A N D b h p K Q k / X h E v T H 8 z g m D a X H 4 8 F F Z u X K F k t T h 6 h a p 1 O H J T A x U a N a c 0 5 0 / V w g g l F u 6 t L e 3 K n U h T c 5 c L p O t 6 y z j 6 6 K S J J y j B Q m D U l J 0 V b Z t W i M R I Z 6 1 d i V h 4 p X q 1 t 5 q e a 0 A F 8 D o / j g n c E z w P i O u k X D 3 O 5 D g j 5 P 6 Z T 8 G 4 T / 9 q P h a r I T Q / L O / L O 9 f + k N 5 O 8 e 6 N v + 4 8 T u y M C d X E S l B z p w 5 q z 7 n k 3 4 l h W J i o n V e G 3 E T w P V k 8 b D o v R Z P W V m 5 N s j P n 7 s o K 3 d 9 S r M E e 4 J N j X N / Q e 3 w 2 C G k 3 C x K 6 F G S a E B X 5 R I T H F W q B H l x B E A B V Q m J S S l y 7 V q R R G Z v l j o 7 Y R V V f W c Q m + x y b b j E K 1 M 4 L 8 3 S Q E I F t j Q d n A i W Y 0 I Y O 9 x k 1 Y y M j i u t S m 0 s G R n W e f H w e J I b u G f P b v v R 3 M F 3 8 8 Z l v W R R I Q h M O f O Y 3 O X I H Y p g y Y p g x c 3 h O i N 9 d H h I m s p O y + 5 d O 3 R n H q L H S X Y z E X f / M q V 2 a 5 U O H D p 8 R P b s 3 q V 1 c V y p u G Z B R / e g 3 G h L 1 M 6 P R / I G d e y J r P Q H A a R V L X f Y k 1 f / 2 9 / I 0 d d y p a s 3 V Q r X X 5 N f + d 3 / Y 7 + i j O H C I x I e O X l u r 1 2 7 r t V A e v Q h r c i q K C s v l 6 e e e F z Z N j 1 K C h X Y 7 w x E R U W l N t h X r d 0 o R + x M F 8 i 9 a 9 m Q H L 4 Z q S U R o I S e F B s c S d h s x F / I f H B L K I i 4 v y R S b Y K T 9 O C z x m t p g M p V T e O X W z C 5 e o f 8 c r Y q X H d w 8 g L H v P 9 c v e z b a K n F w U A g u 7 D Q + 7 z c D s L + 9 E / / 5 I v 4 7 k l y h E D k a R m 4 I 8 g k I F 6 8 W i 4 t H X 2 y K T 9 O 1 i o V I D Z 1 k b z 9 7 j H Z v H q h X G 1 U J 8 k u t T B u V d S A C + d O 6 + 9 t V q o D D o + d j + 7 Q r 2 M c 4 n 3 x p 6 z Q W Q S F a m P F m 0 d D x u O V U V L d M b + d D r M B Z f / O M o C Y g g 1 y 5 O 8 7 1 S L 1 y 2 e / / G f 2 s 8 A n w w t + 2 7 4 v u h Y q K j Z B s p J 8 W l o 1 N T X r r O 3 C 5 Q W S k 7 N A L y o k l X P h G + A C Z u m / c 2 1 E X X 8 r 2 E m S B Q S A C D l J Y 5 K m j g m H C U R r a W r U 6 y T C 9 v C h N r E p A q 7 l O 8 V K Z X f I G o o h n a 0 M 6 u v r 5 e i x 4 5 K W m i q j f S 1 a 0 k 3 X N N I L x O / I i y S L x I 2 y s j I 5 f / a 8 x P r 7 l D 2 X K e F K J Q 4 G 1 F 3 O C 7 V a O G f m w l H B b w t Q + a j L p 5 T Y g B + M n u 4 E 7 u r Y i D H d b Q e Q 7 f D K q 2 / K 4 0 8 9 o 2 M o T m 9 c S 1 u H D A 3 0 6 e D k F 3 7 0 l v z P / Z f l 6 Y E a e b 3 5 N X 3 l O n 5 6 V X 5 y t F E y c x f L n v x B T S B n X d a D h G 2 L h i a k u 8 H 3 / u 0 V 6 a q s k j / 6 6 n + x n x E p X 3 p W U u O s i 1 / S 2 C 4 j B 8 9 J 3 f r n h B q c 5 V H F s n j J Y r 0 4 q q u r J z L L T 5 0 8 L a l p q R O x F W w m J A 3 q / b G K 6 C k 5 k k v U d S S k Y c A 1 x Z V O e g 2 x H B J H q Z M C f B d / 4 4 C S T L j 9 A f / d s H B Y 0 u 1 u V g Z n z 5 z T 8 Z 8 h Z S / T B o D N F l c 8 d v R c A P c 1 K u 9 s y U G Y g d + x d O l S + 5 n Z A 9 u V h j c B h G p u r J e M r A X 2 I w v s S u n 2 y Q N v 3 4 j Q k o k I M i C 3 7 s T 1 d v m l H Z Z q e L l 6 W C 5 d K 1 M n a 1 j S s h b J C 9 u T 1 B 8 p l d b v f 0 L y L 3 9 a 4 s e H p b P m 7 / V 7 l 3 4 y V v 5 D + g 8 k b / l a X Q m M G n k / g 6 J A Q g V u c D H J K H e 0 e J i A b 7 R L w g b L Z a i 3 T t 6 q 2 y d h 0 c q G U V L h k / / 7 v + r X c V a E K b l w 7 F N / J Q t e e E E u n X x X H n 9 8 r 3 Y k I I G w T y H P x Y u X 9 D V h r R F D W r G i U B o a G u R 6 1 2 K J d t Q y T Y d V i T W S k h S n v 9 f Y Z n R 7 R X P h O 5 2 V w 2 h b T y w P z H A 4 d f K U b N + x 3 X 5 k A f U P I h C Q B h w r g d h Q 0 T O I W j e u G 9 C Y H h N e 0 n g m 8 F n + t j t 4 H i r 6 + v q k o b F R f N X l x e P k U 2 U t y J W 6 m i r J W R j o u T M 7 k A E 1 I E m x v o D 6 + p 8 r C f X 8 + 9 + n 7 9 + s b p W 8 B Y l K H Z i U N B F / v 1 m d K a v M + W P H n p U f t 7 0 u K z 5 m q Z Z f 2 X J G o s J m J / b n I z w 9 e T b G x s b l n X f e l e 3 b t 6 q L O q o z H I Z H / X K o 1 F K t y L N 0 S p H n D u f L t m s f l W s D q Z p Q Z z N 8 8 o k n o u S r 2 6 5 I p H 9 M U g c u S m Z m u l q o l T o z g H S j C x c u y q Z N G + 1 v s E D 3 2 d k 0 w 0 G 9 K 8 g Y k t j h R q l Q k n P l y k L p 6 m i X x X n W z u 4 u x d + m t B g a e R o Y Q v E 9 S C e v 9 C j I Q b z I 7 c r v 6 e n R i x 5 v J B t B R U W V d s r E x c f q P E C 8 e c T s 6 G H h z B y Z D Q 4 d P C x r 1 q 7 W m x A b B C o h K r N X i p E T p F D B E b y b Y V / 4 w u e / a B w P F P t h T z n B G 0 n l J 4 8 J l L e I p C f 4 J s R 5 o 9 L Z 8 / O X y Y 8 O V M m 5 y z d l 0 6 o l E h c T 6 E g I O / u / 1 K 4 a J p d u 7 J I X l j T J 1 z / Q L a U D a n d S 5 9 r X 7 5 f l a a H v S P M V T d 0 + G W q + q t 2 3 X C D n J s V 9 U l h 4 n k V G 0 L W + t k Z 6 w i x t w a h S Y P f i N o m 8 / E 3 5 j Y z r s i u + Q c 7 K g P z e n k j 5 5 T S R v O S P y 5 A k S L c v U 6 m P 6 h o l x 6 g F 4 d N O C 9 R u U m o M S G s q a V L H E R a 6 i s 1 x 0 j N x X V 6 M L F q Y q x 9 T y n 7 z 5 k 1 J S 0 v T H Z a M d w 9 w f 6 y z R K 5 d L 1 K L L V G t o 1 Z d C r L / n f 0 6 e 5 3 q Z e y 8 Q P j k + r U i y X e k 9 O A J / v H L P 5 F H l O 0 N s f A Q L 1 2 a p 3 M W r 3 X k y J K s W I m O 9 M n B A 0 d 0 v 4 x b R Y b a h C A F H k x S l Z B Y k B / b l N I W J B + / + e b N U n 0 j x x L H D L / d u O W n D e w a O N 3 p V Z X l s i A H 3 d y S X g P D Y f L z E 3 X y k d 2 L t B R y O j U A B / a / n z g n I 4 M W A b / 0 d 5 M G N f h x Z G C v g P s R 1 P 5 k l J 6 Q V T s W S V h i k l y 6 f E W 2 u R J I n S B U s L / E O y a X L R V y 9 Y 9 e k 8 b W R T I 8 E i V / + u L v 2 6 + I v B v 9 l r S P 5 u j 7 U H D v s l 7 t x W P H x h l E d n h m V q b 2 r G J r J K W k K R s q b i I 0 s T j V m v J h U N 0 e J q W t Y e r 4 J w l N 1 W x k 0 7 v a v t 6 5 c 6 f 0 K u 2 m R W 2 q X U o F x N E U k b l Z 1 3 v p 9 6 o f g N G f F O u X 1 K G r 0 t L c K p V K s v 2 L f / k J / T p d b N e s X q n t M q d H D k n U 2 9 u n B y H Q O x B C E Y R G P T Q e Y S d I 4 u W 1 5 c u X z y h N g o E 6 w O m q L C A X w X L U O j L n n R u i E 1 M I R W 8 0 Q w o y l 5 F a z h q l 2 p p K y V 1 o 1 f C 7 Q d 8 z d 5 M L m r O T D f 2 X 2 4 / J v / r c 3 0 j h 2 k k C j S v t / 5 8 i Q + v 0 M 1 / x s f 9 h 1 S s d b P q 5 7 B p s 4 K R K 5 0 + v B C w g J / a X R A f t K 4 j q 9 + i S Q f n v j x z T j z / 0 q z + Q 7 f u O 6 P u g c 8 1 J 9 f 0 R O k N 7 S J G A h G I y K c i / i 4 p P k / I 2 q z d H W / V l e W Z n o R w t V y q X W h e F 6 c N 6 Z E 4 w c D i Q 2 5 n x A l m q q q s l X q l H B E 7 j 4 + P 0 I u P m 7 D i c p W x t e o W Y P i N u E 4 L H h 4 8 c 1 W E U J 8 q a x 6 S m 6 J g s z M 2 R o h v F s n X L J n 0 c p 0 6 e l e e f f 7 / e K C h o b F I L H O m L x / F W A F F G F B m d g o B U K t Y y h Y Z G M w s V f t L u a c 6 O Q 4 J b W 0 u T J g U 3 4 9 p 2 I j 4 + e E Q d 8 Q c 4 S f o K K L S 1 t u g T s e m 7 j w e Q q d z / s f u e T L v O P i f / d a H V n q v d b 2 8 0 6 r z s / f F T 1 n 0 X a E h j y I Q X z J 1 l r c t r F A + 3 / Y O V h O o k 0 7 s R P 1 S f j d D l L u Z z l 6 s G Z N u 2 L V p F O l k V o 1 O 3 U B / T F q 1 T 5 L T 6 J l K 2 M x 2 Z A C v A S S b A u i C r n W t 9 + f J l v U G Y 6 + 8 M x h O T 2 u K w t 9 3 r i c d b N m / S K q g T + R l + R a L N c v H C Z Z 3 5 c f D g E S W F R j S Z K M v A e c D w A n e O 4 m z B Z 9 1 a F T E 2 z K D Z 1 g X q T l G h q H x O I F p N j M k 0 W A G M 8 8 D + K i 8 t V i p G q t K V k + R a U 6 y O v N 9 u j / T 5 i u c O W c Z 6 5 2 i k l L y V K q u l U T Z / 2 D p f l 3 9 5 a i F g S U v 4 h L u a B e x 1 z u j T c d z O x I 8 U y z M 2 J N Y m x 2 c o w j S v o 2 4 9 V W j 1 8 6 D A k 6 w H k B Y 3 q g f i R d + m U / X c u f O a S A 0 N j d o t H 6 E W Z 3 z u N q l 0 x Q / p Y u U m p B v U T J U p 9 c 5 0 Y 6 K k H T W M S m U c N T S g p P A P D y P 2 J n b L X A C T x F m q 7 z V Q j Z I m 4 y E l U 4 R 6 K 9 5 j 1 E u c E s N D A 3 p i i K f e o S W M A / w R g z B 1 A n k d s W g a W n R 1 W Y V d g E y K F H U S E J l o N U 0 N 9 Q 8 k m Q z G 1 Q 5 9 7 f K T s v a 3 I u R r n 4 n W u 3 0 w U D 5 h E O y c G b I A i G T I B B i e 5 3 w 9 O s I n 5 2 j B p r 6 X R N z N d k u 3 1 t 4 w n Y x 8 O 6 A w k r j N q t W r d Q Y 3 N i F x r p M X i + 1 3 T K J 3 0 F o z 2 E V 0 X v J C n C L K 2 r V r d H Y 8 X j w K + K 5 c v a 4 X L Y 6 V K 1 e u y b 5 9 e 7 X 3 j 7 g R K t + t w j k N B D J x b K x x / k X q A e 4 j P A C q J c M S z D C E O L X W q f s C 9 K n A R j X j d z w l F F 9 K a a 8 T j H y k n x k s d T d x 4 Y 8 j u k 1 q k g E 9 y m v s f n 3 z H f x u 9 T N n h a u / d 0 Q G W 4 d k 4 d J K + c 3 P / 5 X 9 r K X W 9 a w L l F A s e l q v z Q Q y 0 z k O 4 / m j W S M N L S n M J L n Y C S P l s K X K W 8 O l T E k / 5 2 + Y q V j U C 3 q h q U 2 U D H O c V a h M 9 J c w G w V V B F f q A 1 W l l S n t U l d 2 R X v g e D 9 Z C q h v e O 3 M 5 w z 4 z r K y U r V I U 3 S z G F z 9 Z M S v X 7 9 O L e J w v V F j 9 1 C i T / u x W 4 V Z s z O B 4 2 F d p 6 V n a k c M 8 S Z 6 E v I 8 j 4 3 P w H y f r 7 T 4 y j h S h i c M 6 G B D w x Q n T B M K 3 I j m Q P S / f C 7 I g W G M 0 o P u Q Q X V n + d / d f 8 U z 2 b 7 6 t N 6 U 2 K x 3 2 y J 0 O k 0 p h S F U 5 m o C N I z 5 J f 8 t G E 9 9 Y G 9 k C R Q L m J L f b k s L 8 j X n X i d U o Y 4 1 7 V p e s 4 v T x 9 W K m X g 6 5 C T D A 0 y I e i A W p A x W e M G w c l c 6 a 8 + L n 3 9 / T o L Q J e s 5 + Z I f X 2 D 7 F C S o r O z S y / 6 R x U x 3 D h Y G q X 7 Y / B 7 M m J H Z b 2 r i I / 1 R i M X e j e Y J i 0 8 R 4 n 5 k i V L t H T A 3 Y 9 7 n N g T n r + f / e w V y c x I 1 5 W y v H f j x g 3 T Z s l P h 2 D 9 + b x g y A J M o 0 z U U Q j u J q W n h D L R b w M a d f i V i A v m 8 W h s q J O s b M t d 6 8 Z c D M C e 7 9 g 9 8 u u S O X Z C 2 v s i 5 d 3 k C 1 p y s A + 5 T z y d d P c s C 2 5 v s K h Q g b B h 5 + K 8 0 o D T 3 a O D + j P T 2 j i i p 0 Q 2 F S Q F L F r y 8 T I z K R 2 x 3 o M z g S C t 6 Z M 3 W x Q V F c n K l S v 1 9 1 y 5 e k 0 e f W S H t s v c I J u C m J U z C + L V 1 9 6 Q J x 7 f q 4 + F e G h y U p L 2 N r r h b H z J p o R 0 N b 3 P Q 4 U 2 c a K V i W O n 4 7 k T g w 2 C E C o w n u S l A o J u Z T s l J C b r 6 R z o m Y h F J 8 h g d g 6 m f g g L 9 B 7 H K Y A D A k l U X F Y l H 3 4 0 e 0 r L A T f Y t V k Q B H 9 p M H K 4 b H a k W p 0 1 J M m x V v C V H E w v p I + X S s v o A s X u W C l Q U o 3 W c k 5 g 3 5 j y E A M r s 2 G r / S g 4 m G T h b r p P i z R a L x A Y n a 4 X R b D U I J w X Z 8 9 d k K e f e k L O n D 0 n G 5 R q i P S g 1 R n u c J P I e z t w O y o g J I n j J v f V S D C I 6 0 f 0 u Y E 0 c g K v B n A 2 / G t r a 9 V k 4 k c y n c O Q y T g w j i n j + C G Z p g L p A 5 n 4 l y E I 6 x Y M y V P r Y p V 6 G F j i 4 I U D B w 7 r X Z E l O V s y g W u N k X J M 2 V n B y A T q B 9 V 1 V G Q C / R 2 1 O m f P g G t d X l G p 7 6 P O A X b q Z Q X e S a U t t l f R w G u C B Z I a O 2 k 6 M i E B T x w / O U E m y l P Y W L R 3 U a m L k I n H u b m 5 W n q z + F n g c 0 E m K 5 v e t Y 5 t N c 8 k k u M p B J D Y b / R I P g i 5 s K e Q U A a D g / 0 T 3 o 2 e H s t N C 3 y 2 w o K R y Y k 2 Q F V 8 + 0 b k v O x B f j d A g N O t 0 s W o C 2 E 8 S t M h j 2 x o d T H 5 O M n E 1 s W e W 0 R E W + v B L 2 N S f P n U x C I + d / a 8 T m B F J Q O m b B + 1 6 Y q z q 6 0 D 7 m x z N 9 j Z g w W 4 n a B s f d d u a 4 Y w o P Y L N Y 9 / D X 7 w w 5 d l g e P x d G D Y Q a h A 1 T P H a D r p u u 0 m H B P m W k z 8 G j 4 E u d A t n b N S o 6 I m V T / E r o H T m w e p z M Q 4 W o 3 p o p o H D A l R 0 y 8 e X s e r R l c n N 0 j s x A C f C R n p K V r d A G u U + r Y p v U H W 5 Q x p d 3 k w 0 O G U Q Q W z b c W 1 K K F L E T 1 W k + i a s m 3 a O z o m n A d O s L j w w J H v B k F m A z 7 r z C / 0 A i o d E s w Z Z E U 9 J H 3 K g N S k v Q 7 C z Q Q z O a S 3 t 0 f f n D D C A V u p t b l J 1 w g a W 4 m 8 R R p l E p d y h p K s e V n W / R l X P g 4 J g 4 S E y R / v Z m l C c t o D 7 Y D o 1 m U E w e H V I Z d d 7 a p a r K g u z t 0 2 G I h 3 U G W L C n T 6 9 F l J T 0 u V r P g x W Z E 5 4 u k C h 8 Q M a 8 D 5 Q E C Y q Y k p 4 R 3 2 q 9 O j 9 P p 5 e f p 9 T + q N l t b c Z H Y j K f j 7 b t D K e c u W z b r A b 7 Y g t 8 + L i D x X X F y s + 9 + 5 s 9 K R i s 7 j Y M F n O k q M Q g X x J G 4 G R k P j u u B 4 S M v I l A z X a B 1 C B A g c 1 E q O s b 2 9 T c / L M v O E g 2 Z K 8 K W c T P 4 I X X L w 8 F V X l U t q W o Z W f F F R c K 8 b n K + J l N Z Z l A I 8 a P B a 8 O y s n G f T U y M U o C W 0 t b V 7 Z G l b 9 k h d l 1 W k i U u e U U K P F w T W J L 3 + + p v y 7 L N W q Q 3 e P N z l m + 3 h 2 Y B + H t 1 0 Y A 2 3 p m + Q 3 Y 1 6 B a E A x 3 v 6 9 B k l N T a p h T 0 p N V h c D H X z c q F P B 2 w w i i G d Z f r 8 z c r K S l m x Y o X + 2 + 7 N u 1 1 J B C w O i G z w z z 9 7 R S f Q b t y w z n 7 m z g P y o d E Z D y A I y g C j N 6 I G X m p O 1 U Z o T F q + F L e n y I X m N E l I S t W e J o O 4 G V S e B x m B y 8 E C p Q t I m t m Q C W B 0 B 5 s 0 w b r D 7 U 2 q D z c 3 m c A y u 2 o X 8 N 6 9 B Q M T Z A I 0 H F 2 Y G a 9 U 0 C K t y k M U W h c Y s C 5 2 7 N i u n V L d 3 Z P q E l M 0 Y p K y 5 f W r 0 8 9 g d u O G k k L u a Y o 0 j 6 R l M 3 / f T S Z U s r N n z g e Q C X z o h Q / I i s I C + Y f v / q P O Y n f a 9 b c C g r n B Q J o d n m / I B C A T G w 3 w l F A m K A f o J 0 C f i M Z u v 2 d 5 u u 5 q o 1 Q J d k T T U v k h A o F X j 8 X L w q y r r d M t w I j t m L a + s w X q H k m v t w I S S x + f p s M r T T e 5 3 g e O U P g 5 o l W 5 Y P E a Y k e o b K h k e A N 9 m Y p o / d Y i Y w K L l 7 3 o B t K J s g i m X S B 1 s K n w 1 g X 7 m 2 + 9 + b Z S R b 2 T i 8 k t 3 L x 5 k 7 6 v a 8 o a G m T r l p n P E x 1 g q W 2 q r a v X H k N A 0 r h 7 K r 4 b l L I 0 q / e Z Y Q l 4 G g M I d b 0 x w n N e 6 U w w 0 9 4 f B n E t 0 J j E V M K S P 8 d j V D V 2 + 7 n o B f f m W 2 / L + 5 7 2 X l Q z g d 3 b e O q 8 U K o I t U w R C v X R J R y m B T s 0 O X Z l I 6 v t Z 0 J P b S L b A h X W q J V u c N 6 Q V O T 5 k e / n l l o G 5 P e d O H 5 C n n 3 u W f 0 e F j i z e j d u X K f V V + w c J N f F i 5 d 1 2 2 S u x Z m z 5 2 X t m l V 6 U 6 A K m S y Q 3 J x s S U 1 J 1 v m p R l M D O D C w u d A s k J 6 8 x h g m Z / z V j 3 c G M H L z V s i k Y V P S t I t y T n p 7 E I E d E j f W I q m 9 J 6 W 2 7 L L c v F k m J T d L A y 7 O 7 c B r / l O o Y H F O B 8 j E x s h E l t m A 3 5 a f n 6 + 7 N x n w P e 5 O w F 6 g v w U Z G M H A 2 E / I S p p S M D I B 1 M D n 3 v + c V j / p o E u z S z 1 u N C 5 B 2 6 s H D x 6 W N 9 5 4 W w e h O Q / 7 D x z U d V Z V V d X S o 9 T X h H i m j P R q 4 u G p 5 j e Z 8 6 X H 9 y i p C Z n 4 1 1 x L u k A 5 4 T t 6 + M A 4 W c J l H f G 3 T i g F d i P q d Y 6 4 E j Q f V L h 3 Z y Q U x n Z H R + d E 9 6 F b h X v O 0 2 x w T O 3 g O 2 d o Q 1 z T E S Z F S r 0 n X u Y c I B 4 q L t R F S o s 9 x R J g l 2 E a k O a U H j e 1 T x + L 9 f y F S 7 J 7 1 9 T u R z i / S K a d q V 1 0 M F y / d l 2 a W l o l K i p C 2 U W d W t 2 G I h H h z M O K 0 R n z k J R h D G v X r l K v W E 1 e U G G R m K Z A l u M g Z I H r 3 A m e N + V M w E + v a l g 4 0 D x z H G Q 6 4 O H r m s F 1 / K D A k I n 6 H X r D 1 6 k b 6 g g 1 P P n 5 S / X O G E o g N x i 8 c s j m E t j N A L v Y 6 X g K F b m J I 5 o 4 B k h s N u u W y g s 6 S w N P Z F O P t X m z 9 r B 1 n G T q d y Q F s F h J g 3 N m b M w G q 1 a v 0 s P S H t m x Q + c g M s C O T r K o f E h U y M Q x 9 P T S x Y k Z u 1 H a X W 9 S 7 X Q S s 1 J n O Y 4 p U x v V 5 3 r V c f F 5 4 l Z A M w D 9 s T U y c M z + b I H b / J I 9 U 5 d h 0 w 9 h u Y R z c 3 J 0 i f a C B Q s m L t 7 Y y J h u 8 B m s N m g m J C U l 6 I a W d x K m Q e U R y u R n i Y z 4 M Y k a C I x X E X z 2 9 1 j P k R X P W j G q Z d n w K n 3 f 3 I 5 W R O m p 6 4 D F j N 2 0 f / 8 h / f h 2 g I Z A u + p F i l Q Q 9 I 0 3 3 9 L P s 7 k Z 5 w W a R G Z W l q 7 P M j D q H d e P W i r a T t t P S H J q q v W 8 U i l b W 1 p m D u z e C r p d G c x e u B / t L H V e A 1 Q 9 L 9 e t t j W W L d W 9 8 0 g y Z a o g x v N s Q M w m L S 1 V z p w J r K m C r L c L q o a B K U b k K w / c w i y u l f k L p L v y m J 7 1 x Z S W g r R B W b J k k W 7 p z H m a h E 8 H U d 2 g X / n L h 6 r l U n G 9 7 s H + 9 N N T J x H O F v T W I B G 3 c z h R G h u b J F 1 p D N h u 2 F s m f M E 5 L C k u C R q a Q F p 6 d a S l 7 0 p a e v r c E A o X 6 d K 0 y b 7 m o Y A C u Q V J s 1 t I 9 z o o 9 D O g z R T T H 9 x g N 6 N I D e A p o m d e b W 2 d r j W a D U g Q p T c 3 K T g H D h z S A d u a m l p 5 5 5 3 9 W j L e K n o H r d W O Z D A E p T n / b H M z + Z 3 P 7 l o l p w 6 8 K i P d t b r V G B M U q e u i j 4 X b j v J C c v Z y S c l c L J m 5 y 2 T U P 7 t 4 n R d w J j Q 3 N U m u U m n p q M S m d P 3 6 D d n t a B C D 5 2 / b t q 1 S V V 2 j u 1 U B p A / X p 0 l 9 l j 4 a 5 5 S 9 h 7 R z g s x 2 M O E 2 R / T O d o N D j D O i k 4 8 x N Y M 5 T p l K 3 F e 0 h e n C O T d I Y l f X y T g F 7 z s 4 p V N R 0 Q 1 P Q g F a e r k z C l A 1 c A s z n 5 b F G A z E f m 6 W l u n G J k 5 Q S 0 R 7 K 8 D F Z p 4 T Y 0 S d B j M 4 f J g R o 7 G K z I E O K E g + p v b X s R F l f K v F g c c L a V o 9 l C u J G U u V G j e q h 0 H c K l C r B g Y H 1 P d O u s Z R 7 2 Y C C b a M L g J 4 D P W A 9 R D i W 1 5 o 6 v Z L y f U L s n D 5 Z i l p D p e t C 9 r l 4 t k z s n f f 1 C k c 1 6 9 f 1 3 F C 7 K Y a R a 6 l S 5 f o b C F I i Z R D s m G P j a t z N j p i e f 6 Y W z Z B K K / p g Q a k s G z K V R J I 2 U b 8 I N p U G X D t 3 U R E z P N e 9 O B q e y Y u k w g p 0 7 5 f 0 d p Q K R s y S Z K 0 h D 4 l M M u D T L 1 g U T t 3 R Q M k w r l z F 2 T z 5 o 1 T S M V r B H R N / M S N w S F 6 j / c E J L C i t p S U l C q S b t Y p P C A U L 5 8 T D V 1 W 5 g P Z 5 X t D H B 7 t B Z w y e M 2 Q y i D Y p u s F M u v X Z g / r g R J b b F V 0 t v C q z e u o O i 8 f 3 J W n y y 6 8 g F T i / C 1 f v k x v d t j B x k P b 0 j U q R Y 0 + G R i P 1 f 0 6 8 I q C g M D u g Z t R A V 1 K D U y k H 9 C c w 1 3 l 6 Q V 6 y O 2 y e 7 G V t 9 I w M b S T N 5 / B R e f i z 4 T z 5 8 / r X L h g o D R 8 a d 5 S W Z B j R e B R v + h N 7 m 6 l 7 M a b b 7 w t 7 3 t m a s C X V J 5 G E n A X Z G v p t l 2 p N K G C o k B q q A C l + q F O Z H f j 4 M F D s t c e + h a K Z A o G d z g i V A T 7 m 1 R J 7 y s I / E 7 6 V t T W 1 i u p f 1 X e / 9 w z E z Y e O Z R I f y S T 8 / s I L + A R 1 f e t f y w w s M p L 2 z B k A s H I R B 8 5 J 4 h J 8 U e 5 Q S b E 9 C O L e 2 V z e r 0 + K a G k p c w 3 B B v t 6 Q Z z b a f D z p 2 P S k R k h F Y 7 D h w 4 q C c 7 z E Q m s G L l c v t e I H D X r 1 b q 4 O H D x 2 Z F J m C K A l k X N M 8 s b p p q k L u B M w a 7 g x l V B F f x q B k y 3 S 7 o X T g b I F 2 n I 7 A e h N 4 6 + Z v Q B M i W W L R o o T z z v q f l 3 X c P 2 q + I H n t K + 2 f n 9 + 3 K H 5 x o 4 g k C 2 I G r F I M R o L c S 1 G P x c 4 L Q 8 c 9 f D N 4 2 m R E l B p D H O U w A + y p K H f O N R q L P P i U q I y R M v R 2 b i s R M 6 n V Q K 4 E H n + c N Q p 3 5 y x B p Y / A H A 0 1 R G E e D a k g w M h T Q L H 8 6 J C f d W k M T 2 j O b u F m V r c J 7 g Y V Y W l a q n S I 6 b h M d r T c H Z 0 r R d I s 7 F N D 4 J 1 T Q B Q q V d S Y 4 K 5 g p x y B e h W q K X Y S t i X Z w X K n K 0 V H R u t w / O n z S + c S s Y e d Q Q M + j g 0 Q Y g 4 i y G 8 U l + m T S t i k u J 7 T U e H T V M 4 6 W W H Q s 7 R z w S f t g j J x p y p a a z j C t S m B k d g / 6 t B r J t E I Q 2 h 5 / 9 8 G 5 m A l e 4 2 i 8 w G J D j Z s J T C S c z k H h B A R N D J I L Z x D i V w W A 4 W 1 X T r w i q f G T P w 5 S 0 F u C J i m v q R u L D V c z v 2 t Z / j L t g m Z B Z i u b g 5 4 R q E N 4 C W + X T M D Y K t O B N m 0 k e I d q s x t 1 D S Q k p S u V + 6 T 9 S H Q S 8 4 Y N 6 / W Q 6 0 2 b 1 s u a N a t k v P Z d + 1 X R E x V N I j n w 8 y N p S W W A D e W 0 o w h M H j p 0 R G c B t / W F u G L m A G G + e 4 t a z p M e D J 0 l b + n d j P O F R A 8 G d r 6 6 u u C 5 a w Y Y x S a o O B P w H H p V 1 N 4 u T p 4 4 p e 2 I T b a n D a B Z 3 C y v 1 s 8 / p 2 4 s t q X 5 S 7 V U d Q K B 2 e Z b p K s Q 6 D E y F 5 i J J P z N 0 5 W T 1 R K h A H s f o P p B x F 2 7 H t W h D E C 2 v Q G 2 F M 6 V R 5 X U T e w 4 r O 0 v N 3 w v n + i a W C q c K J P M y G 5 b G F s h G f R B C w v T O r F p P M h B s 9 v x 3 j e u j E t k E C / J 7 Y D v n 0 G D u e f g N J i p x G X C B c V 4 / I 6 R 0 R G t M g C 8 d M u W L Q 2 o 6 W G E C l 1 z k D S 4 v A H G L 0 V z M 4 G S E K Z q G A + a F 0 i C Z n I F t k G o I O C M / c O I F y T l h b o I 6 V M a B R z f m E s r 5 + k v 0 E m 1 s N F A 5 h o 4 u w w J n G D 4 3 9 V Z 1 G I F w 8 b U G v 2 b 3 S E H 0 K Y I l a S k F p k q c O N A W W B u X w C h 3 O h q r p C P P G Z 5 m g g c E t 0 n 1 w l 1 B Q b T j n Y g L F P K O q 0 v d Q 8 G e 5 B g 4 i U Q w q h p p B f t 2 j V 9 r w P e T 8 4 f F 4 c U M M j m J o b z O 9 3 g N Q K O X m N e D L h e e P p m 2 z s P V Z / h z j h I q q u q 9 d 9 a t 3 G L X G 7 L 0 q 3 Q v M r 6 6 X R 0 o f b 2 u w 3 N B C 9 v H 2 E f w j + 3 i / y o c s n O S A q o V y N N D O e Q O g W 6 d q q v r 1 8 + / O H n 5 W D Z 5 D g g M C 2 h D P r 7 e m T 1 o i j J i u q S 9 u 5 B G e z r 0 A O 3 I N f h s i g Z v I P t w u a T p I p s 3 C / 1 d b V 6 B 3 v 2 u f d p + 3 O p k l K o e F 6 4 e s X q J / H k U 4 / b z 4 g c V u r i Y 4 q E q H q o F x j 6 3 I d o X Z 1 d s l r p 8 A R h u a i 0 J m C I G W 2 N y T 4 P R j q K A J F 2 o d p j B u 7 Y E W B R j f k i N K n M o i Y x + m Z z + I x 9 N e Y S X g M I K E E i V n W 7 w F v r U 3 b S + m 2 7 t d O s p r p S 1 2 s Z i U W D F o Y H Y C u W t E V L r c N R E x K h n P C N D c m T K y c N a p r T 9 4 a Y l u L H k z f u 0 4 z m 2 s Z F W C 2 H 7 w e M K Z U u s f O o 9 P U P a E L R L c i v f u S y g n x t 2 G J b O Y O 5 7 P b U + L g H J f M 8 9 h C d f R g V u m n T B v 0 8 n l Y W N o u c f 5 2 e M 0 h Z e r N U E 9 E L D H h b X r D M M y D s B s f N 8 a L u o b b S 0 c i N + v p 6 O X P u o s Q V f j g k 2 5 L + g / R W n 0 u s y B y W R X Z W v A H T R Z g y M h t Q W k I 2 v B s r Y k q k q K 9 A m U E + 2 b i g R y L G + 6 V P k v W 8 K 0 D N F f 3 X 6 7 o j A y r Z Z 7 2 a x / 2 R 2 h 3 5 2 i W a p Y 9 K b w h x P n Y S W L 8 8 u k L a W h o 0 m e j I c 7 + Q C f i V w d q T u l e n F N F v Y c + e X b J 3 3 x 4 9 m 4 m d j D 7 c q F 0 G l K J D J g j E e a R w j a B h v 1 I l k p I T Z d W q V Z p U B k Z K Y H c 5 y Q S Q P G R K B M M 6 e 6 r F T I B M B C / B 2 X P n P c k E I H D s w k c 8 y c S 1 p n U Z X Z Y M 5 p p M w K s d w 2 z J B L z I Z C F M x s d G 9 W 8 8 V x c v D e 2 D m k w j y t a 1 H E B p 2 r d Q 3 B x 4 H G G f + M w f f 9 G + H z L w A u 5 d N i D d 6 g L U d f j E F x 7 c g 1 O Y M a w N 2 N w E J n S P y 5 K c V K 1 7 E y z G C U K / O G w v 3 I 8 E e w v S R / V O w 3 u a 7 Z q Z + Y S y F r 8 8 v W O p + m 1 + b b t w 0 r m h 9 u E x Y 4 b S 6 T N n Z Y l S B R l O 3 d T c r F + H U N g r N G 9 5 Z M d 2 / V x R U b F W 1 a Y D h M S 1 D d H Q + b 2 8 g s d s D 2 C q e g + e w 8 q K S k l X N p t B V 5 c 1 0 Z 3 B 1 t R r V V f X 6 E 2 A e J k X m J f b 2 X B D l 6 U Q / t i y c F h n 0 9 C L A m n E t W 1 S 9 g y D D u 4 k U m L H d E q b g T N A e z v g n I Y N t 0 u f f / I c d Y 4 k S k 1 T t w y 2 l + v z O B S e J i e U d u b e U 2 a t 8 h m w + N c t G J Y Y f 7 + 8 e q 5 P E t K s t l Z M O q e A z O C R J Y N 6 5 D 0 9 2 x Y t W S o H S 2 M 8 D U o 3 m h W p L q k d 5 5 Y O 7 h 7 A I z k t e h 4 S h n 1 u b o 6 W I k e P H Z f H d j 6 q X 8 d r S g K t G S C G B E J C t b Z S i J i i P 4 e K 5 u 5 J 5 8 b l S 1 e 0 L U X y J q R 1 e q Y I s B 4 5 c l S e f P I J v U h + 8 Y t X d W 0 R U v P c 2 X M 6 D Y l 0 p C e f 2 C c 3 F H n X r l u j i f y j l / 9 J P v 6 x j 9 j f 4 g 1 U T + N E 8 c K d t q 0 B G / L j d t r Q i U r i T n i e b / 9 v c q 5 W Z 4 / o H i t u k P j A R n H R r v 1 z e s b B L U k o w I F D n M b O U X l s u U 9 W Z P v 0 7 n S p P l I n C z a V H J G n N m f r D A l A k 4 x K Z T N s K Z g + + G i A 5 A r z K f 3 2 L s a + 5 h Z j k p e d o N U z A p 8 s Y g Y 7 s + t D H h Y + a S w 8 J m b V N h A j i b F h e s Y x H i T a a 8 1 U K t + v P g f x C g u X a 8 m G p w / i s i D e e u s d 7 X L n N c B z S M O V K w q 1 K o l L n y T c w u U F + n h o t I l 0 Q 4 I N D g z O 6 F 6 H S A S e L y n b k O N 3 z t h F T Q o 1 8 f V 2 o H 6 S r i 4 m H a 6 y P V x t 3 k O S q D b v 5 t u U j A u S x n R 5 C W 5 4 Z 0 w 2 w q 8 E Q 1 u E n o E F U G / d a m 8 w B T J k D I 7 H y o n a F B 2 4 M 3 l + 5 S 0 + S Y m j Q a F + q M G J p m U U x v V 0 W Q L 8 A M P 4 y K E 6 3 V G J X W C + o a 4 n X q u u 2 B u 0 t r p y 5 a q u V 0 K 1 c o K M c N Q r m p u U N D N N j + 4 6 f R L p G F P p B c 7 j F W U X Q Q w A c U h A P X L k u M 5 i Q C o 5 p R t k Y T B 0 W 2 v b t E H n v j 4 m U 4 Y W h E 1 I i J d t 2 7 d q C Y u n k Z E y 4 G D p 7 W d E h A o q H 8 7 Z n j 3 S 2 X I w J W 4 z K Y B 0 J T J 9 n D l 6 g E o L J 4 E 8 b U j 7 3 1 u H z R o i 2 G f t d K P B s X C J X 2 K p N k 7 s 2 v W Y t h X w 6 b O Q U B t M s Z 1 B 9 4 A 1 m L m i s l I W 2 G N T 9 i l 7 j R 1 2 P o G T j Z H M N A s W N g H x A l d D R 0 B K F 5 s N T p s m t b N i v 7 D h D I + F e W Y F 4 M B A 4 u G B Y y E b 0 L W V k Z l E + S k z M C M r 3 W B g G n 3 w I K Q X c n K y t W e R R j C h g u O N j Y 3 R z f r Z C 5 0 q 0 N 2 E y f g Z H Z 9 6 3 m Y L 0 u V e f / e U b M t q l P 7 e 0 I c L 3 L L K N x P w 3 9 N b w A l 2 S V Q d o t D o 6 h R v 4 V V y z v w x R i b N 4 S E b i x H O t p S e k F 3 r s 7 T h W 1 V R K m m p y c o g v v d F V / 9 o h F Z H 8 t P H 1 D G n 6 J g Q 6 q 8 B g 6 V x K E A q J r P X j y + T 3 v B c G Y t b o m v J T O N J A 7 K 3 2 Z h Q 0 Y z 9 Y j Y b Z + N 9 n u P G 9 x r w m M W P h K K s P F g / d T 5 j p B h E m Q l 8 r 3 G G 6 G E R 7 x F a l X l w q 4 4 J E r i R Q P a p 1 E j M W C z N p W d k 6 4 p k q e 8 L z I g I h j t G K F Q Y 0 + j D C x C K X d K n F F F U D C 4 K u y 8 X h o t Z q g x m o 5 t j w G M f R E V G a H L V 3 L w i O 9 Y t l L z U E b n Z x G f m 3 i 0 7 l + A i 4 T o e U r w Y l Q i 5 1 J i g G 0 p y 8 V u G l G 3 Z E a 3 v 6 0 5 A D g I Y x I Q r e 1 K 9 V K G I K R F x s i A t c J F D g N L S U h 1 8 N D h 4 4 J B u E Y z K i b Q 6 c f K 0 O h C r r B 1 7 D l K T F k V M q b 9 / I C A P k K B x d 3 e v X L l e p l P Q n N 4 + N j k 2 R T J l I C c F l U w P A d g W p p v R f A M J 3 T g c 2 L w G h q 3 h D 5 S r 7 N 2 Y r T d 1 n g 9 G V v q j j N l S 8 Z a 9 f D M B x j t L O I I B 9 Y X k S k D D E n Z N 7 A K 8 X 5 R i 0 3 i Q + T v s 5 N g a 4 M L F i 7 J h / X q t H i W k 5 c j Z 2 t v v N z B f E B c 5 p k v R 6 X P n R I 8 6 T z g T 6 N 3 Q p 2 y w 9 R v W 6 T o o w M I 3 E s Q L O D Z w Y t A R K C 8 v T 3 s L M z M z 5 H h V g u z O 7 1 f q J D O B f d r 7 S G M Z 1 P X F i w N z D O c q S + G 9 B j O H 6 Y 1 C r B W V m z X M W s Z j i e d y J t w R Q u E 6 Z 4 j y T M C e o l X u M 8 8 8 r R + z M x L Y z F u a p x + T m I l a g x e K i 6 7 7 K d w s 0 / V B E I 6 F 4 i z 4 S o 4 L m 5 c O j N k i a q R V l q Q i b Z T A U l K b j A z O E V 4 8 S M R U C K S + a W Y f C i 6 c v y g b 7 a w M U K Y 0 h H y H j T Y 6 Y l 1 P r x J 6 n F G U 4 N w v M G E d W j i g F R B z J b N 8 u v I T w k g k 7 c 5 I K B b o b I x M V I p t W U 0 B + r w b S B 7 a 6 6 J m c P H J I g B 0 7 6 F 1 r n M 3 p R c 3 Z M p S O y a q C g u m t r p S c h d Z 3 i 3 A 8 e 2 / G S 2 P r 4 m V 2 K j 7 n 1 G U o q s z r e 8 z a Z 7 C Q s 4 Z 5 y l K S Z d h t f j p j B o q + K b B I T 4 b I V S w R q h T S O Y F 3 2 X Q 1 W l l e b g T f i l 3 m E 2 p x H w B 6 p / R v i F S l H 9 E Y v q u S 0 d 0 Y P Z I T n y f + A d b J D k 1 X X q a y 2 f 2 8 s 3 W Y / P 0 i k G l c 0 b p b A A M X 6 S I G 1 1 K 0 n D B G T C 8 c e N G 3 X K L d k 6 0 1 G J h d L R P 9 k T b s m m j d v c y K 8 i o M J D J j G c E T f X V 9 r 0 H A 2 x a S C e l Y O i g L j Y U F 9 8 Q g N d n A z S F a O x T d R 8 y Y d s G S + h 1 f j c L 7 X 4 k E 3 C m N t G c h s p d N 5 n A q h y / L M q M k + j x b h 3 3 m 5 F Q 1 m 4 Y G m h i C D D i t m 3 d I k u V 6 v b z n 7 + i W 9 s 6 w e u r V 6 / U 9 9 H N i a F Q C T k B d Y 2 4 q P V 1 N X r a t h f o M c 3 F J f N 3 Q e 6 i W + r B P V + B i s e N p c w N + 9 K k l P D P d P a S F 2 g 7 z O e G R p V k U g Q Z Q k z N g P f S m 3 c 3 Q F W 5 C e A S 0 l i / w N u E u V g b q W 1 7 N D K c N T O e e T w d o Y C g G k 0 M 3 Y B U z P t x z p D F T Y 7 0 C o b k 5 F R N l r H Y J d o w 5 L 5 X 8 0 Z 2 Z j P u n q g 1 r v o o 9 e P J s A j t q O c H + G 3 B o G S V U E l q t j 3 U P u f j m c C 5 R e 3 W o z D V f c j J w q B x o 9 d 3 0 M b s r W v q m t i P 7 1 c s T B q V K 4 7 a K g Y K e n V 8 o v 7 L O W R j d l v Z N K C O 3 + k y Z Z Y O 4 0 P I W I b B t L 3 F T U v b 2 5 M n T w e 4 e L 3 A R a X D J 3 E p i I O R 3 W 4 P x g 4 G s / C + 8 / f f 1 r s K c E b N 3 e u S x f d 7 v / N b U l U 5 d W 7 s v Q R 3 R J 6 H 3 A a H B r U k Z 7 P h H K F e R 6 r z x u 8 M d U P B d u K z f B 9 j c r i F q 9 2 R 8 0 8 Y w 3 R P N a A n y H T J 0 P c L k F D q t M i w Q 1 i j r T G z 2 L S p N i A j x m B O v X y 9 7 b X y o R 1 p c u z o c d m + Y 5 v 2 P H n h j d f f 1 K U N q H 6 h w o w V m Q 7 x C S l a 3 f n r r 3 9 d f v v f / 3 t 5 5 d V X 5 e L F i 7 q L D f E T p m B A I u Y F / c a / + 0 3 d F P 6 V X / x c V q 1 a L f k e W Q z 3 M p D C e N 6 c j g M I Q H x v N h h W n w l X n 2 F 6 h F f P b h Y H 5 7 6 3 u 0 O q 2 q e W K 9 z P g F B K a M u O J U O 6 3 M g A d d e L N B B u z i Q U G e W J f V e k t q Z W x z C 8 y E S q E W 5 y S g e C G b 3 B U F d T Z d / z R n W H t Z B Q g a j r u X L 1 i i Y T w e H e 3 l 7 Z s m W L z t D 4 9 K c / J V m Z 6 Z p M 8 x k k J 4 d H R G p v H D c k C Q 6 K 2 Q K J N D w 8 5 E k m g K R j k z p 6 5 P j E R I x b g X N B z h d A J n C y M j K g q 3 I w C Y R 5 N G c S C j b j a s R j 5 E U W S h P Y P Y O l + 8 8 F I q N i J S o 6 J k D d o Z / 2 V 7 / 6 N f m j P / z D i d 2 b H 8 x 7 + B c v 1 Z y c g P c A z H h F t c V B Y X 4 T F 8 L 5 + 2 c C n 6 M y m M r U 6 X C m p H P a n n z T w Z z r 2 8 V s Q z h z D Q o M F 6 e M T h t z u y 0 J l e X I 1 Y P N S I l g k q e i o u q W y d T W O j m F f D p A G O 3 x c g D b 6 / / 5 4 z + 2 X r O f Q 4 X B 3 m B B h v t m 2 Y r 0 H g I S C S + p J h E 7 m r p h U x m E u o h H v d K m X e i + j e r q u S A T e C / J B C i a h E x 4 l B E e j E 8 1 M P v R b U k o r 5 3 H p G 4 4 g f 0 C K T L s j p x e 8 4 C m A 2 P s G S A 8 H X C f Z 2 T m 6 t x A / o f q x x H a v 1 N j V B F I L 0 D 1 L I T S V b W K g G R 2 z 1 e w z I 0 D B k A o k y H B h s F v Z p O Z r h x k V O 2 G f M + 4 I m Q w 2 h D Y n S 5 T I B S Q 8 + a s L 5 r P 2 J l n t T L j 9 z h D S 7 c l o b y Y e N r R M d a A N K H 6 h i Y l L a I n y N T U G K z R 4 7 h 0 d 3 X a 9 y 3 0 9 s w 8 D t K k x k x S K J B M u I c h k E U 3 y y 4 A Z l r G f I V 7 0 4 Z M S G B I h A S j 5 N 4 r u G 6 A 7 Y W L v H 9 w S J 0 X s i 7 s F z x g 2 m X f K u 4 X M g H q / 2 j g S T 0 W G w 3 T P R i q c E d W k 5 c n C C c A j T L x R F E O n 5 m 1 Q B n D l t s X c p X e L L H f 6 Z O E x K S A R Z C h 3 g s a 6 m q 0 O 1 6 r a w 7 V j g U U n x C Y 6 m Q u H e 8 d V a + P j P n 1 v 8 B y B V s y L N Q 4 2 3 w B v y b M H 6 a d D e a X a X X Q A 5 w B Z B O e w t h o E p B F B p X N S V N O L 8 x F e f n 9 C r L V 6 a 9 x R w i F e 9 W N J Y s X 6 Y Y j x E y I S 0 G k 0 d F x O X X q t C J Q s t T W N d j v t G C G A D u R n b N Q f T Z e S x e n Z C E j 3 Q n U n J u N L V L T 1 q n f i 7 s d t Y i F B i z n h L I 3 5 q / 5 N C t Q W 8 b m Y W 0 h T p B x M b k x 4 d w g b U y J N o / 3 i i y I q J M x v R k 9 R D D M G a H c T q K 2 v q l f j V M C 9 Y 8 L f O L E S W G c P t M Z e N 7 t z I h Q O j 8 2 Q C i I c 0 z F A 3 / 7 1 k k 5 V F Q p y z / 3 V b l Q V a 9 3 6 v r 6 e v n S l 7 8 s 3 / / B D / R 7 R h S Z v f I p 8 E b + 0 4 9 f t h 9 Z + N u / + W v 7 n g V c 8 U c O 3 / 4 Q 5 b k C Q f X p Y A V 9 r V Z l Q 8 N D m i z Y j l D M q L 4 G R j V m S h 9 J z E j 1 A b U J M n W i c G H C x H T 0 h / D G 3 L n N 1 c 3 9 R d N 1 N + L i E m Q 1 N U 6 o g u c v X J D F i x b p Q O x s M K Q u O D l / J r D 7 7 Y N n Z E f B Y v n u 4 f P y w c 0 r Z F d h n n z z x R f l X / / a r + k M g N / / 7 G c l J T V d L x 4 I t D Q / X 0 u t D 3 3 o l 3 T M 6 h e / + J l 0 2 O X 5 C 9 X x t D Q 3 y w J a Z q n H z G h 9 8 q m n 5 f i x o z r e l b t w o d 4 M P v N v / 5 1 9 N H c f p F t N B / M q 5 x z 1 z o y 9 G d F 2 p 7 p y 6 r H Z 0 L Q T Q 0 s u S 2 I Z m G x z t 2 O C t 9 h f p 0 F T n k F v j f G B w J x J K K 9 L 6 h w d 6 g Y q n 1 M q s a A Z b U 8 5 O C 2 u 6 J l Q e j M w q T Y Y w h V J u j r b Z X h k S O + 8 4 W F + K W 5 o l b y M F F m 3 0 O p L Q f u s H / 7 o R 3 L u / A X J y y / Q u z Z / / 9 n n 3 i / 1 d X V S W 1 O j S / K T 1 d 8 H S / L y 9 D F B e o j E e 4 p v F M k T T z 4 l F y 9 e 0 O 9 Z s 3 a t 7 m q U n / / e Z V m E k r z M u c a W N M F 2 k 1 x r e f 4 C y + Q h G T G p k R D 1 Y S e Z A A 0 u 3 a 0 P H i T M a e q R G w T i T N 8 0 N + g A R K E g E i M Y G I 2 J S j g d h t W u G 2 E T 0 0 g o r d K M s V B Y P C 6 V R t 3 m y h G B h P v K l / 9 c / s M f / q d p f 8 e d x E z S C a C 6 k e M 3 H f g t v I 9 y e f y g O C v 8 v k m V M J i E c o I y c W 6 o + 6 Y T 0 Y O G O Z N Q X i A Q F 2 w u 0 M 2 y y h k X Y W f n z N 1 m I N Q k J k 1 p 7 A B D J q T W n d g 1 2 N n / + D 9 / / j 0 j 0 1 x s C 5 w X 1 G 3 + R W I T 1 s B O o g + 9 O z F 2 O q T F j m k y A d L Q H l T c U U I B M 7 m u x O V K H 4 9 K 0 + r U d K D 0 Q 2 e o n z p t P x M I g r m x j o 5 J 7 L I 6 / u J a a s a F b B n i 9 w 9 C j Q s 5 b S E n + D R 2 F R P r U Q m J R 2 k d j v N I O p L L A X H e Q + o s T h n R t j K T / w 2 m U / X v d 9 x x Q h l U t o d N Z O m y 8 F N j l K o 2 w 8 6 + c u U K 2 b Z t q 7 T b D e x b m i d d 6 5 0 d 7 R O 1 U A a 4 0 j W p e u p l p G K / j F 5 / W b H I m R 5 C Z o T 9 4 D 4 A 0 p l y d 5 J j I Y T z N i m r c Z u H 6 1 I P H A 7 G I c F / h 5 W d h F R i A y L j n O v B J q d t K v V / p w e Q U n f G 1 j h B H w X m 7 z 7 E J O 4 Y o b y M Z Z 6 B V J e v F s + o 0 z v x 7 L P v 0 0 H h 9 A z L w Q B 6 u g P V Q d z C / A U W w W j F Q Z G B D h l 8 5 b d k r N a a l 1 p X X y d / / q U v y f e + b 7 n N b w c H D + y f U b r e D Y R F R O p W A n j u + N 3 O G 7 w x L m 9 u P D Y 5 j A R u 6 f Q a G R 7 m k u W c Q e u 6 E b P j N e x N q n i 9 S t 2 9 p g g + 6 L i j T g n g l b 9 F C 6 z N 2 Z 3 a 7 R z M R U 4 A m K F W d E K i z z b e J 4 K 6 T q D y Q a z U N M a W h k 8 4 J U a u v S z h B c / J a N 0 Z 8 c W l i T 9 j r X z z x W / K R z / y U X l 7 / y E p u n 5 N S z L K 6 H G 5 t 7 a 1 6 n G d 3 T 3 d k p G e o Z 0 c B I t r a 2 t k z d p 1 c v 7 c O c n I z N A k y s 1 d q K t b P / X p X 9 E u 8 / c a b F x T l / o k i D u Z P D 4 u t C a J + h 3 B N j T n + y G T W R y v n J v s 4 W G A I C N J 1 A n K x p 2 V r g 8 a 7 r j K 5 5 W / x d h Q 1 A v T n d Q N M 0 e J J p c 0 z K f N c L T H H F 9 U v s T E J L 3 7 V l e W 6 + w K 7 C R f + g o l p d 5 V K 6 J L / O m r 9 X v X r l 0 r r 7 3 + h l y 9 c l n v 0 q g 6 N H 1 J S 0 / X J P r Y x z 8 p y 5 Y V S G J S k u 6 u F J + Q I F u 2 b p O t 6 g Y + + M E X t H v c v H a v Y D Y e S / N O z n 2 w e V K 2 R q i l 0 k w 7 r X m v E w 8 y m c A d l 1 B e Q E K R r U u J / N 6 9 u + 1 n J 3 H 4 8 J G A a X 8 t L U y L S 9 I Z F t M B C c W 2 6 T b C k U a s p q H R u 2 Y y 3 l V M 5 z p 3 S h w 3 h p W k J X n W w K h 7 2 F R k X z g 3 Q y 8 J t S p r S H K T A h 0 9 w d z q X B I v A t 5 v e E 9 W G P E N s G L F c r 3 Y 3 9 1 / Q D d W p J E l P S e c v b 8 B u X i d n d 3 a j t L k s H G 5 r M O + N w k n m X i n T o j l Y k 7 s z / c f g k k p 3 N 7 O 8 + U G X j z t 0 N B h h X E Z p r + E f Z 7 c q W R e c J O J h i X B 8 C C Q C b w n h M p K s C 4 E W R F v v v G W 7 N u z W 3 c p v X G j R H b s 2 K 4 X A d F 9 A y b 9 c V u x o l C P s w c N d b W y e k m C U h v 7 p y T S W l 4 u / i V f L 0 w t G G + j + n 5 B s L V K C C E q M r g L G 1 t Q N 3 X R 3 l E r 4 8 T g V s 5 W R d u k t H t Q 8 Z 4 Q i i A g o J q W / h I m 4 X L 7 9 q 3 6 X z o l k U l R d L 1 I k w O Y 9 J j y 8 n I p K i q S 7 J x c v c N i W 7 k L F s t P t 8 u h l 0 r l 2 / / q u P R 3 D m v V 5 U c / / I G 2 2 b 7 3 j / + g A 5 l O k P z 6 5 h u v T 0 m C n e + Y T i o g m S A Q 5 5 U z y 7 / m X N 8 q G A H z o O M 9 s a H o b 4 Z 3 C h t q 9 + 7 H t G c u G J j C k Z i Y I B k Z G f Y z I o c O H d F D o Z 1 o r K + T v I K V S i J F y K V f 1 E h 0 Q r j s / 5 8 3 5 P H f X y m F e 7 P l u 9 / 5 t h w 8 c E D 3 S y 8 s L J S + / j 5 l v z 0 u d U r S M d 2 D T r Q 8 l 5 G R q Y / n + e c / J O f P n 5 O z Z 0 9 L e l q 6 9 g S y 2 3 / h T / 7 M / o v 3 F p i u 5 1 b T g t l P e P m I T b l t T a f 3 z z 1 c z M u G I g Z F Y B d Q D 0 S R 3 Y O O 9 2 R L M f 4 j 1 L j p y A Q Y K o Z q S M c k A 1 o 5 u 3 f T r A U 5 0 j O k J J V a J C O D o 1 K 4 b 4 F 8 / H 9 s k 8 z 8 R P s d I n / 9 N 9 + Q 9 z 3 z j C 4 h + e S / + J S c O X 1 K G h s a d P k I 0 n L x 4 i W K v I m a X C U l x d L Q U C 8 t z S 1 S u G K l J h W e w H s V X r s i s s e k D 5 E R o f v 4 q c d I d i / H D T e 8 e 9 x C C Y A X N 4 d r E l G 5 + p B M F t 4 T C U W T C 3 b T M 2 f O y t a t W + x n g + P U 6 T O y f Z u l D p L 5 z e L A x h o Z G p D o m F h J T r F m G 4 1 G p O p h A U N 9 I 9 J Z 1 y 9 h E X 5 J X f L g j L p x e / v I o o B W 6 H 7 h E e G a Y M G A C q j V a j / F i F P f 5 y W h H m I q 7 r q E i o u y V B N U L + d I y 2 m h F s T + / Q f k n b f f 1 c H g s 2 f P C 9 1 N 0 z O z J S n Z K r d w I j I 2 X D I K E h 4 o M g W j C q o d c a f p y A R M a c f 9 7 A 2 9 G 3 h P J B T J l K G U Z r i B U 6 G p q W n K s C / 6 I N A A x k i o B x V Q Y W y E c 2 H l 5 5 H Z M V 2 + p H X h o d A k i V D 3 v P B Q Q o W G u 7 7 6 C t K G N T G Y j D 4 b 4 J l j 2 L W b T G C g v 3 9 q J e l I p 1 p d / f a j B w M Q J I J p j 8 o A I v 7 m d I O 7 Q d y J c 2 p K N 0 A w M j 1 E 6 L j r h C J L g p 3 T X R r g h J d B / J O f / E x y c n L s R 4 G I T w x U + 8 I a v y / + 5 p 9 I 1 L l H x d d X p p 9 r q K + X v / z K l + U P / + P n 5 O 2 3 3 p Q X v / k N 7 d 2 7 3 0 C I A E e P S W 4 N B l 2 e o d 4 3 O m p 1 1 g h h g s 1 D h I C 7 T i j K o x l t M 5 0 q 4 u 6 h 3 d H R I S + 8 8 A G p q 6 v X s S k n j l d E T Z 1 9 6 g u X s c R H Z D T 9 w 2 q l W N k U r 7 z y c / n s H / x H + e h H P y 7 f / 9 4 / S l t r q y b W r 3 z 6 X 8 p f f O n P 5 D c + 8 + t y 8 s R x / d 7 5 j l B 0 e E h H h o Q Z N j A 6 / l A 6 z Q X u O q F 6 h 9 S F c 7 l s 3 V h u 1 9 i M j I 3 J 2 v / 8 o j T 9 m x c k 5 b e f l 4 J l + V K w v E A P H C A L g D E i z I + a k o A 7 N q B W 1 Z C M x 6 0 X i b Z U x D V r 1 s q P X / 6 h v P 7 a q 7 J 5 i + V Z f O r p 9 2 k X + d Z t 2 2 X d + v W y f s N G / f x 8 R 6 g J s 6 a t 2 k N V b + 5 w 1 5 0 S j y w Z l L q K G 1 K 4 o t B + x h u + t h J J / / w / y / C 4 X 3 7 e / I a 8 f 8 C a v t H 9 g 1 M y H h u v K 3 n 7 U n c H q C o B M 3 Z H e 9 V 2 o e w q 3 4 P Z 9 i q U X h O 8 I 1 T y P X R K h I a 7 L q F w m 2 d l Z w U t 3 T A I / 6 c X p G P T t 9 Q B B i 6 M 3 f / / H h 0 v C Y + I m l 7 v D 4 t 7 Y M k U C m Z D p o c I H X e V U P R A 4 B I S l J 1 W 6 x u f z L X r 2 v y S J C r 1 b d 1 H o i X v k z H S E W l 9 s D / Z C v Q + h D f M Z s M / 3 D c Z E O b 2 k E x 3 B n e V U K Y b D l n l x I 2 C Y V y p e X / x 0 j f l S 9 / 8 l n z l p R d l z x c 7 Z V X y 5 A L A R d 4 / H P z Q O w c 7 5 F j N E d l f 8 Y 4 2 v B 9 E 4 G S A O G T Z P 3 Q 4 3 D 3 c V U J t y r W q R A n E T g d G 0 o z Z I 2 a + + I 3 P 6 n 9 f X i 5 S s l 4 k N s y 7 W M 6 J n x X / V N r 7 2 + Q 3 X v v X c q 7 + j H 6 O b P P P / P q v y a u v / E I / r i g v l x t F l s e w v a 1 N v v b V / 3 Z f u t E f 4 u 7 i r j k l 2 C O f L B y Q 5 u Z m X U A 4 n d s c D H a P S F r Z o x I W F l h q 8 e P I a / a 9 q c A p E a N U w p + V / E T 2 L N o n J W 3 F S i o m y O r 0 N T r b H P c 7 r b J Q O a 9 f v y 7 P P P u s L r c n J n b j R p F 8 + S / + U i f K P s R U P H R K h I a 7 J q G e s P u c E 0 u a i U w g K i F c e j a c l s G M z 8 h Y R L a 0 x 7 4 w L Z k M c F g k R C b K W x V v y M 2 O E i l M X W G / I v K R j 3 x M y s p K Z V n B c v n g 8 y / I 0 S O H Z e H C R X L 9 2 l X 7 H Q / x E L c D k f 8 L Y H v r Z W S t t 7 M A A A A A S U V O R K 5 C Y I I = < / I m a g e > < / T o u r > < / T o u r s > < C o l o r s / > < / V i s u a l i z a t i o n > 
</file>

<file path=customXml/item3.xml>��< ? x m l   v e r s i o n = " 1 . 0 "   e n c o d i n g = " U T F - 1 6 " ? > < G e m i n i   x m l n s = " h t t p : / / g e m i n i / p i v o t c u s t o m i z a t i o n / T a b l e X M L _ S t a f f T a b l e _ f 9 2 b 2 2 8 8 - a 8 3 0 - 4 4 9 d - b 4 f 6 - 9 b 1 3 3 6 c 8 6 2 9 2 " > < C u s t o m C o n t e n t > < ! [ C D A T A [ < T a b l e W i d g e t G r i d S e r i a l i z a t i o n   x m l n s : x s d = " h t t p : / / w w w . w 3 . o r g / 2 0 0 1 / X M L S c h e m a "   x m l n s : x s i = " h t t p : / / w w w . w 3 . o r g / 2 0 0 1 / X M L S c h e m a - i n s t a n c e " > < C o l u m n S u g g e s t e d T y p e   / > < C o l u m n F o r m a t   / > < C o l u m n A c c u r a c y   / > < C o l u m n C u r r e n c y S y m b o l   / > < C o l u m n P o s i t i v e P a t t e r n   / > < C o l u m n N e g a t i v e P a t t e r n   / > < C o l u m n W i d t h s > < i t e m > < k e y > < s t r i n g > P e r s o n I D < / s t r i n g > < / k e y > < v a l u e > < i n t > 1 0 2 < / i n t > < / v a l u e > < / i t e m > < i t e m > < k e y > < s t r i n g > F i r s t   N a m e < / s t r i n g > < / k e y > < v a l u e > < i n t > 1 1 6 < / i n t > < / v a l u e > < / i t e m > < i t e m > < k e y > < s t r i n g > S u r n a m e < / s t r i n g > < / k e y > < v a l u e > < i n t > 1 0 2 < / i n t > < / v a l u e > < / i t e m > < i t e m > < k e y > < s t r i n g > F u l l n a m e < / s t r i n g > < / k e y > < v a l u e > < i n t > 1 0 4 < / i n t > < / v a l u e > < / i t e m > < / C o l u m n W i d t h s > < C o l u m n D i s p l a y I n d e x > < i t e m > < k e y > < s t r i n g > P e r s o n I D < / s t r i n g > < / k e y > < v a l u e > < i n t > 0 < / i n t > < / v a l u e > < / i t e m > < i t e m > < k e y > < s t r i n g > F i r s t   N a m e < / s t r i n g > < / k e y > < v a l u e > < i n t > 1 < / i n t > < / v a l u e > < / i t e m > < i t e m > < k e y > < s t r i n g > S u r n a m e < / s t r i n g > < / k e y > < v a l u e > < i n t > 2 < / i n t > < / v a l u e > < / i t e m > < i t e m > < k e y > < s t r i n g > F u l l n a m e 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 T a g s \ T a b l e s \ & l t ; T a b l e s \ S t a f f T a b l e & g t ; < / K e y > < / D i a g r a m O b j e c t K e y > < D i a g r a m O b j e c t K e y > < K e y > D y n a m i c   T a g s \ T a b l e s \ & l t ; T a b l e s \ L o c a t i o n T a b l e & g t ; < / K e y > < / D i a g r a m O b j e c t K e y > < D i a g r a m O b j e c t K e y > < K e y > D y n a m i c   T a g s \ T a b l e s \ & l t ; T a b l e s \ C a l l R e c o r d s T a b l e & g t ; < / K e y > < / D i a g r a m O b j e c t K e y > < D i a g r a m O b j e c t K e y > < K e y > T a b l e s \ S t a f f T a b l e < / K e y > < / D i a g r a m O b j e c t K e y > < D i a g r a m O b j e c t K e y > < K e y > T a b l e s \ S t a f f T a b l e \ C o l u m n s \ P e r s o n I D < / K e y > < / D i a g r a m O b j e c t K e y > < D i a g r a m O b j e c t K e y > < K e y > T a b l e s \ S t a f f T a b l e \ C o l u m n s \ F i r s t   N a m e < / K e y > < / D i a g r a m O b j e c t K e y > < D i a g r a m O b j e c t K e y > < K e y > T a b l e s \ S t a f f T a b l e \ C o l u m n s \ S u r n a m e < / K e y > < / D i a g r a m O b j e c t K e y > < D i a g r a m O b j e c t K e y > < K e y > T a b l e s \ L o c a t i o n T a b l e < / K e y > < / D i a g r a m O b j e c t K e y > < D i a g r a m O b j e c t K e y > < K e y > T a b l e s \ L o c a t i o n T a b l e \ C o l u m n s \ L o c a t i o n I D < / K e y > < / D i a g r a m O b j e c t K e y > < D i a g r a m O b j e c t K e y > < K e y > T a b l e s \ L o c a t i o n T a b l e \ C o l u m n s \ L o c a t i o n _ N a m e < / K e y > < / D i a g r a m O b j e c t K e y > < D i a g r a m O b j e c t K e y > < K e y > T a b l e s \ L o c a t i o n T a b l e \ C o l u m n s \ C i t y < / K e y > < / D i a g r a m O b j e c t K e y > < D i a g r a m O b j e c t K e y > < K e y > T a b l e s \ L o c a t i o n T a b l e \ C o l u m n s \ C o u n t r y < / K e y > < / D i a g r a m O b j e c t K e y > < D i a g r a m O b j e c t K e y > < K e y > T a b l e s \ C a l l R e c o r d s T a b l e < / K e y > < / D i a g r a m O b j e c t K e y > < D i a g r a m O b j e c t K e y > < K e y > T a b l e s \ C a l l R e c o r d s T a b l e \ C o l u m n s \ Y e a r < / K e y > < / D i a g r a m O b j e c t K e y > < D i a g r a m O b j e c t K e y > < K e y > T a b l e s \ C a l l R e c o r d s T a b l e \ C o l u m n s \ C a l l I D < / K e y > < / D i a g r a m O b j e c t K e y > < D i a g r a m O b j e c t K e y > < K e y > T a b l e s \ C a l l R e c o r d s T a b l e \ C o l u m n s \ C a l l S t a r t s < / K e y > < / D i a g r a m O b j e c t K e y > < D i a g r a m O b j e c t K e y > < K e y > T a b l e s \ C a l l R e c o r d s T a b l e \ C o l u m n s \ C a l l E n d s < / K e y > < / D i a g r a m O b j e c t K e y > < D i a g r a m O b j e c t K e y > < K e y > T a b l e s \ C a l l R e c o r d s T a b l e \ C o l u m n s \ C u s t o m e r A c c < / K e y > < / D i a g r a m O b j e c t K e y > < D i a g r a m O b j e c t K e y > < K e y > T a b l e s \ C a l l R e c o r d s T a b l e \ C o l u m n s \ C u s t o m e r A g e < / K e y > < / D i a g r a m O b j e c t K e y > < D i a g r a m O b j e c t K e y > < K e y > T a b l e s \ C a l l R e c o r d s T a b l e \ C o l u m n s \ A g e   G r o u p < / K e y > < / D i a g r a m O b j e c t K e y > < D i a g r a m O b j e c t K e y > < K e y > T a b l e s \ C a l l R e c o r d s T a b l e \ C o l u m n s \ C u s t o m e r P h o n e < / K e y > < / D i a g r a m O b j e c t K e y > < D i a g r a m O b j e c t K e y > < K e y > T a b l e s \ C a l l R e c o r d s T a b l e \ C o l u m n s \ O p e r a t o r I D < / K e y > < / D i a g r a m O b j e c t K e y > < D i a g r a m O b j e c t K e y > < K e y > T a b l e s \ C a l l R e c o r d s T a b l e \ C o l u m n s \ L o c a t i o n I D < / K e y > < / D i a g r a m O b j e c t K e y > < D i a g r a m O b j e c t K e y > < K e y > T a b l e s \ C a l l R e c o r d s T a b l e \ C o l u m n s \ S e c t o r < / K e y > < / D i a g r a m O b j e c t K e y > < D i a g r a m O b j e c t K e y > < K e y > T a b l e s \ C a l l R e c o r d s T a b l e \ C o l u m n s \ C a l l S a t i s f a c t i o n < / K e y > < / D i a g r a m O b j e c t K e y > < D i a g r a m O b j e c t K e y > < K e y > T a b l e s \ C a l l R e c o r d s T a b l e \ C o l u m n s \ H a n d l i n g _ D u r a t i o n _ T i m e < / K e y > < / D i a g r a m O b j e c t K e y > < D i a g r a m O b j e c t K e y > < K e y > T a b l e s \ C a l l R e c o r d s T a b l e \ C o l u m n s \ H a n d l i n g _ T i m e _ i n M i n u t e s < / K e y > < / D i a g r a m O b j e c t K e y > < D i a g r a m O b j e c t K e y > < K e y > R e l a t i o n s h i p s \ & l t ; T a b l e s \ C a l l R e c o r d s T a b l e \ C o l u m n s \ O p e r a t o r I D & g t ; - & l t ; T a b l e s \ S t a f f T a b l e \ C o l u m n s \ P e r s o n I D & g t ; < / K e y > < / D i a g r a m O b j e c t K e y > < D i a g r a m O b j e c t K e y > < K e y > R e l a t i o n s h i p s \ & l t ; T a b l e s \ C a l l R e c o r d s T a b l e \ C o l u m n s \ O p e r a t o r I D & g t ; - & l t ; T a b l e s \ S t a f f T a b l e \ C o l u m n s \ P e r s o n I D & g t ; \ F K < / K e y > < / D i a g r a m O b j e c t K e y > < D i a g r a m O b j e c t K e y > < K e y > R e l a t i o n s h i p s \ & l t ; T a b l e s \ C a l l R e c o r d s T a b l e \ C o l u m n s \ O p e r a t o r I D & g t ; - & l t ; T a b l e s \ S t a f f T a b l e \ C o l u m n s \ P e r s o n I D & g t ; \ P K < / K e y > < / D i a g r a m O b j e c t K e y > < D i a g r a m O b j e c t K e y > < K e y > R e l a t i o n s h i p s \ & l t ; T a b l e s \ C a l l R e c o r d s T a b l e \ C o l u m n s \ O p e r a t o r I D & g t ; - & l t ; T a b l e s \ S t a f f T a b l e \ C o l u m n s \ P e r s o n I D & g t ; \ C r o s s F i l t e r < / K e y > < / D i a g r a m O b j e c t K e y > < D i a g r a m O b j e c t K e y > < K e y > R e l a t i o n s h i p s \ & l t ; T a b l e s \ C a l l R e c o r d s T a b l e \ C o l u m n s \ L o c a t i o n I D & g t ; - & l t ; T a b l e s \ L o c a t i o n T a b l e \ C o l u m n s \ L o c a t i o n I D & g t ; < / K e y > < / D i a g r a m O b j e c t K e y > < D i a g r a m O b j e c t K e y > < K e y > R e l a t i o n s h i p s \ & l t ; T a b l e s \ C a l l R e c o r d s T a b l e \ C o l u m n s \ L o c a t i o n I D & g t ; - & l t ; T a b l e s \ L o c a t i o n T a b l e \ C o l u m n s \ L o c a t i o n I D & g t ; \ F K < / K e y > < / D i a g r a m O b j e c t K e y > < D i a g r a m O b j e c t K e y > < K e y > R e l a t i o n s h i p s \ & l t ; T a b l e s \ C a l l R e c o r d s T a b l e \ C o l u m n s \ L o c a t i o n I D & g t ; - & l t ; T a b l e s \ L o c a t i o n T a b l e \ C o l u m n s \ L o c a t i o n I D & g t ; \ P K < / K e y > < / D i a g r a m O b j e c t K e y > < D i a g r a m O b j e c t K e y > < K e y > R e l a t i o n s h i p s \ & l t ; T a b l e s \ C a l l R e c o r d s T a b l e \ C o l u m n s \ L o c a t i o n I D & g t ; - & l t ; T a b l e s \ L o c a t i o n T a b l e \ C o l u m n s \ L o c a t i o n I D & g t ; \ C r o s s F i l t e r < / K e y > < / D i a g r a m O b j e c t K e y > < / A l l K e y s > < S e l e c t e d K e y s > < D i a g r a m O b j e c t K e y > < K e y > R e l a t i o n s h i p s \ & l t ; T a b l e s \ C a l l R e c o r d s T a b l e \ C o l u m n s \ L o c a t i o n I D & g t ; - & l t ; T a b l e s \ L o c a t i o n T a b l e \ C o l u m n s \ L o c a t i o n I D & g t ; 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 T a g s \ T a b l e s \ & l t ; T a b l e s \ S t a f f T a b l e & g t ; < / K e y > < / a : K e y > < a : V a l u e   i : t y p e = " D i a g r a m D i s p l a y T a g V i e w S t a t e " > < I s N o t F i l t e r e d O u t > t r u e < / I s N o t F i l t e r e d O u t > < / a : V a l u e > < / a : K e y V a l u e O f D i a g r a m O b j e c t K e y a n y T y p e z b w N T n L X > < a : K e y V a l u e O f D i a g r a m O b j e c t K e y a n y T y p e z b w N T n L X > < a : K e y > < K e y > D y n a m i c   T a g s \ T a b l e s \ & l t ; T a b l e s \ L o c a t i o n T a b l e & g t ; < / K e y > < / a : K e y > < a : V a l u e   i : t y p e = " D i a g r a m D i s p l a y T a g V i e w S t a t e " > < I s N o t F i l t e r e d O u t > t r u e < / I s N o t F i l t e r e d O u t > < / a : V a l u e > < / a : K e y V a l u e O f D i a g r a m O b j e c t K e y a n y T y p e z b w N T n L X > < a : K e y V a l u e O f D i a g r a m O b j e c t K e y a n y T y p e z b w N T n L X > < a : K e y > < K e y > D y n a m i c   T a g s \ T a b l e s \ & l t ; T a b l e s \ C a l l R e c o r d s T a b l e & g t ; < / K e y > < / a : K e y > < a : V a l u e   i : t y p e = " D i a g r a m D i s p l a y T a g V i e w S t a t e " > < I s N o t F i l t e r e d O u t > t r u e < / I s N o t F i l t e r e d O u t > < / a : V a l u e > < / a : K e y V a l u e O f D i a g r a m O b j e c t K e y a n y T y p e z b w N T n L X > < a : K e y V a l u e O f D i a g r a m O b j e c t K e y a n y T y p e z b w N T n L X > < a : K e y > < K e y > T a b l e s \ S t a f f T a b l e < / K e y > < / a : K e y > < a : V a l u e   i : t y p e = " D i a g r a m D i s p l a y N o d e V i e w S t a t e " > < H e i g h t > 1 5 0 < / H e i g h t > < I s E x p a n d e d > t r u e < / I s E x p a n d e d > < L a y e d O u t > t r u e < / L a y e d O u t > < L e f t > 1 2 . 3 0 1 8 8 6 7 9 2 4 5 2 8 1 9 < / L e f t > < W i d t h > 2 0 0 < / W i d t h > < / a : V a l u e > < / a : K e y V a l u e O f D i a g r a m O b j e c t K e y a n y T y p e z b w N T n L X > < a : K e y V a l u e O f D i a g r a m O b j e c t K e y a n y T y p e z b w N T n L X > < a : K e y > < K e y > T a b l e s \ S t a f f T a b l e \ C o l u m n s \ P e r s o n I D < / K e y > < / a : K e y > < a : V a l u e   i : t y p e = " D i a g r a m D i s p l a y N o d e V i e w S t a t e " > < H e i g h t > 1 5 0 < / H e i g h t > < I s E x p a n d e d > t r u e < / I s E x p a n d e d > < W i d t h > 2 0 0 < / W i d t h > < / a : V a l u e > < / a : K e y V a l u e O f D i a g r a m O b j e c t K e y a n y T y p e z b w N T n L X > < a : K e y V a l u e O f D i a g r a m O b j e c t K e y a n y T y p e z b w N T n L X > < a : K e y > < K e y > T a b l e s \ S t a f f T a b l e \ C o l u m n s \ F i r s t   N a m e < / K e y > < / a : K e y > < a : V a l u e   i : t y p e = " D i a g r a m D i s p l a y N o d e V i e w S t a t e " > < H e i g h t > 1 5 0 < / H e i g h t > < I s E x p a n d e d > t r u e < / I s E x p a n d e d > < W i d t h > 2 0 0 < / W i d t h > < / a : V a l u e > < / a : K e y V a l u e O f D i a g r a m O b j e c t K e y a n y T y p e z b w N T n L X > < a : K e y V a l u e O f D i a g r a m O b j e c t K e y a n y T y p e z b w N T n L X > < a : K e y > < K e y > T a b l e s \ S t a f f T a b l e \ C o l u m n s \ S u r n a m e < / K e y > < / a : K e y > < a : V a l u e   i : t y p e = " D i a g r a m D i s p l a y N o d e V i e w S t a t e " > < H e i g h t > 1 5 0 < / H e i g h t > < I s E x p a n d e d > t r u e < / I s E x p a n d e d > < W i d t h > 2 0 0 < / W i d t h > < / a : V a l u e > < / a : K e y V a l u e O f D i a g r a m O b j e c t K e y a n y T y p e z b w N T n L X > < a : K e y V a l u e O f D i a g r a m O b j e c t K e y a n y T y p e z b w N T n L X > < a : K e y > < K e y > T a b l e s \ L o c a t i o n T a b l e < / K e y > < / a : K e y > < a : V a l u e   i : t y p e = " D i a g r a m D i s p l a y N o d e V i e w S t a t e " > < H e i g h t > 1 5 0 < / H e i g h t > < I s E x p a n d e d > t r u e < / I s E x p a n d e d > < L a y e d O u t > t r u e < / L a y e d O u t > < L e f t > 6 9 5 . 0 3 5 8 8 6 0 3 9 3 6 4 0 7 < / L e f t > < T a b I n d e x > 2 < / T a b I n d e x > < T o p > 0 . 5 2 8 3 0 1 8 8 6 7 9 2 4 6 2 4 8 < / T o p > < W i d t h > 2 0 0 < / W i d t h > < / a : V a l u e > < / a : K e y V a l u e O f D i a g r a m O b j e c t K e y a n y T y p e z b w N T n L X > < a : K e y V a l u e O f D i a g r a m O b j e c t K e y a n y T y p e z b w N T n L X > < a : K e y > < K e y > T a b l e s \ L o c a t i o n T a b l e \ C o l u m n s \ L o c a t i o n I D < / K e y > < / a : K e y > < a : V a l u e   i : t y p e = " D i a g r a m D i s p l a y N o d e V i e w S t a t e " > < H e i g h t > 1 5 0 < / H e i g h t > < I s E x p a n d e d > t r u e < / I s E x p a n d e d > < W i d t h > 2 0 0 < / W i d t h > < / a : V a l u e > < / a : K e y V a l u e O f D i a g r a m O b j e c t K e y a n y T y p e z b w N T n L X > < a : K e y V a l u e O f D i a g r a m O b j e c t K e y a n y T y p e z b w N T n L X > < a : K e y > < K e y > T a b l e s \ L o c a t i o n T a b l e \ C o l u m n s \ L o c a t i o n _ N a m e < / K e y > < / a : K e y > < a : V a l u e   i : t y p e = " D i a g r a m D i s p l a y N o d e V i e w S t a t e " > < H e i g h t > 1 5 0 < / H e i g h t > < I s E x p a n d e d > t r u e < / I s E x p a n d e d > < W i d t h > 2 0 0 < / W i d t h > < / a : V a l u e > < / a : K e y V a l u e O f D i a g r a m O b j e c t K e y a n y T y p e z b w N T n L X > < a : K e y V a l u e O f D i a g r a m O b j e c t K e y a n y T y p e z b w N T n L X > < a : K e y > < K e y > T a b l e s \ L o c a t i o n T a b l e \ C o l u m n s \ C i t y < / K e y > < / a : K e y > < a : V a l u e   i : t y p e = " D i a g r a m D i s p l a y N o d e V i e w S t a t e " > < H e i g h t > 1 5 0 < / H e i g h t > < I s E x p a n d e d > t r u e < / I s E x p a n d e d > < W i d t h > 2 0 0 < / W i d t h > < / a : V a l u e > < / a : K e y V a l u e O f D i a g r a m O b j e c t K e y a n y T y p e z b w N T n L X > < a : K e y V a l u e O f D i a g r a m O b j e c t K e y a n y T y p e z b w N T n L X > < a : K e y > < K e y > T a b l e s \ L o c a t i o n T a b l e \ C o l u m n s \ C o u n t r y < / K e y > < / a : K e y > < a : V a l u e   i : t y p e = " D i a g r a m D i s p l a y N o d e V i e w S t a t e " > < H e i g h t > 1 5 0 < / H e i g h t > < I s E x p a n d e d > t r u e < / I s E x p a n d e d > < W i d t h > 2 0 0 < / W i d t h > < / a : V a l u e > < / a : K e y V a l u e O f D i a g r a m O b j e c t K e y a n y T y p e z b w N T n L X > < a : K e y V a l u e O f D i a g r a m O b j e c t K e y a n y T y p e z b w N T n L X > < a : K e y > < K e y > T a b l e s \ C a l l R e c o r d s T a b l e < / K e y > < / a : K e y > < a : V a l u e   i : t y p e = " D i a g r a m D i s p l a y N o d e V i e w S t a t e " > < H e i g h t > 4 0 2 . 6 7 9 2 4 5 2 8 3 0 1 8 8 2 < / H e i g h t > < I s E x p a n d e d > t r u e < / I s E x p a n d e d > < L a y e d O u t > t r u e < / L a y e d O u t > < L e f t > 3 1 1 . 8 4 5 3 5 6 9 8 4 3 8 8 < / L e f t > < T a b I n d e x > 1 < / T a b I n d e x > < W i d t h > 2 7 6 . 0 7 5 4 7 1 6 9 8 1 1 3 2 3 < / W i d t h > < / a : V a l u e > < / a : K e y V a l u e O f D i a g r a m O b j e c t K e y a n y T y p e z b w N T n L X > < a : K e y V a l u e O f D i a g r a m O b j e c t K e y a n y T y p e z b w N T n L X > < a : K e y > < K e y > T a b l e s \ C a l l R e c o r d s T a b l e \ C o l u m n s \ Y e a r < / K e y > < / a : K e y > < a : V a l u e   i : t y p e = " D i a g r a m D i s p l a y N o d e V i e w S t a t e " > < H e i g h t > 1 5 0 < / H e i g h t > < I s E x p a n d e d > t r u e < / I s E x p a n d e d > < W i d t h > 2 0 0 < / W i d t h > < / a : V a l u e > < / a : K e y V a l u e O f D i a g r a m O b j e c t K e y a n y T y p e z b w N T n L X > < a : K e y V a l u e O f D i a g r a m O b j e c t K e y a n y T y p e z b w N T n L X > < a : K e y > < K e y > T a b l e s \ C a l l R e c o r d s T a b l e \ C o l u m n s \ C a l l I D < / K e y > < / a : K e y > < a : V a l u e   i : t y p e = " D i a g r a m D i s p l a y N o d e V i e w S t a t e " > < H e i g h t > 1 5 0 < / H e i g h t > < I s E x p a n d e d > t r u e < / I s E x p a n d e d > < W i d t h > 2 0 0 < / W i d t h > < / a : V a l u e > < / a : K e y V a l u e O f D i a g r a m O b j e c t K e y a n y T y p e z b w N T n L X > < a : K e y V a l u e O f D i a g r a m O b j e c t K e y a n y T y p e z b w N T n L X > < a : K e y > < K e y > T a b l e s \ C a l l R e c o r d s T a b l e \ C o l u m n s \ C a l l S t a r t s < / K e y > < / a : K e y > < a : V a l u e   i : t y p e = " D i a g r a m D i s p l a y N o d e V i e w S t a t e " > < H e i g h t > 1 5 0 < / H e i g h t > < I s E x p a n d e d > t r u e < / I s E x p a n d e d > < W i d t h > 2 0 0 < / W i d t h > < / a : V a l u e > < / a : K e y V a l u e O f D i a g r a m O b j e c t K e y a n y T y p e z b w N T n L X > < a : K e y V a l u e O f D i a g r a m O b j e c t K e y a n y T y p e z b w N T n L X > < a : K e y > < K e y > T a b l e s \ C a l l R e c o r d s T a b l e \ C o l u m n s \ C a l l E n d s < / K e y > < / a : K e y > < a : V a l u e   i : t y p e = " D i a g r a m D i s p l a y N o d e V i e w S t a t e " > < H e i g h t > 1 5 0 < / H e i g h t > < I s E x p a n d e d > t r u e < / I s E x p a n d e d > < W i d t h > 2 0 0 < / W i d t h > < / a : V a l u e > < / a : K e y V a l u e O f D i a g r a m O b j e c t K e y a n y T y p e z b w N T n L X > < a : K e y V a l u e O f D i a g r a m O b j e c t K e y a n y T y p e z b w N T n L X > < a : K e y > < K e y > T a b l e s \ C a l l R e c o r d s T a b l e \ C o l u m n s \ C u s t o m e r A c c < / K e y > < / a : K e y > < a : V a l u e   i : t y p e = " D i a g r a m D i s p l a y N o d e V i e w S t a t e " > < H e i g h t > 1 5 0 < / H e i g h t > < I s E x p a n d e d > t r u e < / I s E x p a n d e d > < W i d t h > 2 0 0 < / W i d t h > < / a : V a l u e > < / a : K e y V a l u e O f D i a g r a m O b j e c t K e y a n y T y p e z b w N T n L X > < a : K e y V a l u e O f D i a g r a m O b j e c t K e y a n y T y p e z b w N T n L X > < a : K e y > < K e y > T a b l e s \ C a l l R e c o r d s T a b l e \ C o l u m n s \ C u s t o m e r A g e < / K e y > < / a : K e y > < a : V a l u e   i : t y p e = " D i a g r a m D i s p l a y N o d e V i e w S t a t e " > < H e i g h t > 1 5 0 < / H e i g h t > < I s E x p a n d e d > t r u e < / I s E x p a n d e d > < W i d t h > 2 0 0 < / W i d t h > < / a : V a l u e > < / a : K e y V a l u e O f D i a g r a m O b j e c t K e y a n y T y p e z b w N T n L X > < a : K e y V a l u e O f D i a g r a m O b j e c t K e y a n y T y p e z b w N T n L X > < a : K e y > < K e y > T a b l e s \ C a l l R e c o r d s T a b l e \ C o l u m n s \ A g e   G r o u p < / K e y > < / a : K e y > < a : V a l u e   i : t y p e = " D i a g r a m D i s p l a y N o d e V i e w S t a t e " > < H e i g h t > 1 5 0 < / H e i g h t > < I s E x p a n d e d > t r u e < / I s E x p a n d e d > < W i d t h > 2 0 0 < / W i d t h > < / a : V a l u e > < / a : K e y V a l u e O f D i a g r a m O b j e c t K e y a n y T y p e z b w N T n L X > < a : K e y V a l u e O f D i a g r a m O b j e c t K e y a n y T y p e z b w N T n L X > < a : K e y > < K e y > T a b l e s \ C a l l R e c o r d s T a b l e \ C o l u m n s \ C u s t o m e r P h o n e < / K e y > < / a : K e y > < a : V a l u e   i : t y p e = " D i a g r a m D i s p l a y N o d e V i e w S t a t e " > < H e i g h t > 1 5 0 < / H e i g h t > < I s E x p a n d e d > t r u e < / I s E x p a n d e d > < W i d t h > 2 0 0 < / W i d t h > < / a : V a l u e > < / a : K e y V a l u e O f D i a g r a m O b j e c t K e y a n y T y p e z b w N T n L X > < a : K e y V a l u e O f D i a g r a m O b j e c t K e y a n y T y p e z b w N T n L X > < a : K e y > < K e y > T a b l e s \ C a l l R e c o r d s T a b l e \ C o l u m n s \ O p e r a t o r I D < / K e y > < / a : K e y > < a : V a l u e   i : t y p e = " D i a g r a m D i s p l a y N o d e V i e w S t a t e " > < H e i g h t > 1 5 0 < / H e i g h t > < I s E x p a n d e d > t r u e < / I s E x p a n d e d > < W i d t h > 2 0 0 < / W i d t h > < / a : V a l u e > < / a : K e y V a l u e O f D i a g r a m O b j e c t K e y a n y T y p e z b w N T n L X > < a : K e y V a l u e O f D i a g r a m O b j e c t K e y a n y T y p e z b w N T n L X > < a : K e y > < K e y > T a b l e s \ C a l l R e c o r d s T a b l e \ C o l u m n s \ L o c a t i o n I D < / K e y > < / a : K e y > < a : V a l u e   i : t y p e = " D i a g r a m D i s p l a y N o d e V i e w S t a t e " > < H e i g h t > 1 5 0 < / H e i g h t > < I s E x p a n d e d > t r u e < / I s E x p a n d e d > < W i d t h > 2 0 0 < / W i d t h > < / a : V a l u e > < / a : K e y V a l u e O f D i a g r a m O b j e c t K e y a n y T y p e z b w N T n L X > < a : K e y V a l u e O f D i a g r a m O b j e c t K e y a n y T y p e z b w N T n L X > < a : K e y > < K e y > T a b l e s \ C a l l R e c o r d s T a b l e \ C o l u m n s \ S e c t o r < / K e y > < / a : K e y > < a : V a l u e   i : t y p e = " D i a g r a m D i s p l a y N o d e V i e w S t a t e " > < H e i g h t > 1 5 0 < / H e i g h t > < I s E x p a n d e d > t r u e < / I s E x p a n d e d > < W i d t h > 2 0 0 < / W i d t h > < / a : V a l u e > < / a : K e y V a l u e O f D i a g r a m O b j e c t K e y a n y T y p e z b w N T n L X > < a : K e y V a l u e O f D i a g r a m O b j e c t K e y a n y T y p e z b w N T n L X > < a : K e y > < K e y > T a b l e s \ C a l l R e c o r d s T a b l e \ C o l u m n s \ C a l l S a t i s f a c t i o n < / K e y > < / a : K e y > < a : V a l u e   i : t y p e = " D i a g r a m D i s p l a y N o d e V i e w S t a t e " > < H e i g h t > 1 5 0 < / H e i g h t > < I s E x p a n d e d > t r u e < / I s E x p a n d e d > < W i d t h > 2 0 0 < / W i d t h > < / a : V a l u e > < / a : K e y V a l u e O f D i a g r a m O b j e c t K e y a n y T y p e z b w N T n L X > < a : K e y V a l u e O f D i a g r a m O b j e c t K e y a n y T y p e z b w N T n L X > < a : K e y > < K e y > T a b l e s \ C a l l R e c o r d s T a b l e \ C o l u m n s \ H a n d l i n g _ D u r a t i o n _ T i m e < / K e y > < / a : K e y > < a : V a l u e   i : t y p e = " D i a g r a m D i s p l a y N o d e V i e w S t a t e " > < H e i g h t > 1 5 0 < / H e i g h t > < I s E x p a n d e d > t r u e < / I s E x p a n d e d > < W i d t h > 2 0 0 < / W i d t h > < / a : V a l u e > < / a : K e y V a l u e O f D i a g r a m O b j e c t K e y a n y T y p e z b w N T n L X > < a : K e y V a l u e O f D i a g r a m O b j e c t K e y a n y T y p e z b w N T n L X > < a : K e y > < K e y > T a b l e s \ C a l l R e c o r d s T a b l e \ C o l u m n s \ H a n d l i n g _ T i m e _ i n M i n u t e s < / K e y > < / a : K e y > < a : V a l u e   i : t y p e = " D i a g r a m D i s p l a y N o d e V i e w S t a t e " > < H e i g h t > 1 5 0 < / H e i g h t > < I s E x p a n d e d > t r u e < / I s E x p a n d e d > < W i d t h > 2 0 0 < / W i d t h > < / a : V a l u e > < / a : K e y V a l u e O f D i a g r a m O b j e c t K e y a n y T y p e z b w N T n L X > < a : K e y V a l u e O f D i a g r a m O b j e c t K e y a n y T y p e z b w N T n L X > < a : K e y > < K e y > R e l a t i o n s h i p s \ & l t ; T a b l e s \ C a l l R e c o r d s T a b l e \ C o l u m n s \ O p e r a t o r I D & g t ; - & l t ; T a b l e s \ S t a f f T a b l e \ C o l u m n s \ P e r s o n I D & g t ; < / K e y > < / a : K e y > < a : V a l u e   i : t y p e = " D i a g r a m D i s p l a y L i n k V i e w S t a t e " > < A u t o m a t i o n P r o p e r t y H e l p e r T e x t > E n d   p o i n t   1 :   ( 2 9 5 . 8 4 5 3 5 6 9 8 4 3 8 8 , 2 0 1 . 3 3 9 6 2 3 ) .   E n d   p o i n t   2 :   ( 2 2 8 . 3 0 1 8 8 6 7 9 2 4 5 3 , 7 5 )   < / A u t o m a t i o n P r o p e r t y H e l p e r T e x t > < L a y e d O u t > t r u e < / L a y e d O u t > < P o i n t s   x m l n s : b = " h t t p : / / s c h e m a s . d a t a c o n t r a c t . o r g / 2 0 0 4 / 0 7 / S y s t e m . W i n d o w s " > < b : P o i n t > < b : _ x > 2 9 5 . 8 4 5 3 5 6 9 8 4 3 8 8 < / b : _ x > < b : _ y > 2 0 1 . 3 3 9 6 2 3 0 0 0 0 0 0 0 2 < / b : _ y > < / b : P o i n t > < b : P o i n t > < b : _ x > 2 6 4 . 0 7 3 6 2 2 < / b : _ x > < b : _ y > 2 0 1 . 3 3 9 6 2 3 0 0 0 0 0 0 0 2 < / b : _ y > < / b : P o i n t > < b : P o i n t > < b : _ x > 2 6 2 . 0 7 3 6 2 2 < / b : _ x > < b : _ y > 1 9 9 . 3 3 9 6 2 3 0 0 0 0 0 0 0 2 < / b : _ y > < / b : P o i n t > < b : P o i n t > < b : _ x > 2 6 2 . 0 7 3 6 2 2 < / b : _ x > < b : _ y > 7 7 < / b : _ y > < / b : P o i n t > < b : P o i n t > < b : _ x > 2 6 0 . 0 7 3 6 2 2 < / b : _ x > < b : _ y > 7 5 < / b : _ y > < / b : P o i n t > < b : P o i n t > < b : _ x > 2 2 8 . 3 0 1 8 8 6 7 9 2 4 5 2 8 8 < / b : _ x > < b : _ y > 7 5 < / b : _ y > < / b : P o i n t > < / P o i n t s > < / a : V a l u e > < / a : K e y V a l u e O f D i a g r a m O b j e c t K e y a n y T y p e z b w N T n L X > < a : K e y V a l u e O f D i a g r a m O b j e c t K e y a n y T y p e z b w N T n L X > < a : K e y > < K e y > R e l a t i o n s h i p s \ & l t ; T a b l e s \ C a l l R e c o r d s T a b l e \ C o l u m n s \ O p e r a t o r I D & g t ; - & l t ; T a b l e s \ S t a f f T a b l e \ C o l u m n s \ P e r s o n I D & g t ; \ F K < / K e y > < / a : K e y > < a : V a l u e   i : t y p e = " D i a g r a m D i s p l a y L i n k E n d p o i n t V i e w S t a t e " > < H e i g h t > 1 6 < / H e i g h t > < L a b e l L o c a t i o n   x m l n s : b = " h t t p : / / s c h e m a s . d a t a c o n t r a c t . o r g / 2 0 0 4 / 0 7 / S y s t e m . W i n d o w s " > < b : _ x > 2 9 5 . 8 4 5 3 5 6 9 8 4 3 8 8 < / b : _ x > < b : _ y > 1 9 3 . 3 3 9 6 2 3 0 0 0 0 0 0 0 2 < / b : _ y > < / L a b e l L o c a t i o n > < L o c a t i o n   x m l n s : b = " h t t p : / / s c h e m a s . d a t a c o n t r a c t . o r g / 2 0 0 4 / 0 7 / S y s t e m . W i n d o w s " > < b : _ x > 3 1 1 . 8 4 5 3 5 6 9 8 4 3 8 8 < / b : _ x > < b : _ y > 2 0 1 . 3 3 9 6 2 3 0 0 0 0 0 0 0 2 < / b : _ y > < / L o c a t i o n > < S h a p e R o t a t e A n g l e > 1 8 0 < / S h a p e R o t a t e A n g l e > < W i d t h > 1 6 < / W i d t h > < / a : V a l u e > < / a : K e y V a l u e O f D i a g r a m O b j e c t K e y a n y T y p e z b w N T n L X > < a : K e y V a l u e O f D i a g r a m O b j e c t K e y a n y T y p e z b w N T n L X > < a : K e y > < K e y > R e l a t i o n s h i p s \ & l t ; T a b l e s \ C a l l R e c o r d s T a b l e \ C o l u m n s \ O p e r a t o r I D & g t ; - & l t ; T a b l e s \ S t a f f T a b l e \ C o l u m n s \ P e r s o n I D & g t ; \ P K < / K e y > < / a : K e y > < a : V a l u e   i : t y p e = " D i a g r a m D i s p l a y L i n k E n d p o i n t V i e w S t a t e " > < H e i g h t > 1 6 < / H e i g h t > < L a b e l L o c a t i o n   x m l n s : b = " h t t p : / / s c h e m a s . d a t a c o n t r a c t . o r g / 2 0 0 4 / 0 7 / S y s t e m . W i n d o w s " > < b : _ x > 2 1 2 . 3 0 1 8 8 6 7 9 2 4 5 2 8 8 < / b : _ x > < b : _ y > 6 7 < / b : _ y > < / L a b e l L o c a t i o n > < L o c a t i o n   x m l n s : b = " h t t p : / / s c h e m a s . d a t a c o n t r a c t . o r g / 2 0 0 4 / 0 7 / S y s t e m . W i n d o w s " > < b : _ x > 2 1 2 . 3 0 1 8 8 6 7 9 2 4 5 2 8 5 < / b : _ x > < b : _ y > 7 5 < / b : _ y > < / L o c a t i o n > < S h a p e R o t a t e A n g l e > 3 6 0 < / S h a p e R o t a t e A n g l e > < W i d t h > 1 6 < / W i d t h > < / a : V a l u e > < / a : K e y V a l u e O f D i a g r a m O b j e c t K e y a n y T y p e z b w N T n L X > < a : K e y V a l u e O f D i a g r a m O b j e c t K e y a n y T y p e z b w N T n L X > < a : K e y > < K e y > R e l a t i o n s h i p s \ & l t ; T a b l e s \ C a l l R e c o r d s T a b l e \ C o l u m n s \ O p e r a t o r I D & g t ; - & l t ; T a b l e s \ S t a f f T a b l e \ C o l u m n s \ P e r s o n I D & g t ; \ C r o s s F i l t e r < / K e y > < / a : K e y > < a : V a l u e   i : t y p e = " D i a g r a m D i s p l a y L i n k C r o s s F i l t e r V i e w S t a t e " > < P o i n t s   x m l n s : b = " h t t p : / / s c h e m a s . d a t a c o n t r a c t . o r g / 2 0 0 4 / 0 7 / S y s t e m . W i n d o w s " > < b : P o i n t > < b : _ x > 2 9 5 . 8 4 5 3 5 6 9 8 4 3 8 8 < / b : _ x > < b : _ y > 2 0 1 . 3 3 9 6 2 3 0 0 0 0 0 0 0 2 < / b : _ y > < / b : P o i n t > < b : P o i n t > < b : _ x > 2 6 4 . 0 7 3 6 2 2 < / b : _ x > < b : _ y > 2 0 1 . 3 3 9 6 2 3 0 0 0 0 0 0 0 2 < / b : _ y > < / b : P o i n t > < b : P o i n t > < b : _ x > 2 6 2 . 0 7 3 6 2 2 < / b : _ x > < b : _ y > 1 9 9 . 3 3 9 6 2 3 0 0 0 0 0 0 0 2 < / b : _ y > < / b : P o i n t > < b : P o i n t > < b : _ x > 2 6 2 . 0 7 3 6 2 2 < / b : _ x > < b : _ y > 7 7 < / b : _ y > < / b : P o i n t > < b : P o i n t > < b : _ x > 2 6 0 . 0 7 3 6 2 2 < / b : _ x > < b : _ y > 7 5 < / b : _ y > < / b : P o i n t > < b : P o i n t > < b : _ x > 2 2 8 . 3 0 1 8 8 6 7 9 2 4 5 2 8 8 < / b : _ x > < b : _ y > 7 5 < / b : _ y > < / b : P o i n t > < / P o i n t s > < / a : V a l u e > < / a : K e y V a l u e O f D i a g r a m O b j e c t K e y a n y T y p e z b w N T n L X > < a : K e y V a l u e O f D i a g r a m O b j e c t K e y a n y T y p e z b w N T n L X > < a : K e y > < K e y > R e l a t i o n s h i p s \ & l t ; T a b l e s \ C a l l R e c o r d s T a b l e \ C o l u m n s \ L o c a t i o n I D & g t ; - & l t ; T a b l e s \ L o c a t i o n T a b l e \ C o l u m n s \ L o c a t i o n I D & g t ; < / K e y > < / a : K e y > < a : V a l u e   i : t y p e = " D i a g r a m D i s p l a y L i n k V i e w S t a t e " > < A u t o m a t i o n P r o p e r t y H e l p e r T e x t > E n d   p o i n t   1 :   ( 6 0 3 . 9 2 0 8 2 8 6 8 2 5 0 1 , 2 0 1 . 3 3 9 6 2 3 ) .   E n d   p o i n t   2 :   ( 6 7 9 . 0 3 5 8 8 6 0 3 9 3 6 4 , 7 5 . 5 2 8 3 0 2 )   < / A u t o m a t i o n P r o p e r t y H e l p e r T e x t > < I s F o c u s e d > t r u e < / I s F o c u s e d > < L a y e d O u t > t r u e < / L a y e d O u t > < P o i n t s   x m l n s : b = " h t t p : / / s c h e m a s . d a t a c o n t r a c t . o r g / 2 0 0 4 / 0 7 / S y s t e m . W i n d o w s " > < b : P o i n t > < b : _ x > 6 0 3 . 9 2 0 8 2 8 6 8 2 5 0 1 2 2 < / b : _ x > < b : _ y > 2 0 1 . 3 3 9 6 2 3 < / b : _ y > < / b : P o i n t > < b : P o i n t > < b : _ x > 6 3 9 . 4 7 8 3 5 7 5 < / b : _ x > < b : _ y > 2 0 1 . 3 3 9 6 2 3 0 0 0 0 0 0 0 2 < / b : _ y > < / b : P o i n t > < b : P o i n t > < b : _ x > 6 4 1 . 4 7 8 3 5 7 5 < / b : _ x > < b : _ y > 1 9 9 . 3 3 9 6 2 3 0 0 0 0 0 0 0 2 < / b : _ y > < / b : P o i n t > < b : P o i n t > < b : _ x > 6 4 1 . 4 7 8 3 5 7 5 < / b : _ x > < b : _ y > 7 7 . 5 2 8 3 0 2 < / b : _ y > < / b : P o i n t > < b : P o i n t > < b : _ x > 6 4 3 . 4 7 8 3 5 7 5 < / b : _ x > < b : _ y > 7 5 . 5 2 8 3 0 2 < / b : _ y > < / b : P o i n t > < b : P o i n t > < b : _ x > 6 7 9 . 0 3 5 8 8 6 0 3 9 3 6 4 < / b : _ x > < b : _ y > 7 5 . 5 2 8 3 0 2 < / b : _ y > < / b : P o i n t > < / P o i n t s > < / a : V a l u e > < / a : K e y V a l u e O f D i a g r a m O b j e c t K e y a n y T y p e z b w N T n L X > < a : K e y V a l u e O f D i a g r a m O b j e c t K e y a n y T y p e z b w N T n L X > < a : K e y > < K e y > R e l a t i o n s h i p s \ & l t ; T a b l e s \ C a l l R e c o r d s T a b l e \ C o l u m n s \ L o c a t i o n I D & g t ; - & l t ; T a b l e s \ L o c a t i o n T a b l e \ C o l u m n s \ L o c a t i o n I D & g t ; \ F K < / K e y > < / a : K e y > < a : V a l u e   i : t y p e = " D i a g r a m D i s p l a y L i n k E n d p o i n t V i e w S t a t e " > < H e i g h t > 1 6 < / H e i g h t > < L a b e l L o c a t i o n   x m l n s : b = " h t t p : / / s c h e m a s . d a t a c o n t r a c t . o r g / 2 0 0 4 / 0 7 / S y s t e m . W i n d o w s " > < b : _ x > 5 8 7 . 9 2 0 8 2 8 6 8 2 5 0 1 2 2 < / b : _ x > < b : _ y > 1 9 3 . 3 3 9 6 2 3 < / b : _ y > < / L a b e l L o c a t i o n > < L o c a t i o n   x m l n s : b = " h t t p : / / s c h e m a s . d a t a c o n t r a c t . o r g / 2 0 0 4 / 0 7 / S y s t e m . W i n d o w s " > < b : _ x > 5 8 7 . 9 2 0 8 2 8 6 8 2 5 0 1 2 2 < / b : _ x > < b : _ y > 2 0 1 . 3 3 9 6 2 3 < / b : _ y > < / L o c a t i o n > < S h a p e R o t a t e A n g l e > 3 6 0 < / S h a p e R o t a t e A n g l e > < W i d t h > 1 6 < / W i d t h > < / a : V a l u e > < / a : K e y V a l u e O f D i a g r a m O b j e c t K e y a n y T y p e z b w N T n L X > < a : K e y V a l u e O f D i a g r a m O b j e c t K e y a n y T y p e z b w N T n L X > < a : K e y > < K e y > R e l a t i o n s h i p s \ & l t ; T a b l e s \ C a l l R e c o r d s T a b l e \ C o l u m n s \ L o c a t i o n I D & g t ; - & l t ; T a b l e s \ L o c a t i o n T a b l e \ C o l u m n s \ L o c a t i o n I D & g t ; \ P K < / K e y > < / a : K e y > < a : V a l u e   i : t y p e = " D i a g r a m D i s p l a y L i n k E n d p o i n t V i e w S t a t e " > < H e i g h t > 1 6 < / H e i g h t > < L a b e l L o c a t i o n   x m l n s : b = " h t t p : / / s c h e m a s . d a t a c o n t r a c t . o r g / 2 0 0 4 / 0 7 / S y s t e m . W i n d o w s " > < b : _ x > 6 7 9 . 0 3 5 8 8 6 0 3 9 3 6 4 < / b : _ x > < b : _ y > 6 7 . 5 2 8 3 0 2 < / b : _ y > < / L a b e l L o c a t i o n > < L o c a t i o n   x m l n s : b = " h t t p : / / s c h e m a s . d a t a c o n t r a c t . o r g / 2 0 0 4 / 0 7 / S y s t e m . W i n d o w s " > < b : _ x > 6 9 5 . 0 3 5 8 8 6 0 3 9 3 6 4 < / b : _ x > < b : _ y > 7 5 . 5 2 8 3 0 2 < / b : _ y > < / L o c a t i o n > < S h a p e R o t a t e A n g l e > 1 8 0 < / S h a p e R o t a t e A n g l e > < W i d t h > 1 6 < / W i d t h > < / a : V a l u e > < / a : K e y V a l u e O f D i a g r a m O b j e c t K e y a n y T y p e z b w N T n L X > < a : K e y V a l u e O f D i a g r a m O b j e c t K e y a n y T y p e z b w N T n L X > < a : K e y > < K e y > R e l a t i o n s h i p s \ & l t ; T a b l e s \ C a l l R e c o r d s T a b l e \ C o l u m n s \ L o c a t i o n I D & g t ; - & l t ; T a b l e s \ L o c a t i o n T a b l e \ C o l u m n s \ L o c a t i o n I D & g t ; \ C r o s s F i l t e r < / K e y > < / a : K e y > < a : V a l u e   i : t y p e = " D i a g r a m D i s p l a y L i n k C r o s s F i l t e r V i e w S t a t e " > < P o i n t s   x m l n s : b = " h t t p : / / s c h e m a s . d a t a c o n t r a c t . o r g / 2 0 0 4 / 0 7 / S y s t e m . W i n d o w s " > < b : P o i n t > < b : _ x > 6 0 3 . 9 2 0 8 2 8 6 8 2 5 0 1 2 2 < / b : _ x > < b : _ y > 2 0 1 . 3 3 9 6 2 3 < / b : _ y > < / b : P o i n t > < b : P o i n t > < b : _ x > 6 3 9 . 4 7 8 3 5 7 5 < / b : _ x > < b : _ y > 2 0 1 . 3 3 9 6 2 3 0 0 0 0 0 0 0 2 < / b : _ y > < / b : P o i n t > < b : P o i n t > < b : _ x > 6 4 1 . 4 7 8 3 5 7 5 < / b : _ x > < b : _ y > 1 9 9 . 3 3 9 6 2 3 0 0 0 0 0 0 0 2 < / b : _ y > < / b : P o i n t > < b : P o i n t > < b : _ x > 6 4 1 . 4 7 8 3 5 7 5 < / b : _ x > < b : _ y > 7 7 . 5 2 8 3 0 2 < / b : _ y > < / b : P o i n t > < b : P o i n t > < b : _ x > 6 4 3 . 4 7 8 3 5 7 5 < / b : _ x > < b : _ y > 7 5 . 5 2 8 3 0 2 < / b : _ y > < / b : P o i n t > < b : P o i n t > < b : _ x > 6 7 9 . 0 3 5 8 8 6 0 3 9 3 6 4 < / b : _ x > < b : _ y > 7 5 . 5 2 8 3 0 2 < / b : _ y > < / b : P o i n t > < / P o i n t s > < / a : V a l u e > < / a : K e y V a l u e O f D i a g r a m O b j e c t K e y a n y T y p e z b w N T n L X > < / V i e w S t a t e s > < / D i a g r a m M a n a g e r . S e r i a l i z a b l e D i a g r a m > < D i a g r a m M a n a g e r . S e r i a l i z a b l e D i a g r a m > < A d a p t e r   i : t y p e = " M e a s u r e D i a g r a m S a n d b o x A d a p t e r " > < T a b l e N a m e > L o c a t i o n T a b l e 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 C o l u m n s \ L o c a t i o n I D < / K e y > < / D i a g r a m O b j e c t K e y > < D i a g r a m O b j e c t K e y > < K e y > C o l u m n s \ L o c a t i o n _ N a m e < / 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 C o l u m n s \ L o c a t i o n I D < / K e y > < / a : K e y > < a : V a l u e   i : t y p e = " M e a s u r e G r i d N o d e V i e w S t a t e " > < L a y e d O u t > t r u e < / L a y e d O u t > < / a : V a l u e > < / a : K e y V a l u e O f D i a g r a m O b j e c t K e y a n y T y p e z b w N T n L X > < a : K e y V a l u e O f D i a g r a m O b j e c t K e y a n y T y p e z b w N T n L X > < a : K e y > < K e y > C o l u m n s \ L o c a t i o n _ N a m e 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V i e w S t a t e s > < / D i a g r a m M a n a g e r . S e r i a l i z a b l e D i a g r a m > < D i a g r a m M a n a g e r . S e r i a l i z a b l e D i a g r a m > < A d a p t e r   i : t y p e = " M e a s u r e D i a g r a m S a n d b o x A d a p t e r " > < T a b l e N a m e > S t a f f T a b l e 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 F u l l n a m e < / K e y > < / D i a g r a m O b j e c t K e y > < D i a g r a m O b j e c t K e y > < K e y > M e a s u r e s \ C o u n t   o f   F u l l n a m e \ T a g I n f o \ F o r m u l a < / K e y > < / D i a g r a m O b j e c t K e y > < D i a g r a m O b j e c t K e y > < K e y > M e a s u r e s \ C o u n t   o f   F u l l n a m e \ T a g I n f o \ V a l u e < / K e y > < / D i a g r a m O b j e c t K e y > < D i a g r a m O b j e c t K e y > < K e y > C o l u m n s \ P e r s o n I D < / K e y > < / D i a g r a m O b j e c t K e y > < D i a g r a m O b j e c t K e y > < K e y > C o l u m n s \ F i r s t   N a m e < / K e y > < / D i a g r a m O b j e c t K e y > < D i a g r a m O b j e c t K e y > < K e y > C o l u m n s \ S u r n a m e < / K e y > < / D i a g r a m O b j e c t K e y > < D i a g r a m O b j e c t K e y > < K e y > C o l u m n s \ F u l l n a m e < / K e y > < / D i a g r a m O b j e c t K e y > < D i a g r a m O b j e c t K e y > < K e y > L i n k s \ & l t ; C o l u m n s \ C o u n t   o f   F u l l n a m e & g t ; - & l t ; M e a s u r e s \ F u l l n a m e & g t ; < / K e y > < / D i a g r a m O b j e c t K e y > < D i a g r a m O b j e c t K e y > < K e y > L i n k s \ & l t ; C o l u m n s \ C o u n t   o f   F u l l n a m e & g t ; - & l t ; M e a s u r e s \ F u l l n a m e & g t ; \ C O L U M N < / K e y > < / D i a g r a m O b j e c t K e y > < D i a g r a m O b j e c t K e y > < K e y > L i n k s \ & l t ; C o l u m n s \ C o u n t   o f   F u l l n a m e & g t ; - & l t ; M e a s u r e s \ F u l l n a m e & g t ; \ M E A S U R E 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 F u l l n a m e < / K e y > < / a : K e y > < a : V a l u e   i : t y p e = " M e a s u r e G r i d N o d e V i e w S t a t e " > < C o l u m n > 3 < / C o l u m n > < L a y e d O u t > t r u e < / L a y e d O u t > < W a s U I I n v i s i b l e > t r u e < / W a s U I I n v i s i b l e > < / a : V a l u e > < / a : K e y V a l u e O f D i a g r a m O b j e c t K e y a n y T y p e z b w N T n L X > < a : K e y V a l u e O f D i a g r a m O b j e c t K e y a n y T y p e z b w N T n L X > < a : K e y > < K e y > M e a s u r e s \ C o u n t   o f   F u l l n a m e \ T a g I n f o \ F o r m u l a < / K e y > < / a : K e y > < a : V a l u e   i : t y p e = " M e a s u r e G r i d V i e w S t a t e I D i a g r a m T a g A d d i t i o n a l I n f o " / > < / a : K e y V a l u e O f D i a g r a m O b j e c t K e y a n y T y p e z b w N T n L X > < a : K e y V a l u e O f D i a g r a m O b j e c t K e y a n y T y p e z b w N T n L X > < a : K e y > < K e y > M e a s u r e s \ C o u n t   o f   F u l l n a m e \ T a g I n f o \ V a l u e < / K e y > < / a : K e y > < a : V a l u e   i : t y p e = " M e a s u r e G r i d V i e w S t a t e I D i a g r a m T a g A d d i t i o n a l I n f o " / > < / a : K e y V a l u e O f D i a g r a m O b j e c t K e y a n y T y p e z b w N T n L X > < a : K e y V a l u e O f D i a g r a m O b j e c t K e y a n y T y p e z b w N T n L X > < a : K e y > < K e y > C o l u m n s \ P e r s o n I D 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 C o l u m n s \ S u r n a m e < / K e y > < / a : K e y > < a : V a l u e   i : t y p e = " M e a s u r e G r i d N o d e V i e w S t a t e " > < C o l u m n > 2 < / C o l u m n > < L a y e d O u t > t r u e < / L a y e d O u t > < / a : V a l u e > < / a : K e y V a l u e O f D i a g r a m O b j e c t K e y a n y T y p e z b w N T n L X > < a : K e y V a l u e O f D i a g r a m O b j e c t K e y a n y T y p e z b w N T n L X > < a : K e y > < K e y > C o l u m n s \ F u l l n a m e < / K e y > < / a : K e y > < a : V a l u e   i : t y p e = " M e a s u r e G r i d N o d e V i e w S t a t e " > < C o l u m n > 3 < / C o l u m n > < L a y e d O u t > t r u e < / L a y e d O u t > < / a : V a l u e > < / a : K e y V a l u e O f D i a g r a m O b j e c t K e y a n y T y p e z b w N T n L X > < a : K e y V a l u e O f D i a g r a m O b j e c t K e y a n y T y p e z b w N T n L X > < a : K e y > < K e y > L i n k s \ & l t ; C o l u m n s \ C o u n t   o f   F u l l n a m e & g t ; - & l t ; M e a s u r e s \ F u l l n a m e & g t ; < / K e y > < / a : K e y > < a : V a l u e   i : t y p e = " M e a s u r e G r i d V i e w S t a t e I D i a g r a m L i n k " / > < / a : K e y V a l u e O f D i a g r a m O b j e c t K e y a n y T y p e z b w N T n L X > < a : K e y V a l u e O f D i a g r a m O b j e c t K e y a n y T y p e z b w N T n L X > < a : K e y > < K e y > L i n k s \ & l t ; C o l u m n s \ C o u n t   o f   F u l l n a m e & g t ; - & l t ; M e a s u r e s \ F u l l n a m e & g t ; \ C O L U M N < / K e y > < / a : K e y > < a : V a l u e   i : t y p e = " M e a s u r e G r i d V i e w S t a t e I D i a g r a m L i n k E n d p o i n t " / > < / a : K e y V a l u e O f D i a g r a m O b j e c t K e y a n y T y p e z b w N T n L X > < a : K e y V a l u e O f D i a g r a m O b j e c t K e y a n y T y p e z b w N T n L X > < a : K e y > < K e y > L i n k s \ & l t ; C o l u m n s \ C o u n t   o f   F u l l n a m e & g t ; - & l t ; M e a s u r e s \ F u l l n a m e & g t ; \ M E A S U R E < / K e y > < / a : K e y > < a : V a l u e   i : t y p e = " M e a s u r e G r i d V i e w S t a t e I D i a g r a m L i n k E n d p o i n t " / > < / a : K e y V a l u e O f D i a g r a m O b j e c t K e y a n y T y p e z b w N T n L X > < / V i e w S t a t e s > < / D i a g r a m M a n a g e r . S e r i a l i z a b l e D i a g r a m > < D i a g r a m M a n a g e r . S e r i a l i z a b l e D i a g r a m > < A d a p t e r   i : t y p e = " M e a s u r e D i a g r a m S a n d b o x A d a p t e r " > < T a b l e N a m e > C a l l R e c o r d s T a b l e 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 C a l l R e c o r d s T a b l e 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 C a l l I D < / K e y > < / D i a g r a m O b j e c t K e y > < D i a g r a m O b j e c t K e y > < K e y > M e a s u r e s \ S u m   o f   C a l l I D \ T a g I n f o \ F o r m u l a < / K e y > < / D i a g r a m O b j e c t K e y > < D i a g r a m O b j e c t K e y > < K e y > M e a s u r e s \ S u m   o f   C a l l I D \ T a g I n f o \ V a l u e < / K e y > < / D i a g r a m O b j e c t K e y > < D i a g r a m O b j e c t K e y > < K e y > M e a s u r e s \ D i s t i n c t   C o u n t   o f   C a l l I D < / K e y > < / D i a g r a m O b j e c t K e y > < D i a g r a m O b j e c t K e y > < K e y > M e a s u r e s \ D i s t i n c t   C o u n t   o f   C a l l I D \ T a g I n f o \ F o r m u l a < / K e y > < / D i a g r a m O b j e c t K e y > < D i a g r a m O b j e c t K e y > < K e y > M e a s u r e s \ D i s t i n c t   C o u n t   o f   C a l l I D \ T a g I n f o \ V a l u e < / K e y > < / D i a g r a m O b j e c t K e y > < D i a g r a m O b j e c t K e y > < K e y > M e a s u r e s \ C o u n t   o f   C u s t o m e r A c c < / K e y > < / D i a g r a m O b j e c t K e y > < D i a g r a m O b j e c t K e y > < K e y > M e a s u r e s \ C o u n t   o f   C u s t o m e r A c c \ T a g I n f o \ F o r m u l a < / K e y > < / D i a g r a m O b j e c t K e y > < D i a g r a m O b j e c t K e y > < K e y > M e a s u r e s \ C o u n t   o f   C u s t o m e r A c c \ T a g I n f o \ V a l u e < / K e y > < / D i a g r a m O b j e c t K e y > < D i a g r a m O b j e c t K e y > < K e y > M e a s u r e s \ D i s t i n c t   C o u n t   o f   C u s t o m e r A c c < / K e y > < / D i a g r a m O b j e c t K e y > < D i a g r a m O b j e c t K e y > < K e y > M e a s u r e s \ D i s t i n c t   C o u n t   o f   C u s t o m e r A c c \ T a g I n f o \ F o r m u l a < / K e y > < / D i a g r a m O b j e c t K e y > < D i a g r a m O b j e c t K e y > < K e y > M e a s u r e s \ D i s t i n c t   C o u n t   o f   C u s t o m e r A c c \ T a g I n f o \ V a l u e < / K e y > < / D i a g r a m O b j e c t K e y > < D i a g r a m O b j e c t K e y > < K e y > M e a s u r e s \ S u m   o f   C a l l S a t i s f a c t i o n < / K e y > < / D i a g r a m O b j e c t K e y > < D i a g r a m O b j e c t K e y > < K e y > M e a s u r e s \ S u m   o f   C a l l S a t i s f a c t i o n \ T a g I n f o \ F o r m u l a < / K e y > < / D i a g r a m O b j e c t K e y > < D i a g r a m O b j e c t K e y > < K e y > M e a s u r e s \ S u m   o f   C a l l S a t i s f a c t i o n \ T a g I n f o \ V a l u e < / K e y > < / D i a g r a m O b j e c t K e y > < D i a g r a m O b j e c t K e y > < K e y > M e a s u r e s \ A v e r a g e   o f   C a l l S a t i s f a c t i o n < / K e y > < / D i a g r a m O b j e c t K e y > < D i a g r a m O b j e c t K e y > < K e y > M e a s u r e s \ A v e r a g e   o f   C a l l S a t i s f a c t i o n \ T a g I n f o \ F o r m u l a < / K e y > < / D i a g r a m O b j e c t K e y > < D i a g r a m O b j e c t K e y > < K e y > M e a s u r e s \ A v e r a g e   o f   C a l l S a t i s f a c t i o n \ T a g I n f o \ V a l u e < / K e y > < / D i a g r a m O b j e c t K e y > < D i a g r a m O b j e c t K e y > < K e y > M e a s u r e s \ S u m   o f   H a n d l i n g _ T i m e _ i n M i n u t e s < / K e y > < / D i a g r a m O b j e c t K e y > < D i a g r a m O b j e c t K e y > < K e y > M e a s u r e s \ S u m   o f   H a n d l i n g _ T i m e _ i n M i n u t e s \ T a g I n f o \ F o r m u l a < / K e y > < / D i a g r a m O b j e c t K e y > < D i a g r a m O b j e c t K e y > < K e y > M e a s u r e s \ S u m   o f   H a n d l i n g _ T i m e _ i n M i n u t e s \ T a g I n f o \ V a l u e < / K e y > < / D i a g r a m O b j e c t K e y > < D i a g r a m O b j e c t K e y > < K e y > M e a s u r e s \ A v e r a g e   o f   H a n d l i n g _ T i m e _ i n M i n u t e s < / K e y > < / D i a g r a m O b j e c t K e y > < D i a g r a m O b j e c t K e y > < K e y > M e a s u r e s \ A v e r a g e   o f   H a n d l i n g _ T i m e _ i n M i n u t e s \ T a g I n f o \ F o r m u l a < / K e y > < / D i a g r a m O b j e c t K e y > < D i a g r a m O b j e c t K e y > < K e y > M e a s u r e s \ A v e r a g e   o f   H a n d l i n g _ T i m e _ i n M i n u t e s \ T a g I n f o \ V a l u e < / K e y > < / D i a g r a m O b j e c t K e y > < D i a g r a m O b j e c t K e y > < K e y > M e a s u r e s \ S u m   o f   H a n d l i n g _ D u r a t i o n _ T i m e < / K e y > < / D i a g r a m O b j e c t K e y > < D i a g r a m O b j e c t K e y > < K e y > M e a s u r e s \ S u m   o f   H a n d l i n g _ D u r a t i o n _ T i m e \ T a g I n f o \ F o r m u l a < / K e y > < / D i a g r a m O b j e c t K e y > < D i a g r a m O b j e c t K e y > < K e y > M e a s u r e s \ S u m   o f   H a n d l i n g _ D u r a t i o n _ T i m e \ T a g I n f o \ V a l u e < / K e y > < / D i a g r a m O b j e c t K e y > < D i a g r a m O b j e c t K e y > < K e y > M e a s u r e s \ A v e r a g e   o f   H a n d l i n g _ D u r a t i o n _ T i m e < / K e y > < / D i a g r a m O b j e c t K e y > < D i a g r a m O b j e c t K e y > < K e y > M e a s u r e s \ A v e r a g e   o f   H a n d l i n g _ D u r a t i o n _ T i m e \ T a g I n f o \ F o r m u l a < / K e y > < / D i a g r a m O b j e c t K e y > < D i a g r a m O b j e c t K e y > < K e y > M e a s u r e s \ A v e r a g e   o f   H a n d l i n g _ D u r a t i o n _ T i m e \ T a g I n f o \ V a l u e < / K e y > < / D i a g r a m O b j e c t K e y > < D i a g r a m O b j e c t K e y > < K e y > C o l u m n s \ Y e a r < / K e y > < / D i a g r a m O b j e c t K e y > < D i a g r a m O b j e c t K e y > < K e y > C o l u m n s \ C a l l I D < / K e y > < / D i a g r a m O b j e c t K e y > < D i a g r a m O b j e c t K e y > < K e y > C o l u m n s \ D a t e < / K e y > < / D i a g r a m O b j e c t K e y > < D i a g r a m O b j e c t K e y > < K e y > C o l u m n s \ C a l l S t a r t s < / K e y > < / D i a g r a m O b j e c t K e y > < D i a g r a m O b j e c t K e y > < K e y > C o l u m n s \ C a l l E n d s < / K e y > < / D i a g r a m O b j e c t K e y > < D i a g r a m O b j e c t K e y > < K e y > C o l u m n s \ C u s t o m e r A c c < / K e y > < / D i a g r a m O b j e c t K e y > < D i a g r a m O b j e c t K e y > < K e y > C o l u m n s \ C u s t o m e r A g e < / K e y > < / D i a g r a m O b j e c t K e y > < D i a g r a m O b j e c t K e y > < K e y > C o l u m n s \ A g e G r o u p < / K e y > < / D i a g r a m O b j e c t K e y > < D i a g r a m O b j e c t K e y > < K e y > C o l u m n s \ C u s t o m e r P h o n e < / K e y > < / D i a g r a m O b j e c t K e y > < D i a g r a m O b j e c t K e y > < K e y > C o l u m n s \ O p e r a t o r I D < / K e y > < / D i a g r a m O b j e c t K e y > < D i a g r a m O b j e c t K e y > < K e y > C o l u m n s \ L o c a t i o n I D < / K e y > < / D i a g r a m O b j e c t K e y > < D i a g r a m O b j e c t K e y > < K e y > C o l u m n s \ S e c t o r < / K e y > < / D i a g r a m O b j e c t K e y > < D i a g r a m O b j e c t K e y > < K e y > C o l u m n s \ C a l l S a t i s f a c t i o n < / K e y > < / D i a g r a m O b j e c t K e y > < D i a g r a m O b j e c t K e y > < K e y > C o l u m n s \ H a n d l i n g _ D u r a t i o n _ T i m e < / K e y > < / D i a g r a m O b j e c t K e y > < D i a g r a m O b j e c t K e y > < K e y > C o l u m n s \ H a n d l i n g _ T i m e _ i n M i n u t e s 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 C a l l I D & g t ; - & l t ; M e a s u r e s \ C a l l I D & g t ; < / K e y > < / D i a g r a m O b j e c t K e y > < D i a g r a m O b j e c t K e y > < K e y > L i n k s \ & l t ; C o l u m n s \ S u m   o f   C a l l I D & g t ; - & l t ; M e a s u r e s \ C a l l I D & g t ; \ C O L U M N < / K e y > < / D i a g r a m O b j e c t K e y > < D i a g r a m O b j e c t K e y > < K e y > L i n k s \ & l t ; C o l u m n s \ S u m   o f   C a l l I D & g t ; - & l t ; M e a s u r e s \ C a l l I D & g t ; \ M E A S U R E < / K e y > < / D i a g r a m O b j e c t K e y > < D i a g r a m O b j e c t K e y > < K e y > L i n k s \ & l t ; C o l u m n s \ D i s t i n c t   C o u n t   o f   C a l l I D & g t ; - & l t ; M e a s u r e s \ C a l l I D & g t ; < / K e y > < / D i a g r a m O b j e c t K e y > < D i a g r a m O b j e c t K e y > < K e y > L i n k s \ & l t ; C o l u m n s \ D i s t i n c t   C o u n t   o f   C a l l I D & g t ; - & l t ; M e a s u r e s \ C a l l I D & g t ; \ C O L U M N < / K e y > < / D i a g r a m O b j e c t K e y > < D i a g r a m O b j e c t K e y > < K e y > L i n k s \ & l t ; C o l u m n s \ D i s t i n c t   C o u n t   o f   C a l l I D & g t ; - & l t ; M e a s u r e s \ C a l l I D & g t ; \ M E A S U R E < / K e y > < / D i a g r a m O b j e c t K e y > < D i a g r a m O b j e c t K e y > < K e y > L i n k s \ & l t ; C o l u m n s \ C o u n t   o f   C u s t o m e r A c c & g t ; - & l t ; M e a s u r e s \ C u s t o m e r A c c & g t ; < / K e y > < / D i a g r a m O b j e c t K e y > < D i a g r a m O b j e c t K e y > < K e y > L i n k s \ & l t ; C o l u m n s \ C o u n t   o f   C u s t o m e r A c c & g t ; - & l t ; M e a s u r e s \ C u s t o m e r A c c & g t ; \ C O L U M N < / K e y > < / D i a g r a m O b j e c t K e y > < D i a g r a m O b j e c t K e y > < K e y > L i n k s \ & l t ; C o l u m n s \ C o u n t   o f   C u s t o m e r A c c & g t ; - & l t ; M e a s u r e s \ C u s t o m e r A c c & g t ; \ M E A S U R E < / K e y > < / D i a g r a m O b j e c t K e y > < D i a g r a m O b j e c t K e y > < K e y > L i n k s \ & l t ; C o l u m n s \ D i s t i n c t   C o u n t   o f   C u s t o m e r A c c & g t ; - & l t ; M e a s u r e s \ C u s t o m e r A c c & g t ; < / K e y > < / D i a g r a m O b j e c t K e y > < D i a g r a m O b j e c t K e y > < K e y > L i n k s \ & l t ; C o l u m n s \ D i s t i n c t   C o u n t   o f   C u s t o m e r A c c & g t ; - & l t ; M e a s u r e s \ C u s t o m e r A c c & g t ; \ C O L U M N < / K e y > < / D i a g r a m O b j e c t K e y > < D i a g r a m O b j e c t K e y > < K e y > L i n k s \ & l t ; C o l u m n s \ D i s t i n c t   C o u n t   o f   C u s t o m e r A c c & g t ; - & l t ; M e a s u r e s \ C u s t o m e r A c c & g t ; \ M E A S U R E < / K e y > < / D i a g r a m O b j e c t K e y > < D i a g r a m O b j e c t K e y > < K e y > L i n k s \ & l t ; C o l u m n s \ S u m   o f   C a l l S a t i s f a c t i o n & g t ; - & l t ; M e a s u r e s \ C a l l S a t i s f a c t i o n & g t ; < / K e y > < / D i a g r a m O b j e c t K e y > < D i a g r a m O b j e c t K e y > < K e y > L i n k s \ & l t ; C o l u m n s \ S u m   o f   C a l l S a t i s f a c t i o n & g t ; - & l t ; M e a s u r e s \ C a l l S a t i s f a c t i o n & g t ; \ C O L U M N < / K e y > < / D i a g r a m O b j e c t K e y > < D i a g r a m O b j e c t K e y > < K e y > L i n k s \ & l t ; C o l u m n s \ S u m   o f   C a l l S a t i s f a c t i o n & g t ; - & l t ; M e a s u r e s \ C a l l S a t i s f a c t i o n & g t ; \ M E A S U R E < / K e y > < / D i a g r a m O b j e c t K e y > < D i a g r a m O b j e c t K e y > < K e y > L i n k s \ & l t ; C o l u m n s \ A v e r a g e   o f   C a l l S a t i s f a c t i o n & g t ; - & l t ; M e a s u r e s \ C a l l S a t i s f a c t i o n & g t ; < / K e y > < / D i a g r a m O b j e c t K e y > < D i a g r a m O b j e c t K e y > < K e y > L i n k s \ & l t ; C o l u m n s \ A v e r a g e   o f   C a l l S a t i s f a c t i o n & g t ; - & l t ; M e a s u r e s \ C a l l S a t i s f a c t i o n & g t ; \ C O L U M N < / K e y > < / D i a g r a m O b j e c t K e y > < D i a g r a m O b j e c t K e y > < K e y > L i n k s \ & l t ; C o l u m n s \ A v e r a g e   o f   C a l l S a t i s f a c t i o n & g t ; - & l t ; M e a s u r e s \ C a l l S a t i s f a c t i o n & g t ; \ M E A S U R E < / K e y > < / D i a g r a m O b j e c t K e y > < D i a g r a m O b j e c t K e y > < K e y > L i n k s \ & l t ; C o l u m n s \ S u m   o f   H a n d l i n g _ T i m e _ i n M i n u t e s & g t ; - & l t ; M e a s u r e s \ H a n d l i n g _ T i m e _ i n M i n u t e s & g t ; < / K e y > < / D i a g r a m O b j e c t K e y > < D i a g r a m O b j e c t K e y > < K e y > L i n k s \ & l t ; C o l u m n s \ S u m   o f   H a n d l i n g _ T i m e _ i n M i n u t e s & g t ; - & l t ; M e a s u r e s \ H a n d l i n g _ T i m e _ i n M i n u t e s & g t ; \ C O L U M N < / K e y > < / D i a g r a m O b j e c t K e y > < D i a g r a m O b j e c t K e y > < K e y > L i n k s \ & l t ; C o l u m n s \ S u m   o f   H a n d l i n g _ T i m e _ i n M i n u t e s & g t ; - & l t ; M e a s u r e s \ H a n d l i n g _ T i m e _ i n M i n u t e s & g t ; \ M E A S U R E < / K e y > < / D i a g r a m O b j e c t K e y > < D i a g r a m O b j e c t K e y > < K e y > L i n k s \ & l t ; C o l u m n s \ A v e r a g e   o f   H a n d l i n g _ T i m e _ i n M i n u t e s & g t ; - & l t ; M e a s u r e s \ H a n d l i n g _ T i m e _ i n M i n u t e s & g t ; < / K e y > < / D i a g r a m O b j e c t K e y > < D i a g r a m O b j e c t K e y > < K e y > L i n k s \ & l t ; C o l u m n s \ A v e r a g e   o f   H a n d l i n g _ T i m e _ i n M i n u t e s & g t ; - & l t ; M e a s u r e s \ H a n d l i n g _ T i m e _ i n M i n u t e s & g t ; \ C O L U M N < / K e y > < / D i a g r a m O b j e c t K e y > < D i a g r a m O b j e c t K e y > < K e y > L i n k s \ & l t ; C o l u m n s \ A v e r a g e   o f   H a n d l i n g _ T i m e _ i n M i n u t e s & g t ; - & l t ; M e a s u r e s \ H a n d l i n g _ T i m e _ i n M i n u t e s & g t ; \ M E A S U R E < / K e y > < / D i a g r a m O b j e c t K e y > < D i a g r a m O b j e c t K e y > < K e y > L i n k s \ & l t ; C o l u m n s \ S u m   o f   H a n d l i n g _ D u r a t i o n _ T i m e & g t ; - & l t ; M e a s u r e s \ H a n d l i n g _ D u r a t i o n _ T i m e & g t ; < / K e y > < / D i a g r a m O b j e c t K e y > < D i a g r a m O b j e c t K e y > < K e y > L i n k s \ & l t ; C o l u m n s \ S u m   o f   H a n d l i n g _ D u r a t i o n _ T i m e & g t ; - & l t ; M e a s u r e s \ H a n d l i n g _ D u r a t i o n _ T i m e & g t ; \ C O L U M N < / K e y > < / D i a g r a m O b j e c t K e y > < D i a g r a m O b j e c t K e y > < K e y > L i n k s \ & l t ; C o l u m n s \ S u m   o f   H a n d l i n g _ D u r a t i o n _ T i m e & g t ; - & l t ; M e a s u r e s \ H a n d l i n g _ D u r a t i o n _ T i m e & g t ; \ M E A S U R E < / K e y > < / D i a g r a m O b j e c t K e y > < D i a g r a m O b j e c t K e y > < K e y > L i n k s \ & l t ; C o l u m n s \ A v e r a g e   o f   H a n d l i n g _ D u r a t i o n _ T i m e & g t ; - & l t ; M e a s u r e s \ H a n d l i n g _ D u r a t i o n _ T i m e & g t ; < / K e y > < / D i a g r a m O b j e c t K e y > < D i a g r a m O b j e c t K e y > < K e y > L i n k s \ & l t ; C o l u m n s \ A v e r a g e   o f   H a n d l i n g _ D u r a t i o n _ T i m e & g t ; - & l t ; M e a s u r e s \ H a n d l i n g _ D u r a t i o n _ T i m e & g t ; \ C O L U M N < / K e y > < / D i a g r a m O b j e c t K e y > < D i a g r a m O b j e c t K e y > < K e y > L i n k s \ & l t ; C o l u m n s \ A v e r a g e   o f   H a n d l i n g _ D u r a t i o n _ T i m e & g t ; - & l t ; M e a s u r e s \ H a n d l i n g _ D u r a t i o n _ T i m e & g t ; \ M E A S U R E 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 C a l l I D < / K e y > < / a : K e y > < a : V a l u e   i : t y p e = " M e a s u r e G r i d N o d e V i e w S t a t e " > < C o l u m n > 1 < / C o l u m n > < L a y e d O u t > t r u e < / L a y e d O u t > < W a s U I I n v i s i b l e > t r u e < / W a s U I I n v i s i b l e > < / a : V a l u e > < / a : K e y V a l u e O f D i a g r a m O b j e c t K e y a n y T y p e z b w N T n L X > < a : K e y V a l u e O f D i a g r a m O b j e c t K e y a n y T y p e z b w N T n L X > < a : K e y > < K e y > M e a s u r e s \ S u m   o f   C a l l I D \ T a g I n f o \ F o r m u l a < / K e y > < / a : K e y > < a : V a l u e   i : t y p e = " M e a s u r e G r i d V i e w S t a t e I D i a g r a m T a g A d d i t i o n a l I n f o " / > < / a : K e y V a l u e O f D i a g r a m O b j e c t K e y a n y T y p e z b w N T n L X > < a : K e y V a l u e O f D i a g r a m O b j e c t K e y a n y T y p e z b w N T n L X > < a : K e y > < K e y > M e a s u r e s \ S u m   o f   C a l l I D \ T a g I n f o \ V a l u e < / K e y > < / a : K e y > < a : V a l u e   i : t y p e = " M e a s u r e G r i d V i e w S t a t e I D i a g r a m T a g A d d i t i o n a l I n f o " / > < / a : K e y V a l u e O f D i a g r a m O b j e c t K e y a n y T y p e z b w N T n L X > < a : K e y V a l u e O f D i a g r a m O b j e c t K e y a n y T y p e z b w N T n L X > < a : K e y > < K e y > M e a s u r e s \ D i s t i n c t   C o u n t   o f   C a l l I D < / K e y > < / a : K e y > < a : V a l u e   i : t y p e = " M e a s u r e G r i d N o d e V i e w S t a t e " > < C o l u m n > 1 < / C o l u m n > < L a y e d O u t > t r u e < / L a y e d O u t > < R o w > 1 < / R o w > < W a s U I I n v i s i b l e > t r u e < / W a s U I I n v i s i b l e > < / a : V a l u e > < / a : K e y V a l u e O f D i a g r a m O b j e c t K e y a n y T y p e z b w N T n L X > < a : K e y V a l u e O f D i a g r a m O b j e c t K e y a n y T y p e z b w N T n L X > < a : K e y > < K e y > M e a s u r e s \ D i s t i n c t   C o u n t   o f   C a l l I D \ T a g I n f o \ F o r m u l a < / K e y > < / a : K e y > < a : V a l u e   i : t y p e = " M e a s u r e G r i d V i e w S t a t e I D i a g r a m T a g A d d i t i o n a l I n f o " / > < / a : K e y V a l u e O f D i a g r a m O b j e c t K e y a n y T y p e z b w N T n L X > < a : K e y V a l u e O f D i a g r a m O b j e c t K e y a n y T y p e z b w N T n L X > < a : K e y > < K e y > M e a s u r e s \ D i s t i n c t   C o u n t   o f   C a l l I D \ T a g I n f o \ V a l u e < / K e y > < / a : K e y > < a : V a l u e   i : t y p e = " M e a s u r e G r i d V i e w S t a t e I D i a g r a m T a g A d d i t i o n a l I n f o " / > < / a : K e y V a l u e O f D i a g r a m O b j e c t K e y a n y T y p e z b w N T n L X > < a : K e y V a l u e O f D i a g r a m O b j e c t K e y a n y T y p e z b w N T n L X > < a : K e y > < K e y > M e a s u r e s \ C o u n t   o f   C u s t o m e r A c c < / K e y > < / a : K e y > < a : V a l u e   i : t y p e = " M e a s u r e G r i d N o d e V i e w S t a t e " > < C o l u m n > 4 < / C o l u m n > < L a y e d O u t > t r u e < / L a y e d O u t > < W a s U I I n v i s i b l e > t r u e < / W a s U I I n v i s i b l e > < / a : V a l u e > < / a : K e y V a l u e O f D i a g r a m O b j e c t K e y a n y T y p e z b w N T n L X > < a : K e y V a l u e O f D i a g r a m O b j e c t K e y a n y T y p e z b w N T n L X > < a : K e y > < K e y > M e a s u r e s \ C o u n t   o f   C u s t o m e r A c c \ T a g I n f o \ F o r m u l a < / K e y > < / a : K e y > < a : V a l u e   i : t y p e = " M e a s u r e G r i d V i e w S t a t e I D i a g r a m T a g A d d i t i o n a l I n f o " / > < / a : K e y V a l u e O f D i a g r a m O b j e c t K e y a n y T y p e z b w N T n L X > < a : K e y V a l u e O f D i a g r a m O b j e c t K e y a n y T y p e z b w N T n L X > < a : K e y > < K e y > M e a s u r e s \ C o u n t   o f   C u s t o m e r A c c \ T a g I n f o \ V a l u e < / K e y > < / a : K e y > < a : V a l u e   i : t y p e = " M e a s u r e G r i d V i e w S t a t e I D i a g r a m T a g A d d i t i o n a l I n f o " / > < / a : K e y V a l u e O f D i a g r a m O b j e c t K e y a n y T y p e z b w N T n L X > < a : K e y V a l u e O f D i a g r a m O b j e c t K e y a n y T y p e z b w N T n L X > < a : K e y > < K e y > M e a s u r e s \ D i s t i n c t   C o u n t   o f   C u s t o m e r A c c < / K e y > < / a : K e y > < a : V a l u e   i : t y p e = " M e a s u r e G r i d N o d e V i e w S t a t e " > < C o l u m n > 4 < / C o l u m n > < L a y e d O u t > t r u e < / L a y e d O u t > < R o w > 1 < / R o w > < W a s U I I n v i s i b l e > t r u e < / W a s U I I n v i s i b l e > < / a : V a l u e > < / a : K e y V a l u e O f D i a g r a m O b j e c t K e y a n y T y p e z b w N T n L X > < a : K e y V a l u e O f D i a g r a m O b j e c t K e y a n y T y p e z b w N T n L X > < a : K e y > < K e y > M e a s u r e s \ D i s t i n c t   C o u n t   o f   C u s t o m e r A c c \ T a g I n f o \ F o r m u l a < / K e y > < / a : K e y > < a : V a l u e   i : t y p e = " M e a s u r e G r i d V i e w S t a t e I D i a g r a m T a g A d d i t i o n a l I n f o " / > < / a : K e y V a l u e O f D i a g r a m O b j e c t K e y a n y T y p e z b w N T n L X > < a : K e y V a l u e O f D i a g r a m O b j e c t K e y a n y T y p e z b w N T n L X > < a : K e y > < K e y > M e a s u r e s \ D i s t i n c t   C o u n t   o f   C u s t o m e r A c c \ T a g I n f o \ V a l u e < / K e y > < / a : K e y > < a : V a l u e   i : t y p e = " M e a s u r e G r i d V i e w S t a t e I D i a g r a m T a g A d d i t i o n a l I n f o " / > < / a : K e y V a l u e O f D i a g r a m O b j e c t K e y a n y T y p e z b w N T n L X > < a : K e y V a l u e O f D i a g r a m O b j e c t K e y a n y T y p e z b w N T n L X > < a : K e y > < K e y > M e a s u r e s \ S u m   o f   C a l l S a t i s f a c t i o n < / K e y > < / a : K e y > < a : V a l u e   i : t y p e = " M e a s u r e G r i d N o d e V i e w S t a t e " > < C o l u m n > 1 0 < / C o l u m n > < L a y e d O u t > t r u e < / L a y e d O u t > < W a s U I I n v i s i b l e > t r u e < / W a s U I I n v i s i b l e > < / a : V a l u e > < / a : K e y V a l u e O f D i a g r a m O b j e c t K e y a n y T y p e z b w N T n L X > < a : K e y V a l u e O f D i a g r a m O b j e c t K e y a n y T y p e z b w N T n L X > < a : K e y > < K e y > M e a s u r e s \ S u m   o f   C a l l S a t i s f a c t i o n \ T a g I n f o \ F o r m u l a < / K e y > < / a : K e y > < a : V a l u e   i : t y p e = " M e a s u r e G r i d V i e w S t a t e I D i a g r a m T a g A d d i t i o n a l I n f o " / > < / a : K e y V a l u e O f D i a g r a m O b j e c t K e y a n y T y p e z b w N T n L X > < a : K e y V a l u e O f D i a g r a m O b j e c t K e y a n y T y p e z b w N T n L X > < a : K e y > < K e y > M e a s u r e s \ S u m   o f   C a l l S a t i s f a c t i o n \ T a g I n f o \ V a l u e < / K e y > < / a : K e y > < a : V a l u e   i : t y p e = " M e a s u r e G r i d V i e w S t a t e I D i a g r a m T a g A d d i t i o n a l I n f o " / > < / a : K e y V a l u e O f D i a g r a m O b j e c t K e y a n y T y p e z b w N T n L X > < a : K e y V a l u e O f D i a g r a m O b j e c t K e y a n y T y p e z b w N T n L X > < a : K e y > < K e y > M e a s u r e s \ A v e r a g e   o f   C a l l S a t i s f a c t i o n < / K e y > < / a : K e y > < a : V a l u e   i : t y p e = " M e a s u r e G r i d N o d e V i e w S t a t e " > < C o l u m n > 1 0 < / C o l u m n > < L a y e d O u t > t r u e < / L a y e d O u t > < R o w > 1 < / R o w > < W a s U I I n v i s i b l e > t r u e < / W a s U I I n v i s i b l e > < / a : V a l u e > < / a : K e y V a l u e O f D i a g r a m O b j e c t K e y a n y T y p e z b w N T n L X > < a : K e y V a l u e O f D i a g r a m O b j e c t K e y a n y T y p e z b w N T n L X > < a : K e y > < K e y > M e a s u r e s \ A v e r a g e   o f   C a l l S a t i s f a c t i o n \ T a g I n f o \ F o r m u l a < / K e y > < / a : K e y > < a : V a l u e   i : t y p e = " M e a s u r e G r i d V i e w S t a t e I D i a g r a m T a g A d d i t i o n a l I n f o " / > < / a : K e y V a l u e O f D i a g r a m O b j e c t K e y a n y T y p e z b w N T n L X > < a : K e y V a l u e O f D i a g r a m O b j e c t K e y a n y T y p e z b w N T n L X > < a : K e y > < K e y > M e a s u r e s \ A v e r a g e   o f   C a l l S a t i s f a c t i o n \ T a g I n f o \ V a l u e < / K e y > < / a : K e y > < a : V a l u e   i : t y p e = " M e a s u r e G r i d V i e w S t a t e I D i a g r a m T a g A d d i t i o n a l I n f o " / > < / a : K e y V a l u e O f D i a g r a m O b j e c t K e y a n y T y p e z b w N T n L X > < a : K e y V a l u e O f D i a g r a m O b j e c t K e y a n y T y p e z b w N T n L X > < a : K e y > < K e y > M e a s u r e s \ S u m   o f   H a n d l i n g _ T i m e _ i n M i n u t e s < / K e y > < / a : K e y > < a : V a l u e   i : t y p e = " M e a s u r e G r i d N o d e V i e w S t a t e " > < C o l u m n > 1 2 < / C o l u m n > < L a y e d O u t > t r u e < / L a y e d O u t > < W a s U I I n v i s i b l e > t r u e < / W a s U I I n v i s i b l e > < / a : V a l u e > < / a : K e y V a l u e O f D i a g r a m O b j e c t K e y a n y T y p e z b w N T n L X > < a : K e y V a l u e O f D i a g r a m O b j e c t K e y a n y T y p e z b w N T n L X > < a : K e y > < K e y > M e a s u r e s \ S u m   o f   H a n d l i n g _ T i m e _ i n M i n u t e s \ T a g I n f o \ F o r m u l a < / K e y > < / a : K e y > < a : V a l u e   i : t y p e = " M e a s u r e G r i d V i e w S t a t e I D i a g r a m T a g A d d i t i o n a l I n f o " / > < / a : K e y V a l u e O f D i a g r a m O b j e c t K e y a n y T y p e z b w N T n L X > < a : K e y V a l u e O f D i a g r a m O b j e c t K e y a n y T y p e z b w N T n L X > < a : K e y > < K e y > M e a s u r e s \ S u m   o f   H a n d l i n g _ T i m e _ i n M i n u t e s \ T a g I n f o \ V a l u e < / K e y > < / a : K e y > < a : V a l u e   i : t y p e = " M e a s u r e G r i d V i e w S t a t e I D i a g r a m T a g A d d i t i o n a l I n f o " / > < / a : K e y V a l u e O f D i a g r a m O b j e c t K e y a n y T y p e z b w N T n L X > < a : K e y V a l u e O f D i a g r a m O b j e c t K e y a n y T y p e z b w N T n L X > < a : K e y > < K e y > M e a s u r e s \ A v e r a g e   o f   H a n d l i n g _ T i m e _ i n M i n u t e s < / K e y > < / a : K e y > < a : V a l u e   i : t y p e = " M e a s u r e G r i d N o d e V i e w S t a t e " > < C o l u m n > 1 2 < / C o l u m n > < L a y e d O u t > t r u e < / L a y e d O u t > < R o w > 1 < / R o w > < W a s U I I n v i s i b l e > t r u e < / W a s U I I n v i s i b l e > < / a : V a l u e > < / a : K e y V a l u e O f D i a g r a m O b j e c t K e y a n y T y p e z b w N T n L X > < a : K e y V a l u e O f D i a g r a m O b j e c t K e y a n y T y p e z b w N T n L X > < a : K e y > < K e y > M e a s u r e s \ A v e r a g e   o f   H a n d l i n g _ T i m e _ i n M i n u t e s \ T a g I n f o \ F o r m u l a < / K e y > < / a : K e y > < a : V a l u e   i : t y p e = " M e a s u r e G r i d V i e w S t a t e I D i a g r a m T a g A d d i t i o n a l I n f o " / > < / a : K e y V a l u e O f D i a g r a m O b j e c t K e y a n y T y p e z b w N T n L X > < a : K e y V a l u e O f D i a g r a m O b j e c t K e y a n y T y p e z b w N T n L X > < a : K e y > < K e y > M e a s u r e s \ A v e r a g e   o f   H a n d l i n g _ T i m e _ i n M i n u t e s \ T a g I n f o \ V a l u e < / K e y > < / a : K e y > < a : V a l u e   i : t y p e = " M e a s u r e G r i d V i e w S t a t e I D i a g r a m T a g A d d i t i o n a l I n f o " / > < / a : K e y V a l u e O f D i a g r a m O b j e c t K e y a n y T y p e z b w N T n L X > < a : K e y V a l u e O f D i a g r a m O b j e c t K e y a n y T y p e z b w N T n L X > < a : K e y > < K e y > M e a s u r e s \ S u m   o f   H a n d l i n g _ D u r a t i o n _ T i m e < / K e y > < / a : K e y > < a : V a l u e   i : t y p e = " M e a s u r e G r i d N o d e V i e w S t a t e " > < C o l u m n > 1 1 < / C o l u m n > < L a y e d O u t > t r u e < / L a y e d O u t > < W a s U I I n v i s i b l e > t r u e < / W a s U I I n v i s i b l e > < / a : V a l u e > < / a : K e y V a l u e O f D i a g r a m O b j e c t K e y a n y T y p e z b w N T n L X > < a : K e y V a l u e O f D i a g r a m O b j e c t K e y a n y T y p e z b w N T n L X > < a : K e y > < K e y > M e a s u r e s \ S u m   o f   H a n d l i n g _ D u r a t i o n _ T i m e \ T a g I n f o \ F o r m u l a < / K e y > < / a : K e y > < a : V a l u e   i : t y p e = " M e a s u r e G r i d V i e w S t a t e I D i a g r a m T a g A d d i t i o n a l I n f o " / > < / a : K e y V a l u e O f D i a g r a m O b j e c t K e y a n y T y p e z b w N T n L X > < a : K e y V a l u e O f D i a g r a m O b j e c t K e y a n y T y p e z b w N T n L X > < a : K e y > < K e y > M e a s u r e s \ S u m   o f   H a n d l i n g _ D u r a t i o n _ T i m e \ T a g I n f o \ V a l u e < / K e y > < / a : K e y > < a : V a l u e   i : t y p e = " M e a s u r e G r i d V i e w S t a t e I D i a g r a m T a g A d d i t i o n a l I n f o " / > < / a : K e y V a l u e O f D i a g r a m O b j e c t K e y a n y T y p e z b w N T n L X > < a : K e y V a l u e O f D i a g r a m O b j e c t K e y a n y T y p e z b w N T n L X > < a : K e y > < K e y > M e a s u r e s \ A v e r a g e   o f   H a n d l i n g _ D u r a t i o n _ T i m e < / K e y > < / a : K e y > < a : V a l u e   i : t y p e = " M e a s u r e G r i d N o d e V i e w S t a t e " > < C o l u m n > 1 1 < / C o l u m n > < L a y e d O u t > t r u e < / L a y e d O u t > < R o w > 1 < / R o w > < W a s U I I n v i s i b l e > t r u e < / W a s U I I n v i s i b l e > < / a : V a l u e > < / a : K e y V a l u e O f D i a g r a m O b j e c t K e y a n y T y p e z b w N T n L X > < a : K e y V a l u e O f D i a g r a m O b j e c t K e y a n y T y p e z b w N T n L X > < a : K e y > < K e y > M e a s u r e s \ A v e r a g e   o f   H a n d l i n g _ D u r a t i o n _ T i m e \ T a g I n f o \ F o r m u l a < / K e y > < / a : K e y > < a : V a l u e   i : t y p e = " M e a s u r e G r i d V i e w S t a t e I D i a g r a m T a g A d d i t i o n a l I n f o " / > < / a : K e y V a l u e O f D i a g r a m O b j e c t K e y a n y T y p e z b w N T n L X > < a : K e y V a l u e O f D i a g r a m O b j e c t K e y a n y T y p e z b w N T n L X > < a : K e y > < K e y > M e a s u r e s \ A v e r a g e   o f   H a n d l i n g _ D u r a t i o n _ T i m e \ T a g I n f o \ V a l u e 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 C o l u m n s \ C a l l I D < / K e y > < / a : K e y > < a : V a l u e   i : t y p e = " M e a s u r e G r i d N o d e V i e w S t a t e " > < C o l u m n > 1 < / C o l u m n > < L a y e d O u t > t r u e < / L a y e d O u t > < / a : V a l u e > < / a : K e y V a l u e O f D i a g r a m O b j e c t K e y a n y T y p e z b w N T n L X > < a : K e y V a l u e O f D i a g r a m O b j e c t K e y a n y T y p e z b w N T n L X > < a : K e y > < K e y > C o l u m n s \ D a t e < / K e y > < / a : K e y > < a : V a l u e   i : t y p e = " M e a s u r e G r i d N o d e V i e w S t a t e " > < C o l u m n > 1 3 < / C o l u m n > < L a y e d O u t > t r u e < / L a y e d O u t > < / a : V a l u e > < / a : K e y V a l u e O f D i a g r a m O b j e c t K e y a n y T y p e z b w N T n L X > < a : K e y V a l u e O f D i a g r a m O b j e c t K e y a n y T y p e z b w N T n L X > < a : K e y > < K e y > C o l u m n s \ C a l l S t a r t s < / K e y > < / a : K e y > < a : V a l u e   i : t y p e = " M e a s u r e G r i d N o d e V i e w S t a t e " > < C o l u m n > 2 < / C o l u m n > < L a y e d O u t > t r u e < / L a y e d O u t > < / a : V a l u e > < / a : K e y V a l u e O f D i a g r a m O b j e c t K e y a n y T y p e z b w N T n L X > < a : K e y V a l u e O f D i a g r a m O b j e c t K e y a n y T y p e z b w N T n L X > < a : K e y > < K e y > C o l u m n s \ C a l l E n d s < / K e y > < / a : K e y > < a : V a l u e   i : t y p e = " M e a s u r e G r i d N o d e V i e w S t a t e " > < C o l u m n > 3 < / C o l u m n > < L a y e d O u t > t r u e < / L a y e d O u t > < / a : V a l u e > < / a : K e y V a l u e O f D i a g r a m O b j e c t K e y a n y T y p e z b w N T n L X > < a : K e y V a l u e O f D i a g r a m O b j e c t K e y a n y T y p e z b w N T n L X > < a : K e y > < K e y > C o l u m n s \ C u s t o m e r A c c < / K e y > < / a : K e y > < a : V a l u e   i : t y p e = " M e a s u r e G r i d N o d e V i e w S t a t e " > < C o l u m n > 4 < / C o l u m n > < L a y e d O u t > t r u e < / L a y e d O u t > < / a : V a l u e > < / a : K e y V a l u e O f D i a g r a m O b j e c t K e y a n y T y p e z b w N T n L X > < a : K e y V a l u e O f D i a g r a m O b j e c t K e y a n y T y p e z b w N T n L X > < a : K e y > < K e y > C o l u m n s \ C u s t o m e r A g e < / K e y > < / a : K e y > < a : V a l u e   i : t y p e = " M e a s u r e G r i d N o d e V i e w S t a t e " > < C o l u m n > 5 < / C o l u m n > < L a y e d O u t > t r u e < / L a y e d O u t > < / a : V a l u e > < / a : K e y V a l u e O f D i a g r a m O b j e c t K e y a n y T y p e z b w N T n L X > < a : K e y V a l u e O f D i a g r a m O b j e c t K e y a n y T y p e z b w N T n L X > < a : K e y > < K e y > C o l u m n s \ A g e G r o u p < / K e y > < / a : K e y > < a : V a l u e   i : t y p e = " M e a s u r e G r i d N o d e V i e w S t a t e " > < C o l u m n > 1 8 < / C o l u m n > < L a y e d O u t > t r u e < / L a y e d O u t > < / a : V a l u e > < / a : K e y V a l u e O f D i a g r a m O b j e c t K e y a n y T y p e z b w N T n L X > < a : K e y V a l u e O f D i a g r a m O b j e c t K e y a n y T y p e z b w N T n L X > < a : K e y > < K e y > C o l u m n s \ C u s t o m e r P h o n e < / K e y > < / a : K e y > < a : V a l u e   i : t y p e = " M e a s u r e G r i d N o d e V i e w S t a t e " > < C o l u m n > 6 < / C o l u m n > < L a y e d O u t > t r u e < / L a y e d O u t > < / a : V a l u e > < / a : K e y V a l u e O f D i a g r a m O b j e c t K e y a n y T y p e z b w N T n L X > < a : K e y V a l u e O f D i a g r a m O b j e c t K e y a n y T y p e z b w N T n L X > < a : K e y > < K e y > C o l u m n s \ O p e r a t o r I D < / K e y > < / a : K e y > < a : V a l u e   i : t y p e = " M e a s u r e G r i d N o d e V i e w S t a t e " > < C o l u m n > 7 < / C o l u m n > < L a y e d O u t > t r u e < / L a y e d O u t > < / a : V a l u e > < / a : K e y V a l u e O f D i a g r a m O b j e c t K e y a n y T y p e z b w N T n L X > < a : K e y V a l u e O f D i a g r a m O b j e c t K e y a n y T y p e z b w N T n L X > < a : K e y > < K e y > C o l u m n s \ L o c a t i o n I D < / K e y > < / a : K e y > < a : V a l u e   i : t y p e = " M e a s u r e G r i d N o d e V i e w S t a t e " > < C o l u m n > 8 < / C o l u m n > < L a y e d O u t > t r u e < / L a y e d O u t > < / a : V a l u e > < / a : K e y V a l u e O f D i a g r a m O b j e c t K e y a n y T y p e z b w N T n L X > < a : K e y V a l u e O f D i a g r a m O b j e c t K e y a n y T y p e z b w N T n L X > < a : K e y > < K e y > C o l u m n s \ S e c t o r < / K e y > < / a : K e y > < a : V a l u e   i : t y p e = " M e a s u r e G r i d N o d e V i e w S t a t e " > < C o l u m n > 9 < / C o l u m n > < L a y e d O u t > t r u e < / L a y e d O u t > < / a : V a l u e > < / a : K e y V a l u e O f D i a g r a m O b j e c t K e y a n y T y p e z b w N T n L X > < a : K e y V a l u e O f D i a g r a m O b j e c t K e y a n y T y p e z b w N T n L X > < a : K e y > < K e y > C o l u m n s \ C a l l S a t i s f a c t i o n < / K e y > < / a : K e y > < a : V a l u e   i : t y p e = " M e a s u r e G r i d N o d e V i e w S t a t e " > < C o l u m n > 1 0 < / C o l u m n > < L a y e d O u t > t r u e < / L a y e d O u t > < / a : V a l u e > < / a : K e y V a l u e O f D i a g r a m O b j e c t K e y a n y T y p e z b w N T n L X > < a : K e y V a l u e O f D i a g r a m O b j e c t K e y a n y T y p e z b w N T n L X > < a : K e y > < K e y > C o l u m n s \ H a n d l i n g _ D u r a t i o n _ T i m e < / K e y > < / a : K e y > < a : V a l u e   i : t y p e = " M e a s u r e G r i d N o d e V i e w S t a t e " > < C o l u m n > 1 1 < / C o l u m n > < L a y e d O u t > t r u e < / L a y e d O u t > < / a : V a l u e > < / a : K e y V a l u e O f D i a g r a m O b j e c t K e y a n y T y p e z b w N T n L X > < a : K e y V a l u e O f D i a g r a m O b j e c t K e y a n y T y p e z b w N T n L X > < a : K e y > < K e y > C o l u m n s \ H a n d l i n g _ T i m e _ i n M i n u t e s < / K e y > < / a : K e y > < a : V a l u e   i : t y p e = " M e a s u r e G r i d N o d e V i e w S t a t e " > < C o l u m n > 1 2 < / C o l u m n > < L a y e d O u t > t r u e < / L a y e d O u t > < / a : V a l u e > < / a : K e y V a l u e O f D i a g r a m O b j e c t K e y a n y T y p e z b w N T n L X > < a : K e y V a l u e O f D i a g r a m O b j e c t K e y a n y T y p e z b w N T n L X > < a : K e y > < K e y > C o l u m n s \ D a t e   ( Y e a r ) < / K e y > < / a : K e y > < a : V a l u e   i : t y p e = " M e a s u r e G r i d N o d e V i e w S t a t e " > < C o l u m n > 1 4 < / C o l u m n > < L a y e d O u t > t r u e < / L a y e d O u t > < / a : V a l u e > < / a : K e y V a l u e O f D i a g r a m O b j e c t K e y a n y T y p e z b w N T n L X > < a : K e y V a l u e O f D i a g r a m O b j e c t K e y a n y T y p e z b w N T n L X > < a : K e y > < K e y > C o l u m n s \ D a t e   ( Q u a r t e r ) < / K e y > < / a : K e y > < a : V a l u e   i : t y p e = " M e a s u r e G r i d N o d e V i e w S t a t e " > < C o l u m n > 1 5 < / C o l u m n > < L a y e d O u t > t r u e < / L a y e d O u t > < / a : V a l u e > < / a : K e y V a l u e O f D i a g r a m O b j e c t K e y a n y T y p e z b w N T n L X > < a : K e y V a l u e O f D i a g r a m O b j e c t K e y a n y T y p e z b w N T n L X > < a : K e y > < K e y > C o l u m n s \ D a t e   ( M o n t h   I n d e x ) < / K e y > < / a : K e y > < a : V a l u e   i : t y p e = " M e a s u r e G r i d N o d e V i e w S t a t e " > < C o l u m n > 1 6 < / C o l u m n > < L a y e d O u t > t r u e < / L a y e d O u t > < / a : V a l u e > < / a : K e y V a l u e O f D i a g r a m O b j e c t K e y a n y T y p e z b w N T n L X > < a : K e y V a l u e O f D i a g r a m O b j e c t K e y a n y T y p e z b w N T n L X > < a : K e y > < K e y > C o l u m n s \ D a t e   ( M o n t h ) < / K e y > < / a : K e y > < a : V a l u e   i : t y p e = " M e a s u r e G r i d N o d e V i e w S t a t e " > < C o l u m n > 1 7 < / C o l u m n > < L a y e d O u t > t r u e < / L a y e d O u t > < / a : V a l u e > < / a : K e y V a l u e O f D i a g r a m O b j e c t K e y a n y T y p e z b w N T n L X > < a : K e y V a l u e O f D i a g r a m O b j e c t K e y a n y T y p e z b w N T n L X > < a : K e y > < K e y > L i n k s \ & l t ; C o l u m n s \ S u m   o f   C a l l I D & g t ; - & l t ; M e a s u r e s \ C a l l I D & g t ; < / K e y > < / a : K e y > < a : V a l u e   i : t y p e = " M e a s u r e G r i d V i e w S t a t e I D i a g r a m L i n k " / > < / a : K e y V a l u e O f D i a g r a m O b j e c t K e y a n y T y p e z b w N T n L X > < a : K e y V a l u e O f D i a g r a m O b j e c t K e y a n y T y p e z b w N T n L X > < a : K e y > < K e y > L i n k s \ & l t ; C o l u m n s \ S u m   o f   C a l l I D & g t ; - & l t ; M e a s u r e s \ C a l l I D & g t ; \ C O L U M N < / K e y > < / a : K e y > < a : V a l u e   i : t y p e = " M e a s u r e G r i d V i e w S t a t e I D i a g r a m L i n k E n d p o i n t " / > < / a : K e y V a l u e O f D i a g r a m O b j e c t K e y a n y T y p e z b w N T n L X > < a : K e y V a l u e O f D i a g r a m O b j e c t K e y a n y T y p e z b w N T n L X > < a : K e y > < K e y > L i n k s \ & l t ; C o l u m n s \ S u m   o f   C a l l I D & g t ; - & l t ; M e a s u r e s \ C a l l I D & g t ; \ M E A S U R E < / K e y > < / a : K e y > < a : V a l u e   i : t y p e = " M e a s u r e G r i d V i e w S t a t e I D i a g r a m L i n k E n d p o i n t " / > < / a : K e y V a l u e O f D i a g r a m O b j e c t K e y a n y T y p e z b w N T n L X > < a : K e y V a l u e O f D i a g r a m O b j e c t K e y a n y T y p e z b w N T n L X > < a : K e y > < K e y > L i n k s \ & l t ; C o l u m n s \ D i s t i n c t   C o u n t   o f   C a l l I D & g t ; - & l t ; M e a s u r e s \ C a l l I D & g t ; < / K e y > < / a : K e y > < a : V a l u e   i : t y p e = " M e a s u r e G r i d V i e w S t a t e I D i a g r a m L i n k " / > < / a : K e y V a l u e O f D i a g r a m O b j e c t K e y a n y T y p e z b w N T n L X > < a : K e y V a l u e O f D i a g r a m O b j e c t K e y a n y T y p e z b w N T n L X > < a : K e y > < K e y > L i n k s \ & l t ; C o l u m n s \ D i s t i n c t   C o u n t   o f   C a l l I D & g t ; - & l t ; M e a s u r e s \ C a l l I D & g t ; \ C O L U M N < / K e y > < / a : K e y > < a : V a l u e   i : t y p e = " M e a s u r e G r i d V i e w S t a t e I D i a g r a m L i n k E n d p o i n t " / > < / a : K e y V a l u e O f D i a g r a m O b j e c t K e y a n y T y p e z b w N T n L X > < a : K e y V a l u e O f D i a g r a m O b j e c t K e y a n y T y p e z b w N T n L X > < a : K e y > < K e y > L i n k s \ & l t ; C o l u m n s \ D i s t i n c t   C o u n t   o f   C a l l I D & g t ; - & l t ; M e a s u r e s \ C a l l I D & g t ; \ M E A S U R E < / K e y > < / a : K e y > < a : V a l u e   i : t y p e = " M e a s u r e G r i d V i e w S t a t e I D i a g r a m L i n k E n d p o i n t " / > < / a : K e y V a l u e O f D i a g r a m O b j e c t K e y a n y T y p e z b w N T n L X > < a : K e y V a l u e O f D i a g r a m O b j e c t K e y a n y T y p e z b w N T n L X > < a : K e y > < K e y > L i n k s \ & l t ; C o l u m n s \ C o u n t   o f   C u s t o m e r A c c & g t ; - & l t ; M e a s u r e s \ C u s t o m e r A c c & g t ; < / K e y > < / a : K e y > < a : V a l u e   i : t y p e = " M e a s u r e G r i d V i e w S t a t e I D i a g r a m L i n k " / > < / a : K e y V a l u e O f D i a g r a m O b j e c t K e y a n y T y p e z b w N T n L X > < a : K e y V a l u e O f D i a g r a m O b j e c t K e y a n y T y p e z b w N T n L X > < a : K e y > < K e y > L i n k s \ & l t ; C o l u m n s \ C o u n t   o f   C u s t o m e r A c c & g t ; - & l t ; M e a s u r e s \ C u s t o m e r A c c & g t ; \ C O L U M N < / K e y > < / a : K e y > < a : V a l u e   i : t y p e = " M e a s u r e G r i d V i e w S t a t e I D i a g r a m L i n k E n d p o i n t " / > < / a : K e y V a l u e O f D i a g r a m O b j e c t K e y a n y T y p e z b w N T n L X > < a : K e y V a l u e O f D i a g r a m O b j e c t K e y a n y T y p e z b w N T n L X > < a : K e y > < K e y > L i n k s \ & l t ; C o l u m n s \ C o u n t   o f   C u s t o m e r A c c & g t ; - & l t ; M e a s u r e s \ C u s t o m e r A c c & g t ; \ M E A S U R E < / K e y > < / a : K e y > < a : V a l u e   i : t y p e = " M e a s u r e G r i d V i e w S t a t e I D i a g r a m L i n k E n d p o i n t " / > < / a : K e y V a l u e O f D i a g r a m O b j e c t K e y a n y T y p e z b w N T n L X > < a : K e y V a l u e O f D i a g r a m O b j e c t K e y a n y T y p e z b w N T n L X > < a : K e y > < K e y > L i n k s \ & l t ; C o l u m n s \ D i s t i n c t   C o u n t   o f   C u s t o m e r A c c & g t ; - & l t ; M e a s u r e s \ C u s t o m e r A c c & g t ; < / K e y > < / a : K e y > < a : V a l u e   i : t y p e = " M e a s u r e G r i d V i e w S t a t e I D i a g r a m L i n k " / > < / a : K e y V a l u e O f D i a g r a m O b j e c t K e y a n y T y p e z b w N T n L X > < a : K e y V a l u e O f D i a g r a m O b j e c t K e y a n y T y p e z b w N T n L X > < a : K e y > < K e y > L i n k s \ & l t ; C o l u m n s \ D i s t i n c t   C o u n t   o f   C u s t o m e r A c c & g t ; - & l t ; M e a s u r e s \ C u s t o m e r A c c & g t ; \ C O L U M N < / K e y > < / a : K e y > < a : V a l u e   i : t y p e = " M e a s u r e G r i d V i e w S t a t e I D i a g r a m L i n k E n d p o i n t " / > < / a : K e y V a l u e O f D i a g r a m O b j e c t K e y a n y T y p e z b w N T n L X > < a : K e y V a l u e O f D i a g r a m O b j e c t K e y a n y T y p e z b w N T n L X > < a : K e y > < K e y > L i n k s \ & l t ; C o l u m n s \ D i s t i n c t   C o u n t   o f   C u s t o m e r A c c & g t ; - & l t ; M e a s u r e s \ C u s t o m e r A c c & g t ; \ M E A S U R E < / K e y > < / a : K e y > < a : V a l u e   i : t y p e = " M e a s u r e G r i d V i e w S t a t e I D i a g r a m L i n k E n d p o i n t " / > < / a : K e y V a l u e O f D i a g r a m O b j e c t K e y a n y T y p e z b w N T n L X > < a : K e y V a l u e O f D i a g r a m O b j e c t K e y a n y T y p e z b w N T n L X > < a : K e y > < K e y > L i n k s \ & l t ; C o l u m n s \ S u m   o f   C a l l S a t i s f a c t i o n & g t ; - & l t ; M e a s u r e s \ C a l l S a t i s f a c t i o n & g t ; < / K e y > < / a : K e y > < a : V a l u e   i : t y p e = " M e a s u r e G r i d V i e w S t a t e I D i a g r a m L i n k " / > < / a : K e y V a l u e O f D i a g r a m O b j e c t K e y a n y T y p e z b w N T n L X > < a : K e y V a l u e O f D i a g r a m O b j e c t K e y a n y T y p e z b w N T n L X > < a : K e y > < K e y > L i n k s \ & l t ; C o l u m n s \ S u m   o f   C a l l S a t i s f a c t i o n & g t ; - & l t ; M e a s u r e s \ C a l l S a t i s f a c t i o n & g t ; \ C O L U M N < / K e y > < / a : K e y > < a : V a l u e   i : t y p e = " M e a s u r e G r i d V i e w S t a t e I D i a g r a m L i n k E n d p o i n t " / > < / a : K e y V a l u e O f D i a g r a m O b j e c t K e y a n y T y p e z b w N T n L X > < a : K e y V a l u e O f D i a g r a m O b j e c t K e y a n y T y p e z b w N T n L X > < a : K e y > < K e y > L i n k s \ & l t ; C o l u m n s \ S u m   o f   C a l l S a t i s f a c t i o n & g t ; - & l t ; M e a s u r e s \ C a l l S a t i s f a c t i o n & g t ; \ M E A S U R E < / K e y > < / a : K e y > < a : V a l u e   i : t y p e = " M e a s u r e G r i d V i e w S t a t e I D i a g r a m L i n k E n d p o i n t " / > < / a : K e y V a l u e O f D i a g r a m O b j e c t K e y a n y T y p e z b w N T n L X > < a : K e y V a l u e O f D i a g r a m O b j e c t K e y a n y T y p e z b w N T n L X > < a : K e y > < K e y > L i n k s \ & l t ; C o l u m n s \ A v e r a g e   o f   C a l l S a t i s f a c t i o n & g t ; - & l t ; M e a s u r e s \ C a l l S a t i s f a c t i o n & g t ; < / K e y > < / a : K e y > < a : V a l u e   i : t y p e = " M e a s u r e G r i d V i e w S t a t e I D i a g r a m L i n k " / > < / a : K e y V a l u e O f D i a g r a m O b j e c t K e y a n y T y p e z b w N T n L X > < a : K e y V a l u e O f D i a g r a m O b j e c t K e y a n y T y p e z b w N T n L X > < a : K e y > < K e y > L i n k s \ & l t ; C o l u m n s \ A v e r a g e   o f   C a l l S a t i s f a c t i o n & g t ; - & l t ; M e a s u r e s \ C a l l S a t i s f a c t i o n & g t ; \ C O L U M N < / K e y > < / a : K e y > < a : V a l u e   i : t y p e = " M e a s u r e G r i d V i e w S t a t e I D i a g r a m L i n k E n d p o i n t " / > < / a : K e y V a l u e O f D i a g r a m O b j e c t K e y a n y T y p e z b w N T n L X > < a : K e y V a l u e O f D i a g r a m O b j e c t K e y a n y T y p e z b w N T n L X > < a : K e y > < K e y > L i n k s \ & l t ; C o l u m n s \ A v e r a g e   o f   C a l l S a t i s f a c t i o n & g t ; - & l t ; M e a s u r e s \ C a l l S a t i s f a c t i o n & g t ; \ M E A S U R E < / K e y > < / a : K e y > < a : V a l u e   i : t y p e = " M e a s u r e G r i d V i e w S t a t e I D i a g r a m L i n k E n d p o i n t " / > < / a : K e y V a l u e O f D i a g r a m O b j e c t K e y a n y T y p e z b w N T n L X > < a : K e y V a l u e O f D i a g r a m O b j e c t K e y a n y T y p e z b w N T n L X > < a : K e y > < K e y > L i n k s \ & l t ; C o l u m n s \ S u m   o f   H a n d l i n g _ T i m e _ i n M i n u t e s & g t ; - & l t ; M e a s u r e s \ H a n d l i n g _ T i m e _ i n M i n u t e s & g t ; < / K e y > < / a : K e y > < a : V a l u e   i : t y p e = " M e a s u r e G r i d V i e w S t a t e I D i a g r a m L i n k " / > < / a : K e y V a l u e O f D i a g r a m O b j e c t K e y a n y T y p e z b w N T n L X > < a : K e y V a l u e O f D i a g r a m O b j e c t K e y a n y T y p e z b w N T n L X > < a : K e y > < K e y > L i n k s \ & l t ; C o l u m n s \ S u m   o f   H a n d l i n g _ T i m e _ i n M i n u t e s & g t ; - & l t ; M e a s u r e s \ H a n d l i n g _ T i m e _ i n M i n u t e s & g t ; \ C O L U M N < / K e y > < / a : K e y > < a : V a l u e   i : t y p e = " M e a s u r e G r i d V i e w S t a t e I D i a g r a m L i n k E n d p o i n t " / > < / a : K e y V a l u e O f D i a g r a m O b j e c t K e y a n y T y p e z b w N T n L X > < a : K e y V a l u e O f D i a g r a m O b j e c t K e y a n y T y p e z b w N T n L X > < a : K e y > < K e y > L i n k s \ & l t ; C o l u m n s \ S u m   o f   H a n d l i n g _ T i m e _ i n M i n u t e s & g t ; - & l t ; M e a s u r e s \ H a n d l i n g _ T i m e _ i n M i n u t e s & g t ; \ M E A S U R E < / K e y > < / a : K e y > < a : V a l u e   i : t y p e = " M e a s u r e G r i d V i e w S t a t e I D i a g r a m L i n k E n d p o i n t " / > < / a : K e y V a l u e O f D i a g r a m O b j e c t K e y a n y T y p e z b w N T n L X > < a : K e y V a l u e O f D i a g r a m O b j e c t K e y a n y T y p e z b w N T n L X > < a : K e y > < K e y > L i n k s \ & l t ; C o l u m n s \ A v e r a g e   o f   H a n d l i n g _ T i m e _ i n M i n u t e s & g t ; - & l t ; M e a s u r e s \ H a n d l i n g _ T i m e _ i n M i n u t e s & g t ; < / K e y > < / a : K e y > < a : V a l u e   i : t y p e = " M e a s u r e G r i d V i e w S t a t e I D i a g r a m L i n k " / > < / a : K e y V a l u e O f D i a g r a m O b j e c t K e y a n y T y p e z b w N T n L X > < a : K e y V a l u e O f D i a g r a m O b j e c t K e y a n y T y p e z b w N T n L X > < a : K e y > < K e y > L i n k s \ & l t ; C o l u m n s \ A v e r a g e   o f   H a n d l i n g _ T i m e _ i n M i n u t e s & g t ; - & l t ; M e a s u r e s \ H a n d l i n g _ T i m e _ i n M i n u t e s & g t ; \ C O L U M N < / K e y > < / a : K e y > < a : V a l u e   i : t y p e = " M e a s u r e G r i d V i e w S t a t e I D i a g r a m L i n k E n d p o i n t " / > < / a : K e y V a l u e O f D i a g r a m O b j e c t K e y a n y T y p e z b w N T n L X > < a : K e y V a l u e O f D i a g r a m O b j e c t K e y a n y T y p e z b w N T n L X > < a : K e y > < K e y > L i n k s \ & l t ; C o l u m n s \ A v e r a g e   o f   H a n d l i n g _ T i m e _ i n M i n u t e s & g t ; - & l t ; M e a s u r e s \ H a n d l i n g _ T i m e _ i n M i n u t e s & g t ; \ M E A S U R E < / K e y > < / a : K e y > < a : V a l u e   i : t y p e = " M e a s u r e G r i d V i e w S t a t e I D i a g r a m L i n k E n d p o i n t " / > < / a : K e y V a l u e O f D i a g r a m O b j e c t K e y a n y T y p e z b w N T n L X > < a : K e y V a l u e O f D i a g r a m O b j e c t K e y a n y T y p e z b w N T n L X > < a : K e y > < K e y > L i n k s \ & l t ; C o l u m n s \ S u m   o f   H a n d l i n g _ D u r a t i o n _ T i m e & g t ; - & l t ; M e a s u r e s \ H a n d l i n g _ D u r a t i o n _ T i m e & g t ; < / K e y > < / a : K e y > < a : V a l u e   i : t y p e = " M e a s u r e G r i d V i e w S t a t e I D i a g r a m L i n k " / > < / a : K e y V a l u e O f D i a g r a m O b j e c t K e y a n y T y p e z b w N T n L X > < a : K e y V a l u e O f D i a g r a m O b j e c t K e y a n y T y p e z b w N T n L X > < a : K e y > < K e y > L i n k s \ & l t ; C o l u m n s \ S u m   o f   H a n d l i n g _ D u r a t i o n _ T i m e & g t ; - & l t ; M e a s u r e s \ H a n d l i n g _ D u r a t i o n _ T i m e & g t ; \ C O L U M N < / K e y > < / a : K e y > < a : V a l u e   i : t y p e = " M e a s u r e G r i d V i e w S t a t e I D i a g r a m L i n k E n d p o i n t " / > < / a : K e y V a l u e O f D i a g r a m O b j e c t K e y a n y T y p e z b w N T n L X > < a : K e y V a l u e O f D i a g r a m O b j e c t K e y a n y T y p e z b w N T n L X > < a : K e y > < K e y > L i n k s \ & l t ; C o l u m n s \ S u m   o f   H a n d l i n g _ D u r a t i o n _ T i m e & g t ; - & l t ; M e a s u r e s \ H a n d l i n g _ D u r a t i o n _ T i m e & g t ; \ M E A S U R E < / K e y > < / a : K e y > < a : V a l u e   i : t y p e = " M e a s u r e G r i d V i e w S t a t e I D i a g r a m L i n k E n d p o i n t " / > < / a : K e y V a l u e O f D i a g r a m O b j e c t K e y a n y T y p e z b w N T n L X > < a : K e y V a l u e O f D i a g r a m O b j e c t K e y a n y T y p e z b w N T n L X > < a : K e y > < K e y > L i n k s \ & l t ; C o l u m n s \ A v e r a g e   o f   H a n d l i n g _ D u r a t i o n _ T i m e & g t ; - & l t ; M e a s u r e s \ H a n d l i n g _ D u r a t i o n _ T i m e & g t ; < / K e y > < / a : K e y > < a : V a l u e   i : t y p e = " M e a s u r e G r i d V i e w S t a t e I D i a g r a m L i n k " / > < / a : K e y V a l u e O f D i a g r a m O b j e c t K e y a n y T y p e z b w N T n L X > < a : K e y V a l u e O f D i a g r a m O b j e c t K e y a n y T y p e z b w N T n L X > < a : K e y > < K e y > L i n k s \ & l t ; C o l u m n s \ A v e r a g e   o f   H a n d l i n g _ D u r a t i o n _ T i m e & g t ; - & l t ; M e a s u r e s \ H a n d l i n g _ D u r a t i o n _ T i m e & g t ; \ C O L U M N < / K e y > < / a : K e y > < a : V a l u e   i : t y p e = " M e a s u r e G r i d V i e w S t a t e I D i a g r a m L i n k E n d p o i n t " / > < / a : K e y V a l u e O f D i a g r a m O b j e c t K e y a n y T y p e z b w N T n L X > < a : K e y V a l u e O f D i a g r a m O b j e c t K e y a n y T y p e z b w N T n L X > < a : K e y > < K e y > L i n k s \ & l t ; C o l u m n s \ A v e r a g e   o f   H a n d l i n g _ D u r a t i o n _ T i m e & g t ; - & l t ; M e a s u r e s \ H a n d l i n g _ D u r a t i o n _ T i m e & g t ; \ M E A S U R E < / K e y > < / a : K e y > < a : V a l u e   i : t y p e = " M e a s u r e G r i d V i e w S t a t e I D i a g r a m L i n k E n d p o i n t " / > < / a : K e y V a l u e O f D i a g r a m O b j e c t K e y a n y T y p e z b w N T n L X > < / V i e w S t a t e s > < / D i a g r a m M a n a g e r . S e r i a l i z a b l e D i a g r a m > < / A r r a y O f D i a g r a m M a n a g e r . S e r i a l i z a b l e D i a g r a m > ] ] > < / C u s t o m C o n t e n t > < / G e m i n i > 
</file>

<file path=customXml/item5.xml>��< ? x m l   v e r s i o n = " 1 . 0 "   e n c o d i n g = " u t f - 1 6 " ? > < D a t a M a s h u p   s q m i d = " c a 0 3 8 f 6 7 - 7 6 e a - 4 1 1 e - 9 9 1 9 - c 9 9 0 b a 7 e 8 6 d b "   x m l n s = " h t t p : / / s c h e m a s . m i c r o s o f t . c o m / D a t a M a s h u p " > A A A A A J E I A A B Q S w M E F A A C A A g A J V / 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J V / 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f 7 1 i G Y E F m i w U A A K w Y A A A T A B w A R m 9 y b X V s Y X M v U 2 V j d G l v b j E u b S C i G A A o o B Q A A A A A A A A A A A A A A A A A A A A A A A A A A A D d W G 1 v 4 k Y Q / h 4 p / 2 H l f o G r Q z F w S O 0 1 J 1 F I L v Q u F w R c q w p Q t I E N c c / s o v X 6 D o T 4 7 5 3 d 9 b v X h F y p d G o + B H t 3 P M 8 z b z t j + 2 Q u X E b R S P 8 6 b 8 7 P z s / 8 J 8 z J A o 0 E f n w c 4 w e P o E v k E X F + h u B v x A I + l y t X m z n x a n 8 y / v m B s c + V a 9 c j t S 6 j g l D h V 6 z u L 9 N P P u H + d H z T / / h + 0 O m h D 6 9 / r k / v K O l x 9 w u Z 9 r D A q E O x t / X F t N d B g + H d 7 1 f d 8 W j a x Z 6 H u q C E c D T g 7 G 8 g p o R 9 I t S e 3 g p X 0 I V m W d t 4 / s a q 2 o g G n m c j w Q N S t U O + s R X 3 k S 3 a h N 2 k L 8 j q 0 k o E L P u 9 S x e X l r 6 Z 7 S c S Z R b q + c H q P m G 6 B L + M t 2 t i g R o l V h t z T P 1 H x l d d 5 g U r K j f 9 S h 7 U 3 u 2 s A X i D 0 X 7 P A n 4 g h A T Z i L 2 N d t a 1 y 3 2 B P u I V K W y N A k 7 z 6 / t q z K h P w c U C K N 0 S L p l p C g m 3 z m K h l y o 5 9 j a y 9 C N w R f D 8 C Y 1 B M 0 R v 9 e B S U t l N E k o z E E U g N Q m p z A A + I Z N Q G R K 5 G 1 H w E w 5 6 I 1 y u l H K W H o o p W d c Q R m U 4 W H t + 5 t I y l H S 6 f m B z L H P 4 u 8 / Y i K h / I G s z x p Q k b k b m d L l r g J b B i Z Y N C R x t 3 R t z u O u K b X G R B V T w b V l i 9 4 K 1 5 4 J S Q 0 7 H W 6 W Z n e i O L s H p X b b e W t + Q r k U m 0 h k 5 v Y A U + e A 3 4 j G 6 H D M r b c 6 Q r D 0 8 B x V / Y C 8 g a T C 1 r l Y r R V K 2 N f p K F g Q g r a u A M 2 l d + A S P H p V 1 a + 8 M 6 G X g z g H 0 D E n b e k f 4 C t P t K d E b R 6 I 7 A D p g X A R L 7 J 0 S v 3 k k f g N A + w J K / Z T g r S P B m w D 6 a d S B / 5 0 V 4 Z B 8 J 8 B + f S R 2 S 2 J T V + j 2 L 4 j / r 1 l k U t o p L 7 Q 8 3 / S Z E 2 u G Q h u S J a w c K K / 2 s f X l G G x V f i + x M z p X 8 i 0 p C 5 5 u S f L 0 H 5 I 5 4 w u / v C t d M 2 8 B W L I b / Z d d K O Q R L m W O w h X 7 A m T v x B M 8 W j g Q R 8 Q D V V G c N G v l D N U 3 Z U T U q Z 8 K B 0 w d 0 v b A F 2 x l n k X M k K B q S c Q C C E Z T S a 5 h T 0 L Q W T U B u 9 q s M Z V 4 0 a M x o N 5 R 1 z F w h l o G b 2 e F z c v q 6 Q V L N l n 5 K / u q / L 1 x F / I s 3 k e y N e c Y 6 Y Q p B B h i A / B D 9 r X g X 7 l W M V g T O q I y k X p n 8 F D Y 4 K v P x M 8 p C 2 C e B 4 Q y M i E 0 K l N Y k D J K 1 t A n 1 V a 6 f o 0 0 7 I K z 9 o b g 9 Z 6 N X J F K 4 n z I R k h w N Z i o K 6 h m L v z o 7 o o u 9 L W K O u G d + T x z u y T p 2 8 E T o 2 r h b k 0 4 F o x r t Z n p x 5 J v S 4 z H c L D j P 2 L 1 A q X T 4 z u i k 3 a 2 4 L A q J 2 U M w z 1 M T e q W + 6 X z Y C Y j I 1 + n 4 p m 8 O Y B R l X s b t a o l 8 9 z R 4 1 Y 5 S T u N b P 1 F M M / 0 g B c M u I Z B C 3 Q r j T b q U 9 F u 1 a R g N p K G 9 T i u y m Q o V y L c V b I d B t q w m Q l 1 T n E c S / O I b Z i + M 5 m R m 7 J z W W T e 1 R m Y 2 8 s n k o 3 g / X U O h y 9 e E s 2 2 5 M R 3 j n v 9 v I G s 8 l y 6 R G N X H b v h M R c 5 b n Y x S V y c P u / T e p x n A 5 0 l J s O c x 9 X h C b j y b p l N j e d t c p K q j a z p h V p r P b z 1 K 5 M M 8 q z 6 q t F 6 1 a 7 / G A v d Q G c 1 S K V F b l 0 a w J h S E E o k I H s Y e K 8 g 8 V O 7 / i 0 z W d Y H 6 s U n b p 0 R w r 1 E u H d p S E 4 f g H k v J 9 I R V f V Y a Q U 3 X l r C 2 e D m O Y V h p s H q g X B D k M F n r i S F v a M / o T S k V V D B 6 B 1 n w T o K u f u I J q n y n q F f U b O O o C N S O L O J 7 8 M l p r B k I e L 5 x C B + i V q R f L N + 0 T o k 2 I 4 E W 8 5 F u 1 T w b S J 3 y z j R B G J x + e H h Q L t 3 D v T 7 U t f Z 8 V l 6 g j 6 Y 9 v D J m m J 5 P h 7 K 6 5 J J r j B p h a O c w Z l h k q S / 8 7 z w U 0 c O 2 e h Y f f f s J 4 / G i 7 9 5 F H T r C a y 8 i p s v r W J 9 x i i d q c a 5 P z S R N g 6 k a J a L M S 9 D r P 9 X f u a 8 2 j z 0 0 l 1 w p 4 x A x i q 4 0 d f 7 s h J o l J Z A j k f c 5 h N X w F H 2 F l x z 1 6 0 3 6 v B W k 3 6 z z m G 8 + Q d Q S w E C L Q A U A A I A C A A l X + 9 Y R Q D o + 6 Q A A A D 2 A A A A E g A A A A A A A A A A A A A A A A A A A A A A Q 2 9 u Z m l n L 1 B h Y 2 t h Z 2 U u e G 1 s U E s B A i 0 A F A A C A A g A J V / v W A / K 6 a u k A A A A 6 Q A A A B M A A A A A A A A A A A A A A A A A 8 A A A A F t D b 2 5 0 Z W 5 0 X 1 R 5 c G V z X S 5 4 b W x Q S w E C L Q A U A A I A C A A l X + 9 Y h m B B Z o s F A A C s G A A A E w A A A A A A A A A A A A A A A A D h A Q A A R m 9 y b X V s Y X M v U 2 V j d G l v b j E u b V B L B Q Y A A A A A A w A D A M I A A A C 5 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O Q A A A A A A A A U 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F m Z l R h Y m x l P C 9 J d G V t U G F 0 a D 4 8 L 0 l 0 Z W 1 M b 2 N h d G l v b j 4 8 U 3 R h Y m x l R W 5 0 c m l l c z 4 8 R W 5 0 c n k g V H l w Z T 0 i S X N Q c m l 2 Y X R l I i B W Y W x 1 Z T 0 i b D A i I C 8 + P E V u d H J 5 I F R 5 c G U 9 I l F 1 Z X J 5 S U Q i I F Z h b H V l P S J z M W N j M 2 R j Y m Y t M T V h Z i 0 0 Y j k w L W E 3 Y T Q t M m M 4 Y z N h N T h j Z m R m I i A v P j x F b n R y e S B U e X B l P S J G a W x s R W 5 h Y m x l Z C I g V m F s d W U 9 I m w w I i A v P j x F b n R y e S B U e X B l P S J G a W x s T G F z d F V w Z G F 0 Z W Q i I F Z h b H V l P S J k M j A y N C 0 w N y 0 x M 1 Q w O T o w N D o z O C 4 w N D M 0 N T k x 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l Z E N v b X B s Z X R l U m V z d W x 0 V G 9 X b 3 J r c 2 h l Z X Q i I F Z h b H V l P S J s M C I g L z 4 8 R W 5 0 c n k g V H l w Z T 0 i R m l s b E 9 i a m V j d F R 5 c G U i I F Z h b H V l P S J z Q 2 9 u b m V j d G l v b k 9 u b H k i I C 8 + P E V u d H J 5 I F R 5 c G U 9 I k Z p b G x U b 0 R h d G F N b 2 R l b E V u Y W J s Z W Q i I F Z h b H V l P S J s M S I g L z 4 8 R W 5 0 c n k g V H l w Z T 0 i R m l s b E N v d W 5 0 I i B W Y W x 1 Z T 0 i b D E 5 I i A v P j x F b n R y e S B U e X B l P S J B Z G R l Z F R v R G F 0 Y U 1 v Z G V s I i B W Y W x 1 Z T 0 i b D E i I C 8 + P E V u d H J 5 I F R 5 c G U 9 I k Z p b G x F c n J v c k N v Z G U i I F Z h b H V l P S J z V W 5 r b m 9 3 b i I g L z 4 8 R W 5 0 c n k g V H l w Z T 0 i R m l s b E N v b H V t b l R 5 c G V z I i B W Y W x 1 Z T 0 i c 0 J n W U d C Z z 0 9 I i A v P j x F b n R y e S B U e X B l P S J G a W x s Q 2 9 s d W 1 u T m F t Z X M i I F Z h b H V l P S J z W y Z x d W 9 0 O 1 B l c n N v b k l E J n F 1 b 3 Q 7 L C Z x d W 9 0 O 0 Z p c n N 0 I E 5 h b W U m c X V v d D s s J n F 1 b 3 Q 7 U 3 V y b m F t Z S Z x d W 9 0 O y w m c X V v d D t G d W x s b m F t 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0 Y W Z m V G F i b G U v Q 2 h h b m d l Z C B U e X B l L n t Q Z X J z b 2 5 J R C w w f S Z x d W 9 0 O y w m c X V v d D t T Z W N 0 a W 9 u M S 9 T d G F m Z l R h Y m x l L 0 N o Y W 5 n Z W Q g V H l w Z S 5 7 R m l y c 3 Q g T m F t Z S w x f S Z x d W 9 0 O y w m c X V v d D t T Z W N 0 a W 9 u M S 9 T d G F m Z l R h Y m x l L 0 N o Y W 5 n Z W Q g V H l w Z S 5 7 U 3 V y b m F t Z S w y f S Z x d W 9 0 O y w m c X V v d D t T Z W N 0 a W 9 u M S 9 T d G F m Z l R h Y m x l L 0 l u c 2 V y d G V k I E 1 l c m d l Z C B D b 2 x 1 b W 4 u e 0 1 l c m d l Z C w z f S Z x d W 9 0 O 1 0 s J n F 1 b 3 Q 7 Q 2 9 s d W 1 u Q 2 9 1 b n Q m c X V v d D s 6 N C w m c X V v d D t L Z X l D b 2 x 1 b W 5 O Y W 1 l c y Z x d W 9 0 O z p b X S w m c X V v d D t D b 2 x 1 b W 5 J Z G V u d G l 0 a W V z J n F 1 b 3 Q 7 O l s m c X V v d D t T Z W N 0 a W 9 u M S 9 T d G F m Z l R h Y m x l L 0 N o Y W 5 n Z W Q g V H l w Z S 5 7 U G V y c 2 9 u S U Q s M H 0 m c X V v d D s s J n F 1 b 3 Q 7 U 2 V j d G l v b j E v U 3 R h Z m Z U Y W J s Z S 9 D a G F u Z 2 V k I F R 5 c G U u e 0 Z p c n N 0 I E 5 h b W U s M X 0 m c X V v d D s s J n F 1 b 3 Q 7 U 2 V j d G l v b j E v U 3 R h Z m Z U Y W J s Z S 9 D a G F u Z 2 V k I F R 5 c G U u e 1 N 1 c m 5 h b W U s M n 0 m c X V v d D s s J n F 1 b 3 Q 7 U 2 V j d G l v b j E v U 3 R h Z m Z U Y W J s Z S 9 J b n N l c n R l Z C B N Z X J n Z W Q g Q 2 9 s d W 1 u L n t N Z X J n Z W Q s M 3 0 m c X V v d D t d L C Z x d W 9 0 O 1 J l b G F 0 a W 9 u c 2 h p c E l u Z m 8 m c X V v d D s 6 W 1 1 9 I i A v P j w v U 3 R h Y m x l R W 5 0 c m l l c z 4 8 L 0 l 0 Z W 0 + P E l 0 Z W 0 + P E l 0 Z W 1 M b 2 N h d G l v b j 4 8 S X R l b V R 5 c G U + R m 9 y b X V s Y T w v S X R l b V R 5 c G U + P E l 0 Z W 1 Q Y X R o P l N l Y 3 R p b 2 4 x L 1 N 0 Y W Z m V G F i b G U v U 2 9 1 c m N l P C 9 J d G V t U G F 0 a D 4 8 L 0 l 0 Z W 1 M b 2 N h d G l v b j 4 8 U 3 R h Y m x l R W 5 0 c m l l c y A v P j w v S X R l b T 4 8 S X R l b T 4 8 S X R l b U x v Y 2 F 0 a W 9 u P j x J d G V t V H l w Z T 5 G b 3 J t d W x h P C 9 J d G V t V H l w Z T 4 8 S X R l b V B h d G g + U 2 V j d G l v b j E v U 3 R h Z m Z U Y W J s Z S 9 T d G F m Z l R h Y m x l X 1 R h Y m x l P C 9 J d G V t U G F 0 a D 4 8 L 0 l 0 Z W 1 M b 2 N h d G l v b j 4 8 U 3 R h Y m x l R W 5 0 c m l l c y A v P j w v S X R l b T 4 8 S X R l b T 4 8 S X R l b U x v Y 2 F 0 a W 9 u P j x J d G V t V H l w Z T 5 G b 3 J t d W x h P C 9 J d G V t V H l w Z T 4 8 S X R l b V B h d G g + U 2 V j d G l v b j E v U 3 R h Z m Z U Y W J s Z S 9 D a G F u Z 2 V k J T I w V H l w Z T w v S X R l b V B h d G g + P C 9 J d G V t T G 9 j Y X R p b 2 4 + P F N 0 Y W J s Z U V u d H J p Z X M g L z 4 8 L 0 l 0 Z W 0 + P E l 0 Z W 0 + P E l 0 Z W 1 M b 2 N h d G l v b j 4 8 S X R l b V R 5 c G U + R m 9 y b X V s Y T w v S X R l b V R 5 c G U + P E l 0 Z W 1 Q Y X R o P l N l Y 3 R p b 2 4 x L 0 x v Y 2 F 0 a W 9 u V G F i b G U 8 L 0 l 0 Z W 1 Q Y X R o P j w v S X R l b U x v Y 2 F 0 a W 9 u P j x T d G F i b G V F b n R y a W V z P j x F b n R y e S B U e X B l P S J J c 1 B y a X Z h d G U i I F Z h b H V l P S J s M C I g L z 4 8 R W 5 0 c n k g V H l w Z T 0 i U X V l c n l J R C I g V m F s d W U 9 I n M 5 M j I 0 N G E 5 O C 1 h M z Q y L T Q 3 M z U t Y T g w Y S 1 k N m E w M 2 Z l M G U z M D 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b m F s e X N p c y B Q c m 9 j Z X N z I V B p d m 9 0 V G F i b G U x N 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M b 2 N h d G l v b l R h Y m x l L 0 N o Y W 5 n Z W Q g V H l w Z S 5 7 T G 9 j Y X R p b 2 5 J R C w w f S Z x d W 9 0 O y w m c X V v d D t T Z W N 0 a W 9 u M S 9 M b 2 N h d G l v b l R h Y m x l L 0 N o Y W 5 n Z W Q g V H l w Z S 5 7 T G 9 j Y X R p b 2 5 f T m F t Z S w x f S Z x d W 9 0 O y w m c X V v d D t T Z W N 0 a W 9 u M S 9 M b 2 N h d G l v b l R h Y m x l L 0 N o Y W 5 n Z W Q g V H l w Z S 5 7 Q 2 l 0 e S w y f S Z x d W 9 0 O y w m c X V v d D t T Z W N 0 a W 9 u M S 9 M b 2 N h d G l v b l R h Y m x l L 1 J l c G x h Y 2 V k I F Z h b H V l N i 5 7 Q 2 9 1 b n R y e S w z f S Z x d W 9 0 O y w m c X V v d D t T Z W N 0 a W 9 u M S 9 M b 2 N h d G l v b l R h Y m x l L 1 J l c G x h Y 2 V k I F Z h b H V l N S 5 7 T G 9 j Y X R p b 2 5 C Z W x v b m d U b y w 0 f S Z x d W 9 0 O 1 0 s J n F 1 b 3 Q 7 Q 2 9 s d W 1 u Q 2 9 1 b n Q m c X V v d D s 6 N S w m c X V v d D t L Z X l D b 2 x 1 b W 5 O Y W 1 l c y Z x d W 9 0 O z p b X S w m c X V v d D t D b 2 x 1 b W 5 J Z G V u d G l 0 a W V z J n F 1 b 3 Q 7 O l s m c X V v d D t T Z W N 0 a W 9 u M S 9 M b 2 N h d G l v b l R h Y m x l L 0 N o Y W 5 n Z W Q g V H l w Z S 5 7 T G 9 j Y X R p b 2 5 J R C w w f S Z x d W 9 0 O y w m c X V v d D t T Z W N 0 a W 9 u M S 9 M b 2 N h d G l v b l R h Y m x l L 0 N o Y W 5 n Z W Q g V H l w Z S 5 7 T G 9 j Y X R p b 2 5 f T m F t Z S w x f S Z x d W 9 0 O y w m c X V v d D t T Z W N 0 a W 9 u M S 9 M b 2 N h d G l v b l R h Y m x l L 0 N o Y W 5 n Z W Q g V H l w Z S 5 7 Q 2 l 0 e S w y f S Z x d W 9 0 O y w m c X V v d D t T Z W N 0 a W 9 u M S 9 M b 2 N h d G l v b l R h Y m x l L 1 J l c G x h Y 2 V k I F Z h b H V l N i 5 7 Q 2 9 1 b n R y e S w z f S Z x d W 9 0 O y w m c X V v d D t T Z W N 0 a W 9 u M S 9 M b 2 N h d G l v b l R h Y m x l L 1 J l c G x h Y 2 V k I F Z h b H V l N S 5 7 T G 9 j Y X R p b 2 5 C Z W x v b m d U b y w 0 f S Z x d W 9 0 O 1 0 s J n F 1 b 3 Q 7 U m V s Y X R p b 2 5 z a G l w S W 5 m b y Z x d W 9 0 O z p b X X 0 i I C 8 + P E V u d H J 5 I F R 5 c G U 9 I k Z p b G x T d G F 0 d X M i I F Z h b H V l P S J z Q 2 9 t c G x l d G U i I C 8 + P E V u d H J 5 I F R 5 c G U 9 I k Z p b G x D b 2 x 1 b W 5 O Y W 1 l c y I g V m F s d W U 9 I n N b J n F 1 b 3 Q 7 T G 9 j Y X R p b 2 5 J R C Z x d W 9 0 O y w m c X V v d D t M b 2 N h d G l v b l 9 O Y W 1 l J n F 1 b 3 Q 7 L C Z x d W 9 0 O 0 N p d H k m c X V v d D s s J n F 1 b 3 Q 7 Q 2 9 1 b n R y e S Z x d W 9 0 O y w m c X V v d D t S Z W d p b 2 4 m c X V v d D t d I i A v P j x F b n R y e S B U e X B l P S J G a W x s Q 2 9 s d W 1 u V H l w Z X M i I F Z h b H V l P S J z Q m d Z R 0 J n W T 0 i I C 8 + P E V u d H J 5 I F R 5 c G U 9 I k Z p b G x M Y X N 0 V X B k Y X R l Z C I g V m F s d W U 9 I m Q y M D I 0 L T A 3 L T E 0 V D A 0 O j U 1 O j U x L j g 3 N z Y x O T Z a I i A v P j x F b n R y e S B U e X B l P S J G a W x s R X J y b 3 J D b 3 V u d C I g V m F s d W U 9 I m w w I i A v P j x F b n R y e S B U e X B l P S J G a W x s R X J y b 3 J D b 2 R l I i B W Y W x 1 Z T 0 i c 1 V u a 2 5 v d 2 4 i I C 8 + P E V u d H J 5 I F R 5 c G U 9 I k Z p b G x D b 3 V u d C I g V m F s d W U 9 I m w 5 I i A v P j x F b n R y e S B U e X B l P S J B Z G R l Z F R v R G F 0 Y U 1 v Z G V s I i B W Y W x 1 Z T 0 i b D E i I C 8 + P C 9 T d G F i b G V F b n R y a W V z P j w v S X R l b T 4 8 S X R l b T 4 8 S X R l b U x v Y 2 F 0 a W 9 u P j x J d G V t V H l w Z T 5 G b 3 J t d W x h P C 9 J d G V t V H l w Z T 4 8 S X R l b V B h d G g + U 2 V j d G l v b j E v T G 9 j Y X R p b 2 5 U Y W J s Z S 9 T b 3 V y Y 2 U 8 L 0 l 0 Z W 1 Q Y X R o P j w v S X R l b U x v Y 2 F 0 a W 9 u P j x T d G F i b G V F b n R y a W V z I C 8 + P C 9 J d G V t P j x J d G V t P j x J d G V t T G 9 j Y X R p b 2 4 + P E l 0 Z W 1 U e X B l P k Z v c m 1 1 b G E 8 L 0 l 0 Z W 1 U e X B l P j x J d G V t U G F 0 a D 5 T Z W N 0 a W 9 u M S 9 M b 2 N h d G l v b l R h Y m x l L 0 x v Y 2 F 0 a W 9 u V G F i b G V f V G F i b G U 8 L 0 l 0 Z W 1 Q Y X R o P j w v S X R l b U x v Y 2 F 0 a W 9 u P j x T d G F i b G V F b n R y a W V z I C 8 + P C 9 J d G V t P j x J d G V t P j x J d G V t T G 9 j Y X R p b 2 4 + P E l 0 Z W 1 U e X B l P k Z v c m 1 1 b G E 8 L 0 l 0 Z W 1 U e X B l P j x J d G V t U G F 0 a D 5 T Z W N 0 a W 9 u M S 9 M b 2 N h d G l v b l R h Y m x l L 0 N o Y W 5 n Z W Q l M j B U e X B l P C 9 J d G V t U G F 0 a D 4 8 L 0 l 0 Z W 1 M b 2 N h d G l v b j 4 8 U 3 R h Y m x l R W 5 0 c m l l c y A v P j w v S X R l b T 4 8 S X R l b T 4 8 S X R l b U x v Y 2 F 0 a W 9 u P j x J d G V t V H l w Z T 5 G b 3 J t d W x h P C 9 J d G V t V H l w Z T 4 8 S X R l b V B h d G g + U 2 V j d G l v b j E v Q 2 F s b F J l Y 2 9 y Z H N U Y W J s Z T w v S X R l b V B h d G g + P C 9 J d G V t T G 9 j Y X R p b 2 4 + P F N 0 Y W J s Z U V u d H J p Z X M + P E V u d H J 5 I F R 5 c G U 9 I k l z U H J p d m F 0 Z S I g V m F s d W U 9 I m w w I i A v P j x F b n R y e S B U e X B l P S J R d W V y e U l E I i B W Y W x 1 Z T 0 i c 2 F h Z j l i M W N l L T M 0 Y j Q t N G Q 2 M y 1 i M T h m L W J l O T h l O T g 1 N j E w 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F B y b 2 N l c 3 M h U G l 2 b 3 R U Y W J s Z T M i I C 8 + P E V u d H J 5 I F R 5 c G U 9 I k Z p b G x l Z E N v b X B s Z X R l U m V z d W x 0 V G 9 X b 3 J r c 2 h l Z X Q i I F Z h b H V l P S J s M C I g L z 4 8 R W 5 0 c n k g V H l w Z T 0 i Q W R k Z W R U b 0 R h d G F N b 2 R l b C I g V m F s d W U 9 I m w x I i A v P j x F b n R y e S B U e X B l P S J G a W x s Q 2 9 1 b n Q i I F Z h b H V l P S J s M T k 5 M y I g L z 4 8 R W 5 0 c n k g V H l w Z T 0 i R m l s b E V y c m 9 y Q 2 9 k Z S I g V m F s d W U 9 I n N V b m t u b 3 d u I i A v P j x F b n R y e S B U e X B l P S J G a W x s R X J y b 3 J D b 3 V u d C I g V m F s d W U 9 I m w w I i A v P j x F b n R y e S B U e X B l P S J G a W x s T G F z d F V w Z G F 0 Z W Q i I F Z h b H V l P S J k M j A y N C 0 w N y 0 x N F Q w M j o w N T o w O S 4 0 M T Y 1 N z I y W i I g L z 4 8 R W 5 0 c n k g V H l w Z T 0 i R m l s b E N v b H V t b l R 5 c G V z I i B W Y W x 1 Z T 0 i c 0 F 3 T U p C d 2 N H Q X d B R 0 J n W U d C Q X N G I i A v P j x F b n R y e S B U e X B l P S J G a W x s Q 2 9 s d W 1 u T m F t Z X M i I F Z h b H V l P S J z W y Z x d W 9 0 O 1 l l Y X I m c X V v d D s s J n F 1 b 3 Q 7 Q 2 F s b E l E J n F 1 b 3 Q 7 L C Z x d W 9 0 O 0 R h d G U m c X V v d D s s J n F 1 b 3 Q 7 Q 2 F s b F N 0 Y X J 0 c y Z x d W 9 0 O y w m c X V v d D t D Y W x s R W 5 k c y Z x d W 9 0 O y w m c X V v d D t D d X N 0 b 2 1 l c k F j Y y Z x d W 9 0 O y w m c X V v d D t D d X N 0 b 2 1 l c k F n Z S Z x d W 9 0 O y w m c X V v d D t B Z 2 V H c m 9 1 c C Z x d W 9 0 O y w m c X V v d D t D d X N 0 b 2 1 l c l B o b 2 5 l J n F 1 b 3 Q 7 L C Z x d W 9 0 O 0 9 w Z X J h d G 9 y S U Q m c X V v d D s s J n F 1 b 3 Q 7 T G 9 j Y X R p b 2 5 J R C Z x d W 9 0 O y w m c X V v d D t T Z W N 0 b 3 I m c X V v d D s s J n F 1 b 3 Q 7 Q 2 F s b F N h d G l z Z m F j d G l v b i Z x d W 9 0 O y w m c X V v d D t I Y W 5 k b G l u Z 1 9 E d X J h d G l v b l 9 U a W 1 l J n F 1 b 3 Q 7 L C Z x d W 9 0 O 0 h h b m R s a W 5 n X 1 R p b W V f a W 5 N a W 5 1 d G 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N h b G x S Z W N v c m R z V G F i b G U v Q 2 h h b m d l Z C B U e X B l L n t Z Z W F y L D B 9 J n F 1 b 3 Q 7 L C Z x d W 9 0 O 1 N l Y 3 R p b 2 4 x L 0 N h b G x S Z W N v c m R z V G F i b G U v Q 2 h h b m d l Z C B U e X B l L n t D Y W x s S U Q s M X 0 m c X V v d D s s J n F 1 b 3 Q 7 U 2 V j d G l v b j E v Q 2 F s b F J l Y 2 9 y Z H N U Y W J s Z S 9 D a G F u Z 2 V k I F R 5 c G U z L n t E Y X R l L D E 0 f S Z x d W 9 0 O y w m c X V v d D t T Z W N 0 a W 9 u M S 9 D Y W x s U m V j b 3 J k c 1 R h Y m x l L 0 N o Y W 5 n Z W Q g V H l w Z S 5 7 Q 2 F s b F N 0 Y X J 0 c y w y f S Z x d W 9 0 O y w m c X V v d D t T Z W N 0 a W 9 u M S 9 D Y W x s U m V j b 3 J k c 1 R h Y m x l L 0 N o Y W 5 n Z W Q g V H l w Z S 5 7 Q 2 F s b E V u Z H M s M 3 0 m c X V v d D s s J n F 1 b 3 Q 7 U 2 V j d G l v b j E v Q 2 F s b F J l Y 2 9 y Z H N U Y W J s Z S 9 D a G F u Z 2 V k I F R 5 c G U u e 0 N 1 c 3 R v b W V y Q W N j L D R 9 J n F 1 b 3 Q 7 L C Z x d W 9 0 O 1 N l Y 3 R p b 2 4 x L 0 N h b G x S Z W N v c m R z V G F i b G U v Q 2 h h b m d l Z C B U e X B l L n t D d X N 0 b 2 1 l c k F n Z S w 1 f S Z x d W 9 0 O y w m c X V v d D t T Z W N 0 a W 9 u M S 9 D Y W x s U m V j b 3 J k c 1 R h Y m x l L 0 F k Z G V k I E N v b m R p d G l v b m F s I E N v b H V t b i 5 7 Q W d l I E d y b 3 V w L D E z f S Z x d W 9 0 O y w m c X V v d D t T Z W N 0 a W 9 u M S 9 D Y W x s U m V j b 3 J k c 1 R h Y m x l L 0 N o Y W 5 n Z W Q g V H l w Z S 5 7 Q 3 V z d G 9 t Z X J Q a G 9 u Z S w 2 f S Z x d W 9 0 O y w m c X V v d D t T Z W N 0 a W 9 u M S 9 D Y W x s U m V j b 3 J k c 1 R h Y m x l L 0 N o Y W 5 n Z W Q g V H l w Z S 5 7 T 3 B l c m F 0 b 3 J J R C w 3 f S Z x d W 9 0 O y w m c X V v d D t T Z W N 0 a W 9 u M S 9 D Y W x s U m V j b 3 J k c 1 R h Y m x l L 0 N o Y W 5 n Z W Q g V H l w Z S 5 7 T G 9 j Y X R p b 2 5 J R C w 4 f S Z x d W 9 0 O y w m c X V v d D t T Z W N 0 a W 9 u M S 9 D Y W x s U m V j b 3 J k c 1 R h Y m x l L 0 N o Y W 5 n Z W Q g V H l w Z S 5 7 U 2 V j d G 9 y L D l 9 J n F 1 b 3 Q 7 L C Z x d W 9 0 O 1 N l Y 3 R p b 2 4 x L 0 N h b G x S Z W N v c m R z V G F i b G U v Q 2 h h b m d l Z C B U e X B l L n t D Y W x s U 2 F 0 a X N m Y W N 0 a W 9 u L D E w f S Z x d W 9 0 O y w m c X V v d D t T Z W N 0 a W 9 u M S 9 D Y W x s U m V j b 3 J k c 1 R h Y m x l L 0 N o Y W 5 n Z W Q g V H l w Z T E u e 0 h h b m R s a W 5 n I F R p b W U s M T F 9 J n F 1 b 3 Q 7 L C Z x d W 9 0 O 1 N l Y 3 R p b 2 4 x L 0 N h b G x S Z W N v c m R z V G F i b G U v Q 2 h h b m d l Z C B U e X B l M i 5 7 S G F u Z G x p b m d f V G l t Z V 9 p b k 1 p b n V 0 Z X M s M T J 9 J n F 1 b 3 Q 7 X S w m c X V v d D t D b 2 x 1 b W 5 D b 3 V u d C Z x d W 9 0 O z o x N S w m c X V v d D t L Z X l D b 2 x 1 b W 5 O Y W 1 l c y Z x d W 9 0 O z p b X S w m c X V v d D t D b 2 x 1 b W 5 J Z G V u d G l 0 a W V z J n F 1 b 3 Q 7 O l s m c X V v d D t T Z W N 0 a W 9 u M S 9 D Y W x s U m V j b 3 J k c 1 R h Y m x l L 0 N o Y W 5 n Z W Q g V H l w Z S 5 7 W W V h c i w w f S Z x d W 9 0 O y w m c X V v d D t T Z W N 0 a W 9 u M S 9 D Y W x s U m V j b 3 J k c 1 R h Y m x l L 0 N o Y W 5 n Z W Q g V H l w Z S 5 7 Q 2 F s b E l E L D F 9 J n F 1 b 3 Q 7 L C Z x d W 9 0 O 1 N l Y 3 R p b 2 4 x L 0 N h b G x S Z W N v c m R z V G F i b G U v Q 2 h h b m d l Z C B U e X B l M y 5 7 R G F 0 Z S w x N H 0 m c X V v d D s s J n F 1 b 3 Q 7 U 2 V j d G l v b j E v Q 2 F s b F J l Y 2 9 y Z H N U Y W J s Z S 9 D a G F u Z 2 V k I F R 5 c G U u e 0 N h b G x T d G F y d H M s M n 0 m c X V v d D s s J n F 1 b 3 Q 7 U 2 V j d G l v b j E v Q 2 F s b F J l Y 2 9 y Z H N U Y W J s Z S 9 D a G F u Z 2 V k I F R 5 c G U u e 0 N h b G x F b m R z L D N 9 J n F 1 b 3 Q 7 L C Z x d W 9 0 O 1 N l Y 3 R p b 2 4 x L 0 N h b G x S Z W N v c m R z V G F i b G U v Q 2 h h b m d l Z C B U e X B l L n t D d X N 0 b 2 1 l c k F j Y y w 0 f S Z x d W 9 0 O y w m c X V v d D t T Z W N 0 a W 9 u M S 9 D Y W x s U m V j b 3 J k c 1 R h Y m x l L 0 N o Y W 5 n Z W Q g V H l w Z S 5 7 Q 3 V z d G 9 t Z X J B Z 2 U s N X 0 m c X V v d D s s J n F 1 b 3 Q 7 U 2 V j d G l v b j E v Q 2 F s b F J l Y 2 9 y Z H N U Y W J s Z S 9 B Z G R l Z C B D b 2 5 k a X R p b 2 5 h b C B D b 2 x 1 b W 4 u e 0 F n Z S B H c m 9 1 c C w x M 3 0 m c X V v d D s s J n F 1 b 3 Q 7 U 2 V j d G l v b j E v Q 2 F s b F J l Y 2 9 y Z H N U Y W J s Z S 9 D a G F u Z 2 V k I F R 5 c G U u e 0 N 1 c 3 R v b W V y U G h v b m U s N n 0 m c X V v d D s s J n F 1 b 3 Q 7 U 2 V j d G l v b j E v Q 2 F s b F J l Y 2 9 y Z H N U Y W J s Z S 9 D a G F u Z 2 V k I F R 5 c G U u e 0 9 w Z X J h d G 9 y S U Q s N 3 0 m c X V v d D s s J n F 1 b 3 Q 7 U 2 V j d G l v b j E v Q 2 F s b F J l Y 2 9 y Z H N U Y W J s Z S 9 D a G F u Z 2 V k I F R 5 c G U u e 0 x v Y 2 F 0 a W 9 u S U Q s O H 0 m c X V v d D s s J n F 1 b 3 Q 7 U 2 V j d G l v b j E v Q 2 F s b F J l Y 2 9 y Z H N U Y W J s Z S 9 D a G F u Z 2 V k I F R 5 c G U u e 1 N l Y 3 R v c i w 5 f S Z x d W 9 0 O y w m c X V v d D t T Z W N 0 a W 9 u M S 9 D Y W x s U m V j b 3 J k c 1 R h Y m x l L 0 N o Y W 5 n Z W Q g V H l w Z S 5 7 Q 2 F s b F N h d G l z Z m F j d G l v b i w x M H 0 m c X V v d D s s J n F 1 b 3 Q 7 U 2 V j d G l v b j E v Q 2 F s b F J l Y 2 9 y Z H N U Y W J s Z S 9 D a G F u Z 2 V k I F R 5 c G U x L n t I Y W 5 k b G l u Z y B U a W 1 l L D E x f S Z x d W 9 0 O y w m c X V v d D t T Z W N 0 a W 9 u M S 9 D Y W x s U m V j b 3 J k c 1 R h Y m x l L 0 N o Y W 5 n Z W Q g V H l w Z T I u e 0 h h b m R s a W 5 n X 1 R p b W V f a W 5 N a W 5 1 d G V z L D E y f S Z x d W 9 0 O 1 0 s J n F 1 b 3 Q 7 U m V s Y X R p b 2 5 z a G l w S W 5 m b y Z x d W 9 0 O z p b X X 0 i I C 8 + P C 9 T d G F i b G V F b n R y a W V z P j w v S X R l b T 4 8 S X R l b T 4 8 S X R l b U x v Y 2 F 0 a W 9 u P j x J d G V t V H l w Z T 5 G b 3 J t d W x h P C 9 J d G V t V H l w Z T 4 8 S X R l b V B h d G g + U 2 V j d G l v b j E v Q 2 F s b F J l Y 2 9 y Z H N U Y W J s Z S 9 T b 3 V y Y 2 U 8 L 0 l 0 Z W 1 Q Y X R o P j w v S X R l b U x v Y 2 F 0 a W 9 u P j x T d G F i b G V F b n R y a W V z I C 8 + P C 9 J d G V t P j x J d G V t P j x J d G V t T G 9 j Y X R p b 2 4 + P E l 0 Z W 1 U e X B l P k Z v c m 1 1 b G E 8 L 0 l 0 Z W 1 U e X B l P j x J d G V t U G F 0 a D 5 T Z W N 0 a W 9 u M S 9 D Y W x s U m V j b 3 J k c 1 R h Y m x l L 1 J l b W 9 2 Z W Q l M j B P d G h l c i U y M E N v b H V t b n M 8 L 0 l 0 Z W 1 Q Y X R o P j w v S X R l b U x v Y 2 F 0 a W 9 u P j x T d G F i b G V F b n R y a W V z I C 8 + P C 9 J d G V t P j x J d G V t P j x J d G V t T G 9 j Y X R p b 2 4 + P E l 0 Z W 1 U e X B l P k Z v c m 1 1 b G E 8 L 0 l 0 Z W 1 U e X B l P j x J d G V t U G F 0 a D 5 T Z W N 0 a W 9 u M S 9 D Y W x s U m V j b 3 J k c 1 R h Y m x l L 0 F k Z G V k J T I w Q 3 V z d G 9 t P C 9 J d G V t U G F 0 a D 4 8 L 0 l 0 Z W 1 M b 2 N h d G l v b j 4 8 U 3 R h Y m x l R W 5 0 c m l l c y A v P j w v S X R l b T 4 8 S X R l b T 4 8 S X R l b U x v Y 2 F 0 a W 9 u P j x J d G V t V H l w Z T 5 G b 3 J t d W x h P C 9 J d G V t V H l w Z T 4 8 S X R l b V B h d G g + U 2 V j d G l v b j E v Q 2 F s b F J l Y 2 9 y Z H N U Y W J s Z S 9 F e H B h b m R l Z C U y M G d l d G R h d G E 8 L 0 l 0 Z W 1 Q Y X R o P j w v S X R l b U x v Y 2 F 0 a W 9 u P j x T d G F i b G V F b n R y a W V z I C 8 + P C 9 J d G V t P j x J d G V t P j x J d G V t T G 9 j Y X R p b 2 4 + P E l 0 Z W 1 U e X B l P k Z v c m 1 1 b G E 8 L 0 l 0 Z W 1 U e X B l P j x J d G V t U G F 0 a D 5 T Z W N 0 a W 9 u M S 9 D Y W x s U m V j b 3 J k c 1 R h Y m x l L 0 Z p b H R l c m V k J T I w U m 9 3 c z w v S X R l b V B h d G g + P C 9 J d G V t T G 9 j Y X R p b 2 4 + P F N 0 Y W J s Z U V u d H J p Z X M g L z 4 8 L 0 l 0 Z W 0 + P E l 0 Z W 0 + P E l 0 Z W 1 M b 2 N h d G l v b j 4 8 S X R l b V R 5 c G U + R m 9 y b X V s Y T w v S X R l b V R 5 c G U + P E l 0 Z W 1 Q Y X R o P l N l Y 3 R p b 2 4 x L 0 N h b G x S Z W N v c m R z V G F i b G U v U m V t b 3 Z l Z C U y M E 9 0 a G V y J T I w Q 2 9 s d W 1 u c z E 8 L 0 l 0 Z W 1 Q Y X R o P j w v S X R l b U x v Y 2 F 0 a W 9 u P j x T d G F i b G V F b n R y a W V z I C 8 + P C 9 J d G V t P j x J d G V t P j x J d G V t T G 9 j Y X R p b 2 4 + P E l 0 Z W 1 U e X B l P k Z v c m 1 1 b G E 8 L 0 l 0 Z W 1 U e X B l P j x J d G V t U G F 0 a D 5 T Z W N 0 a W 9 u M S 9 D Y W x s U m V j b 3 J k c 1 R h Y m x l L 1 J l b 3 J k Z X J l Z C U y M E N v b H V t b n M 8 L 0 l 0 Z W 1 Q Y X R o P j w v S X R l b U x v Y 2 F 0 a W 9 u P j x T d G F i b G V F b n R y a W V z I C 8 + P C 9 J d G V t P j x J d G V t P j x J d G V t T G 9 j Y X R p b 2 4 + P E l 0 Z W 1 U e X B l P k Z v c m 1 1 b G E 8 L 0 l 0 Z W 1 U e X B l P j x J d G V t U G F 0 a D 5 T Z W N 0 a W 9 u M S 9 D Y W x s U m V j b 3 J k c 1 R h Y m x l L 0 V 4 c G F u Z G V k J T I w R G F 0 Y T w v S X R l b V B h d G g + P C 9 J d G V t T G 9 j Y X R p b 2 4 + P F N 0 Y W J s Z U V u d H J p Z X M g L z 4 8 L 0 l 0 Z W 0 + P E l 0 Z W 0 + P E l 0 Z W 1 M b 2 N h d G l v b j 4 8 S X R l b V R 5 c G U + R m 9 y b X V s Y T w v S X R l b V R 5 c G U + P E l 0 Z W 1 Q Y X R o P l N l Y 3 R p b 2 4 x L 0 N h b G x S Z W N v c m R z V G F i b G U v R X h 0 c m F j d G V k J T I w T G F z d C U y M E N o Y X J h Y 3 R l c n M 8 L 0 l 0 Z W 1 Q Y X R o P j w v S X R l b U x v Y 2 F 0 a W 9 u P j x T d G F i b G V F b n R y a W V z I C 8 + P C 9 J d G V t P j x J d G V t P j x J d G V t T G 9 j Y X R p b 2 4 + P E l 0 Z W 1 U e X B l P k Z v c m 1 1 b G E 8 L 0 l 0 Z W 1 U e X B l P j x J d G V t U G F 0 a D 5 T Z W N 0 a W 9 u M S 9 D Y W x s U m V j b 3 J k c 1 R h Y m x l L 1 J l b m F t Z W Q l M j B D b 2 x 1 b W 5 z P C 9 J d G V t U G F 0 a D 4 8 L 0 l 0 Z W 1 M b 2 N h d G l v b j 4 8 U 3 R h Y m x l R W 5 0 c m l l c y A v P j w v S X R l b T 4 8 S X R l b T 4 8 S X R l b U x v Y 2 F 0 a W 9 u P j x J d G V t V H l w Z T 5 G b 3 J t d W x h P C 9 J d G V t V H l w Z T 4 8 S X R l b V B h d G g + U 2 V j d G l v b j E v Q 2 F s b F J l Y 2 9 y Z H N U Y W J s Z S 9 D a G F u Z 2 V k J T I w V H l w Z T w v S X R l b V B h d G g + P C 9 J d G V t T G 9 j Y X R p b 2 4 + P F N 0 Y W J s Z U V u d H J p Z X M g L z 4 8 L 0 l 0 Z W 0 + P E l 0 Z W 0 + P E l 0 Z W 1 M b 2 N h d G l v b j 4 8 S X R l b V R 5 c G U + R m 9 y b X V s Y T w v S X R l b V R 5 c G U + P E l 0 Z W 1 Q Y X R o P l N l Y 3 R p b 2 4 x L 0 N h b G x S Z W N v c m R z V G F i b G U v Q W R k Z W Q l M j B D d X N 0 b 2 0 x P C 9 J d G V t U G F 0 a D 4 8 L 0 l 0 Z W 1 M b 2 N h d G l v b j 4 8 U 3 R h Y m x l R W 5 0 c m l l c y A v P j w v S X R l b T 4 8 S X R l b T 4 8 S X R l b U x v Y 2 F 0 a W 9 u P j x J d G V t V H l w Z T 5 G b 3 J t d W x h P C 9 J d G V t V H l w Z T 4 8 S X R l b V B h d G g + U 2 V j d G l v b j E v Q 2 F s b F J l Y 2 9 y Z H N U Y W J s Z S 9 D a G F u Z 2 V k J T I w V H l w Z T E 8 L 0 l 0 Z W 1 Q Y X R o P j w v S X R l b U x v Y 2 F 0 a W 9 u P j x T d G F i b G V F b n R y a W V z I C 8 + P C 9 J d G V t P j x J d G V t P j x J d G V t T G 9 j Y X R p b 2 4 + P E l 0 Z W 1 U e X B l P k Z v c m 1 1 b G E 8 L 0 l 0 Z W 1 U e X B l P j x J d G V t U G F 0 a D 5 T Z W N 0 a W 9 u M S 9 D Y W x s U m V j b 3 J k c 1 R h Y m x l L 0 F k Z G V k J T I w Q 3 V z d G 9 t M j w v S X R l b V B h d G g + P C 9 J d G V t T G 9 j Y X R p b 2 4 + P F N 0 Y W J s Z U V u d H J p Z X M g L z 4 8 L 0 l 0 Z W 0 + P E l 0 Z W 0 + P E l 0 Z W 1 M b 2 N h d G l v b j 4 8 S X R l b V R 5 c G U + R m 9 y b X V s Y T w v S X R l b V R 5 c G U + P E l 0 Z W 1 Q Y X R o P l N l Y 3 R p b 2 4 x L 0 N h b G x S Z W N v c m R z V G F i b G U v U m V u Y W 1 l Z C U y M E N v b H V t b n M x P C 9 J d G V t U G F 0 a D 4 8 L 0 l 0 Z W 1 M b 2 N h d G l v b j 4 8 U 3 R h Y m x l R W 5 0 c m l l c y A v P j w v S X R l b T 4 8 S X R l b T 4 8 S X R l b U x v Y 2 F 0 a W 9 u P j x J d G V t V H l w Z T 5 G b 3 J t d W x h P C 9 J d G V t V H l w Z T 4 8 S X R l b V B h d G g + U 2 V j d G l v b j E v Q 2 F s b F J l Y 2 9 y Z H N U Y W J s Z S 9 D a G F u Z 2 V k J T I w V H l w Z T I 8 L 0 l 0 Z W 1 Q Y X R o P j w v S X R l b U x v Y 2 F 0 a W 9 u P j x T d G F i b G V F b n R y a W V z I C 8 + P C 9 J d G V t P j x J d G V t P j x J d G V t T G 9 j Y X R p b 2 4 + P E l 0 Z W 1 U e X B l P k Z v c m 1 1 b G E 8 L 0 l 0 Z W 1 U e X B l P j x J d G V t U G F 0 a D 5 T Z W N 0 a W 9 u M S 9 D Y W x s U m V j b 3 J k c 1 R h Y m x l L 0 F k Z G V k J T I w Q 2 9 u Z G l 0 a W 9 u Y W w l M j B D b 2 x 1 b W 4 8 L 0 l 0 Z W 1 Q Y X R o P j w v S X R l b U x v Y 2 F 0 a W 9 u P j x T d G F i b G V F b n R y a W V z I C 8 + P C 9 J d G V t P j x J d G V t P j x J d G V t T G 9 j Y X R p b 2 4 + P E l 0 Z W 1 U e X B l P k Z v c m 1 1 b G E 8 L 0 l 0 Z W 1 U e X B l P j x J d G V t U G F 0 a D 5 T Z W N 0 a W 9 u M S 9 D Y W x s U m V j b 3 J k c 1 R h Y m x l L 1 J l b 3 J k Z X J l Z C U y M E N v b H V t b n M x P C 9 J d G V t U G F 0 a D 4 8 L 0 l 0 Z W 1 M b 2 N h d G l v b j 4 8 U 3 R h Y m x l R W 5 0 c m l l c y A v P j w v S X R l b T 4 8 S X R l b T 4 8 S X R l b U x v Y 2 F 0 a W 9 u P j x J d G V t V H l w Z T 5 G b 3 J t d W x h P C 9 J d G V t V H l w Z T 4 8 S X R l b V B h d G g + U 2 V j d G l v b j E v Q 2 F s b F J l Y 2 9 y Z H N U Y W J s Z S 9 G a W x 0 Z X J l Z C U y M F J v d 3 M x P C 9 J d G V t U G F 0 a D 4 8 L 0 l 0 Z W 1 M b 2 N h d G l v b j 4 8 U 3 R h Y m x l R W 5 0 c m l l c y A v P j w v S X R l b T 4 8 S X R l b T 4 8 S X R l b U x v Y 2 F 0 a W 9 u P j x J d G V t V H l w Z T 5 G b 3 J t d W x h P C 9 J d G V t V H l w Z T 4 8 S X R l b V B h d G g + U 2 V j d G l v b j E v Q 2 F s b F J l Y 2 9 y Z H N U Y W J s Z S 9 E d X B s a W N h d G V k J T I w Q 2 9 s d W 1 u P C 9 J d G V t U G F 0 a D 4 8 L 0 l 0 Z W 1 M b 2 N h d G l v b j 4 8 U 3 R h Y m x l R W 5 0 c m l l c y A v P j w v S X R l b T 4 8 S X R l b T 4 8 S X R l b U x v Y 2 F 0 a W 9 u P j x J d G V t V H l w Z T 5 G b 3 J t d W x h P C 9 J d G V t V H l w Z T 4 8 S X R l b V B h d G g + U 2 V j d G l v b j E v Q 2 F s b F J l Y 2 9 y Z H N U Y W J s Z S 9 S Z W 5 h b W V k J T I w Q 2 9 s d W 1 u c z I 8 L 0 l 0 Z W 1 Q Y X R o P j w v S X R l b U x v Y 2 F 0 a W 9 u P j x T d G F i b G V F b n R y a W V z I C 8 + P C 9 J d G V t P j x J d G V t P j x J d G V t T G 9 j Y X R p b 2 4 + P E l 0 Z W 1 U e X B l P k Z v c m 1 1 b G E 8 L 0 l 0 Z W 1 U e X B l P j x J d G V t U G F 0 a D 5 T Z W N 0 a W 9 u M S 9 D Y W x s U m V j b 3 J k c 1 R h Y m x l L 0 N o Y W 5 n Z W Q l M j B U e X B l M z w v S X R l b V B h d G g + P C 9 J d G V t T G 9 j Y X R p b 2 4 + P F N 0 Y W J s Z U V u d H J p Z X M g L z 4 8 L 0 l 0 Z W 0 + P E l 0 Z W 0 + P E l 0 Z W 1 M b 2 N h d G l v b j 4 8 S X R l b V R 5 c G U + R m 9 y b X V s Y T w v S X R l b V R 5 c G U + P E l 0 Z W 1 Q Y X R o P l N l Y 3 R p b 2 4 x L 0 N h b G x S Z W N v c m R z V G F i b G U v U m V v c m R l c m V k J T I w Q 2 9 s d W 1 u c z I 8 L 0 l 0 Z W 1 Q Y X R o P j w v S X R l b U x v Y 2 F 0 a W 9 u P j x T d G F i b G V F b n R y a W V z I C 8 + P C 9 J d G V t P j x J d G V t P j x J d G V t T G 9 j Y X R p b 2 4 + P E l 0 Z W 1 U e X B l P k Z v c m 1 1 b G E 8 L 0 l 0 Z W 1 U e X B l P j x J d G V t U G F 0 a D 5 T Z W N 0 a W 9 u M S 9 D Y W x s U m V j b 3 J k c 1 R h Y m x l L 1 J l b m F t Z W Q l M j B D b 2 x 1 b W 5 z M z w v S X R l b V B h d G g + P C 9 J d G V t T G 9 j Y X R p b 2 4 + P F N 0 Y W J s Z U V u d H J p Z X M g L z 4 8 L 0 l 0 Z W 0 + P E l 0 Z W 0 + P E l 0 Z W 1 M b 2 N h d G l v b j 4 8 S X R l b V R 5 c G U + R m 9 y b X V s Y T w v S X R l b V R 5 c G U + P E l 0 Z W 1 Q Y X R o P l N l Y 3 R p b 2 4 x L 1 N 0 Y W Z m V G F i b G U v S W 5 z Z X J 0 Z W Q l M j B N Z X J n Z W Q l M j B D b 2 x 1 b W 4 8 L 0 l 0 Z W 1 Q Y X R o P j w v S X R l b U x v Y 2 F 0 a W 9 u P j x T d G F i b G V F b n R y a W V z I C 8 + P C 9 J d G V t P j x J d G V t P j x J d G V t T G 9 j Y X R p b 2 4 + P E l 0 Z W 1 U e X B l P k Z v c m 1 1 b G E 8 L 0 l 0 Z W 1 U e X B l P j x J d G V t U G F 0 a D 5 T Z W N 0 a W 9 u M S 9 T d G F m Z l R h Y m x l L 1 J l b m F t Z W Q l M j B D b 2 x 1 b W 5 z P C 9 J d G V t U G F 0 a D 4 8 L 0 l 0 Z W 1 M b 2 N h d G l v b j 4 8 U 3 R h Y m x l R W 5 0 c m l l c y A v P j w v S X R l b T 4 8 S X R l b T 4 8 S X R l b U x v Y 2 F 0 a W 9 u P j x J d G V t V H l w Z T 5 G b 3 J t d W x h P C 9 J d G V t V H l w Z T 4 8 S X R l b V B h d G g + U 2 V j d G l v b j E v T G 9 j Y X R p b 2 5 U Y W J s Z S 9 E d X B s a W N h d G V k J T I w Q 2 9 s d W 1 u P C 9 J d G V t U G F 0 a D 4 8 L 0 l 0 Z W 1 M b 2 N h d G l v b j 4 8 U 3 R h Y m x l R W 5 0 c m l l c y A v P j w v S X R l b T 4 8 S X R l b T 4 8 S X R l b U x v Y 2 F 0 a W 9 u P j x J d G V t V H l w Z T 5 G b 3 J t d W x h P C 9 J d G V t V H l w Z T 4 8 S X R l b V B h d G g + U 2 V j d G l v b j E v T G 9 j Y X R p b 2 5 U Y W J s Z S 9 S Z W 5 h b W V k J T I w Q 2 9 s d W 1 u c z w v S X R l b V B h d G g + P C 9 J d G V t T G 9 j Y X R p b 2 4 + P F N 0 Y W J s Z U V u d H J p Z X M g L z 4 8 L 0 l 0 Z W 0 + P E l 0 Z W 0 + P E l 0 Z W 1 M b 2 N h d G l v b j 4 8 S X R l b V R 5 c G U + R m 9 y b X V s Y T w v S X R l b V R 5 c G U + P E l 0 Z W 1 Q Y X R o P l N l Y 3 R p b 2 4 x L 0 x v Y 2 F 0 a W 9 u V G F i b G U v U m V w b G F j Z W Q l M j B W Y W x 1 Z T w v S X R l b V B h d G g + P C 9 J d G V t T G 9 j Y X R p b 2 4 + P F N 0 Y W J s Z U V u d H J p Z X M g L z 4 8 L 0 l 0 Z W 0 + P E l 0 Z W 0 + P E l 0 Z W 1 M b 2 N h d G l v b j 4 8 S X R l b V R 5 c G U + R m 9 y b X V s Y T w v S X R l b V R 5 c G U + P E l 0 Z W 1 Q Y X R o P l N l Y 3 R p b 2 4 x L 0 x v Y 2 F 0 a W 9 u V G F i b G U v U m V w b G F j Z W Q l M j B W Y W x 1 Z T E 8 L 0 l 0 Z W 1 Q Y X R o P j w v S X R l b U x v Y 2 F 0 a W 9 u P j x T d G F i b G V F b n R y a W V z I C 8 + P C 9 J d G V t P j x J d G V t P j x J d G V t T G 9 j Y X R p b 2 4 + P E l 0 Z W 1 U e X B l P k Z v c m 1 1 b G E 8 L 0 l 0 Z W 1 U e X B l P j x J d G V t U G F 0 a D 5 T Z W N 0 a W 9 u M S 9 M b 2 N h d G l v b l R h Y m x l L 1 J l c G x h Y 2 V k J T I w V m F s d W U y P C 9 J d G V t U G F 0 a D 4 8 L 0 l 0 Z W 1 M b 2 N h d G l v b j 4 8 U 3 R h Y m x l R W 5 0 c m l l c y A v P j w v S X R l b T 4 8 S X R l b T 4 8 S X R l b U x v Y 2 F 0 a W 9 u P j x J d G V t V H l w Z T 5 G b 3 J t d W x h P C 9 J d G V t V H l w Z T 4 8 S X R l b V B h d G g + U 2 V j d G l v b j E v T G 9 j Y X R p b 2 5 U Y W J s Z S 9 S Z X B s Y W N l Z C U y M F Z h b H V l M z w v S X R l b V B h d G g + P C 9 J d G V t T G 9 j Y X R p b 2 4 + P F N 0 Y W J s Z U V u d H J p Z X M g L z 4 8 L 0 l 0 Z W 0 + P E l 0 Z W 0 + P E l 0 Z W 1 M b 2 N h d G l v b j 4 8 S X R l b V R 5 c G U + R m 9 y b X V s Y T w v S X R l b V R 5 c G U + P E l 0 Z W 1 Q Y X R o P l N l Y 3 R p b 2 4 x L 0 x v Y 2 F 0 a W 9 u V G F i b G U v U m V w b G F j Z W Q l M j B W Y W x 1 Z T Q 8 L 0 l 0 Z W 1 Q Y X R o P j w v S X R l b U x v Y 2 F 0 a W 9 u P j x T d G F i b G V F b n R y a W V z I C 8 + P C 9 J d G V t P j x J d G V t P j x J d G V t T G 9 j Y X R p b 2 4 + P E l 0 Z W 1 U e X B l P k Z v c m 1 1 b G E 8 L 0 l 0 Z W 1 U e X B l P j x J d G V t U G F 0 a D 5 T Z W N 0 a W 9 u M S 9 M b 2 N h d G l v b l R h Y m x l L 1 J l c G x h Y 2 V k J T I w V m F s d W U 1 P C 9 J d G V t U G F 0 a D 4 8 L 0 l 0 Z W 1 M b 2 N h d G l v b j 4 8 U 3 R h Y m x l R W 5 0 c m l l c y A v P j w v S X R l b T 4 8 S X R l b T 4 8 S X R l b U x v Y 2 F 0 a W 9 u P j x J d G V t V H l w Z T 5 G b 3 J t d W x h P C 9 J d G V t V H l w Z T 4 8 S X R l b V B h d G g + U 2 V j d G l v b j E v T G 9 j Y X R p b 2 5 U Y W J s Z S 9 S Z W 5 h b W V k J T I w Q 2 9 s d W 1 u c z E 8 L 0 l 0 Z W 1 Q Y X R o P j w v S X R l b U x v Y 2 F 0 a W 9 u P j x T d G F i b G V F b n R y a W V z I C 8 + P C 9 J d G V t P j x J d G V t P j x J d G V t T G 9 j Y X R p b 2 4 + P E l 0 Z W 1 U e X B l P k Z v c m 1 1 b G E 8 L 0 l 0 Z W 1 U e X B l P j x J d G V t U G F 0 a D 5 T Z W N 0 a W 9 u M S 9 D Y W x s U m V j b 3 J k c 1 R h Y m x l L 0 Z p b H R l c m V k J T I w U m 9 3 c z I 8 L 0 l 0 Z W 1 Q Y X R o P j w v S X R l b U x v Y 2 F 0 a W 9 u P j x T d G F i b G V F b n R y a W V z I C 8 + P C 9 J d G V t P j x J d G V t P j x J d G V t T G 9 j Y X R p b 2 4 + P E l 0 Z W 1 U e X B l P k Z v c m 1 1 b G E 8 L 0 l 0 Z W 1 U e X B l P j x J d G V t U G F 0 a D 5 T Z W N 0 a W 9 u M S 9 M b 2 N h d G l v b l R h Y m x l L 1 J l c G x h Y 2 V k J T I w V m F s d W U 2 P C 9 J d G V t U G F 0 a D 4 8 L 0 l 0 Z W 1 M b 2 N h d G l v b j 4 8 U 3 R h Y m x l R W 5 0 c m l l c y A v P j w v S X R l b T 4 8 L 0 l 0 Z W 1 z P j w v T G 9 j Y W x Q Y W N r Y W d l T W V 0 Y W R h d G F G a W x l P h Y A A A B Q S w U G A A A A A A A A A A A A A A A A A A A A A A A A J g E A A A E A A A D Q j J 3 f A R X R E Y x 6 A M B P w p f r A Q A A A I v 1 O v w t 7 T F I k o k F D P i h m h 0 A A A A A A g A A A A A A E G Y A A A A B A A A g A A A A A d p G Z C w Q K f i E 2 j q 6 R b / C + V T w 9 P t q / w 0 p s Z P 1 w 2 U y r / M A A A A A D o A A A A A C A A A g A A A A i T o U G x h u + q + / F 3 O I e x Z M S V J x S A I 6 u N 0 z M x 9 k k 6 5 Y e 4 F Q A A A A f E J V 3 B p u v c g x B c i 4 / 2 v n G 2 G E u X k R W 0 N 5 H 8 P S d 9 V 7 4 D U s V H D G U t c C 3 5 s p j R A C s Z v U K 8 1 K 1 G n w J I b D 2 C 2 d y E c G a N L t m I A F f y w j n G X Q Y 2 P 0 X d l A A A A A h 8 A u U V 2 W 0 x 9 2 s u W K n S H y t / D I v Z g b v x a 5 N u k i K J u b 8 d D b L C o Y 8 r O O / V K p P l U t 7 m R c 7 G 4 8 8 V W E a 6 B Y / G 5 8 x 5 8 b 8 g = = < / D a t a M a s h u p > 
</file>

<file path=customXml/item6.xml>��< ? x m l   v e r s i o n = " 1 . 0 "   e n c o d i n g = " U T F - 1 6 " ? > < G e m i n i   x m l n s = " h t t p : / / g e m i n i / p i v o t c u s t o m i z a t i o n / T a b l e X M L _ C a l l R e c o r d s T a b l e _ 6 d 1 0 b e 3 f - b 4 d 7 - 4 6 7 a - 9 1 b 4 - e a d c b a 5 a f 2 3 f " > < 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 6 9 < / i n t > < / v a l u e > < / i t e m > < i t e m > < k e y > < s t r i n g > C a l l I D < / s t r i n g > < / k e y > < v a l u e > < i n t > 7 9 < / i n t > < / v a l u e > < / i t e m > < i t e m > < k e y > < s t r i n g > C a l l S t a r t s < / s t r i n g > < / k e y > < v a l u e > < i n t > 1 0 6 < / i n t > < / v a l u e > < / i t e m > < i t e m > < k e y > < s t r i n g > C a l l E n d s < / s t r i n g > < / k e y > < v a l u e > < i n t > 9 8 < / i n t > < / v a l u e > < / i t e m > < i t e m > < k e y > < s t r i n g > C u s t o m e r A c c < / s t r i n g > < / k e y > < v a l u e > < i n t > 1 3 2 < / i n t > < / v a l u e > < / i t e m > < i t e m > < k e y > < s t r i n g > C u s t o m e r A g e < / s t r i n g > < / k e y > < v a l u e > < i n t > 1 3 4 < / i n t > < / v a l u e > < / i t e m > < i t e m > < k e y > < s t r i n g > A g e G r o u p < / s t r i n g > < / k e y > < v a l u e > < i n t > 1 1 0 < / i n t > < / v a l u e > < / i t e m > < i t e m > < k e y > < s t r i n g > C u s t o m e r P h o n e < / s t r i n g > < / k e y > < v a l u e > < i n t > 1 5 2 < / i n t > < / v a l u e > < / i t e m > < i t e m > < k e y > < s t r i n g > O p e r a t o r I D < / s t r i n g > < / k e y > < v a l u e > < i n t > 1 1 7 < / i n t > < / v a l u e > < / i t e m > < i t e m > < k e y > < s t r i n g > L o c a t i o n I D < / s t r i n g > < / k e y > < v a l u e > < i n t > 1 1 2 < / i n t > < / v a l u e > < / i t e m > < i t e m > < k e y > < s t r i n g > S e c t o r < / s t r i n g > < / k e y > < v a l u e > < i n t > 8 4 < / i n t > < / v a l u e > < / i t e m > < i t e m > < k e y > < s t r i n g > C a l l S a t i s f a c t i o n < / s t r i n g > < / k e y > < v a l u e > < i n t > 1 4 4 < / i n t > < / v a l u e > < / i t e m > < i t e m > < k e y > < s t r i n g > H a n d l i n g _ D u r a t i o n _ T i m e < / s t r i n g > < / k e y > < v a l u e > < i n t > 2 1 2 < / i n t > < / v a l u e > < / i t e m > < i t e m > < k e y > < s t r i n g > H a n d l i n g _ T i m e _ i n M i n u t e s < / s t r i n g > < / k e y > < v a l u e > < i n t > 2 2 3 < / i n t > < / v a l u e > < / i t e m > < i t e m > < k e y > < s t r i n g > D a t e < / s t r i n g > < / k e y > < v a l u e > < i n t > 7 2 < / i n t > < / v a l u e > < / i t e m > < i t e m > < k e y > < s t r i n g > D a t e   ( Y e a r ) < / s t r i n g > < / k e y > < v a l u e > < i n t > 1 1 5 < / i n t > < / v a l u e > < / i t e m > < i t e m > < k e y > < s t r i n g > D a t e   ( Q u a r t e r ) < / s t r i n g > < / k e y > < v a l u e > < i n t > 1 4 0 < / i n t > < / v a l u e > < / i t e m > < i t e m > < k e y > < s t r i n g > D a t e   ( M o n t h   I n d e x ) < / s t r i n g > < / k e y > < v a l u e > < i n t > 1 7 5 < / i n t > < / v a l u e > < / i t e m > < i t e m > < k e y > < s t r i n g > D a t e   ( M o n t h ) < / s t r i n g > < / k e y > < v a l u e > < i n t > 1 3 4 < / i n t > < / v a l u e > < / i t e m > < / C o l u m n W i d t h s > < C o l u m n D i s p l a y I n d e x > < i t e m > < k e y > < s t r i n g > Y e a r < / s t r i n g > < / k e y > < v a l u e > < i n t > 0 < / i n t > < / v a l u e > < / i t e m > < i t e m > < k e y > < s t r i n g > C a l l I D < / s t r i n g > < / k e y > < v a l u e > < i n t > 1 < / i n t > < / v a l u e > < / i t e m > < i t e m > < k e y > < s t r i n g > C a l l S t a r t s < / s t r i n g > < / k e y > < v a l u e > < i n t > 2 < / i n t > < / v a l u e > < / i t e m > < i t e m > < k e y > < s t r i n g > C a l l E n d s < / s t r i n g > < / k e y > < v a l u e > < i n t > 3 < / i n t > < / v a l u e > < / i t e m > < i t e m > < k e y > < s t r i n g > C u s t o m e r A c c < / s t r i n g > < / k e y > < v a l u e > < i n t > 4 < / i n t > < / v a l u e > < / i t e m > < i t e m > < k e y > < s t r i n g > C u s t o m e r A g e < / s t r i n g > < / k e y > < v a l u e > < i n t > 5 < / i n t > < / v a l u e > < / i t e m > < i t e m > < k e y > < s t r i n g > A g e G r o u p < / s t r i n g > < / k e y > < v a l u e > < i n t > 1 8 < / i n t > < / v a l u e > < / i t e m > < i t e m > < k e y > < s t r i n g > C u s t o m e r P h o n e < / s t r i n g > < / k e y > < v a l u e > < i n t > 6 < / i n t > < / v a l u e > < / i t e m > < i t e m > < k e y > < s t r i n g > O p e r a t o r I D < / s t r i n g > < / k e y > < v a l u e > < i n t > 7 < / i n t > < / v a l u e > < / i t e m > < i t e m > < k e y > < s t r i n g > L o c a t i o n I D < / s t r i n g > < / k e y > < v a l u e > < i n t > 8 < / i n t > < / v a l u e > < / i t e m > < i t e m > < k e y > < s t r i n g > S e c t o r < / s t r i n g > < / k e y > < v a l u e > < i n t > 9 < / i n t > < / v a l u e > < / i t e m > < i t e m > < k e y > < s t r i n g > C a l l S a t i s f a c t i o n < / s t r i n g > < / k e y > < v a l u e > < i n t > 1 0 < / i n t > < / v a l u e > < / i t e m > < i t e m > < k e y > < s t r i n g > H a n d l i n g _ D u r a t i o n _ T i m e < / s t r i n g > < / k e y > < v a l u e > < i n t > 1 1 < / i n t > < / v a l u e > < / i t e m > < i t e m > < k e y > < s t r i n g > H a n d l i n g _ T i m e _ i n M i n u t e s < / s t r i n g > < / k e y > < v a l u e > < i n t > 1 2 < / i n t > < / v a l u e > < / i t e m > < i t e m > < k e y > < s t r i n g > D a t e < / s t r i n g > < / k e y > < v a l u e > < i n t > 1 3 < / i n t > < / v a l u e > < / i t e m > < i t e m > < k e y > < s t r i n g > D a t e   ( Y e a r ) < / s t r i n g > < / k e y > < v a l u e > < i n t > 1 4 < / i n t > < / v a l u e > < / i t e m > < i t e m > < k e y > < s t r i n g > D a t e   ( Q u a r t e r ) < / s t r i n g > < / k e y > < v a l u e > < i n t > 1 5 < / i n t > < / v a l u e > < / i t e m > < i t e m > < k e y > < s t r i n g > D a t e   ( M o n t h   I n d e x ) < / s t r i n g > < / k e y > < v a l u e > < i n t > 1 6 < / i n t > < / v a l u e > < / i t e m > < i t e m > < k e y > < s t r i n g > D a t e   ( M o n t h ) < / 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5 6 7 ] ] > < / C u s t o m C o n t e n t > < / G e m i n i > 
</file>

<file path=customXml/item8.xml><?xml version="1.0" encoding="utf-8"?>
<p:properties xmlns:p="http://schemas.microsoft.com/office/2006/metadata/properties" xmlns:xsi="http://www.w3.org/2001/XMLSchema-instance" xmlns:pc="http://schemas.microsoft.com/office/infopath/2007/PartnerControls">
  <documentManagement/>
</p:properties>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C4BC083-9D40-45F9-8054-8C56FECECE82}">
  <ds:schemaRefs>
    <ds:schemaRef ds:uri="http://www.w3.org/2001/XMLSchema"/>
    <ds:schemaRef ds:uri="http://microsoft.data.visualization.Client.Excel.LState/1.0"/>
  </ds:schemaRefs>
</ds:datastoreItem>
</file>

<file path=customXml/itemProps10.xml><?xml version="1.0" encoding="utf-8"?>
<ds:datastoreItem xmlns:ds="http://schemas.openxmlformats.org/officeDocument/2006/customXml" ds:itemID="{09ADC7D9-C34D-4753-943C-B29D81F0B46E}">
  <ds:schemaRefs>
    <ds:schemaRef ds:uri="http://schemas.microsoft.com/sharepoint/v3/contenttype/forms"/>
  </ds:schemaRefs>
</ds:datastoreItem>
</file>

<file path=customXml/itemProps11.xml><?xml version="1.0" encoding="utf-8"?>
<ds:datastoreItem xmlns:ds="http://schemas.openxmlformats.org/officeDocument/2006/customXml" ds:itemID="{F758769A-FE94-4C5C-800F-056CB18CC040}">
  <ds:schemaRefs/>
</ds:datastoreItem>
</file>

<file path=customXml/itemProps12.xml><?xml version="1.0" encoding="utf-8"?>
<ds:datastoreItem xmlns:ds="http://schemas.openxmlformats.org/officeDocument/2006/customXml" ds:itemID="{42A37D34-346D-40FA-B030-357467F2B6FD}">
  <ds:schemaRefs>
    <ds:schemaRef ds:uri="http://www.w3.org/2001/XMLSchema"/>
    <ds:schemaRef ds:uri="http://microsoft.data.visualization.Client.Excel.CustomMapList/1.0"/>
  </ds:schemaRefs>
</ds:datastoreItem>
</file>

<file path=customXml/itemProps13.xml><?xml version="1.0" encoding="utf-8"?>
<ds:datastoreItem xmlns:ds="http://schemas.openxmlformats.org/officeDocument/2006/customXml" ds:itemID="{48B7FFF3-1DE7-453C-AE37-CE32536E427E}">
  <ds:schemaRefs/>
</ds:datastoreItem>
</file>

<file path=customXml/itemProps14.xml><?xml version="1.0" encoding="utf-8"?>
<ds:datastoreItem xmlns:ds="http://schemas.openxmlformats.org/officeDocument/2006/customXml" ds:itemID="{BBD0EB8D-B259-4E83-9D6F-FF245E4D3D69}">
  <ds:schemaRefs/>
</ds:datastoreItem>
</file>

<file path=customXml/itemProps15.xml><?xml version="1.0" encoding="utf-8"?>
<ds:datastoreItem xmlns:ds="http://schemas.openxmlformats.org/officeDocument/2006/customXml" ds:itemID="{39DBEF7E-AE0F-4F42-9CB6-9F5C73213151}">
  <ds:schemaRefs/>
</ds:datastoreItem>
</file>

<file path=customXml/itemProps16.xml><?xml version="1.0" encoding="utf-8"?>
<ds:datastoreItem xmlns:ds="http://schemas.openxmlformats.org/officeDocument/2006/customXml" ds:itemID="{3E9A3639-047F-4092-B0D5-4A9800A8E85D}">
  <ds:schemaRefs/>
</ds:datastoreItem>
</file>

<file path=customXml/itemProps17.xml><?xml version="1.0" encoding="utf-8"?>
<ds:datastoreItem xmlns:ds="http://schemas.openxmlformats.org/officeDocument/2006/customXml" ds:itemID="{462F31ED-FE68-440F-B40C-381E3128201A}">
  <ds:schemaRefs/>
</ds:datastoreItem>
</file>

<file path=customXml/itemProps18.xml><?xml version="1.0" encoding="utf-8"?>
<ds:datastoreItem xmlns:ds="http://schemas.openxmlformats.org/officeDocument/2006/customXml" ds:itemID="{E4BC40FB-626A-437E-8A4A-0AB96B872C3C}">
  <ds:schemaRefs/>
</ds:datastoreItem>
</file>

<file path=customXml/itemProps19.xml><?xml version="1.0" encoding="utf-8"?>
<ds:datastoreItem xmlns:ds="http://schemas.openxmlformats.org/officeDocument/2006/customXml" ds:itemID="{AB038D0F-84E8-45B3-8DC9-45D64C5F540A}">
  <ds:schemaRefs/>
</ds:datastoreItem>
</file>

<file path=customXml/itemProps2.xml><?xml version="1.0" encoding="utf-8"?>
<ds:datastoreItem xmlns:ds="http://schemas.openxmlformats.org/officeDocument/2006/customXml" ds:itemID="{317AB899-2778-4547-961E-6F4B12B5E22E}">
  <ds:schemaRefs/>
</ds:datastoreItem>
</file>

<file path=customXml/itemProps20.xml><?xml version="1.0" encoding="utf-8"?>
<ds:datastoreItem xmlns:ds="http://schemas.openxmlformats.org/officeDocument/2006/customXml" ds:itemID="{4CBBAF92-BC0F-4D69-8B19-3FE155C6A79B}">
  <ds:schemaRefs/>
</ds:datastoreItem>
</file>

<file path=customXml/itemProps21.xml><?xml version="1.0" encoding="utf-8"?>
<ds:datastoreItem xmlns:ds="http://schemas.openxmlformats.org/officeDocument/2006/customXml" ds:itemID="{49572901-C967-4CBF-8779-5F007A56C8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4c19d0-83c3-470d-8589-aeedba7436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2.xml><?xml version="1.0" encoding="utf-8"?>
<ds:datastoreItem xmlns:ds="http://schemas.openxmlformats.org/officeDocument/2006/customXml" ds:itemID="{A06260A6-F124-4586-A47E-08C4D170164F}">
  <ds:schemaRefs/>
</ds:datastoreItem>
</file>

<file path=customXml/itemProps23.xml><?xml version="1.0" encoding="utf-8"?>
<ds:datastoreItem xmlns:ds="http://schemas.openxmlformats.org/officeDocument/2006/customXml" ds:itemID="{83D9C00A-B08A-4FE0-849F-E72D74375D13}">
  <ds:schemaRefs/>
</ds:datastoreItem>
</file>

<file path=customXml/itemProps24.xml><?xml version="1.0" encoding="utf-8"?>
<ds:datastoreItem xmlns:ds="http://schemas.openxmlformats.org/officeDocument/2006/customXml" ds:itemID="{BA9A0895-442D-447E-B6E2-541B1CD80B4E}">
  <ds:schemaRefs/>
</ds:datastoreItem>
</file>

<file path=customXml/itemProps25.xml><?xml version="1.0" encoding="utf-8"?>
<ds:datastoreItem xmlns:ds="http://schemas.openxmlformats.org/officeDocument/2006/customXml" ds:itemID="{9B542F98-C268-4D1E-9768-46D635E8C218}">
  <ds:schemaRefs>
    <ds:schemaRef ds:uri="http://www.w3.org/2001/XMLSchema"/>
    <ds:schemaRef ds:uri="http://microsoft.data.visualization.engine.tours/1.0"/>
  </ds:schemaRefs>
</ds:datastoreItem>
</file>

<file path=customXml/itemProps26.xml><?xml version="1.0" encoding="utf-8"?>
<ds:datastoreItem xmlns:ds="http://schemas.openxmlformats.org/officeDocument/2006/customXml" ds:itemID="{E7CDF06C-35AF-4752-A3FE-BA6677D2F001}">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9FBB602-E6A6-4C09-8C61-27E17A1E082F}">
  <ds:schemaRefs/>
</ds:datastoreItem>
</file>

<file path=customXml/itemProps4.xml><?xml version="1.0" encoding="utf-8"?>
<ds:datastoreItem xmlns:ds="http://schemas.openxmlformats.org/officeDocument/2006/customXml" ds:itemID="{117707BB-8E4F-4116-8017-940113BA0C67}">
  <ds:schemaRefs/>
</ds:datastoreItem>
</file>

<file path=customXml/itemProps5.xml><?xml version="1.0" encoding="utf-8"?>
<ds:datastoreItem xmlns:ds="http://schemas.openxmlformats.org/officeDocument/2006/customXml" ds:itemID="{CF447854-E449-4A8F-B298-E33FBEA0C575}">
  <ds:schemaRefs>
    <ds:schemaRef ds:uri="http://schemas.microsoft.com/DataMashup"/>
  </ds:schemaRefs>
</ds:datastoreItem>
</file>

<file path=customXml/itemProps6.xml><?xml version="1.0" encoding="utf-8"?>
<ds:datastoreItem xmlns:ds="http://schemas.openxmlformats.org/officeDocument/2006/customXml" ds:itemID="{DBECACF1-684E-410C-8D6B-2DD1C87E5A30}">
  <ds:schemaRefs/>
</ds:datastoreItem>
</file>

<file path=customXml/itemProps7.xml><?xml version="1.0" encoding="utf-8"?>
<ds:datastoreItem xmlns:ds="http://schemas.openxmlformats.org/officeDocument/2006/customXml" ds:itemID="{F3908235-E289-4108-8709-9C06B2E66BB0}">
  <ds:schemaRefs/>
</ds:datastoreItem>
</file>

<file path=customXml/itemProps8.xml><?xml version="1.0" encoding="utf-8"?>
<ds:datastoreItem xmlns:ds="http://schemas.openxmlformats.org/officeDocument/2006/customXml" ds:itemID="{D9FB5C48-2996-4381-AACA-9EA756322E23}">
  <ds:schemaRefs>
    <ds:schemaRef ds:uri="http://schemas.microsoft.com/office/2006/metadata/properties"/>
    <ds:schemaRef ds:uri="http://schemas.microsoft.com/office/infopath/2007/PartnerControls"/>
  </ds:schemaRefs>
</ds:datastoreItem>
</file>

<file path=customXml/itemProps9.xml><?xml version="1.0" encoding="utf-8"?>
<ds:datastoreItem xmlns:ds="http://schemas.openxmlformats.org/officeDocument/2006/customXml" ds:itemID="{0375F145-54EE-44FB-91A0-A3A1C0A1A2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Analysis Process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Gutierrez</dc:creator>
  <cp:lastModifiedBy>Leo Nguyen</cp:lastModifiedBy>
  <dcterms:created xsi:type="dcterms:W3CDTF">2018-03-13T16:03:05Z</dcterms:created>
  <dcterms:modified xsi:type="dcterms:W3CDTF">2024-07-21T15:19:19Z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0x01010054CE9CA7DCE1724E91027427E6DA3279</vt:lpwstr>
  </property>
</Properties>
</file>