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hinkpad E14\Downloads\"/>
    </mc:Choice>
  </mc:AlternateContent>
  <xr:revisionPtr revIDLastSave="0" documentId="13_ncr:1_{046F47A9-1B01-4359-9B24-1DFCD42B7505}" xr6:coauthVersionLast="47" xr6:coauthVersionMax="47" xr10:uidLastSave="{00000000-0000-0000-0000-000000000000}"/>
  <bookViews>
    <workbookView xWindow="-110" yWindow="-110" windowWidth="19420" windowHeight="10300" tabRatio="693" firstSheet="22" activeTab="22" xr2:uid="{00000000-000D-0000-FFFF-FFFF00000000}"/>
  </bookViews>
  <sheets>
    <sheet name="Test report " sheetId="1" r:id="rId1"/>
    <sheet name="Addition Feature" sheetId="12" r:id="rId2"/>
    <sheet name="Subtraction Feature" sheetId="20" r:id="rId3"/>
    <sheet name="Multiplication Feature" sheetId="16" r:id="rId4"/>
    <sheet name="Division Feature" sheetId="24" r:id="rId5"/>
    <sheet name="Power Feature" sheetId="17" r:id="rId6"/>
    <sheet name="Square root Feature" sheetId="22" r:id="rId7"/>
    <sheet name="Percentage Feature" sheetId="23" r:id="rId8"/>
    <sheet name="Delete Feature" sheetId="21" r:id="rId9"/>
    <sheet name="Clear Feature" sheetId="18" r:id="rId10"/>
    <sheet name="Keyboard Shortcut Feature" sheetId="26" r:id="rId11"/>
    <sheet name="Change Mode Feature" sheetId="28" r:id="rId12"/>
    <sheet name="Change Font Feature" sheetId="30" r:id="rId13"/>
    <sheet name="History log Feature" sheetId="31" r:id="rId14"/>
    <sheet name="Change Color Feature" sheetId="33" r:id="rId15"/>
    <sheet name="Sin Feature" sheetId="34" r:id="rId16"/>
    <sheet name="Cos Feature" sheetId="35" r:id="rId17"/>
    <sheet name="Tan Feature" sheetId="36" r:id="rId18"/>
    <sheet name="Cot Feature" sheetId="37" r:id="rId19"/>
    <sheet name="Base-10 logarithm Feature" sheetId="39" r:id="rId20"/>
    <sheet name="Natural logarithm Feature" sheetId="40" r:id="rId21"/>
    <sheet name="Factorial Feature" sheetId="41" r:id="rId22"/>
    <sheet name="Convert Degree↔Radian Feature" sheetId="42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9" l="1"/>
  <c r="M17" i="39"/>
  <c r="M16" i="42"/>
  <c r="B16" i="42"/>
  <c r="M15" i="42"/>
  <c r="B15" i="42"/>
  <c r="M14" i="42"/>
  <c r="B14" i="42"/>
  <c r="M13" i="42"/>
  <c r="B13" i="42"/>
  <c r="M12" i="42"/>
  <c r="B12" i="42"/>
  <c r="G8" i="42"/>
  <c r="F8" i="42"/>
  <c r="E8" i="42"/>
  <c r="D8" i="42"/>
  <c r="C8" i="42"/>
  <c r="G6" i="42"/>
  <c r="F6" i="42"/>
  <c r="E6" i="42"/>
  <c r="D6" i="42"/>
  <c r="C6" i="42"/>
  <c r="M16" i="41"/>
  <c r="B16" i="41"/>
  <c r="M15" i="41"/>
  <c r="B15" i="41"/>
  <c r="M14" i="41"/>
  <c r="B14" i="41"/>
  <c r="M13" i="41"/>
  <c r="B13" i="41"/>
  <c r="M12" i="41"/>
  <c r="B12" i="41"/>
  <c r="G8" i="41"/>
  <c r="F8" i="41"/>
  <c r="E8" i="41"/>
  <c r="D8" i="41"/>
  <c r="C8" i="41"/>
  <c r="G6" i="41"/>
  <c r="F6" i="41"/>
  <c r="E6" i="41"/>
  <c r="D6" i="41"/>
  <c r="C6" i="41"/>
  <c r="M16" i="40"/>
  <c r="B16" i="40"/>
  <c r="M15" i="40"/>
  <c r="B15" i="40"/>
  <c r="M14" i="40"/>
  <c r="B14" i="40"/>
  <c r="M13" i="40"/>
  <c r="B13" i="40"/>
  <c r="M12" i="40"/>
  <c r="B12" i="40"/>
  <c r="G8" i="40"/>
  <c r="F8" i="40"/>
  <c r="E8" i="40"/>
  <c r="D8" i="40"/>
  <c r="C8" i="40"/>
  <c r="G6" i="40"/>
  <c r="F6" i="40"/>
  <c r="E6" i="40"/>
  <c r="D6" i="40"/>
  <c r="C6" i="40"/>
  <c r="M16" i="39"/>
  <c r="B16" i="39"/>
  <c r="M15" i="39"/>
  <c r="B15" i="39"/>
  <c r="M14" i="39"/>
  <c r="B14" i="39"/>
  <c r="M13" i="39"/>
  <c r="B13" i="39"/>
  <c r="M12" i="39"/>
  <c r="B12" i="39"/>
  <c r="G8" i="39"/>
  <c r="F8" i="39"/>
  <c r="E8" i="39"/>
  <c r="D8" i="39"/>
  <c r="C8" i="39"/>
  <c r="G6" i="39"/>
  <c r="F6" i="39"/>
  <c r="E6" i="39"/>
  <c r="D6" i="39"/>
  <c r="C6" i="39"/>
  <c r="M16" i="37"/>
  <c r="B16" i="37"/>
  <c r="M15" i="37"/>
  <c r="B15" i="37"/>
  <c r="M14" i="37"/>
  <c r="B14" i="37"/>
  <c r="M13" i="37"/>
  <c r="B13" i="37"/>
  <c r="M12" i="37"/>
  <c r="B12" i="37"/>
  <c r="G8" i="37"/>
  <c r="F8" i="37"/>
  <c r="E8" i="37"/>
  <c r="D8" i="37"/>
  <c r="C8" i="37"/>
  <c r="G6" i="37"/>
  <c r="F6" i="37"/>
  <c r="E6" i="37"/>
  <c r="D6" i="37"/>
  <c r="C6" i="37"/>
  <c r="M16" i="36"/>
  <c r="B16" i="36"/>
  <c r="M15" i="36"/>
  <c r="B15" i="36"/>
  <c r="M14" i="36"/>
  <c r="B14" i="36"/>
  <c r="M13" i="36"/>
  <c r="B13" i="36"/>
  <c r="M12" i="36"/>
  <c r="B12" i="36"/>
  <c r="G8" i="36"/>
  <c r="F8" i="36"/>
  <c r="E8" i="36"/>
  <c r="D8" i="36"/>
  <c r="C8" i="36"/>
  <c r="G6" i="36"/>
  <c r="F6" i="36"/>
  <c r="E6" i="36"/>
  <c r="D6" i="36"/>
  <c r="C6" i="36"/>
  <c r="M16" i="35"/>
  <c r="B16" i="35"/>
  <c r="M15" i="35"/>
  <c r="B15" i="35"/>
  <c r="M14" i="35"/>
  <c r="B14" i="35"/>
  <c r="M13" i="35"/>
  <c r="B13" i="35"/>
  <c r="M12" i="35"/>
  <c r="B12" i="35"/>
  <c r="G8" i="35"/>
  <c r="F8" i="35"/>
  <c r="E8" i="35"/>
  <c r="D8" i="35"/>
  <c r="C8" i="35"/>
  <c r="G6" i="35"/>
  <c r="F6" i="35"/>
  <c r="E6" i="35"/>
  <c r="D6" i="35"/>
  <c r="C6" i="35"/>
  <c r="B16" i="34"/>
  <c r="M16" i="34"/>
  <c r="M15" i="34"/>
  <c r="B15" i="34"/>
  <c r="M14" i="34"/>
  <c r="B14" i="34"/>
  <c r="M13" i="34"/>
  <c r="B13" i="34"/>
  <c r="M12" i="34"/>
  <c r="B12" i="34"/>
  <c r="G8" i="34"/>
  <c r="F8" i="34"/>
  <c r="E8" i="34"/>
  <c r="D8" i="34"/>
  <c r="C8" i="34"/>
  <c r="G6" i="34"/>
  <c r="F6" i="34"/>
  <c r="E6" i="34"/>
  <c r="D6" i="34"/>
  <c r="C6" i="34"/>
  <c r="B20" i="26"/>
  <c r="M20" i="26"/>
  <c r="B21" i="26"/>
  <c r="M21" i="26"/>
  <c r="B15" i="26"/>
  <c r="M15" i="26"/>
  <c r="B16" i="26"/>
  <c r="M16" i="26"/>
  <c r="B17" i="26"/>
  <c r="M17" i="26"/>
  <c r="B18" i="26"/>
  <c r="M18" i="26"/>
  <c r="B19" i="26"/>
  <c r="M19" i="26"/>
  <c r="M14" i="33"/>
  <c r="B14" i="33"/>
  <c r="M13" i="33"/>
  <c r="B13" i="33"/>
  <c r="M12" i="33"/>
  <c r="B12" i="33"/>
  <c r="G8" i="33"/>
  <c r="F8" i="33"/>
  <c r="E8" i="33"/>
  <c r="D8" i="33"/>
  <c r="C8" i="33"/>
  <c r="G6" i="33"/>
  <c r="F6" i="33"/>
  <c r="E6" i="33"/>
  <c r="D6" i="33"/>
  <c r="C6" i="33"/>
  <c r="B13" i="28"/>
  <c r="M13" i="28"/>
  <c r="M13" i="31"/>
  <c r="M12" i="31"/>
  <c r="M13" i="30"/>
  <c r="M14" i="30"/>
  <c r="M12" i="30"/>
  <c r="M14" i="28"/>
  <c r="M15" i="28"/>
  <c r="M12" i="28"/>
  <c r="M13" i="26"/>
  <c r="M14" i="26"/>
  <c r="M12" i="26"/>
  <c r="M13" i="18"/>
  <c r="M12" i="18"/>
  <c r="M13" i="23"/>
  <c r="M14" i="23"/>
  <c r="M12" i="23"/>
  <c r="M13" i="22"/>
  <c r="M14" i="22"/>
  <c r="M15" i="22"/>
  <c r="M16" i="22"/>
  <c r="M12" i="22"/>
  <c r="M13" i="17"/>
  <c r="M14" i="17"/>
  <c r="M15" i="17"/>
  <c r="M16" i="17"/>
  <c r="M17" i="17"/>
  <c r="M18" i="17"/>
  <c r="M19" i="17"/>
  <c r="M20" i="17"/>
  <c r="M12" i="17"/>
  <c r="M13" i="24"/>
  <c r="M14" i="24"/>
  <c r="M15" i="24"/>
  <c r="M16" i="24"/>
  <c r="M17" i="24"/>
  <c r="M12" i="24"/>
  <c r="M13" i="16"/>
  <c r="M14" i="16"/>
  <c r="M15" i="16"/>
  <c r="M16" i="16"/>
  <c r="M17" i="16"/>
  <c r="M18" i="16"/>
  <c r="M19" i="16"/>
  <c r="M12" i="16"/>
  <c r="M13" i="20"/>
  <c r="M14" i="20"/>
  <c r="M15" i="20"/>
  <c r="M16" i="20"/>
  <c r="M17" i="20"/>
  <c r="M12" i="20"/>
  <c r="M14" i="12"/>
  <c r="M15" i="12"/>
  <c r="M16" i="12"/>
  <c r="M17" i="12"/>
  <c r="B17" i="24"/>
  <c r="C17" i="24"/>
  <c r="C19" i="16"/>
  <c r="D32" i="1"/>
  <c r="D23" i="1"/>
  <c r="D24" i="1"/>
  <c r="D25" i="1"/>
  <c r="D26" i="1"/>
  <c r="D27" i="1"/>
  <c r="D28" i="1"/>
  <c r="D29" i="1"/>
  <c r="D30" i="1"/>
  <c r="D31" i="1"/>
  <c r="D22" i="1"/>
  <c r="B13" i="31"/>
  <c r="B12" i="31"/>
  <c r="G8" i="31"/>
  <c r="F8" i="31"/>
  <c r="E8" i="31"/>
  <c r="D8" i="31"/>
  <c r="C8" i="31"/>
  <c r="G6" i="31"/>
  <c r="F6" i="31"/>
  <c r="E6" i="31"/>
  <c r="D6" i="31"/>
  <c r="C6" i="31"/>
  <c r="B14" i="30"/>
  <c r="B13" i="30"/>
  <c r="B12" i="30"/>
  <c r="G8" i="30"/>
  <c r="F8" i="30"/>
  <c r="E8" i="30"/>
  <c r="D8" i="30"/>
  <c r="C8" i="30"/>
  <c r="G6" i="30"/>
  <c r="F6" i="30"/>
  <c r="E6" i="30"/>
  <c r="D6" i="30"/>
  <c r="C6" i="30"/>
  <c r="B15" i="28"/>
  <c r="B14" i="28"/>
  <c r="B12" i="28"/>
  <c r="G8" i="28"/>
  <c r="F8" i="28"/>
  <c r="E8" i="28"/>
  <c r="D8" i="28"/>
  <c r="C8" i="28"/>
  <c r="G6" i="28"/>
  <c r="F6" i="28"/>
  <c r="E6" i="28"/>
  <c r="D6" i="28"/>
  <c r="C6" i="28"/>
  <c r="B14" i="26"/>
  <c r="B13" i="26"/>
  <c r="B12" i="26"/>
  <c r="G8" i="26"/>
  <c r="F8" i="26"/>
  <c r="E8" i="26"/>
  <c r="D8" i="26"/>
  <c r="C8" i="26"/>
  <c r="G6" i="26"/>
  <c r="F6" i="26"/>
  <c r="E6" i="26"/>
  <c r="D6" i="26"/>
  <c r="C6" i="26"/>
  <c r="B12" i="18"/>
  <c r="M12" i="21"/>
  <c r="M13" i="12"/>
  <c r="M12" i="12"/>
  <c r="B16" i="22"/>
  <c r="C16" i="22"/>
  <c r="C6" i="22"/>
  <c r="D6" i="22"/>
  <c r="E6" i="22"/>
  <c r="F6" i="22"/>
  <c r="G6" i="22"/>
  <c r="C8" i="22"/>
  <c r="D8" i="22"/>
  <c r="E8" i="22"/>
  <c r="F8" i="22"/>
  <c r="G8" i="22"/>
  <c r="B12" i="22"/>
  <c r="C12" i="22"/>
  <c r="B13" i="22"/>
  <c r="C13" i="22"/>
  <c r="B14" i="22"/>
  <c r="C14" i="22"/>
  <c r="B15" i="22"/>
  <c r="C15" i="22"/>
  <c r="C12" i="17"/>
  <c r="C13" i="17"/>
  <c r="C14" i="17"/>
  <c r="C15" i="17"/>
  <c r="C16" i="17"/>
  <c r="B15" i="24"/>
  <c r="B12" i="24"/>
  <c r="C18" i="16"/>
  <c r="C17" i="12"/>
  <c r="B14" i="12"/>
  <c r="C14" i="12"/>
  <c r="B15" i="12"/>
  <c r="C15" i="12"/>
  <c r="B16" i="12"/>
  <c r="C16" i="12"/>
  <c r="B13" i="17"/>
  <c r="C16" i="24"/>
  <c r="B16" i="24"/>
  <c r="C15" i="24"/>
  <c r="C14" i="24"/>
  <c r="B14" i="24"/>
  <c r="C13" i="24"/>
  <c r="B13" i="24"/>
  <c r="C12" i="24"/>
  <c r="G8" i="24"/>
  <c r="F8" i="24"/>
  <c r="E8" i="24"/>
  <c r="D8" i="24"/>
  <c r="C8" i="24"/>
  <c r="G6" i="24"/>
  <c r="F6" i="24"/>
  <c r="E6" i="24"/>
  <c r="D6" i="24"/>
  <c r="C6" i="24"/>
  <c r="B14" i="23"/>
  <c r="B13" i="23"/>
  <c r="B12" i="23"/>
  <c r="G8" i="23"/>
  <c r="F8" i="23"/>
  <c r="E8" i="23"/>
  <c r="D8" i="23"/>
  <c r="C8" i="23"/>
  <c r="G6" i="23"/>
  <c r="F6" i="23"/>
  <c r="E6" i="23"/>
  <c r="D6" i="23"/>
  <c r="C6" i="23"/>
  <c r="B12" i="21" l="1"/>
  <c r="G8" i="21"/>
  <c r="F8" i="21"/>
  <c r="E8" i="21"/>
  <c r="D8" i="21"/>
  <c r="C8" i="21"/>
  <c r="G6" i="21"/>
  <c r="F6" i="21"/>
  <c r="E6" i="21"/>
  <c r="D6" i="21"/>
  <c r="C6" i="21"/>
  <c r="G8" i="20"/>
  <c r="F8" i="20"/>
  <c r="E8" i="20"/>
  <c r="D8" i="20"/>
  <c r="C8" i="20"/>
  <c r="G6" i="20"/>
  <c r="F6" i="20"/>
  <c r="E6" i="20"/>
  <c r="D6" i="20"/>
  <c r="C6" i="20"/>
  <c r="B13" i="18" l="1"/>
  <c r="G8" i="18"/>
  <c r="F8" i="18"/>
  <c r="E8" i="18"/>
  <c r="D8" i="18"/>
  <c r="C8" i="18"/>
  <c r="G6" i="18"/>
  <c r="F6" i="18"/>
  <c r="E6" i="18"/>
  <c r="D6" i="18"/>
  <c r="C6" i="18"/>
  <c r="C20" i="17"/>
  <c r="B20" i="17"/>
  <c r="C19" i="17"/>
  <c r="B19" i="17"/>
  <c r="C18" i="17"/>
  <c r="B18" i="17"/>
  <c r="C17" i="17"/>
  <c r="B17" i="17"/>
  <c r="B16" i="17"/>
  <c r="B15" i="17"/>
  <c r="B14" i="17"/>
  <c r="B12" i="17"/>
  <c r="G8" i="17"/>
  <c r="F8" i="17"/>
  <c r="E8" i="17"/>
  <c r="D8" i="17"/>
  <c r="C8" i="17"/>
  <c r="G6" i="17"/>
  <c r="F6" i="17"/>
  <c r="E6" i="17"/>
  <c r="D6" i="17"/>
  <c r="C6" i="17"/>
  <c r="C16" i="16"/>
  <c r="C17" i="16"/>
  <c r="C15" i="16"/>
  <c r="C14" i="16"/>
  <c r="C13" i="16"/>
  <c r="C12" i="16"/>
  <c r="G8" i="16"/>
  <c r="F8" i="16"/>
  <c r="E8" i="16"/>
  <c r="D8" i="16"/>
  <c r="C8" i="16"/>
  <c r="G6" i="16"/>
  <c r="F6" i="16"/>
  <c r="E6" i="16"/>
  <c r="D6" i="16"/>
  <c r="C6" i="16"/>
  <c r="B17" i="12" l="1"/>
  <c r="C13" i="12"/>
  <c r="C12" i="12"/>
  <c r="B13" i="12" l="1"/>
  <c r="B12" i="12"/>
  <c r="G8" i="12"/>
  <c r="F8" i="12"/>
  <c r="E8" i="12"/>
  <c r="D8" i="12"/>
  <c r="C8" i="12"/>
  <c r="G6" i="12"/>
  <c r="F6" i="12"/>
  <c r="E6" i="12"/>
  <c r="D6" i="12"/>
  <c r="C6" i="12"/>
</calcChain>
</file>

<file path=xl/sharedStrings.xml><?xml version="1.0" encoding="utf-8"?>
<sst xmlns="http://schemas.openxmlformats.org/spreadsheetml/2006/main" count="1458" uniqueCount="350">
  <si>
    <t>Test report</t>
  </si>
  <si>
    <t>Project Name</t>
  </si>
  <si>
    <t>Stage</t>
  </si>
  <si>
    <t>Project Code</t>
  </si>
  <si>
    <t>Test Environment Setup Description</t>
  </si>
  <si>
    <t>Tester</t>
  </si>
  <si>
    <t>Test Result</t>
  </si>
  <si>
    <t>PASS</t>
  </si>
  <si>
    <t>FAIL</t>
  </si>
  <si>
    <t>SKIPPED</t>
  </si>
  <si>
    <t>No</t>
  </si>
  <si>
    <t>Testcase ID</t>
  </si>
  <si>
    <t>Function Name</t>
  </si>
  <si>
    <t>Sheet Name</t>
  </si>
  <si>
    <t>Create Date</t>
  </si>
  <si>
    <r>
      <t>Note:</t>
    </r>
    <r>
      <rPr>
        <i/>
        <sz val="13"/>
        <color theme="1"/>
        <rFont val="Times New Roman"/>
        <family val="1"/>
      </rPr>
      <t xml:space="preserve"> X is Number</t>
    </r>
  </si>
  <si>
    <t>Module</t>
  </si>
  <si>
    <t>Code</t>
  </si>
  <si>
    <t>Check requirement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</si>
  <si>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</si>
  <si>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</si>
  <si>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</si>
  <si>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</si>
  <si>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</si>
  <si>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</si>
  <si>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</si>
  <si>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</si>
  <si>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</si>
  <si>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</si>
  <si>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</si>
  <si>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Excepted Result</t>
  </si>
  <si>
    <t>Test Date</t>
  </si>
  <si>
    <t>Actual Result</t>
  </si>
  <si>
    <t>Re-test Date</t>
  </si>
  <si>
    <t>Re-test Result</t>
  </si>
  <si>
    <t>Sprint 1</t>
  </si>
  <si>
    <t>1. Logged</t>
  </si>
  <si>
    <t>Assign to</t>
  </si>
  <si>
    <t>Module/Function</t>
  </si>
  <si>
    <t>+ function</t>
  </si>
  <si>
    <t>Check Calculator '+ Function"</t>
  </si>
  <si>
    <t>a = 8
b = 4</t>
  </si>
  <si>
    <t>a = 8
b = Null</t>
  </si>
  <si>
    <t>1. Enter a
2. Enter b
3. Press +</t>
  </si>
  <si>
    <t>1. Enter a
2. Not enter b
3. Press +</t>
  </si>
  <si>
    <t>Display a message asking user to enter full a, b</t>
  </si>
  <si>
    <t xml:space="preserve"> - function</t>
  </si>
  <si>
    <t>1. Enter a
2. Enter b
3. Press -</t>
  </si>
  <si>
    <t>1. Enter a
2. Not enter b
3. Press -</t>
  </si>
  <si>
    <t>1. Not enter a
2. Not enter b
3. Press -</t>
  </si>
  <si>
    <t>a = 5
b = 2</t>
  </si>
  <si>
    <t>a = 5
b = Null</t>
  </si>
  <si>
    <t>1. Enter a
2. Enter b
3. Press *</t>
  </si>
  <si>
    <t>1. Enter a
2. Not enter b
3. Press *</t>
  </si>
  <si>
    <t>1. Enter a
2. Enter b
3. Press /</t>
  </si>
  <si>
    <t>1. Enter a
2. Not enter b
3. Press /</t>
  </si>
  <si>
    <t xml:space="preserve">Check Calculator '√ Function" </t>
  </si>
  <si>
    <t xml:space="preserve">a = 9
</t>
  </si>
  <si>
    <t>Check Calculator '√ Function" with negative number</t>
  </si>
  <si>
    <t xml:space="preserve">a = -3
</t>
  </si>
  <si>
    <t>Check Calculator '^ Function"</t>
  </si>
  <si>
    <t>1. Enter a
2. Enter ^ button
3. Enter b
4. Press =</t>
  </si>
  <si>
    <t>a = 4
b = 2</t>
  </si>
  <si>
    <t>a = -1
b = 4</t>
  </si>
  <si>
    <t>a = 4
b = -2</t>
  </si>
  <si>
    <t>1/16</t>
  </si>
  <si>
    <t>a = 0
b = 4</t>
  </si>
  <si>
    <t>a = 4
b = 0</t>
  </si>
  <si>
    <t xml:space="preserve"> % function</t>
  </si>
  <si>
    <t>a = 7
b = 2</t>
  </si>
  <si>
    <t xml:space="preserve"> Clear function</t>
  </si>
  <si>
    <t>Number a is deleted and display nothing</t>
  </si>
  <si>
    <t xml:space="preserve">a = 7
</t>
  </si>
  <si>
    <t xml:space="preserve"> Delete function</t>
  </si>
  <si>
    <t>Check Calculator Delete Function</t>
  </si>
  <si>
    <t>1. Enter a
2. Press Del button</t>
  </si>
  <si>
    <t xml:space="preserve">a = 7
b = 3
</t>
  </si>
  <si>
    <t>1. Enter a
2. Enter b
3. Press +
4. Press =
5. Press C</t>
  </si>
  <si>
    <t>All numbers and operator are deleted</t>
  </si>
  <si>
    <t xml:space="preserve">a = 7
b = 5
c = 3
</t>
  </si>
  <si>
    <t xml:space="preserve"> History function</t>
  </si>
  <si>
    <t>Check Calculator 'History Function"</t>
  </si>
  <si>
    <t xml:space="preserve">a = 8
b = 5
</t>
  </si>
  <si>
    <t xml:space="preserve">a = 8
b = 5
c = 6
d = 9
</t>
  </si>
  <si>
    <t xml:space="preserve"> The calculation "8 / 5 = 1.6" is saved in the history textbox </t>
  </si>
  <si>
    <t xml:space="preserve">The calculation "8 / 5 = 1.6" and "6 + 9 = 15" are saved in the history textbox </t>
  </si>
  <si>
    <t>1. Enter a
2. Enter +
3. Press C 
4. Enter b
5. Enter +
6. Enter c
7. Press =</t>
  </si>
  <si>
    <t>- function</t>
  </si>
  <si>
    <t>Test addition of a positive and a negative number</t>
  </si>
  <si>
    <t>a = 5
b = -3</t>
  </si>
  <si>
    <t>a = 2.5
b = 3.5</t>
  </si>
  <si>
    <t>Test addition of two large numbers</t>
  </si>
  <si>
    <t>Test addition of two decimal numbers</t>
  </si>
  <si>
    <t>Test addition of two positive numbers</t>
  </si>
  <si>
    <t>a = 999999
b = 999999</t>
  </si>
  <si>
    <t>Test addition exceeding max value</t>
  </si>
  <si>
    <t>1. Enter a
2. Enter ^
3. Enter b</t>
  </si>
  <si>
    <t>a = 99999^99999
b = 99999</t>
  </si>
  <si>
    <t>Display overflow error</t>
  </si>
  <si>
    <t>Test subtraction of two positive numbers</t>
  </si>
  <si>
    <t>Test subtraction of two negative numbers</t>
  </si>
  <si>
    <t>a = -5
b = -2</t>
  </si>
  <si>
    <t>Test subtraction with a negative number and a positive number</t>
  </si>
  <si>
    <t>Test subtraction of two decimal numbers</t>
  </si>
  <si>
    <t>a = 5.3
b = 3.5</t>
  </si>
  <si>
    <t>Test addition exceeding min value</t>
  </si>
  <si>
    <t>a = -9999 ^ 9999
b = 9999</t>
  </si>
  <si>
    <t>* function</t>
  </si>
  <si>
    <t>Test multiplication of two positive numbers</t>
  </si>
  <si>
    <t>a = 4
b = 3</t>
  </si>
  <si>
    <t>Test multiplication with a negative number</t>
  </si>
  <si>
    <t>a = 4
b = -3</t>
  </si>
  <si>
    <t>Test multiplication with zero</t>
  </si>
  <si>
    <t>Test multiplication of two negative numbers</t>
  </si>
  <si>
    <t>a = -4
b = -3</t>
  </si>
  <si>
    <t>Test multiplication of two decimal numbers</t>
  </si>
  <si>
    <t>a = 5.6
b = 3.4</t>
  </si>
  <si>
    <t>a = -9999 ^ 9999
b = 10000</t>
  </si>
  <si>
    <t>a = 9999 ^ 9999
b = 9999</t>
  </si>
  <si>
    <t>/ function</t>
  </si>
  <si>
    <t>ADD</t>
  </si>
  <si>
    <t>SUB</t>
  </si>
  <si>
    <t>MUL</t>
  </si>
  <si>
    <t>DIV</t>
  </si>
  <si>
    <t>Test division of two positive numbers</t>
  </si>
  <si>
    <t>Test division resulting in decimal value</t>
  </si>
  <si>
    <t>Test division by zero</t>
  </si>
  <si>
    <t>a = 7
b = 0</t>
  </si>
  <si>
    <t>a = 7
b = -2</t>
  </si>
  <si>
    <t>Test division of two negative numbers</t>
  </si>
  <si>
    <t>a = -7
b = -2</t>
  </si>
  <si>
    <t>Power function</t>
  </si>
  <si>
    <t>POW</t>
  </si>
  <si>
    <t>a = 4.3
b = 5.9</t>
  </si>
  <si>
    <t>a = 9999
b = 9999</t>
  </si>
  <si>
    <r>
      <t xml:space="preserve">Display the message </t>
    </r>
    <r>
      <rPr>
        <b/>
        <sz val="13"/>
        <color theme="1"/>
        <rFont val="Times New Roman"/>
        <family val="1"/>
      </rPr>
      <t>"Overflow ERROR"</t>
    </r>
  </si>
  <si>
    <t>a = -9999
b = -9999</t>
  </si>
  <si>
    <t>a = -9999
b = 9999</t>
  </si>
  <si>
    <t>Square root function</t>
  </si>
  <si>
    <t>SQRT</t>
  </si>
  <si>
    <t xml:space="preserve">Show the message :"Error: Negative number" or "Math ERROR"  </t>
  </si>
  <si>
    <t>Check Calculator '√ Function" after an operation</t>
  </si>
  <si>
    <t>1. Enter a
2. Press √ button
3. Press =</t>
  </si>
  <si>
    <t>1. Enter a
2. Enter +
3. Enter b
4. Press =
5. Press √ button 
6. Press =</t>
  </si>
  <si>
    <t>Check Calculator '√ Function" with decimal number</t>
  </si>
  <si>
    <t xml:space="preserve">a = 2.25
</t>
  </si>
  <si>
    <t xml:space="preserve">1. Enter a
2. Press √ button 
3. Press +
4. Enter b
5. Press = </t>
  </si>
  <si>
    <t xml:space="preserve">a = 5
b = 7
</t>
  </si>
  <si>
    <t>9.236067977 
(√5 + 7)</t>
  </si>
  <si>
    <t>Tra Van Minh Khoa</t>
  </si>
  <si>
    <t>Tran Thi Nhu</t>
  </si>
  <si>
    <t>Percentage function</t>
  </si>
  <si>
    <t>PER</t>
  </si>
  <si>
    <t>1. Enter a
2. Press % button
3. Press =</t>
  </si>
  <si>
    <t xml:space="preserve">a = 69
</t>
  </si>
  <si>
    <t xml:space="preserve">a = -69
</t>
  </si>
  <si>
    <t xml:space="preserve">a = 4
b = 7
c = 6
</t>
  </si>
  <si>
    <t>Delete function</t>
  </si>
  <si>
    <t>DEL</t>
  </si>
  <si>
    <t>Clear function</t>
  </si>
  <si>
    <t>CLE</t>
  </si>
  <si>
    <t xml:space="preserve">a = 4.5
b = 7
</t>
  </si>
  <si>
    <t>ADD - X</t>
  </si>
  <si>
    <t>SUB-1</t>
  </si>
  <si>
    <t>SUB-2</t>
  </si>
  <si>
    <t>SUB-3</t>
  </si>
  <si>
    <t>SUB-4</t>
  </si>
  <si>
    <t>SUB-5</t>
  </si>
  <si>
    <t>SUB-6</t>
  </si>
  <si>
    <t>SUB - X</t>
  </si>
  <si>
    <t>MUL-1</t>
  </si>
  <si>
    <t>MUL-2</t>
  </si>
  <si>
    <t>MUL-3</t>
  </si>
  <si>
    <t>MUL-4</t>
  </si>
  <si>
    <t>MUL-5</t>
  </si>
  <si>
    <t>MUL-6</t>
  </si>
  <si>
    <t>MUL-7</t>
  </si>
  <si>
    <t>MUL - X</t>
  </si>
  <si>
    <t>DIV - X</t>
  </si>
  <si>
    <t>POW - X</t>
  </si>
  <si>
    <t>SQRT - X</t>
  </si>
  <si>
    <t>PER - X</t>
  </si>
  <si>
    <t>DEL - X</t>
  </si>
  <si>
    <t>CLE - X</t>
  </si>
  <si>
    <t>MP - X</t>
  </si>
  <si>
    <t>MS - X</t>
  </si>
  <si>
    <t>MR - X</t>
  </si>
  <si>
    <t>History log function</t>
  </si>
  <si>
    <t>HIS</t>
  </si>
  <si>
    <t>1. Enter a
2. Enter b
3. Press /
4. Press C
5. Enter c
6. Enter d
7. Press +</t>
  </si>
  <si>
    <t>Simple Calculator Application</t>
  </si>
  <si>
    <t>App</t>
  </si>
  <si>
    <t>Addition Feature</t>
  </si>
  <si>
    <t>Addition</t>
  </si>
  <si>
    <t>Subtraction Feature</t>
  </si>
  <si>
    <t>Muliplication Feature</t>
  </si>
  <si>
    <t>Division Feature</t>
  </si>
  <si>
    <t>Power Feature</t>
  </si>
  <si>
    <t>Square root Feature</t>
  </si>
  <si>
    <t>Percentage Feature</t>
  </si>
  <si>
    <t>Delete Feature</t>
  </si>
  <si>
    <t>Clear Feature</t>
  </si>
  <si>
    <t>Memory plus Feature</t>
  </si>
  <si>
    <t>Memory subtract Feature</t>
  </si>
  <si>
    <t>Memory recall Feature</t>
  </si>
  <si>
    <t>History log Feature</t>
  </si>
  <si>
    <t>Test subtraction when not entering the second number</t>
  </si>
  <si>
    <t>Display "Math ERROR"</t>
  </si>
  <si>
    <t>Test division of a negative number and a positive number</t>
  </si>
  <si>
    <t>1. Enter a
2. Press x
3. Enter b
4. Press +
5. Enter c
6. Press =
7. Press %
8. Press =</t>
  </si>
  <si>
    <t>Check Calculator '% Function" with negative number</t>
  </si>
  <si>
    <t>Check Calculator '% Function" with positive number</t>
  </si>
  <si>
    <t>Check Calculator '% Function" with multiple calculation</t>
  </si>
  <si>
    <t xml:space="preserve">Check Calculator Clear Function by deleting first number and operator, then doing the calculation </t>
  </si>
  <si>
    <t>Check Calculator Clear Function after doing a calculation</t>
  </si>
  <si>
    <t>MUL-8</t>
  </si>
  <si>
    <t xml:space="preserve">a = 36
b = 13
</t>
  </si>
  <si>
    <t>NOT IMPLEMENTED</t>
  </si>
  <si>
    <t>Check Dark Mode Function</t>
  </si>
  <si>
    <t xml:space="preserve">1. Choose Change Mode menu
2. Choose Dark Mode
</t>
  </si>
  <si>
    <t>The background and buttons turn into dark color, the numbers and letters turn into white</t>
  </si>
  <si>
    <t>1. Choose Change Mode menu
2. Choose Dark Mode
3. Choose Light Mode</t>
  </si>
  <si>
    <t>Check Dark Mode Function by change between light mode and dark mode multiple times</t>
  </si>
  <si>
    <t>1. Choose Change Mode menu
2. Choose Dark Mode
3. Choose Light Mode 
4. Do these steps 10 times</t>
  </si>
  <si>
    <t>The program doesn't have an error and the interface always changes to the correct color.</t>
  </si>
  <si>
    <t>CM</t>
  </si>
  <si>
    <t>Change Mode function</t>
  </si>
  <si>
    <t>Check Light Mode Function</t>
  </si>
  <si>
    <t xml:space="preserve">1. Choose Change Mode menu
2. Choose Light Mode
</t>
  </si>
  <si>
    <t>The background, buttons, number and letters turn into bright color</t>
  </si>
  <si>
    <t>The background, buttons, number and letters turn into dark color, then turn into bright color</t>
  </si>
  <si>
    <t>Check Function by change to dark mode, then change to light mode again</t>
  </si>
  <si>
    <t>Keyboard shortcut function</t>
  </si>
  <si>
    <t>KS</t>
  </si>
  <si>
    <t>Change Color function</t>
  </si>
  <si>
    <t>Change Font function</t>
  </si>
  <si>
    <t>FONT</t>
  </si>
  <si>
    <t>font = "Times New Roman"</t>
  </si>
  <si>
    <t>All numbers, operators, special chars (% ^ √) and letters on the buttons are clearly displayed in Times New Roman font, size and style remain the same</t>
  </si>
  <si>
    <t>Check Change Font function by choosing a standard font</t>
  </si>
  <si>
    <t>Check Change Font function by choosing an unsupported font</t>
  </si>
  <si>
    <t>1. Choose  Change Font/Color
2. Choose Change Font
3. Choose Times New Roman font
4. Choose OK</t>
  </si>
  <si>
    <t>1. Choose  Change Font/Color
2. Choose Change Font
3. Choose Marlett font
4. Choose OK</t>
  </si>
  <si>
    <t>font = "Marlett"</t>
  </si>
  <si>
    <t>Warning box (“Font not supported”) appears and after closing, the font doesn't change, still keep default font</t>
  </si>
  <si>
    <t>Check Change Font function by choosing Cancel</t>
  </si>
  <si>
    <t>1. Choose  Change Font/Color
2. Choose Change Font
3. Choose Cancel</t>
  </si>
  <si>
    <t>The current font doesn't change</t>
  </si>
  <si>
    <t>COLOR</t>
  </si>
  <si>
    <t>1. Choose  Change Font/Color
2. Choose Change Color
3. Choose color (204,204,255) from the color chart
4. Choose OK</t>
  </si>
  <si>
    <t>color = (204,204,255)</t>
  </si>
  <si>
    <t>UI changes to new color</t>
  </si>
  <si>
    <t>Check Change Color function by choosing a color</t>
  </si>
  <si>
    <t>Check Change Color function by choosing Cancel</t>
  </si>
  <si>
    <t>1. Choose  Change Font/Color
2. Choose Change Color
3. Choose color (204,204,255) from the color chart
4. Choose Cancel</t>
  </si>
  <si>
    <t>UI doesn't change to new color</t>
  </si>
  <si>
    <t>Check Change Color function by choosing Reset</t>
  </si>
  <si>
    <t>1. Choose  Change Font/Color
2. Choose Change Color
3. Choose color (204,204,255) from the color chart
4. Choose Reset
5. Choose OK</t>
  </si>
  <si>
    <t>The current font doesn't change and return to the previous color</t>
  </si>
  <si>
    <t>Check Keyboard Shortcut Function by typing number</t>
  </si>
  <si>
    <t xml:space="preserve">a = 0123456789
</t>
  </si>
  <si>
    <t xml:space="preserve">1. Enter number from 0-9 from the keyboard
</t>
  </si>
  <si>
    <t>All numbers are displayed on the screen</t>
  </si>
  <si>
    <t>Check Keyboard Shortcut Function by typing decimal point</t>
  </si>
  <si>
    <t xml:space="preserve">1. Enter number 6.9 from the keyboard
</t>
  </si>
  <si>
    <t xml:space="preserve">a = 6.9
</t>
  </si>
  <si>
    <t>The decimal number is displayed on the screen</t>
  </si>
  <si>
    <t>Check Keyboard Shortcut Function by pressing Enter to calculate result</t>
  </si>
  <si>
    <t xml:space="preserve">1. Enter a
2. Press +
3. Enter b
4. Press =
</t>
  </si>
  <si>
    <t>Check Keyboard Shortcut Function by pressing % to calculate percentage</t>
  </si>
  <si>
    <t xml:space="preserve">a = 4.5
</t>
  </si>
  <si>
    <t>1. Enter a from keyboard
2. Enter % from keyboard
3. Press Enter from keyboard</t>
  </si>
  <si>
    <t>1. Enter a from keyboard
2. Enter ^ from keyboard
3. Enter b from keyboard
4. Press Enter from keyboard</t>
  </si>
  <si>
    <t>Check Keyboard Shortcut Function by pressing ^ to calculate power</t>
  </si>
  <si>
    <t xml:space="preserve">a = 4
b = 3
</t>
  </si>
  <si>
    <t>Check Keyboard Shortcut Function by pressing @ to calculate square root</t>
  </si>
  <si>
    <t>1. Enter @ from keyboard
2. Enter a from keyboard
3. Press Enter from keyboard</t>
  </si>
  <si>
    <t>Check Keyboard Shortcut Function by pressing Backspace to delete number from the right</t>
  </si>
  <si>
    <t>1. Enter a
2. Press Backspace from the keyboard</t>
  </si>
  <si>
    <t>4.</t>
  </si>
  <si>
    <t>Check Keyboard Shortcut Function by pressing Delete to delete number from the left</t>
  </si>
  <si>
    <t xml:space="preserve">a = 456790
</t>
  </si>
  <si>
    <t>1. Enter a
2. Press Delete from the keyboard 3 times</t>
  </si>
  <si>
    <t>Check Keyboard Shortcut Function by pressing Esc to delete all numbers and operators</t>
  </si>
  <si>
    <t xml:space="preserve">1. Enter a
2. Press +
3. Enter b
4. Press Esc from the keyboard
</t>
  </si>
  <si>
    <t>The number and operator are deleted</t>
  </si>
  <si>
    <t>Check Keyboard Shortcut Function by pressing Insert to delete last number typed</t>
  </si>
  <si>
    <t xml:space="preserve">1. Enter a
2. Press +
3. Enter b
4. Press Insert from the keyboard
5. Enter c
6. Press =
</t>
  </si>
  <si>
    <t xml:space="preserve">a = 4.5
b = 7
c = 2
</t>
  </si>
  <si>
    <t>The number b is deleted and the result is 6.5</t>
  </si>
  <si>
    <t>Sin function</t>
  </si>
  <si>
    <t>Check Sin Function</t>
  </si>
  <si>
    <t>1.Enter a
2. Enter sin</t>
  </si>
  <si>
    <t>a = 0</t>
  </si>
  <si>
    <t>a = 30</t>
  </si>
  <si>
    <t>a = 90</t>
  </si>
  <si>
    <t>a = 180</t>
  </si>
  <si>
    <t>a = -60</t>
  </si>
  <si>
    <t>Cos function</t>
  </si>
  <si>
    <t>COS</t>
  </si>
  <si>
    <t>SIN</t>
  </si>
  <si>
    <t>Check Cos Function</t>
  </si>
  <si>
    <t>1.Enter a
2. Enter cos</t>
  </si>
  <si>
    <t>a = 60</t>
  </si>
  <si>
    <t>a = -75</t>
  </si>
  <si>
    <t>Tan function</t>
  </si>
  <si>
    <t>TAN</t>
  </si>
  <si>
    <t>Check Tan Function</t>
  </si>
  <si>
    <t>1.Enter a
2. Enter tan</t>
  </si>
  <si>
    <t>a = 45</t>
  </si>
  <si>
    <t>Display Error</t>
  </si>
  <si>
    <t>a = -135</t>
  </si>
  <si>
    <t>1.7320581 (√3)</t>
  </si>
  <si>
    <t>Cot function</t>
  </si>
  <si>
    <t>COT</t>
  </si>
  <si>
    <t>Check Cot Function</t>
  </si>
  <si>
    <t>a = -45</t>
  </si>
  <si>
    <t>Base-10 logarithm function</t>
  </si>
  <si>
    <t>LOG10</t>
  </si>
  <si>
    <t>Check Base-10 logarithm Function</t>
  </si>
  <si>
    <t>Natural logarithm function</t>
  </si>
  <si>
    <t>LN</t>
  </si>
  <si>
    <t>Check Natural logarithm Function</t>
  </si>
  <si>
    <t>Factorial function</t>
  </si>
  <si>
    <t>FAC</t>
  </si>
  <si>
    <t>Check Factorial function</t>
  </si>
  <si>
    <t>CDR</t>
  </si>
  <si>
    <t>Convert Degree ↔ Radian function</t>
  </si>
  <si>
    <t>Check Convert Degree ↔ Radian function</t>
  </si>
  <si>
    <t>1.Enter a
2. Press log10 button</t>
  </si>
  <si>
    <t>a = 1</t>
  </si>
  <si>
    <t>a = 10</t>
  </si>
  <si>
    <t>a = 0.01</t>
  </si>
  <si>
    <t>a = -10</t>
  </si>
  <si>
    <t>a = 2</t>
  </si>
  <si>
    <t>1. Enter a
2. Press ln button</t>
  </si>
  <si>
    <t>a = 2.71828183 ( e )</t>
  </si>
  <si>
    <t>≈ 1</t>
  </si>
  <si>
    <t>≈ 2.302585</t>
  </si>
  <si>
    <t>a = -5</t>
  </si>
  <si>
    <t>1.Enter a
2. Press n! button</t>
  </si>
  <si>
    <t>a = 99</t>
  </si>
  <si>
    <t>a = 5.5</t>
  </si>
  <si>
    <t>1.Enter a
2. Enter rad</t>
  </si>
  <si>
    <t>≈ 3.14159265</t>
  </si>
  <si>
    <t>1.Enter a
2. Enter deg</t>
  </si>
  <si>
    <t>a = 3.14159265</t>
  </si>
  <si>
    <t>≈ 180</t>
  </si>
  <si>
    <t>≈ 114.591559</t>
  </si>
  <si>
    <t>≈ -0.78539816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</si>
</sst>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name val="Arial"/>
      <family val="2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i/>
      <u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1"/>
    </font>
    <font>
      <sz val="11"/>
      <color theme="1"/>
      <name val="Arial"/>
      <family val="2"/>
    </font>
    <font>
      <b/>
      <sz val="13"/>
      <color rgb="FF000000"/>
      <name val="Times New Roman"/>
      <family val="1"/>
    </font>
    <font>
      <sz val="8"/>
      <name val="Arial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rgb="FFFFC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7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6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4" fillId="7" borderId="4" xfId="0" applyFont="1" applyFill="1" applyBorder="1"/>
    <xf numFmtId="0" fontId="4" fillId="7" borderId="4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1" fillId="2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15" fontId="7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2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3" fillId="0" borderId="4" xfId="0" applyFont="1" applyBorder="1"/>
    <xf numFmtId="0" fontId="2" fillId="8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5" fillId="0" borderId="0" xfId="0" applyFont="1"/>
    <xf numFmtId="15" fontId="1" fillId="0" borderId="11" xfId="0" applyNumberFormat="1" applyFont="1" applyBorder="1"/>
    <xf numFmtId="1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6" fontId="1" fillId="0" borderId="4" xfId="0" quotePrefix="1" applyNumberFormat="1" applyFont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top" wrapText="1"/>
    </xf>
    <xf numFmtId="0" fontId="18" fillId="0" borderId="4" xfId="0" applyFont="1" applyBorder="1" applyAlignment="1">
      <alignment horizontal="center" vertical="center" wrapText="1"/>
    </xf>
    <xf numFmtId="15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wrapText="1"/>
    </xf>
    <xf numFmtId="0" fontId="1" fillId="0" borderId="4" xfId="0" quotePrefix="1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5" fillId="7" borderId="3" xfId="0" applyFont="1" applyFill="1" applyBorder="1"/>
    <xf numFmtId="0" fontId="5" fillId="7" borderId="2" xfId="0" applyFont="1" applyFill="1" applyBorder="1"/>
    <xf numFmtId="0" fontId="4" fillId="7" borderId="5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8" fillId="3" borderId="4" xfId="0" applyFont="1" applyFill="1" applyBorder="1"/>
    <xf numFmtId="0" fontId="1" fillId="0" borderId="4" xfId="0" quotePrefix="1" applyFont="1" applyBorder="1" applyAlignment="1">
      <alignment horizontal="left"/>
    </xf>
    <xf numFmtId="0" fontId="9" fillId="0" borderId="4" xfId="0" applyFont="1" applyBorder="1"/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/>
    </xf>
    <xf numFmtId="0" fontId="12" fillId="5" borderId="4" xfId="0" applyFont="1" applyFill="1" applyBorder="1"/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4" fillId="0" borderId="0" xfId="0" applyFont="1" applyAlignment="1">
      <alignment horizontal="center" vertical="center"/>
    </xf>
  </cellXfs>
  <cellStyles count="3">
    <cellStyle name="Normal" xfId="0" builtinId="0"/>
    <cellStyle name="Normal 2" xfId="1" xr:uid="{555A9B2E-B27F-44F4-B3C3-9273BF8C487D}"/>
    <cellStyle name="Normal 3" xfId="2" xr:uid="{364223DF-EF71-40C0-B9DF-9A7FCE5F325D}"/>
  </cellStyles>
  <dxfs count="200"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rgb="FFE9A317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</font>
      <fill>
        <patternFill>
          <bgColor rgb="FFE05720"/>
        </patternFill>
      </fill>
    </dxf>
  </dxfs>
  <tableStyles count="0" defaultTableStyle="TableStyleMedium2" defaultPivotStyle="PivotStyleLight16"/>
  <colors>
    <mruColors>
      <color rgb="FFE9A317"/>
      <color rgb="FFEAA316"/>
      <color rgb="FFE05720"/>
      <color rgb="FFD54F4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5"/>
  <sheetViews>
    <sheetView topLeftCell="A13" zoomScale="110" zoomScaleNormal="110" workbookViewId="0">
      <selection activeCell="E20" sqref="E20"/>
    </sheetView>
  </sheetViews>
  <sheetFormatPr defaultColWidth="12.58203125" defaultRowHeight="15" customHeight="1" x14ac:dyDescent="0.3"/>
  <cols>
    <col min="1" max="1" width="14.33203125" customWidth="1"/>
    <col min="2" max="2" width="28.5" bestFit="1" customWidth="1"/>
    <col min="3" max="3" width="33.25" customWidth="1"/>
    <col min="4" max="4" width="33.33203125" customWidth="1"/>
    <col min="5" max="26" width="17.25" customWidth="1"/>
  </cols>
  <sheetData>
    <row r="1" spans="1:26" ht="16.5" customHeight="1" x14ac:dyDescent="0.35">
      <c r="A1" s="43" t="s">
        <v>0</v>
      </c>
      <c r="B1" s="44"/>
      <c r="C1" s="44"/>
      <c r="D1" s="44"/>
      <c r="E1" s="44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5">
      <c r="A3" s="11" t="s">
        <v>1</v>
      </c>
      <c r="B3" s="20" t="s">
        <v>190</v>
      </c>
      <c r="C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5">
      <c r="A4" s="11" t="s">
        <v>2</v>
      </c>
      <c r="B4" s="20" t="s">
        <v>35</v>
      </c>
      <c r="C4" s="1"/>
      <c r="D4" s="1"/>
      <c r="E4" s="1"/>
      <c r="F4" s="1"/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5">
      <c r="A5" s="11" t="s">
        <v>3</v>
      </c>
      <c r="B5" s="20"/>
      <c r="C5" s="1"/>
      <c r="D5" s="1"/>
      <c r="E5" s="1"/>
      <c r="F5" s="1"/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.25" customHeight="1" x14ac:dyDescent="0.35">
      <c r="A6" s="12" t="s">
        <v>4</v>
      </c>
      <c r="B6" s="19" t="s">
        <v>191</v>
      </c>
      <c r="D6" s="1"/>
      <c r="E6" s="1"/>
      <c r="F6" s="1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5">
      <c r="A7" s="1"/>
      <c r="B7" s="14"/>
      <c r="D7" s="1"/>
      <c r="E7" s="1"/>
      <c r="F7" s="1"/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5">
      <c r="A8" s="46" t="s">
        <v>5</v>
      </c>
      <c r="B8" s="19" t="s">
        <v>149</v>
      </c>
      <c r="D8" s="1"/>
      <c r="E8" s="1"/>
      <c r="F8" s="1"/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5">
      <c r="A9" s="47"/>
      <c r="B9" s="19" t="s">
        <v>150</v>
      </c>
      <c r="D9" s="1"/>
      <c r="E9" s="1"/>
      <c r="F9" s="1"/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5">
      <c r="B10" s="1"/>
      <c r="C10" s="1"/>
      <c r="D10" s="1"/>
      <c r="E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16.5" x14ac:dyDescent="0.35">
      <c r="B11" s="1"/>
      <c r="C11" s="1"/>
      <c r="D11" s="1"/>
      <c r="E11" s="1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16.5" x14ac:dyDescent="0.35">
      <c r="A12" s="13"/>
      <c r="B12" s="14"/>
      <c r="D12" s="1"/>
      <c r="E12" s="1"/>
      <c r="F12" s="1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5">
      <c r="A13" s="42" t="s">
        <v>6</v>
      </c>
      <c r="B13" s="19" t="s">
        <v>7</v>
      </c>
      <c r="C13">
        <v>50</v>
      </c>
      <c r="D13" s="1"/>
      <c r="E13" s="1"/>
      <c r="F13" s="1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5">
      <c r="A14" s="42"/>
      <c r="B14" s="19" t="s">
        <v>8</v>
      </c>
      <c r="C14">
        <v>7</v>
      </c>
      <c r="D14" s="1"/>
      <c r="E14" s="1"/>
      <c r="F14" s="1"/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5">
      <c r="A15" s="42"/>
      <c r="B15" s="19" t="s">
        <v>9</v>
      </c>
      <c r="C15">
        <v>0</v>
      </c>
      <c r="D15" s="1"/>
      <c r="E15" s="1"/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5">
      <c r="A16" s="42"/>
      <c r="B16" s="19" t="s">
        <v>217</v>
      </c>
      <c r="C16">
        <v>0</v>
      </c>
      <c r="D16" s="1"/>
      <c r="E16" s="1"/>
      <c r="F16" s="1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5">
      <c r="A17" s="1"/>
      <c r="B17" s="1"/>
      <c r="D17" s="1"/>
      <c r="E17" s="1"/>
      <c r="F17" s="1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5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5">
      <c r="A19" s="15" t="s">
        <v>10</v>
      </c>
      <c r="B19" s="15" t="s">
        <v>11</v>
      </c>
      <c r="C19" s="15" t="s">
        <v>12</v>
      </c>
      <c r="D19" s="15" t="s">
        <v>13</v>
      </c>
      <c r="E19" s="15" t="s">
        <v>14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16.5" customHeight="1" x14ac:dyDescent="0.35">
      <c r="A20" s="16">
        <v>1</v>
      </c>
      <c r="B20" s="16" t="s">
        <v>162</v>
      </c>
      <c r="C20" s="23" t="s">
        <v>192</v>
      </c>
      <c r="D20" s="23" t="s">
        <v>193</v>
      </c>
      <c r="E20" s="27">
        <v>45721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6" ht="16.5" customHeight="1" x14ac:dyDescent="0.35">
      <c r="A21" s="16">
        <v>2</v>
      </c>
      <c r="B21" s="16" t="s">
        <v>169</v>
      </c>
      <c r="C21" s="23" t="s">
        <v>194</v>
      </c>
      <c r="D21" s="23" t="s">
        <v>194</v>
      </c>
      <c r="E21" s="27">
        <v>45721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ht="16.5" customHeight="1" x14ac:dyDescent="0.35">
      <c r="A22" s="16">
        <v>3</v>
      </c>
      <c r="B22" s="16" t="s">
        <v>177</v>
      </c>
      <c r="C22" s="23" t="s">
        <v>195</v>
      </c>
      <c r="D22" s="23" t="str">
        <f>C22</f>
        <v>Muliplication Feature</v>
      </c>
      <c r="E22" s="27">
        <v>45721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ht="16.5" customHeight="1" x14ac:dyDescent="0.35">
      <c r="A23" s="16">
        <v>4</v>
      </c>
      <c r="B23" s="16" t="s">
        <v>178</v>
      </c>
      <c r="C23" s="23" t="s">
        <v>196</v>
      </c>
      <c r="D23" s="23" t="str">
        <f t="shared" ref="D23:D32" si="0">C23</f>
        <v>Division Feature</v>
      </c>
      <c r="E23" s="27">
        <v>45721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ht="16.5" customHeight="1" x14ac:dyDescent="0.35">
      <c r="A24" s="16">
        <v>5</v>
      </c>
      <c r="B24" s="16" t="s">
        <v>179</v>
      </c>
      <c r="C24" s="23" t="s">
        <v>197</v>
      </c>
      <c r="D24" s="23" t="str">
        <f t="shared" si="0"/>
        <v>Power Feature</v>
      </c>
      <c r="E24" s="27">
        <v>45721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ht="16.5" customHeight="1" x14ac:dyDescent="0.35">
      <c r="A25" s="16">
        <v>6</v>
      </c>
      <c r="B25" s="16" t="s">
        <v>180</v>
      </c>
      <c r="C25" s="23" t="s">
        <v>198</v>
      </c>
      <c r="D25" s="23" t="str">
        <f t="shared" si="0"/>
        <v>Square root Feature</v>
      </c>
      <c r="E25" s="27">
        <v>45721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ht="16.5" customHeight="1" x14ac:dyDescent="0.35">
      <c r="A26" s="16">
        <v>7</v>
      </c>
      <c r="B26" s="16" t="s">
        <v>181</v>
      </c>
      <c r="C26" s="23" t="s">
        <v>199</v>
      </c>
      <c r="D26" s="23" t="str">
        <f t="shared" si="0"/>
        <v>Percentage Feature</v>
      </c>
      <c r="E26" s="27">
        <v>45721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ht="16.5" customHeight="1" x14ac:dyDescent="0.35">
      <c r="A27" s="16">
        <v>8</v>
      </c>
      <c r="B27" s="16" t="s">
        <v>182</v>
      </c>
      <c r="C27" s="23" t="s">
        <v>200</v>
      </c>
      <c r="D27" s="23" t="str">
        <f t="shared" si="0"/>
        <v>Delete Feature</v>
      </c>
      <c r="E27" s="27">
        <v>45721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ht="16.149999999999999" customHeight="1" x14ac:dyDescent="0.35">
      <c r="A28" s="16">
        <v>9</v>
      </c>
      <c r="B28" s="16" t="s">
        <v>183</v>
      </c>
      <c r="C28" s="23" t="s">
        <v>201</v>
      </c>
      <c r="D28" s="23" t="str">
        <f t="shared" si="0"/>
        <v>Clear Feature</v>
      </c>
      <c r="E28" s="27">
        <v>45721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ht="16.5" customHeight="1" x14ac:dyDescent="0.35">
      <c r="A29" s="16">
        <v>10</v>
      </c>
      <c r="B29" s="16" t="s">
        <v>184</v>
      </c>
      <c r="C29" s="23" t="s">
        <v>202</v>
      </c>
      <c r="D29" s="23" t="str">
        <f t="shared" si="0"/>
        <v>Memory plus Feature</v>
      </c>
      <c r="E29" s="27">
        <v>45721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5">
      <c r="A30" s="16">
        <v>11</v>
      </c>
      <c r="B30" s="16" t="s">
        <v>185</v>
      </c>
      <c r="C30" s="23" t="s">
        <v>203</v>
      </c>
      <c r="D30" s="23" t="str">
        <f t="shared" si="0"/>
        <v>Memory subtract Feature</v>
      </c>
      <c r="E30" s="27">
        <v>45721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5">
      <c r="A31" s="16">
        <v>12</v>
      </c>
      <c r="B31" s="16" t="s">
        <v>186</v>
      </c>
      <c r="C31" s="23" t="s">
        <v>204</v>
      </c>
      <c r="D31" s="23" t="str">
        <f t="shared" si="0"/>
        <v>Memory recall Feature</v>
      </c>
      <c r="E31" s="27">
        <v>45721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5">
      <c r="A32" s="16">
        <v>13</v>
      </c>
      <c r="B32" s="16" t="s">
        <v>186</v>
      </c>
      <c r="C32" s="23" t="s">
        <v>205</v>
      </c>
      <c r="D32" s="23" t="str">
        <f t="shared" si="0"/>
        <v>History log Feature</v>
      </c>
      <c r="E32" s="27">
        <v>45721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6" ht="16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6" ht="16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5">
      <c r="A39" s="9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6.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6.5" customHeight="1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6.5" customHeight="1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6.5" customHeight="1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6.5" customHeight="1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6.5" customHeight="1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6.5" customHeight="1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6.5" customHeight="1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6.5" customHeight="1" x14ac:dyDescent="0.35">
      <c r="A1013" s="1"/>
      <c r="B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6.5" customHeight="1" x14ac:dyDescent="0.35">
      <c r="A1014" s="1"/>
      <c r="B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6.5" customHeight="1" x14ac:dyDescent="0.35">
      <c r="A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3">
    <mergeCell ref="A13:A16"/>
    <mergeCell ref="A1:F1"/>
    <mergeCell ref="A8:A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opLeftCell="A13" zoomScale="70" zoomScaleNormal="70" workbookViewId="0">
      <selection activeCell="K17" sqref="K17"/>
    </sheetView>
  </sheetViews>
  <sheetFormatPr defaultRowHeight="14" x14ac:dyDescent="0.3"/>
  <cols>
    <col min="1" max="1" width="12" customWidth="1"/>
    <col min="2" max="2" width="13.08203125" customWidth="1"/>
    <col min="3" max="3" width="12.3320312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8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7.58203125" customWidth="1"/>
  </cols>
  <sheetData>
    <row r="1" spans="1:13" ht="16.5" x14ac:dyDescent="0.35">
      <c r="A1" s="50" t="s">
        <v>38</v>
      </c>
      <c r="B1" s="51"/>
      <c r="C1" s="52" t="s">
        <v>39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120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150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150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26"/>
    </row>
    <row r="6" spans="1:13" ht="16.5" x14ac:dyDescent="0.35">
      <c r="A6" s="61"/>
      <c r="B6" s="61"/>
      <c r="C6" s="8">
        <f>COUNTIF($J$12:$J$451, "&lt;&gt;")</f>
        <v>6</v>
      </c>
      <c r="D6" s="8">
        <f>COUNTIF($J$12:$J$450, "PASS")</f>
        <v>4</v>
      </c>
      <c r="E6" s="8">
        <f>COUNTIF($J$12:$J$453,"FAIL")</f>
        <v>2</v>
      </c>
      <c r="F6" s="8">
        <f>COUNTIF($J$12:$J$453,"NOT IMPLEMENTED")</f>
        <v>0</v>
      </c>
      <c r="G6" s="8">
        <f>COUNTIF($J$12:$J$453,"SKIPPED")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COUNTIF($L$12:$L$451, "&lt;&gt;")</f>
        <v>6</v>
      </c>
      <c r="D8" s="8">
        <f>COUNTIF($L$12:$L$451, "PASS")</f>
        <v>4</v>
      </c>
      <c r="E8" s="8">
        <f>COUNTIF($L$12:$L$451, "FAIL")</f>
        <v>2</v>
      </c>
      <c r="F8" s="8">
        <f>COUNTIF($L$12:$L$451,"NOT IMPLEMENTED")</f>
        <v>0</v>
      </c>
      <c r="G8" s="8">
        <f>COUNTIF($L$12:$L$451,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ht="13.9" customHeight="1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ht="24" customHeight="1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6.9" customHeight="1" x14ac:dyDescent="0.3">
      <c r="A12" s="17">
        <v>1</v>
      </c>
      <c r="B12" s="6" t="str">
        <f>CONCATENATE($C$2, " - ", A12)</f>
        <v>ADD - 1</v>
      </c>
      <c r="C12" s="22" t="str">
        <f>$C$1</f>
        <v>+ function</v>
      </c>
      <c r="D12" s="22" t="s">
        <v>93</v>
      </c>
      <c r="E12" s="22"/>
      <c r="F12" s="4" t="s">
        <v>43</v>
      </c>
      <c r="G12" s="30" t="s">
        <v>41</v>
      </c>
      <c r="H12" s="31">
        <v>12</v>
      </c>
      <c r="I12" s="39">
        <v>45721</v>
      </c>
      <c r="J12" s="21" t="s">
        <v>7</v>
      </c>
      <c r="K12" s="28"/>
      <c r="L12" s="21" t="s">
        <v>7</v>
      </c>
      <c r="M12" s="29" t="str">
        <f>$C$4</f>
        <v>Tran Thi Nhu</v>
      </c>
    </row>
    <row r="13" spans="1:13" ht="156" customHeight="1" x14ac:dyDescent="0.3">
      <c r="A13" s="17">
        <v>2</v>
      </c>
      <c r="B13" s="6" t="str">
        <f>CONCATENATE($C$2, " - ", A13)</f>
        <v>ADD - 2</v>
      </c>
      <c r="C13" s="22" t="str">
        <f t="shared" ref="C13:C17" si="0">$C$1</f>
        <v>+ function</v>
      </c>
      <c r="D13" s="22" t="s">
        <v>40</v>
      </c>
      <c r="E13" s="22"/>
      <c r="F13" s="4" t="s">
        <v>44</v>
      </c>
      <c r="G13" s="37" t="s">
        <v>42</v>
      </c>
      <c r="H13" s="4" t="s">
        <v>45</v>
      </c>
      <c r="I13" s="39">
        <v>45721</v>
      </c>
      <c r="J13" s="21" t="s">
        <v>8</v>
      </c>
      <c r="K13" s="39">
        <v>45723</v>
      </c>
      <c r="L13" s="21" t="s">
        <v>8</v>
      </c>
      <c r="M13" s="29" t="str">
        <f>$C$4</f>
        <v>Tran Thi Nhu</v>
      </c>
    </row>
    <row r="14" spans="1:13" ht="49.5" x14ac:dyDescent="0.3">
      <c r="A14" s="17">
        <v>3</v>
      </c>
      <c r="B14" s="6" t="str">
        <f t="shared" ref="B14:B16" si="1">CONCATENATE($C$2, " - ", A14)</f>
        <v>ADD - 3</v>
      </c>
      <c r="C14" s="22" t="str">
        <f t="shared" si="0"/>
        <v>+ function</v>
      </c>
      <c r="D14" s="22" t="s">
        <v>88</v>
      </c>
      <c r="E14" s="22"/>
      <c r="F14" s="4" t="s">
        <v>43</v>
      </c>
      <c r="G14" s="24" t="s">
        <v>89</v>
      </c>
      <c r="H14" s="22">
        <v>2</v>
      </c>
      <c r="I14" s="39">
        <v>45721</v>
      </c>
      <c r="J14" s="21" t="s">
        <v>7</v>
      </c>
      <c r="K14" s="18"/>
      <c r="L14" s="21" t="s">
        <v>7</v>
      </c>
      <c r="M14" s="29" t="str">
        <f t="shared" ref="M14:M17" si="2">$C$4</f>
        <v>Tran Thi Nhu</v>
      </c>
    </row>
    <row r="15" spans="1:13" ht="49.5" x14ac:dyDescent="0.3">
      <c r="A15" s="17">
        <v>4</v>
      </c>
      <c r="B15" s="6" t="str">
        <f t="shared" si="1"/>
        <v>ADD - 4</v>
      </c>
      <c r="C15" s="22" t="str">
        <f t="shared" si="0"/>
        <v>+ function</v>
      </c>
      <c r="D15" s="22" t="s">
        <v>92</v>
      </c>
      <c r="E15" s="22"/>
      <c r="F15" s="4" t="s">
        <v>43</v>
      </c>
      <c r="G15" s="24" t="s">
        <v>90</v>
      </c>
      <c r="H15" s="22">
        <v>6</v>
      </c>
      <c r="I15" s="39">
        <v>45721</v>
      </c>
      <c r="J15" s="21" t="s">
        <v>7</v>
      </c>
      <c r="K15" s="18"/>
      <c r="L15" s="21" t="s">
        <v>7</v>
      </c>
      <c r="M15" s="29" t="str">
        <f t="shared" si="2"/>
        <v>Tran Thi Nhu</v>
      </c>
    </row>
    <row r="16" spans="1:13" ht="49.5" x14ac:dyDescent="0.3">
      <c r="A16" s="17">
        <v>5</v>
      </c>
      <c r="B16" s="6" t="str">
        <f t="shared" si="1"/>
        <v>ADD - 5</v>
      </c>
      <c r="C16" s="22" t="str">
        <f t="shared" si="0"/>
        <v>+ function</v>
      </c>
      <c r="D16" s="22" t="s">
        <v>91</v>
      </c>
      <c r="E16" s="22"/>
      <c r="F16" s="4" t="s">
        <v>43</v>
      </c>
      <c r="G16" s="24" t="s">
        <v>94</v>
      </c>
      <c r="H16" s="22">
        <v>1999998</v>
      </c>
      <c r="I16" s="39">
        <v>45721</v>
      </c>
      <c r="J16" s="21" t="s">
        <v>7</v>
      </c>
      <c r="K16" s="18"/>
      <c r="L16" s="21" t="s">
        <v>7</v>
      </c>
      <c r="M16" s="29" t="str">
        <f t="shared" si="2"/>
        <v>Tran Thi Nhu</v>
      </c>
    </row>
    <row r="17" spans="1:13" ht="93" customHeight="1" x14ac:dyDescent="0.3">
      <c r="A17" s="17">
        <v>6</v>
      </c>
      <c r="B17" s="6" t="str">
        <f>CONCATENATE($C$2, " - ", A17)</f>
        <v>ADD - 6</v>
      </c>
      <c r="C17" s="22" t="str">
        <f t="shared" si="0"/>
        <v>+ function</v>
      </c>
      <c r="D17" s="22" t="s">
        <v>95</v>
      </c>
      <c r="E17" s="22"/>
      <c r="F17" s="4" t="s">
        <v>96</v>
      </c>
      <c r="G17" s="30" t="s">
        <v>97</v>
      </c>
      <c r="H17" s="34" t="s">
        <v>98</v>
      </c>
      <c r="I17" s="39">
        <v>45721</v>
      </c>
      <c r="J17" s="21" t="s">
        <v>8</v>
      </c>
      <c r="K17" s="39">
        <v>45723</v>
      </c>
      <c r="L17" s="21" t="s">
        <v>8</v>
      </c>
      <c r="M17" s="29" t="str">
        <f t="shared" si="2"/>
        <v>Tran Thi Nhu</v>
      </c>
    </row>
  </sheetData>
  <mergeCells count="23">
    <mergeCell ref="L10:L11"/>
    <mergeCell ref="E10:E11"/>
    <mergeCell ref="F10:F11"/>
    <mergeCell ref="G10:G11"/>
    <mergeCell ref="H10:H11"/>
    <mergeCell ref="I10:I11"/>
    <mergeCell ref="J10:J11"/>
    <mergeCell ref="M10:M11"/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</mergeCells>
  <phoneticPr fontId="16" type="noConversion"/>
  <conditionalFormatting sqref="L12:L17 J12:J17">
    <cfRule type="containsText" dxfId="199" priority="111" operator="containsText" text="FAIL">
      <formula>NOT(ISERROR(SEARCH("FAIL",J12)))</formula>
    </cfRule>
    <cfRule type="containsText" dxfId="198" priority="112" operator="containsText" text="PASS">
      <formula>NOT(ISERROR(SEARCH("PASS",J12)))</formula>
    </cfRule>
  </conditionalFormatting>
  <conditionalFormatting sqref="L12:L17 J12:J17">
    <cfRule type="containsText" dxfId="197" priority="109" operator="containsText" text="SKIPPED">
      <formula>NOT(ISERROR(SEARCH("SKIPPED",J12)))</formula>
    </cfRule>
    <cfRule type="containsText" dxfId="196" priority="110" operator="containsText" text="Not Implemented">
      <formula>NOT(ISERROR(SEARCH("Not Implemented",J12)))</formula>
    </cfRule>
  </conditionalFormatting>
  <conditionalFormatting sqref="J13 L13">
    <cfRule type="containsText" dxfId="195" priority="107" operator="containsText" text="FAIL">
      <formula>NOT(ISERROR(SEARCH("FAIL",J13)))</formula>
    </cfRule>
    <cfRule type="containsText" dxfId="194" priority="108" operator="containsText" text="PASS">
      <formula>NOT(ISERROR(SEARCH("PASS",J13)))</formula>
    </cfRule>
  </conditionalFormatting>
  <conditionalFormatting sqref="J13 L13">
    <cfRule type="containsText" dxfId="193" priority="105" operator="containsText" text="SKIPPED">
      <formula>NOT(ISERROR(SEARCH("SKIPPED",J13)))</formula>
    </cfRule>
    <cfRule type="containsText" dxfId="192" priority="106" operator="containsText" text="Not Implemented">
      <formula>NOT(ISERROR(SEARCH("Not Implemented",J13)))</formula>
    </cfRule>
  </conditionalFormatting>
  <conditionalFormatting sqref="J17 L17">
    <cfRule type="containsText" dxfId="191" priority="87" operator="containsText" text="FAIL">
      <formula>NOT(ISERROR(SEARCH("FAIL",J17)))</formula>
    </cfRule>
    <cfRule type="containsText" dxfId="190" priority="88" operator="containsText" text="PASS">
      <formula>NOT(ISERROR(SEARCH("PASS",J17)))</formula>
    </cfRule>
  </conditionalFormatting>
  <conditionalFormatting sqref="J17 L17">
    <cfRule type="containsText" dxfId="189" priority="85" operator="containsText" text="SKIPPED">
      <formula>NOT(ISERROR(SEARCH("SKIPPED",J17)))</formula>
    </cfRule>
    <cfRule type="containsText" dxfId="188" priority="86" operator="containsText" text="Not Implemented">
      <formula>NOT(ISERROR(SEARCH("Not Implemented",J17)))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B90BB6D-7A63-4E2E-BDC5-8338FB85FCA3}">
          <x14:formula1>
            <xm:f>'Test report '!$B$13:$B$16</xm:f>
          </x14:formula1>
          <xm:sqref>L12:L17 J12:J17</xm:sqref>
        </x14:dataValidation>
        <x14:dataValidation type="list" allowBlank="1" showInputMessage="1" showErrorMessage="1" xr:uid="{00000000-0002-0000-0100-000000000000}">
          <x14:formula1>
            <xm:f>'Test report '!$B$8:$B$9</xm:f>
          </x14:formula1>
          <xm:sqref>C3:D4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CB9E-094F-442B-B645-8757239931FA}">
  <dimension ref="A1:M17"/>
  <sheetViews>
    <sheetView topLeftCell="B5" zoomScale="70" zoomScaleNormal="70" workbookViewId="0">
      <selection activeCell="K13" sqref="K13"/>
    </sheetView>
  </sheetViews>
  <sheetFormatPr defaultRowHeight="14" x14ac:dyDescent="0.3"/>
  <cols>
    <col min="2" max="2" width="11.83203125" customWidth="1"/>
    <col min="3" max="3" width="13.75" customWidth="1"/>
    <col min="4" max="4" width="23.75" customWidth="1"/>
    <col min="5" max="5" width="22.08203125" customWidth="1"/>
    <col min="6" max="6" width="18.75" customWidth="1"/>
    <col min="7" max="7" width="31" bestFit="1" customWidth="1"/>
    <col min="8" max="8" width="20.75" customWidth="1"/>
    <col min="9" max="9" width="14" customWidth="1"/>
    <col min="10" max="10" width="15.08203125" customWidth="1"/>
    <col min="11" max="11" width="14.08203125" customWidth="1"/>
    <col min="12" max="12" width="15.75" customWidth="1"/>
    <col min="13" max="13" width="17.75" customWidth="1"/>
  </cols>
  <sheetData>
    <row r="1" spans="1:13" ht="16.5" x14ac:dyDescent="0.35">
      <c r="A1" s="50" t="s">
        <v>16</v>
      </c>
      <c r="B1" s="51"/>
      <c r="C1" s="52" t="s">
        <v>87</v>
      </c>
      <c r="D1" s="53"/>
      <c r="E1" s="25"/>
      <c r="F1" s="25"/>
      <c r="G1" s="25"/>
      <c r="H1" s="25"/>
      <c r="I1" s="25"/>
      <c r="J1" s="25"/>
      <c r="K1" s="25"/>
      <c r="L1" s="1"/>
    </row>
    <row r="2" spans="1:13" ht="18" x14ac:dyDescent="0.35">
      <c r="A2" s="54" t="s">
        <v>17</v>
      </c>
      <c r="B2" s="55"/>
      <c r="C2" s="56" t="s">
        <v>121</v>
      </c>
      <c r="D2" s="57"/>
      <c r="E2" s="25"/>
      <c r="F2" s="25"/>
      <c r="G2" s="25"/>
      <c r="H2" s="25"/>
      <c r="I2" s="25"/>
      <c r="J2" s="25"/>
      <c r="K2" s="25"/>
      <c r="L2" s="1"/>
    </row>
    <row r="3" spans="1:13" ht="16.5" x14ac:dyDescent="0.35">
      <c r="A3" s="50" t="s">
        <v>18</v>
      </c>
      <c r="B3" s="51"/>
      <c r="C3" s="58" t="s">
        <v>150</v>
      </c>
      <c r="D3" s="53"/>
      <c r="E3" s="25"/>
      <c r="F3" s="25"/>
      <c r="G3" s="25"/>
      <c r="H3" s="25"/>
      <c r="I3" s="25"/>
      <c r="J3" s="25"/>
      <c r="K3" s="25"/>
      <c r="L3" s="1"/>
    </row>
    <row r="4" spans="1:13" ht="16.5" x14ac:dyDescent="0.35">
      <c r="A4" s="50" t="s">
        <v>5</v>
      </c>
      <c r="B4" s="51"/>
      <c r="C4" s="59" t="s">
        <v>150</v>
      </c>
      <c r="D4" s="53"/>
      <c r="E4" s="25"/>
      <c r="F4" s="25"/>
      <c r="H4" s="25"/>
      <c r="I4" s="25"/>
      <c r="J4" s="25"/>
      <c r="K4" s="25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25"/>
      <c r="J5" s="25"/>
      <c r="K5" s="25"/>
      <c r="L5" s="1"/>
    </row>
    <row r="6" spans="1:13" ht="16.5" x14ac:dyDescent="0.35">
      <c r="A6" s="61"/>
      <c r="B6" s="61"/>
      <c r="C6" s="16">
        <f>COUNTIF($J$12:$J$480, "&lt;&gt;")</f>
        <v>6</v>
      </c>
      <c r="D6" s="16">
        <f>COUNTIF($J$12:$J$479, "PASS")</f>
        <v>4</v>
      </c>
      <c r="E6" s="16">
        <f>COUNTIF($J$12:$J$482,"FAIL")</f>
        <v>2</v>
      </c>
      <c r="F6" s="16">
        <f>COUNTIF($J$12:$J$482,"NOT IMPLEMENTED")</f>
        <v>0</v>
      </c>
      <c r="G6" s="16">
        <f>COUNTIF($J$12:$J$482,"SKIPPED")</f>
        <v>0</v>
      </c>
      <c r="I6" s="25"/>
      <c r="J6" s="25"/>
      <c r="K6" s="25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25"/>
      <c r="J7" s="25"/>
      <c r="K7" s="25"/>
      <c r="L7" s="1"/>
    </row>
    <row r="8" spans="1:13" ht="16.5" x14ac:dyDescent="0.35">
      <c r="A8" s="61"/>
      <c r="B8" s="61"/>
      <c r="C8" s="16">
        <f>COUNTIF($L$12:$L$480, "&lt;&gt;")</f>
        <v>6</v>
      </c>
      <c r="D8" s="16">
        <f>COUNTIF($L$12:$L$480, "PASS")</f>
        <v>4</v>
      </c>
      <c r="E8" s="16">
        <f>COUNTIF($L$12:$L$480, "FAIL")</f>
        <v>2</v>
      </c>
      <c r="F8" s="16">
        <f>COUNTIF($L$12:$L$480,"NOT IMPLEMENTED")</f>
        <v>0</v>
      </c>
      <c r="G8" s="16">
        <f>COUNTIF($L$12:$L$480, "SKIPPED")</f>
        <v>0</v>
      </c>
      <c r="I8" s="25"/>
      <c r="J8" s="25"/>
      <c r="K8" s="25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49.5" x14ac:dyDescent="0.3">
      <c r="A12" s="17">
        <v>1</v>
      </c>
      <c r="B12" s="38" t="s">
        <v>163</v>
      </c>
      <c r="C12" s="22" t="s">
        <v>46</v>
      </c>
      <c r="D12" s="33" t="s">
        <v>99</v>
      </c>
      <c r="E12" s="22"/>
      <c r="F12" s="4" t="s">
        <v>47</v>
      </c>
      <c r="G12" s="30" t="s">
        <v>50</v>
      </c>
      <c r="H12" s="22">
        <v>3</v>
      </c>
      <c r="I12" s="39">
        <v>45721</v>
      </c>
      <c r="J12" s="21" t="s">
        <v>7</v>
      </c>
      <c r="K12" s="18"/>
      <c r="L12" s="21" t="s">
        <v>7</v>
      </c>
      <c r="M12" s="29" t="str">
        <f>$C$4</f>
        <v>Tran Thi Nhu</v>
      </c>
    </row>
    <row r="13" spans="1:13" ht="54" x14ac:dyDescent="0.3">
      <c r="A13" s="17">
        <v>2</v>
      </c>
      <c r="B13" s="38" t="s">
        <v>164</v>
      </c>
      <c r="C13" s="22" t="s">
        <v>46</v>
      </c>
      <c r="D13" s="33" t="s">
        <v>206</v>
      </c>
      <c r="E13" s="22"/>
      <c r="F13" s="4" t="s">
        <v>48</v>
      </c>
      <c r="G13" s="24" t="s">
        <v>51</v>
      </c>
      <c r="H13" s="4" t="s">
        <v>45</v>
      </c>
      <c r="I13" s="39">
        <v>45721</v>
      </c>
      <c r="J13" s="21" t="s">
        <v>8</v>
      </c>
      <c r="K13" s="39">
        <v>45723</v>
      </c>
      <c r="L13" s="21" t="s">
        <v>8</v>
      </c>
      <c r="M13" s="29" t="str">
        <f t="shared" ref="M13:M17" si="0">$C$4</f>
        <v>Tran Thi Nhu</v>
      </c>
    </row>
    <row r="14" spans="1:13" ht="49.5" x14ac:dyDescent="0.3">
      <c r="A14" s="17">
        <v>3</v>
      </c>
      <c r="B14" s="38" t="s">
        <v>165</v>
      </c>
      <c r="C14" s="22" t="s">
        <v>46</v>
      </c>
      <c r="D14" s="33" t="s">
        <v>100</v>
      </c>
      <c r="E14" s="22"/>
      <c r="F14" s="4" t="s">
        <v>49</v>
      </c>
      <c r="G14" s="30" t="s">
        <v>101</v>
      </c>
      <c r="H14" s="22">
        <v>-7</v>
      </c>
      <c r="I14" s="39">
        <v>45721</v>
      </c>
      <c r="J14" s="21" t="s">
        <v>7</v>
      </c>
      <c r="K14" s="18"/>
      <c r="L14" s="21" t="s">
        <v>7</v>
      </c>
      <c r="M14" s="29" t="str">
        <f t="shared" si="0"/>
        <v>Tran Thi Nhu</v>
      </c>
    </row>
    <row r="15" spans="1:13" ht="54" x14ac:dyDescent="0.3">
      <c r="A15" s="17">
        <v>4</v>
      </c>
      <c r="B15" s="38" t="s">
        <v>166</v>
      </c>
      <c r="C15" s="22" t="s">
        <v>46</v>
      </c>
      <c r="D15" s="36" t="s">
        <v>102</v>
      </c>
      <c r="E15" s="22"/>
      <c r="F15" s="4" t="s">
        <v>47</v>
      </c>
      <c r="G15" s="30" t="s">
        <v>89</v>
      </c>
      <c r="H15" s="22">
        <v>8</v>
      </c>
      <c r="I15" s="39">
        <v>45721</v>
      </c>
      <c r="J15" s="21" t="s">
        <v>7</v>
      </c>
      <c r="K15" s="18"/>
      <c r="L15" s="21" t="s">
        <v>7</v>
      </c>
      <c r="M15" s="29" t="str">
        <f t="shared" si="0"/>
        <v>Tran Thi Nhu</v>
      </c>
    </row>
    <row r="16" spans="1:13" ht="49.5" x14ac:dyDescent="0.3">
      <c r="A16" s="17">
        <v>5</v>
      </c>
      <c r="B16" s="38" t="s">
        <v>167</v>
      </c>
      <c r="C16" s="22" t="s">
        <v>46</v>
      </c>
      <c r="D16" s="35" t="s">
        <v>103</v>
      </c>
      <c r="E16" s="22"/>
      <c r="F16" s="4" t="s">
        <v>48</v>
      </c>
      <c r="G16" s="24" t="s">
        <v>104</v>
      </c>
      <c r="H16" s="22">
        <v>1.8</v>
      </c>
      <c r="I16" s="39">
        <v>45721</v>
      </c>
      <c r="J16" s="21" t="s">
        <v>7</v>
      </c>
      <c r="K16" s="18"/>
      <c r="L16" s="21" t="s">
        <v>7</v>
      </c>
      <c r="M16" s="29" t="str">
        <f t="shared" si="0"/>
        <v>Tran Thi Nhu</v>
      </c>
    </row>
    <row r="17" spans="1:13" ht="49.5" x14ac:dyDescent="0.3">
      <c r="A17" s="17">
        <v>6</v>
      </c>
      <c r="B17" s="38" t="s">
        <v>168</v>
      </c>
      <c r="C17" s="22" t="s">
        <v>46</v>
      </c>
      <c r="D17" s="35" t="s">
        <v>105</v>
      </c>
      <c r="E17" s="22"/>
      <c r="F17" s="4" t="s">
        <v>49</v>
      </c>
      <c r="G17" s="30" t="s">
        <v>106</v>
      </c>
      <c r="H17" s="34" t="s">
        <v>98</v>
      </c>
      <c r="I17" s="39">
        <v>45721</v>
      </c>
      <c r="J17" s="21" t="s">
        <v>8</v>
      </c>
      <c r="K17" s="39">
        <v>45723</v>
      </c>
      <c r="L17" s="21" t="s">
        <v>8</v>
      </c>
      <c r="M17" s="29" t="str">
        <f t="shared" si="0"/>
        <v>Tran Thi Nhu</v>
      </c>
    </row>
  </sheetData>
  <mergeCells count="23">
    <mergeCell ref="L10:L11"/>
    <mergeCell ref="E10:E11"/>
    <mergeCell ref="F10:F11"/>
    <mergeCell ref="G10:G11"/>
    <mergeCell ref="H10:H11"/>
    <mergeCell ref="I10:I11"/>
    <mergeCell ref="J10:J11"/>
    <mergeCell ref="M10:M11"/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</mergeCells>
  <phoneticPr fontId="16" type="noConversion"/>
  <conditionalFormatting sqref="J13 L13 J16 L16">
    <cfRule type="containsText" dxfId="187" priority="15" operator="containsText" text="FAIL">
      <formula>NOT(ISERROR(SEARCH("FAIL",J13)))</formula>
    </cfRule>
    <cfRule type="containsText" dxfId="186" priority="16" operator="containsText" text="PASS">
      <formula>NOT(ISERROR(SEARCH("PASS",J13)))</formula>
    </cfRule>
  </conditionalFormatting>
  <conditionalFormatting sqref="J13 L13 J16 L16">
    <cfRule type="containsText" dxfId="185" priority="13" operator="containsText" text="SKIPPED">
      <formula>NOT(ISERROR(SEARCH("SKIPPED",J13)))</formula>
    </cfRule>
    <cfRule type="containsText" dxfId="184" priority="14" operator="containsText" text="Not Implemented">
      <formula>NOT(ISERROR(SEARCH("Not Implemented",J13)))</formula>
    </cfRule>
  </conditionalFormatting>
  <conditionalFormatting sqref="J14 L14 J17 L17">
    <cfRule type="containsText" dxfId="183" priority="11" operator="containsText" text="FAIL">
      <formula>NOT(ISERROR(SEARCH("FAIL",J14)))</formula>
    </cfRule>
    <cfRule type="containsText" dxfId="182" priority="12" operator="containsText" text="PASS">
      <formula>NOT(ISERROR(SEARCH("PASS",J14)))</formula>
    </cfRule>
  </conditionalFormatting>
  <conditionalFormatting sqref="J14 L14 J17 L17">
    <cfRule type="containsText" dxfId="181" priority="9" operator="containsText" text="SKIPPED">
      <formula>NOT(ISERROR(SEARCH("SKIPPED",J14)))</formula>
    </cfRule>
    <cfRule type="containsText" dxfId="180" priority="10" operator="containsText" text="Not Implemented">
      <formula>NOT(ISERROR(SEARCH("Not Implemented",J14)))</formula>
    </cfRule>
  </conditionalFormatting>
  <conditionalFormatting sqref="J12:J17 L12:L17">
    <cfRule type="containsText" dxfId="179" priority="23" operator="containsText" text="FAIL">
      <formula>NOT(ISERROR(SEARCH("FAIL",J12)))</formula>
    </cfRule>
    <cfRule type="containsText" dxfId="178" priority="24" operator="containsText" text="PASS">
      <formula>NOT(ISERROR(SEARCH("PASS",J12)))</formula>
    </cfRule>
  </conditionalFormatting>
  <conditionalFormatting sqref="J12:J17 L12:L17">
    <cfRule type="containsText" dxfId="177" priority="21" operator="containsText" text="SKIPPED">
      <formula>NOT(ISERROR(SEARCH("SKIPPED",J12)))</formula>
    </cfRule>
    <cfRule type="containsText" dxfId="176" priority="22" operator="containsText" text="Not Implemented">
      <formula>NOT(ISERROR(SEARCH("Not Implemented",J12)))</formula>
    </cfRule>
  </conditionalFormatting>
  <conditionalFormatting sqref="J12 L12 J15 L15">
    <cfRule type="containsText" dxfId="175" priority="19" operator="containsText" text="FAIL">
      <formula>NOT(ISERROR(SEARCH("FAIL",J12)))</formula>
    </cfRule>
    <cfRule type="containsText" dxfId="174" priority="20" operator="containsText" text="PASS">
      <formula>NOT(ISERROR(SEARCH("PASS",J12)))</formula>
    </cfRule>
  </conditionalFormatting>
  <conditionalFormatting sqref="J12 L12 J15 L15">
    <cfRule type="containsText" dxfId="173" priority="17" operator="containsText" text="SKIPPED">
      <formula>NOT(ISERROR(SEARCH("SKIPPED",J12)))</formula>
    </cfRule>
    <cfRule type="containsText" dxfId="172" priority="18" operator="containsText" text="Not Implemented">
      <formula>NOT(ISERROR(SEARCH("Not Implemented",J12)))</formula>
    </cfRule>
  </conditionalFormatting>
  <conditionalFormatting sqref="J17">
    <cfRule type="containsText" dxfId="171" priority="7" operator="containsText" text="FAIL">
      <formula>NOT(ISERROR(SEARCH("FAIL",J17)))</formula>
    </cfRule>
    <cfRule type="containsText" dxfId="170" priority="8" operator="containsText" text="PASS">
      <formula>NOT(ISERROR(SEARCH("PASS",J17)))</formula>
    </cfRule>
  </conditionalFormatting>
  <conditionalFormatting sqref="J17">
    <cfRule type="containsText" dxfId="169" priority="5" operator="containsText" text="SKIPPED">
      <formula>NOT(ISERROR(SEARCH("SKIPPED",J17)))</formula>
    </cfRule>
    <cfRule type="containsText" dxfId="168" priority="6" operator="containsText" text="Not Implemented">
      <formula>NOT(ISERROR(SEARCH("Not Implemented",J17)))</formula>
    </cfRule>
  </conditionalFormatting>
  <conditionalFormatting sqref="L17">
    <cfRule type="containsText" dxfId="167" priority="3" operator="containsText" text="FAIL">
      <formula>NOT(ISERROR(SEARCH("FAIL",L17)))</formula>
    </cfRule>
    <cfRule type="containsText" dxfId="166" priority="4" operator="containsText" text="PASS">
      <formula>NOT(ISERROR(SEARCH("PASS",L17)))</formula>
    </cfRule>
  </conditionalFormatting>
  <conditionalFormatting sqref="L17">
    <cfRule type="containsText" dxfId="165" priority="1" operator="containsText" text="SKIPPED">
      <formula>NOT(ISERROR(SEARCH("SKIPPED",L17)))</formula>
    </cfRule>
    <cfRule type="containsText" dxfId="164" priority="2" operator="containsText" text="Not Implemented">
      <formula>NOT(ISERROR(SEARCH("Not Implemented",L17)))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D5C1247-975D-48BB-927B-390675ED3492}">
          <x14:formula1>
            <xm:f>'Test report '!$B$13:$B$16</xm:f>
          </x14:formula1>
          <xm:sqref>J12:J17 L12:L17</xm:sqref>
        </x14:dataValidation>
        <x14:dataValidation type="list" allowBlank="1" showInputMessage="1" showErrorMessage="1" xr:uid="{F2270B0C-CE29-47F0-B182-85FAD4F624AE}">
          <x14:formula1>
            <xm:f>'Test report '!$B$8:$B$9</xm:f>
          </x14:formula1>
          <xm:sqref>C3:D4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D6DD-05FA-4BEC-B4A8-742C695A1F5D}">
  <dimension ref="A1:M19"/>
  <sheetViews>
    <sheetView topLeftCell="A13" zoomScale="70" zoomScaleNormal="70" workbookViewId="0">
      <selection activeCell="K19" sqref="K19"/>
    </sheetView>
  </sheetViews>
  <sheetFormatPr defaultRowHeight="14" x14ac:dyDescent="0.3"/>
  <cols>
    <col min="2" max="2" width="13.08203125" customWidth="1"/>
    <col min="3" max="3" width="11.5" bestFit="1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5.5" customWidth="1"/>
  </cols>
  <sheetData>
    <row r="1" spans="1:13" ht="16.5" x14ac:dyDescent="0.35">
      <c r="A1" s="50" t="s">
        <v>16</v>
      </c>
      <c r="B1" s="51"/>
      <c r="C1" s="59" t="s">
        <v>107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122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150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150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COUNTIF($J$12:$J$481, "&lt;&gt;")</f>
        <v>8</v>
      </c>
      <c r="D6" s="8">
        <f>COUNTIF($J$12:$J$480, "PASS")</f>
        <v>7</v>
      </c>
      <c r="E6" s="8">
        <f>COUNTIF($J$12:$J$483,"FAIL")</f>
        <v>1</v>
      </c>
      <c r="F6" s="8">
        <f>COUNTIF($J$12:$J$483,"NOT IMPLEMENTED")</f>
        <v>0</v>
      </c>
      <c r="G6" s="8">
        <f>COUNTIF($J$12:$J$483,"SKIPPED")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COUNTIF($L$12:$L$481, "&lt;&gt;")</f>
        <v>8</v>
      </c>
      <c r="D8" s="8">
        <f>COUNTIF($L$12:$L$481, "PASS")</f>
        <v>7</v>
      </c>
      <c r="E8" s="8">
        <f>COUNTIF($L$12:$L$481, "FAIL")</f>
        <v>1</v>
      </c>
      <c r="F8" s="8">
        <f>COUNTIF($L$12:$L$481,"NOT IMPLEMENTED")</f>
        <v>0</v>
      </c>
      <c r="G8" s="8">
        <f>COUNTIF($L$12:$L$481,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13.5" customHeight="1" x14ac:dyDescent="0.3">
      <c r="A12" s="17">
        <v>1</v>
      </c>
      <c r="B12" s="38" t="s">
        <v>170</v>
      </c>
      <c r="C12" s="22" t="str">
        <f>$C$1</f>
        <v>* function</v>
      </c>
      <c r="D12" s="36" t="s">
        <v>108</v>
      </c>
      <c r="E12" s="22"/>
      <c r="F12" s="4" t="s">
        <v>52</v>
      </c>
      <c r="G12" s="30" t="s">
        <v>109</v>
      </c>
      <c r="H12" s="22">
        <v>12</v>
      </c>
      <c r="I12" s="39">
        <v>45721</v>
      </c>
      <c r="J12" s="21" t="s">
        <v>7</v>
      </c>
      <c r="K12" s="18"/>
      <c r="L12" s="21" t="s">
        <v>7</v>
      </c>
      <c r="M12" s="29" t="str">
        <f>$C$4</f>
        <v>Tran Thi Nhu</v>
      </c>
    </row>
    <row r="13" spans="1:13" ht="54" x14ac:dyDescent="0.3">
      <c r="A13" s="17">
        <v>2</v>
      </c>
      <c r="B13" s="38" t="s">
        <v>171</v>
      </c>
      <c r="C13" s="22" t="str">
        <f t="shared" ref="C13:C19" si="0">$C$1</f>
        <v>* function</v>
      </c>
      <c r="D13" s="33" t="s">
        <v>110</v>
      </c>
      <c r="E13" s="22"/>
      <c r="F13" s="4" t="s">
        <v>52</v>
      </c>
      <c r="G13" s="30" t="s">
        <v>111</v>
      </c>
      <c r="H13" s="22">
        <v>-12</v>
      </c>
      <c r="I13" s="39">
        <v>45721</v>
      </c>
      <c r="J13" s="21" t="s">
        <v>7</v>
      </c>
      <c r="K13" s="18"/>
      <c r="L13" s="21" t="s">
        <v>7</v>
      </c>
      <c r="M13" s="29" t="str">
        <f t="shared" ref="M13:M19" si="1">$C$4</f>
        <v>Tran Thi Nhu</v>
      </c>
    </row>
    <row r="14" spans="1:13" ht="76.5" customHeight="1" x14ac:dyDescent="0.3">
      <c r="A14" s="17">
        <v>3</v>
      </c>
      <c r="B14" s="38" t="s">
        <v>172</v>
      </c>
      <c r="C14" s="22" t="str">
        <f t="shared" si="0"/>
        <v>* function</v>
      </c>
      <c r="D14" s="33" t="s">
        <v>112</v>
      </c>
      <c r="E14" s="22"/>
      <c r="F14" s="4" t="s">
        <v>52</v>
      </c>
      <c r="G14" s="30" t="s">
        <v>67</v>
      </c>
      <c r="H14" s="22">
        <v>0</v>
      </c>
      <c r="I14" s="39">
        <v>45721</v>
      </c>
      <c r="J14" s="21" t="s">
        <v>7</v>
      </c>
      <c r="K14" s="18"/>
      <c r="L14" s="21" t="s">
        <v>7</v>
      </c>
      <c r="M14" s="29" t="str">
        <f t="shared" si="1"/>
        <v>Tran Thi Nhu</v>
      </c>
    </row>
    <row r="15" spans="1:13" ht="59.5" customHeight="1" x14ac:dyDescent="0.3">
      <c r="A15" s="17">
        <v>4</v>
      </c>
      <c r="B15" s="38" t="s">
        <v>173</v>
      </c>
      <c r="C15" s="22" t="str">
        <f t="shared" si="0"/>
        <v>* function</v>
      </c>
      <c r="D15" s="33" t="s">
        <v>113</v>
      </c>
      <c r="E15" s="22"/>
      <c r="F15" s="4" t="s">
        <v>52</v>
      </c>
      <c r="G15" s="30" t="s">
        <v>114</v>
      </c>
      <c r="H15" s="22">
        <v>12</v>
      </c>
      <c r="I15" s="39">
        <v>45721</v>
      </c>
      <c r="J15" s="21" t="s">
        <v>7</v>
      </c>
      <c r="K15" s="18"/>
      <c r="L15" s="21" t="s">
        <v>7</v>
      </c>
      <c r="M15" s="29" t="str">
        <f t="shared" si="1"/>
        <v>Tran Thi Nhu</v>
      </c>
    </row>
    <row r="16" spans="1:13" ht="67.5" customHeight="1" x14ac:dyDescent="0.3">
      <c r="A16" s="17">
        <v>5</v>
      </c>
      <c r="B16" s="38" t="s">
        <v>174</v>
      </c>
      <c r="C16" s="22" t="str">
        <f t="shared" si="0"/>
        <v>* function</v>
      </c>
      <c r="D16" s="33" t="s">
        <v>115</v>
      </c>
      <c r="E16" s="22"/>
      <c r="F16" s="4" t="s">
        <v>52</v>
      </c>
      <c r="G16" s="30" t="s">
        <v>116</v>
      </c>
      <c r="H16" s="22">
        <v>19.04</v>
      </c>
      <c r="I16" s="39">
        <v>45721</v>
      </c>
      <c r="J16" s="21" t="s">
        <v>7</v>
      </c>
      <c r="K16" s="18"/>
      <c r="L16" s="5" t="s">
        <v>7</v>
      </c>
      <c r="M16" s="29" t="str">
        <f t="shared" si="1"/>
        <v>Tran Thi Nhu</v>
      </c>
    </row>
    <row r="17" spans="1:13" ht="49.5" x14ac:dyDescent="0.3">
      <c r="A17" s="17">
        <v>6</v>
      </c>
      <c r="B17" s="38" t="s">
        <v>175</v>
      </c>
      <c r="C17" s="22" t="str">
        <f t="shared" si="0"/>
        <v>* function</v>
      </c>
      <c r="D17" s="35" t="s">
        <v>95</v>
      </c>
      <c r="E17" s="22"/>
      <c r="F17" s="4" t="s">
        <v>52</v>
      </c>
      <c r="G17" s="30" t="s">
        <v>118</v>
      </c>
      <c r="H17" s="34" t="s">
        <v>98</v>
      </c>
      <c r="I17" s="39">
        <v>45721</v>
      </c>
      <c r="J17" s="21" t="s">
        <v>7</v>
      </c>
      <c r="K17" s="18"/>
      <c r="L17" s="21" t="s">
        <v>7</v>
      </c>
      <c r="M17" s="29" t="str">
        <f t="shared" si="1"/>
        <v>Tran Thi Nhu</v>
      </c>
    </row>
    <row r="18" spans="1:13" ht="49.5" x14ac:dyDescent="0.3">
      <c r="A18" s="17">
        <v>7</v>
      </c>
      <c r="B18" s="38" t="s">
        <v>176</v>
      </c>
      <c r="C18" s="22" t="str">
        <f t="shared" si="0"/>
        <v>* function</v>
      </c>
      <c r="D18" s="35" t="s">
        <v>105</v>
      </c>
      <c r="E18" s="22"/>
      <c r="F18" s="4" t="s">
        <v>52</v>
      </c>
      <c r="G18" s="30" t="s">
        <v>117</v>
      </c>
      <c r="H18" s="34" t="s">
        <v>98</v>
      </c>
      <c r="I18" s="39">
        <v>45721</v>
      </c>
      <c r="J18" s="21" t="s">
        <v>7</v>
      </c>
      <c r="K18" s="18"/>
      <c r="L18" s="21" t="s">
        <v>7</v>
      </c>
      <c r="M18" s="29" t="str">
        <f t="shared" si="1"/>
        <v>Tran Thi Nhu</v>
      </c>
    </row>
    <row r="19" spans="1:13" ht="66" x14ac:dyDescent="0.3">
      <c r="A19" s="17">
        <v>8</v>
      </c>
      <c r="B19" s="38" t="s">
        <v>215</v>
      </c>
      <c r="C19" s="22" t="str">
        <f t="shared" si="0"/>
        <v>* function</v>
      </c>
      <c r="D19" s="33" t="s">
        <v>206</v>
      </c>
      <c r="E19" s="22"/>
      <c r="F19" s="4" t="s">
        <v>53</v>
      </c>
      <c r="G19" s="24" t="s">
        <v>51</v>
      </c>
      <c r="H19" s="4" t="s">
        <v>45</v>
      </c>
      <c r="I19" s="39">
        <v>45721</v>
      </c>
      <c r="J19" s="21" t="s">
        <v>8</v>
      </c>
      <c r="K19" s="39">
        <v>45723</v>
      </c>
      <c r="L19" s="21" t="s">
        <v>8</v>
      </c>
      <c r="M19" s="29" t="str">
        <f t="shared" si="1"/>
        <v>Tran Thi Nhu</v>
      </c>
    </row>
  </sheetData>
  <mergeCells count="23">
    <mergeCell ref="L10:L11"/>
    <mergeCell ref="E10:E11"/>
    <mergeCell ref="F10:F11"/>
    <mergeCell ref="G10:G11"/>
    <mergeCell ref="H10:H11"/>
    <mergeCell ref="I10:I11"/>
    <mergeCell ref="J10:J11"/>
    <mergeCell ref="M10:M11"/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</mergeCells>
  <phoneticPr fontId="16" type="noConversion"/>
  <conditionalFormatting sqref="L12:L18 J12:J18">
    <cfRule type="containsText" dxfId="163" priority="83" operator="containsText" text="FAIL">
      <formula>NOT(ISERROR(SEARCH("FAIL",J12)))</formula>
    </cfRule>
    <cfRule type="containsText" dxfId="162" priority="84" operator="containsText" text="PASS">
      <formula>NOT(ISERROR(SEARCH("PASS",J12)))</formula>
    </cfRule>
  </conditionalFormatting>
  <conditionalFormatting sqref="L12:L18 J12:J18">
    <cfRule type="containsText" dxfId="161" priority="81" operator="containsText" text="SKIPPED">
      <formula>NOT(ISERROR(SEARCH("SKIPPED",J12)))</formula>
    </cfRule>
    <cfRule type="containsText" dxfId="160" priority="82" operator="containsText" text="Not Implemented">
      <formula>NOT(ISERROR(SEARCH("Not Implemented",J12)))</formula>
    </cfRule>
  </conditionalFormatting>
  <conditionalFormatting sqref="J13 L13">
    <cfRule type="containsText" dxfId="159" priority="79" operator="containsText" text="FAIL">
      <formula>NOT(ISERROR(SEARCH("FAIL",J13)))</formula>
    </cfRule>
    <cfRule type="containsText" dxfId="158" priority="80" operator="containsText" text="PASS">
      <formula>NOT(ISERROR(SEARCH("PASS",J13)))</formula>
    </cfRule>
  </conditionalFormatting>
  <conditionalFormatting sqref="J13 L13">
    <cfRule type="containsText" dxfId="157" priority="77" operator="containsText" text="SKIPPED">
      <formula>NOT(ISERROR(SEARCH("SKIPPED",J13)))</formula>
    </cfRule>
    <cfRule type="containsText" dxfId="156" priority="78" operator="containsText" text="Not Implemented">
      <formula>NOT(ISERROR(SEARCH("Not Implemented",J13)))</formula>
    </cfRule>
  </conditionalFormatting>
  <conditionalFormatting sqref="J14 L14">
    <cfRule type="containsText" dxfId="155" priority="75" operator="containsText" text="FAIL">
      <formula>NOT(ISERROR(SEARCH("FAIL",J14)))</formula>
    </cfRule>
    <cfRule type="containsText" dxfId="154" priority="76" operator="containsText" text="PASS">
      <formula>NOT(ISERROR(SEARCH("PASS",J14)))</formula>
    </cfRule>
  </conditionalFormatting>
  <conditionalFormatting sqref="J14 L14">
    <cfRule type="containsText" dxfId="153" priority="73" operator="containsText" text="SKIPPED">
      <formula>NOT(ISERROR(SEARCH("SKIPPED",J14)))</formula>
    </cfRule>
    <cfRule type="containsText" dxfId="152" priority="74" operator="containsText" text="Not Implemented">
      <formula>NOT(ISERROR(SEARCH("Not Implemented",J14)))</formula>
    </cfRule>
  </conditionalFormatting>
  <conditionalFormatting sqref="L15 J15:J16">
    <cfRule type="containsText" dxfId="151" priority="71" operator="containsText" text="FAIL">
      <formula>NOT(ISERROR(SEARCH("FAIL",J15)))</formula>
    </cfRule>
    <cfRule type="containsText" dxfId="150" priority="72" operator="containsText" text="PASS">
      <formula>NOT(ISERROR(SEARCH("PASS",J15)))</formula>
    </cfRule>
  </conditionalFormatting>
  <conditionalFormatting sqref="L15 J15:J16">
    <cfRule type="containsText" dxfId="149" priority="69" operator="containsText" text="SKIPPED">
      <formula>NOT(ISERROR(SEARCH("SKIPPED",J15)))</formula>
    </cfRule>
    <cfRule type="containsText" dxfId="148" priority="70" operator="containsText" text="Not Implemented">
      <formula>NOT(ISERROR(SEARCH("Not Implemented",J15)))</formula>
    </cfRule>
  </conditionalFormatting>
  <conditionalFormatting sqref="J16 L16">
    <cfRule type="containsText" dxfId="147" priority="67" operator="containsText" text="FAIL">
      <formula>NOT(ISERROR(SEARCH("FAIL",J16)))</formula>
    </cfRule>
    <cfRule type="containsText" dxfId="146" priority="68" operator="containsText" text="PASS">
      <formula>NOT(ISERROR(SEARCH("PASS",J16)))</formula>
    </cfRule>
  </conditionalFormatting>
  <conditionalFormatting sqref="J16 L16">
    <cfRule type="containsText" dxfId="145" priority="65" operator="containsText" text="SKIPPED">
      <formula>NOT(ISERROR(SEARCH("SKIPPED",J16)))</formula>
    </cfRule>
    <cfRule type="containsText" dxfId="144" priority="66" operator="containsText" text="Not Implemented">
      <formula>NOT(ISERROR(SEARCH("Not Implemented",J16)))</formula>
    </cfRule>
  </conditionalFormatting>
  <conditionalFormatting sqref="J17:J18 L17:L18">
    <cfRule type="containsText" dxfId="143" priority="63" operator="containsText" text="FAIL">
      <formula>NOT(ISERROR(SEARCH("FAIL",J17)))</formula>
    </cfRule>
    <cfRule type="containsText" dxfId="142" priority="64" operator="containsText" text="PASS">
      <formula>NOT(ISERROR(SEARCH("PASS",J17)))</formula>
    </cfRule>
  </conditionalFormatting>
  <conditionalFormatting sqref="J17:J18 L17:L18">
    <cfRule type="containsText" dxfId="141" priority="61" operator="containsText" text="SKIPPED">
      <formula>NOT(ISERROR(SEARCH("SKIPPED",J17)))</formula>
    </cfRule>
    <cfRule type="containsText" dxfId="140" priority="62" operator="containsText" text="Not Implemented">
      <formula>NOT(ISERROR(SEARCH("Not Implemented",J17)))</formula>
    </cfRule>
  </conditionalFormatting>
  <conditionalFormatting sqref="J19 L19">
    <cfRule type="containsText" dxfId="139" priority="3" operator="containsText" text="FAIL">
      <formula>NOT(ISERROR(SEARCH("FAIL",J19)))</formula>
    </cfRule>
    <cfRule type="containsText" dxfId="138" priority="4" operator="containsText" text="PASS">
      <formula>NOT(ISERROR(SEARCH("PASS",J19)))</formula>
    </cfRule>
  </conditionalFormatting>
  <conditionalFormatting sqref="J19 L19">
    <cfRule type="containsText" dxfId="137" priority="1" operator="containsText" text="SKIPPED">
      <formula>NOT(ISERROR(SEARCH("SKIPPED",J19)))</formula>
    </cfRule>
    <cfRule type="containsText" dxfId="136" priority="2" operator="containsText" text="Not Implemented">
      <formula>NOT(ISERROR(SEARCH("Not Implemented",J19)))</formula>
    </cfRule>
  </conditionalFormatting>
  <conditionalFormatting sqref="J19 L19">
    <cfRule type="containsText" dxfId="135" priority="7" operator="containsText" text="FAIL">
      <formula>NOT(ISERROR(SEARCH("FAIL",J19)))</formula>
    </cfRule>
    <cfRule type="containsText" dxfId="134" priority="8" operator="containsText" text="PASS">
      <formula>NOT(ISERROR(SEARCH("PASS",J19)))</formula>
    </cfRule>
  </conditionalFormatting>
  <conditionalFormatting sqref="J19 L19">
    <cfRule type="containsText" dxfId="133" priority="5" operator="containsText" text="SKIPPED">
      <formula>NOT(ISERROR(SEARCH("SKIPPED",J19)))</formula>
    </cfRule>
    <cfRule type="containsText" dxfId="132" priority="6" operator="containsText" text="Not Implemented">
      <formula>NOT(ISERROR(SEARCH("Not Implemented",J19)))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B90CCC1-3C55-41D0-BCE7-C1E95DB2FCDF}">
          <x14:formula1>
            <xm:f>'Test report '!$B$13:$B$16</xm:f>
          </x14:formula1>
          <xm:sqref>L12:L19 J12:J19</xm:sqref>
        </x14:dataValidation>
        <x14:dataValidation type="list" allowBlank="1" showInputMessage="1" showErrorMessage="1" xr:uid="{6F661E81-F2AB-4081-A89A-A029B79999D9}">
          <x14:formula1>
            <xm:f>'Test report '!$B$8:$B$9</xm:f>
          </x14:formula1>
          <xm:sqref>C3:D4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F148-F79B-4C14-B8CB-97C498E1F903}">
  <dimension ref="A1:M17"/>
  <sheetViews>
    <sheetView zoomScale="55" zoomScaleNormal="55" workbookViewId="0">
      <selection activeCell="K17" sqref="K17"/>
    </sheetView>
  </sheetViews>
  <sheetFormatPr defaultRowHeight="14" x14ac:dyDescent="0.3"/>
  <cols>
    <col min="2" max="2" width="13.08203125" customWidth="1"/>
    <col min="3" max="3" width="11.5" bestFit="1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6.25" customWidth="1"/>
  </cols>
  <sheetData>
    <row r="1" spans="1:13" ht="16.5" x14ac:dyDescent="0.35">
      <c r="A1" s="50" t="s">
        <v>16</v>
      </c>
      <c r="B1" s="51"/>
      <c r="C1" s="59" t="s">
        <v>119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123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150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150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H5" s="7"/>
      <c r="I5" s="7"/>
      <c r="J5" s="7"/>
      <c r="K5" s="7"/>
      <c r="L5" s="1"/>
    </row>
    <row r="6" spans="1:13" ht="16.5" x14ac:dyDescent="0.35">
      <c r="A6" s="61"/>
      <c r="B6" s="61"/>
      <c r="C6" s="8">
        <f>COUNTIF($J$12:$J$478, "&lt;&gt;")</f>
        <v>6</v>
      </c>
      <c r="D6" s="8">
        <f>COUNTIF($J$12:$J$477, "PASS")</f>
        <v>5</v>
      </c>
      <c r="E6" s="8">
        <f>COUNTIF($J$12:$J$480,"FAIL")</f>
        <v>1</v>
      </c>
      <c r="F6" s="8">
        <f>COUNTIF($J$12:$J$480,"NOT IMPLEMENTED")</f>
        <v>0</v>
      </c>
      <c r="G6" s="8">
        <f>COUNTIF($J$12:$J$480,"SKIPPED")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COUNTIF($L$12:$L$478, "&lt;&gt;")</f>
        <v>6</v>
      </c>
      <c r="D8" s="8">
        <f>COUNTIF($L$12:$L$478, "PASS")</f>
        <v>5</v>
      </c>
      <c r="E8" s="8">
        <f>COUNTIF($L$12:$L$478, "FAIL")</f>
        <v>1</v>
      </c>
      <c r="F8" s="8">
        <f>COUNTIF($L$12:$L$478,"NOT IMPLEMENTED")</f>
        <v>0</v>
      </c>
      <c r="G8" s="8">
        <f>COUNTIF($L$12:$L$478,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24.15" customHeight="1" x14ac:dyDescent="0.3">
      <c r="A12" s="17">
        <v>1</v>
      </c>
      <c r="B12" s="6" t="str">
        <f>CONCATENATE($C$2, " - ", A12)</f>
        <v>DIV - 1</v>
      </c>
      <c r="C12" s="22" t="str">
        <f>$C$1</f>
        <v>/ function</v>
      </c>
      <c r="D12" s="33" t="s">
        <v>124</v>
      </c>
      <c r="E12" s="22"/>
      <c r="F12" s="4" t="s">
        <v>54</v>
      </c>
      <c r="G12" s="30" t="s">
        <v>62</v>
      </c>
      <c r="H12" s="22">
        <v>2</v>
      </c>
      <c r="I12" s="39">
        <v>45721</v>
      </c>
      <c r="J12" s="21" t="s">
        <v>7</v>
      </c>
      <c r="K12" s="18"/>
      <c r="L12" s="5" t="s">
        <v>7</v>
      </c>
      <c r="M12" s="29" t="str">
        <f>$C$4</f>
        <v>Tran Thi Nhu</v>
      </c>
    </row>
    <row r="13" spans="1:13" ht="153.65" customHeight="1" x14ac:dyDescent="0.3">
      <c r="A13" s="17">
        <v>2</v>
      </c>
      <c r="B13" s="6" t="str">
        <f t="shared" ref="B13:B14" si="0">CONCATENATE($C$2, " - ", A13)</f>
        <v>DIV - 2</v>
      </c>
      <c r="C13" s="22" t="str">
        <f t="shared" ref="C13:C17" si="1">$C$1</f>
        <v>/ function</v>
      </c>
      <c r="D13" s="33" t="s">
        <v>125</v>
      </c>
      <c r="E13" s="22"/>
      <c r="F13" s="4" t="s">
        <v>54</v>
      </c>
      <c r="G13" s="30" t="s">
        <v>69</v>
      </c>
      <c r="H13" s="22">
        <v>3.5</v>
      </c>
      <c r="I13" s="39">
        <v>45721</v>
      </c>
      <c r="J13" s="21" t="s">
        <v>7</v>
      </c>
      <c r="K13" s="18"/>
      <c r="L13" s="5" t="s">
        <v>7</v>
      </c>
      <c r="M13" s="29" t="str">
        <f t="shared" ref="M13:M17" si="2">$C$4</f>
        <v>Tran Thi Nhu</v>
      </c>
    </row>
    <row r="14" spans="1:13" ht="108" customHeight="1" x14ac:dyDescent="0.3">
      <c r="A14" s="17">
        <v>3</v>
      </c>
      <c r="B14" s="6" t="str">
        <f t="shared" si="0"/>
        <v>DIV - 3</v>
      </c>
      <c r="C14" s="22" t="str">
        <f t="shared" si="1"/>
        <v>/ function</v>
      </c>
      <c r="D14" s="33" t="s">
        <v>126</v>
      </c>
      <c r="E14" s="22"/>
      <c r="F14" s="4" t="s">
        <v>54</v>
      </c>
      <c r="G14" s="30" t="s">
        <v>127</v>
      </c>
      <c r="H14" s="4" t="s">
        <v>207</v>
      </c>
      <c r="I14" s="39">
        <v>45721</v>
      </c>
      <c r="J14" s="21" t="s">
        <v>7</v>
      </c>
      <c r="K14" s="18"/>
      <c r="L14" s="5" t="s">
        <v>7</v>
      </c>
      <c r="M14" s="29" t="str">
        <f t="shared" si="2"/>
        <v>Tran Thi Nhu</v>
      </c>
    </row>
    <row r="15" spans="1:13" ht="111" customHeight="1" x14ac:dyDescent="0.3">
      <c r="A15" s="17">
        <v>4</v>
      </c>
      <c r="B15" s="6" t="str">
        <f t="shared" ref="B15" si="3">CONCATENATE($C$2, " - ", A15)</f>
        <v>DIV - 4</v>
      </c>
      <c r="C15" s="22" t="str">
        <f t="shared" si="1"/>
        <v>/ function</v>
      </c>
      <c r="D15" s="33" t="s">
        <v>208</v>
      </c>
      <c r="E15" s="22"/>
      <c r="F15" s="4" t="s">
        <v>54</v>
      </c>
      <c r="G15" s="30" t="s">
        <v>128</v>
      </c>
      <c r="H15" s="22">
        <v>-3.5</v>
      </c>
      <c r="I15" s="39">
        <v>45721</v>
      </c>
      <c r="J15" s="5" t="s">
        <v>7</v>
      </c>
      <c r="K15" s="18"/>
      <c r="L15" s="5" t="s">
        <v>7</v>
      </c>
      <c r="M15" s="29" t="str">
        <f t="shared" si="2"/>
        <v>Tran Thi Nhu</v>
      </c>
    </row>
    <row r="16" spans="1:13" ht="126.65" customHeight="1" x14ac:dyDescent="0.3">
      <c r="A16" s="17">
        <v>5</v>
      </c>
      <c r="B16" s="6" t="str">
        <f t="shared" ref="B16:B17" si="4">CONCATENATE($C$2, " - ", A16)</f>
        <v>DIV - 5</v>
      </c>
      <c r="C16" s="22" t="str">
        <f t="shared" si="1"/>
        <v>/ function</v>
      </c>
      <c r="D16" s="33" t="s">
        <v>129</v>
      </c>
      <c r="E16" s="22"/>
      <c r="F16" s="4" t="s">
        <v>54</v>
      </c>
      <c r="G16" s="30" t="s">
        <v>130</v>
      </c>
      <c r="H16" s="22">
        <v>3.5</v>
      </c>
      <c r="I16" s="39">
        <v>45721</v>
      </c>
      <c r="J16" s="5" t="s">
        <v>7</v>
      </c>
      <c r="K16" s="18"/>
      <c r="L16" s="5" t="s">
        <v>7</v>
      </c>
      <c r="M16" s="29" t="str">
        <f t="shared" si="2"/>
        <v>Tran Thi Nhu</v>
      </c>
    </row>
    <row r="17" spans="1:13" ht="72" x14ac:dyDescent="0.3">
      <c r="A17" s="17">
        <v>6</v>
      </c>
      <c r="B17" s="6" t="str">
        <f t="shared" si="4"/>
        <v>DIV - 6</v>
      </c>
      <c r="C17" s="22" t="str">
        <f t="shared" si="1"/>
        <v>/ function</v>
      </c>
      <c r="D17" s="33" t="s">
        <v>208</v>
      </c>
      <c r="E17" s="22"/>
      <c r="F17" s="4" t="s">
        <v>55</v>
      </c>
      <c r="G17" s="24" t="s">
        <v>51</v>
      </c>
      <c r="H17" s="4" t="s">
        <v>45</v>
      </c>
      <c r="I17" s="39">
        <v>45721</v>
      </c>
      <c r="J17" s="21" t="s">
        <v>8</v>
      </c>
      <c r="K17" s="39">
        <v>45723</v>
      </c>
      <c r="L17" s="21" t="s">
        <v>8</v>
      </c>
      <c r="M17" s="29" t="str">
        <f t="shared" si="2"/>
        <v>Tran Thi Nhu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phoneticPr fontId="16" type="noConversion"/>
  <conditionalFormatting sqref="L12:L16 J12:J16">
    <cfRule type="containsText" dxfId="131" priority="19" operator="containsText" text="FAIL">
      <formula>NOT(ISERROR(SEARCH("FAIL",J12)))</formula>
    </cfRule>
    <cfRule type="containsText" dxfId="130" priority="20" operator="containsText" text="PASS">
      <formula>NOT(ISERROR(SEARCH("PASS",J12)))</formula>
    </cfRule>
  </conditionalFormatting>
  <conditionalFormatting sqref="L12:L16 J12:J16">
    <cfRule type="containsText" dxfId="129" priority="17" operator="containsText" text="SKIPPED">
      <formula>NOT(ISERROR(SEARCH("SKIPPED",J12)))</formula>
    </cfRule>
    <cfRule type="containsText" dxfId="128" priority="18" operator="containsText" text="Not Implemented">
      <formula>NOT(ISERROR(SEARCH("Not Implemented",J12)))</formula>
    </cfRule>
  </conditionalFormatting>
  <conditionalFormatting sqref="J13 L13">
    <cfRule type="containsText" dxfId="127" priority="15" operator="containsText" text="FAIL">
      <formula>NOT(ISERROR(SEARCH("FAIL",J13)))</formula>
    </cfRule>
    <cfRule type="containsText" dxfId="126" priority="16" operator="containsText" text="PASS">
      <formula>NOT(ISERROR(SEARCH("PASS",J13)))</formula>
    </cfRule>
  </conditionalFormatting>
  <conditionalFormatting sqref="J13 L13">
    <cfRule type="containsText" dxfId="125" priority="13" operator="containsText" text="SKIPPED">
      <formula>NOT(ISERROR(SEARCH("SKIPPED",J13)))</formula>
    </cfRule>
    <cfRule type="containsText" dxfId="124" priority="14" operator="containsText" text="Not Implemented">
      <formula>NOT(ISERROR(SEARCH("Not Implemented",J13)))</formula>
    </cfRule>
  </conditionalFormatting>
  <conditionalFormatting sqref="L14:L16 J14:J16">
    <cfRule type="containsText" dxfId="123" priority="11" operator="containsText" text="FAIL">
      <formula>NOT(ISERROR(SEARCH("FAIL",J14)))</formula>
    </cfRule>
    <cfRule type="containsText" dxfId="122" priority="12" operator="containsText" text="PASS">
      <formula>NOT(ISERROR(SEARCH("PASS",J14)))</formula>
    </cfRule>
  </conditionalFormatting>
  <conditionalFormatting sqref="L14:L16 J14:J16">
    <cfRule type="containsText" dxfId="121" priority="9" operator="containsText" text="SKIPPED">
      <formula>NOT(ISERROR(SEARCH("SKIPPED",J14)))</formula>
    </cfRule>
    <cfRule type="containsText" dxfId="120" priority="10" operator="containsText" text="Not Implemented">
      <formula>NOT(ISERROR(SEARCH("Not Implemented",J14)))</formula>
    </cfRule>
  </conditionalFormatting>
  <conditionalFormatting sqref="J17 L17">
    <cfRule type="containsText" dxfId="119" priority="3" operator="containsText" text="FAIL">
      <formula>NOT(ISERROR(SEARCH("FAIL",J17)))</formula>
    </cfRule>
    <cfRule type="containsText" dxfId="118" priority="4" operator="containsText" text="PASS">
      <formula>NOT(ISERROR(SEARCH("PASS",J17)))</formula>
    </cfRule>
  </conditionalFormatting>
  <conditionalFormatting sqref="J17 L17">
    <cfRule type="containsText" dxfId="117" priority="1" operator="containsText" text="SKIPPED">
      <formula>NOT(ISERROR(SEARCH("SKIPPED",J17)))</formula>
    </cfRule>
    <cfRule type="containsText" dxfId="116" priority="2" operator="containsText" text="Not Implemented">
      <formula>NOT(ISERROR(SEARCH("Not Implemented",J17)))</formula>
    </cfRule>
  </conditionalFormatting>
  <conditionalFormatting sqref="J17 L17">
    <cfRule type="containsText" dxfId="115" priority="7" operator="containsText" text="FAIL">
      <formula>NOT(ISERROR(SEARCH("FAIL",J17)))</formula>
    </cfRule>
    <cfRule type="containsText" dxfId="114" priority="8" operator="containsText" text="PASS">
      <formula>NOT(ISERROR(SEARCH("PASS",J17)))</formula>
    </cfRule>
  </conditionalFormatting>
  <conditionalFormatting sqref="J17 L17">
    <cfRule type="containsText" dxfId="113" priority="5" operator="containsText" text="SKIPPED">
      <formula>NOT(ISERROR(SEARCH("SKIPPED",J17)))</formula>
    </cfRule>
    <cfRule type="containsText" dxfId="112" priority="6" operator="containsText" text="Not Implemented">
      <formula>NOT(ISERROR(SEARCH("Not Implemented",J17)))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448FFA4-71E5-4A39-A368-3062E275E862}">
          <x14:formula1>
            <xm:f>'Test report '!$B$13:$B$16</xm:f>
          </x14:formula1>
          <xm:sqref>L12:L17 J12:J17</xm:sqref>
        </x14:dataValidation>
        <x14:dataValidation type="list" allowBlank="1" showInputMessage="1" showErrorMessage="1" xr:uid="{5270D0A7-05EB-4FC0-BFD4-34BE6B02A937}">
          <x14:formula1>
            <xm:f>'Test report '!$B$8:$B$9</xm:f>
          </x14:formula1>
          <xm:sqref>C3:D4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B778-967E-45A0-A40A-E05DACBACC72}">
  <dimension ref="A1:M26"/>
  <sheetViews>
    <sheetView topLeftCell="A19" zoomScale="55" zoomScaleNormal="55" workbookViewId="0">
      <selection activeCell="K20" sqref="K20"/>
    </sheetView>
  </sheetViews>
  <sheetFormatPr defaultRowHeight="14" x14ac:dyDescent="0.3"/>
  <cols>
    <col min="2" max="2" width="13.08203125" customWidth="1"/>
    <col min="3" max="3" width="16.7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8.75" customWidth="1"/>
  </cols>
  <sheetData>
    <row r="1" spans="1:13" ht="16.5" x14ac:dyDescent="0.35">
      <c r="A1" s="50" t="s">
        <v>16</v>
      </c>
      <c r="B1" s="51"/>
      <c r="C1" s="59" t="s">
        <v>131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132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150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150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COUNTIF($J$12:$J$486, "&lt;&gt;")</f>
        <v>9</v>
      </c>
      <c r="D6" s="8">
        <f>COUNTIF($J$12:$J$485, "PASS")</f>
        <v>7</v>
      </c>
      <c r="E6" s="8">
        <f>COUNTIF($J$12:$J$488,"FAIL")</f>
        <v>2</v>
      </c>
      <c r="F6" s="8">
        <f>COUNTIF($J$12:$J$488,"NOT IMPLEMENTED")</f>
        <v>0</v>
      </c>
      <c r="G6" s="8">
        <f>COUNTIF($J$12:$J$488,"SKIPPED")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COUNTIF($L$12:$L$486, "&lt;&gt;")</f>
        <v>9</v>
      </c>
      <c r="D8" s="8">
        <f>COUNTIF($L$12:$L$486, "PASS")</f>
        <v>9</v>
      </c>
      <c r="E8" s="8">
        <f>COUNTIF($L$12:$L$486, "FAIL")</f>
        <v>0</v>
      </c>
      <c r="F8" s="8">
        <f>COUNTIF($L$12:$L$486,"NOT IMPLEMENTED")</f>
        <v>0</v>
      </c>
      <c r="G8" s="8">
        <f>COUNTIF($L$12:$L$486,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15.15" customHeight="1" x14ac:dyDescent="0.3">
      <c r="A12" s="17">
        <v>1</v>
      </c>
      <c r="B12" s="6" t="str">
        <f t="shared" ref="B12:B20" si="0">CONCATENATE($C$2, " - ", A12)</f>
        <v>POW - 1</v>
      </c>
      <c r="C12" s="22" t="str">
        <f>$C$1</f>
        <v>Power function</v>
      </c>
      <c r="D12" s="22" t="s">
        <v>60</v>
      </c>
      <c r="E12" s="22"/>
      <c r="F12" s="4" t="s">
        <v>61</v>
      </c>
      <c r="G12" s="30" t="s">
        <v>62</v>
      </c>
      <c r="H12" s="22">
        <v>16</v>
      </c>
      <c r="I12" s="39">
        <v>45721</v>
      </c>
      <c r="J12" s="21" t="s">
        <v>7</v>
      </c>
      <c r="K12" s="18"/>
      <c r="L12" s="21" t="s">
        <v>7</v>
      </c>
      <c r="M12" s="29" t="str">
        <f>$C$4</f>
        <v>Tran Thi Nhu</v>
      </c>
    </row>
    <row r="13" spans="1:13" ht="106.9" customHeight="1" x14ac:dyDescent="0.3">
      <c r="A13" s="17">
        <v>2</v>
      </c>
      <c r="B13" s="6" t="str">
        <f t="shared" ref="B13" si="1">CONCATENATE($C$2, " - ", A13)</f>
        <v>POW - 2</v>
      </c>
      <c r="C13" s="22" t="str">
        <f>$C$1</f>
        <v>Power function</v>
      </c>
      <c r="D13" s="22" t="s">
        <v>60</v>
      </c>
      <c r="E13" s="22"/>
      <c r="F13" s="4" t="s">
        <v>61</v>
      </c>
      <c r="G13" s="30" t="s">
        <v>63</v>
      </c>
      <c r="H13" s="22">
        <v>1</v>
      </c>
      <c r="I13" s="39">
        <v>45721</v>
      </c>
      <c r="J13" s="21" t="s">
        <v>7</v>
      </c>
      <c r="K13" s="18"/>
      <c r="L13" s="21" t="s">
        <v>7</v>
      </c>
      <c r="M13" s="29" t="str">
        <f t="shared" ref="M13:M20" si="2">$C$4</f>
        <v>Tran Thi Nhu</v>
      </c>
    </row>
    <row r="14" spans="1:13" ht="123" customHeight="1" x14ac:dyDescent="0.3">
      <c r="A14" s="17">
        <v>3</v>
      </c>
      <c r="B14" s="6" t="str">
        <f t="shared" si="0"/>
        <v>POW - 3</v>
      </c>
      <c r="C14" s="22" t="str">
        <f t="shared" ref="C14:C20" si="3">$C$1</f>
        <v>Power function</v>
      </c>
      <c r="D14" s="22" t="s">
        <v>60</v>
      </c>
      <c r="E14" s="22"/>
      <c r="F14" s="4" t="s">
        <v>61</v>
      </c>
      <c r="G14" s="30" t="s">
        <v>66</v>
      </c>
      <c r="H14" s="22">
        <v>0</v>
      </c>
      <c r="I14" s="39">
        <v>45721</v>
      </c>
      <c r="J14" s="21" t="s">
        <v>7</v>
      </c>
      <c r="K14" s="18"/>
      <c r="L14" s="21" t="s">
        <v>7</v>
      </c>
      <c r="M14" s="29" t="str">
        <f t="shared" si="2"/>
        <v>Tran Thi Nhu</v>
      </c>
    </row>
    <row r="15" spans="1:13" ht="66" x14ac:dyDescent="0.3">
      <c r="A15" s="17">
        <v>4</v>
      </c>
      <c r="B15" s="6" t="str">
        <f t="shared" si="0"/>
        <v>POW - 4</v>
      </c>
      <c r="C15" s="22" t="str">
        <f t="shared" si="3"/>
        <v>Power function</v>
      </c>
      <c r="D15" s="22" t="s">
        <v>60</v>
      </c>
      <c r="E15" s="22"/>
      <c r="F15" s="4" t="s">
        <v>61</v>
      </c>
      <c r="G15" s="30" t="s">
        <v>64</v>
      </c>
      <c r="H15" s="32" t="s">
        <v>65</v>
      </c>
      <c r="I15" s="39">
        <v>45721</v>
      </c>
      <c r="J15" s="21" t="s">
        <v>7</v>
      </c>
      <c r="K15" s="18"/>
      <c r="L15" s="21" t="s">
        <v>7</v>
      </c>
      <c r="M15" s="29" t="str">
        <f t="shared" si="2"/>
        <v>Tran Thi Nhu</v>
      </c>
    </row>
    <row r="16" spans="1:13" ht="127.15" customHeight="1" x14ac:dyDescent="0.3">
      <c r="A16" s="17">
        <v>5</v>
      </c>
      <c r="B16" s="6" t="str">
        <f t="shared" si="0"/>
        <v>POW - 5</v>
      </c>
      <c r="C16" s="22" t="str">
        <f t="shared" si="3"/>
        <v>Power function</v>
      </c>
      <c r="D16" s="22" t="s">
        <v>60</v>
      </c>
      <c r="E16" s="22"/>
      <c r="F16" s="4" t="s">
        <v>61</v>
      </c>
      <c r="G16" s="30" t="s">
        <v>67</v>
      </c>
      <c r="H16" s="22">
        <v>1</v>
      </c>
      <c r="I16" s="39">
        <v>45721</v>
      </c>
      <c r="J16" s="21" t="s">
        <v>7</v>
      </c>
      <c r="K16" s="18"/>
      <c r="L16" s="21" t="s">
        <v>7</v>
      </c>
      <c r="M16" s="29" t="str">
        <f t="shared" si="2"/>
        <v>Tran Thi Nhu</v>
      </c>
    </row>
    <row r="17" spans="1:13" ht="142.15" customHeight="1" x14ac:dyDescent="0.3">
      <c r="A17" s="17">
        <v>6</v>
      </c>
      <c r="B17" s="6" t="str">
        <f t="shared" si="0"/>
        <v>POW - 6</v>
      </c>
      <c r="C17" s="22" t="str">
        <f t="shared" si="3"/>
        <v>Power function</v>
      </c>
      <c r="D17" s="22" t="s">
        <v>60</v>
      </c>
      <c r="E17" s="22"/>
      <c r="F17" s="4" t="s">
        <v>61</v>
      </c>
      <c r="G17" s="30" t="s">
        <v>133</v>
      </c>
      <c r="H17" s="22">
        <v>5463.4111910700003</v>
      </c>
      <c r="I17" s="39">
        <v>45721</v>
      </c>
      <c r="J17" s="21" t="s">
        <v>7</v>
      </c>
      <c r="K17" s="18"/>
      <c r="L17" s="21" t="s">
        <v>7</v>
      </c>
      <c r="M17" s="29" t="str">
        <f t="shared" si="2"/>
        <v>Tran Thi Nhu</v>
      </c>
    </row>
    <row r="18" spans="1:13" ht="141.65" customHeight="1" x14ac:dyDescent="0.3">
      <c r="A18" s="17">
        <v>7</v>
      </c>
      <c r="B18" s="6" t="str">
        <f t="shared" si="0"/>
        <v>POW - 7</v>
      </c>
      <c r="C18" s="22" t="str">
        <f t="shared" si="3"/>
        <v>Power function</v>
      </c>
      <c r="D18" s="22" t="s">
        <v>60</v>
      </c>
      <c r="E18" s="22"/>
      <c r="F18" s="4" t="s">
        <v>61</v>
      </c>
      <c r="G18" s="30" t="s">
        <v>134</v>
      </c>
      <c r="H18" s="4" t="s">
        <v>135</v>
      </c>
      <c r="I18" s="39">
        <v>45721</v>
      </c>
      <c r="J18" s="21" t="s">
        <v>7</v>
      </c>
      <c r="K18" s="18"/>
      <c r="L18" s="21" t="s">
        <v>7</v>
      </c>
      <c r="M18" s="29" t="str">
        <f t="shared" si="2"/>
        <v>Tran Thi Nhu</v>
      </c>
    </row>
    <row r="19" spans="1:13" ht="156.65" customHeight="1" x14ac:dyDescent="0.3">
      <c r="A19" s="17">
        <v>8</v>
      </c>
      <c r="B19" s="6" t="str">
        <f t="shared" si="0"/>
        <v>POW - 8</v>
      </c>
      <c r="C19" s="22" t="str">
        <f t="shared" si="3"/>
        <v>Power function</v>
      </c>
      <c r="D19" s="22" t="s">
        <v>60</v>
      </c>
      <c r="E19" s="22"/>
      <c r="F19" s="4" t="s">
        <v>61</v>
      </c>
      <c r="G19" s="30" t="s">
        <v>136</v>
      </c>
      <c r="H19" s="22">
        <v>0</v>
      </c>
      <c r="I19" s="39">
        <v>45721</v>
      </c>
      <c r="J19" s="21" t="s">
        <v>8</v>
      </c>
      <c r="K19" s="39">
        <v>45723</v>
      </c>
      <c r="L19" s="21" t="s">
        <v>7</v>
      </c>
      <c r="M19" s="29" t="str">
        <f t="shared" si="2"/>
        <v>Tran Thi Nhu</v>
      </c>
    </row>
    <row r="20" spans="1:13" ht="66" x14ac:dyDescent="0.3">
      <c r="A20" s="17">
        <v>9</v>
      </c>
      <c r="B20" s="6" t="str">
        <f t="shared" si="0"/>
        <v>POW - 9</v>
      </c>
      <c r="C20" s="22" t="str">
        <f t="shared" si="3"/>
        <v>Power function</v>
      </c>
      <c r="D20" s="22" t="s">
        <v>60</v>
      </c>
      <c r="E20" s="22"/>
      <c r="F20" s="4" t="s">
        <v>61</v>
      </c>
      <c r="G20" s="30" t="s">
        <v>137</v>
      </c>
      <c r="H20" s="4" t="s">
        <v>135</v>
      </c>
      <c r="I20" s="39">
        <v>45721</v>
      </c>
      <c r="J20" s="21" t="s">
        <v>8</v>
      </c>
      <c r="K20" s="39">
        <v>45723</v>
      </c>
      <c r="L20" s="21" t="s">
        <v>7</v>
      </c>
      <c r="M20" s="29" t="str">
        <f t="shared" si="2"/>
        <v>Tran Thi Nhu</v>
      </c>
    </row>
    <row r="21" spans="1:13" ht="29" customHeight="1" x14ac:dyDescent="0.3"/>
    <row r="22" spans="1:13" ht="186" hidden="1" customHeight="1" x14ac:dyDescent="0.3"/>
    <row r="26" spans="1:13" ht="19.5" customHeight="1" x14ac:dyDescent="0.3"/>
  </sheetData>
  <mergeCells count="23">
    <mergeCell ref="L10:L11"/>
    <mergeCell ref="E10:E11"/>
    <mergeCell ref="F10:F11"/>
    <mergeCell ref="G10:G11"/>
    <mergeCell ref="H10:H11"/>
    <mergeCell ref="I10:I11"/>
    <mergeCell ref="J10:J11"/>
    <mergeCell ref="M10:M11"/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</mergeCells>
  <phoneticPr fontId="16" type="noConversion"/>
  <conditionalFormatting sqref="J12:J20 L12:L20">
    <cfRule type="containsText" dxfId="111" priority="75" operator="containsText" text="FAIL">
      <formula>NOT(ISERROR(SEARCH("FAIL",J12)))</formula>
    </cfRule>
    <cfRule type="containsText" dxfId="110" priority="76" operator="containsText" text="PASS">
      <formula>NOT(ISERROR(SEARCH("PASS",J12)))</formula>
    </cfRule>
  </conditionalFormatting>
  <conditionalFormatting sqref="J12:J20 L12:L20">
    <cfRule type="containsText" dxfId="109" priority="73" operator="containsText" text="SKIPPED">
      <formula>NOT(ISERROR(SEARCH("SKIPPED",J12)))</formula>
    </cfRule>
    <cfRule type="containsText" dxfId="108" priority="74" operator="containsText" text="Not Implemented">
      <formula>NOT(ISERROR(SEARCH("Not Implemented",J12)))</formula>
    </cfRule>
  </conditionalFormatting>
  <conditionalFormatting sqref="J14 L14">
    <cfRule type="containsText" dxfId="107" priority="63" operator="containsText" text="FAIL">
      <formula>NOT(ISERROR(SEARCH("FAIL",J14)))</formula>
    </cfRule>
    <cfRule type="containsText" dxfId="106" priority="64" operator="containsText" text="PASS">
      <formula>NOT(ISERROR(SEARCH("PASS",J14)))</formula>
    </cfRule>
  </conditionalFormatting>
  <conditionalFormatting sqref="J14 L14">
    <cfRule type="containsText" dxfId="105" priority="61" operator="containsText" text="SKIPPED">
      <formula>NOT(ISERROR(SEARCH("SKIPPED",J14)))</formula>
    </cfRule>
    <cfRule type="containsText" dxfId="104" priority="62" operator="containsText" text="Not Implemented">
      <formula>NOT(ISERROR(SEARCH("Not Implemented",J14)))</formula>
    </cfRule>
  </conditionalFormatting>
  <conditionalFormatting sqref="J15 L15">
    <cfRule type="containsText" dxfId="103" priority="59" operator="containsText" text="FAIL">
      <formula>NOT(ISERROR(SEARCH("FAIL",J15)))</formula>
    </cfRule>
    <cfRule type="containsText" dxfId="102" priority="60" operator="containsText" text="PASS">
      <formula>NOT(ISERROR(SEARCH("PASS",J15)))</formula>
    </cfRule>
  </conditionalFormatting>
  <conditionalFormatting sqref="J15 L15">
    <cfRule type="containsText" dxfId="101" priority="57" operator="containsText" text="SKIPPED">
      <formula>NOT(ISERROR(SEARCH("SKIPPED",J15)))</formula>
    </cfRule>
    <cfRule type="containsText" dxfId="100" priority="58" operator="containsText" text="Not Implemented">
      <formula>NOT(ISERROR(SEARCH("Not Implemented",J15)))</formula>
    </cfRule>
  </conditionalFormatting>
  <conditionalFormatting sqref="J16 L16">
    <cfRule type="containsText" dxfId="99" priority="55" operator="containsText" text="FAIL">
      <formula>NOT(ISERROR(SEARCH("FAIL",J16)))</formula>
    </cfRule>
    <cfRule type="containsText" dxfId="98" priority="56" operator="containsText" text="PASS">
      <formula>NOT(ISERROR(SEARCH("PASS",J16)))</formula>
    </cfRule>
  </conditionalFormatting>
  <conditionalFormatting sqref="J16 L16">
    <cfRule type="containsText" dxfId="97" priority="53" operator="containsText" text="SKIPPED">
      <formula>NOT(ISERROR(SEARCH("SKIPPED",J16)))</formula>
    </cfRule>
    <cfRule type="containsText" dxfId="96" priority="54" operator="containsText" text="Not Implemented">
      <formula>NOT(ISERROR(SEARCH("Not Implemented",J16)))</formula>
    </cfRule>
  </conditionalFormatting>
  <conditionalFormatting sqref="J17 L17">
    <cfRule type="containsText" dxfId="95" priority="51" operator="containsText" text="FAIL">
      <formula>NOT(ISERROR(SEARCH("FAIL",J17)))</formula>
    </cfRule>
    <cfRule type="containsText" dxfId="94" priority="52" operator="containsText" text="PASS">
      <formula>NOT(ISERROR(SEARCH("PASS",J17)))</formula>
    </cfRule>
  </conditionalFormatting>
  <conditionalFormatting sqref="J17 L17">
    <cfRule type="containsText" dxfId="93" priority="49" operator="containsText" text="SKIPPED">
      <formula>NOT(ISERROR(SEARCH("SKIPPED",J17)))</formula>
    </cfRule>
    <cfRule type="containsText" dxfId="92" priority="50" operator="containsText" text="Not Implemented">
      <formula>NOT(ISERROR(SEARCH("Not Implemented",J17)))</formula>
    </cfRule>
  </conditionalFormatting>
  <conditionalFormatting sqref="J18 L18">
    <cfRule type="containsText" dxfId="91" priority="47" operator="containsText" text="FAIL">
      <formula>NOT(ISERROR(SEARCH("FAIL",J18)))</formula>
    </cfRule>
    <cfRule type="containsText" dxfId="90" priority="48" operator="containsText" text="PASS">
      <formula>NOT(ISERROR(SEARCH("PASS",J18)))</formula>
    </cfRule>
  </conditionalFormatting>
  <conditionalFormatting sqref="J18 L18">
    <cfRule type="containsText" dxfId="89" priority="45" operator="containsText" text="SKIPPED">
      <formula>NOT(ISERROR(SEARCH("SKIPPED",J18)))</formula>
    </cfRule>
    <cfRule type="containsText" dxfId="88" priority="46" operator="containsText" text="Not Implemented">
      <formula>NOT(ISERROR(SEARCH("Not Implemented",J18)))</formula>
    </cfRule>
  </conditionalFormatting>
  <conditionalFormatting sqref="J19 L19">
    <cfRule type="containsText" dxfId="87" priority="43" operator="containsText" text="FAIL">
      <formula>NOT(ISERROR(SEARCH("FAIL",J19)))</formula>
    </cfRule>
    <cfRule type="containsText" dxfId="86" priority="44" operator="containsText" text="PASS">
      <formula>NOT(ISERROR(SEARCH("PASS",J19)))</formula>
    </cfRule>
  </conditionalFormatting>
  <conditionalFormatting sqref="J19 L19">
    <cfRule type="containsText" dxfId="85" priority="41" operator="containsText" text="SKIPPED">
      <formula>NOT(ISERROR(SEARCH("SKIPPED",J19)))</formula>
    </cfRule>
    <cfRule type="containsText" dxfId="84" priority="42" operator="containsText" text="Not Implemented">
      <formula>NOT(ISERROR(SEARCH("Not Implemented",J19)))</formula>
    </cfRule>
  </conditionalFormatting>
  <conditionalFormatting sqref="J20 L20">
    <cfRule type="containsText" dxfId="83" priority="39" operator="containsText" text="FAIL">
      <formula>NOT(ISERROR(SEARCH("FAIL",J20)))</formula>
    </cfRule>
    <cfRule type="containsText" dxfId="82" priority="40" operator="containsText" text="PASS">
      <formula>NOT(ISERROR(SEARCH("PASS",J20)))</formula>
    </cfRule>
  </conditionalFormatting>
  <conditionalFormatting sqref="J20 L20">
    <cfRule type="containsText" dxfId="81" priority="37" operator="containsText" text="SKIPPED">
      <formula>NOT(ISERROR(SEARCH("SKIPPED",J20)))</formula>
    </cfRule>
    <cfRule type="containsText" dxfId="80" priority="38" operator="containsText" text="Not Implemented">
      <formula>NOT(ISERROR(SEARCH("Not Implemented",J20)))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52F23DF-C2FA-4C05-B0A2-7176DCEBDB23}">
          <x14:formula1>
            <xm:f>'Test report '!$B$13:$B$16</xm:f>
          </x14:formula1>
          <xm:sqref>J12:J20 L12:L20</xm:sqref>
        </x14:dataValidation>
        <x14:dataValidation type="list" allowBlank="1" showInputMessage="1" showErrorMessage="1" xr:uid="{AA54AF85-57DB-433B-A261-404427C3CA08}">
          <x14:formula1>
            <xm:f>'Test report '!$B$8:$B$9</xm:f>
          </x14:formula1>
          <xm:sqref>C3:D4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912F-8471-43B4-BF68-21D52B90CADC}">
  <dimension ref="A1:M26"/>
  <sheetViews>
    <sheetView topLeftCell="A4" zoomScale="55" zoomScaleNormal="55" workbookViewId="0">
      <selection activeCell="I16" sqref="I16"/>
    </sheetView>
  </sheetViews>
  <sheetFormatPr defaultRowHeight="14" x14ac:dyDescent="0.3"/>
  <cols>
    <col min="2" max="2" width="13.08203125" customWidth="1"/>
    <col min="3" max="3" width="16.7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8.75" customWidth="1"/>
  </cols>
  <sheetData>
    <row r="1" spans="1:13" ht="16.5" x14ac:dyDescent="0.35">
      <c r="A1" s="54" t="s">
        <v>16</v>
      </c>
      <c r="B1" s="55"/>
      <c r="C1" s="66" t="s">
        <v>138</v>
      </c>
      <c r="D1" s="67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139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4" t="s">
        <v>18</v>
      </c>
      <c r="B3" s="55"/>
      <c r="C3" s="74" t="s">
        <v>150</v>
      </c>
      <c r="D3" s="75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4" t="s">
        <v>5</v>
      </c>
      <c r="B4" s="55"/>
      <c r="C4" s="66" t="s">
        <v>150</v>
      </c>
      <c r="D4" s="67"/>
      <c r="E4" s="7"/>
      <c r="F4" s="7"/>
      <c r="H4" s="7"/>
      <c r="I4" s="7"/>
      <c r="J4" s="7"/>
      <c r="K4" s="7"/>
      <c r="L4" s="1"/>
    </row>
    <row r="5" spans="1:13" ht="16.5" x14ac:dyDescent="0.35">
      <c r="A5" s="68" t="s">
        <v>19</v>
      </c>
      <c r="B5" s="69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70"/>
      <c r="B6" s="71"/>
      <c r="C6" s="8">
        <f>COUNTIF($J$12:$J$486, "&lt;&gt;")</f>
        <v>5</v>
      </c>
      <c r="D6" s="8">
        <f>COUNTIF($J$12:$J$485, "PASS")</f>
        <v>4</v>
      </c>
      <c r="E6" s="8">
        <f>COUNTIF($J$12:$J$488,"FAIL")</f>
        <v>1</v>
      </c>
      <c r="F6" s="8">
        <f>COUNTIF($J$12:$J$488,"NOT IMPLEMENTED")</f>
        <v>0</v>
      </c>
      <c r="G6" s="8">
        <f>COUNTIF($J$12:$J$488,"SKIPPED")</f>
        <v>0</v>
      </c>
      <c r="I6" s="7"/>
      <c r="J6" s="7"/>
      <c r="K6" s="7"/>
      <c r="L6" s="1"/>
    </row>
    <row r="7" spans="1:13" ht="16.5" x14ac:dyDescent="0.35">
      <c r="A7" s="68" t="s">
        <v>22</v>
      </c>
      <c r="B7" s="69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70"/>
      <c r="B8" s="71"/>
      <c r="C8" s="8">
        <f>COUNTIF($L$12:$L$486, "&lt;&gt;")</f>
        <v>5</v>
      </c>
      <c r="D8" s="8">
        <f>COUNTIF($L$12:$L$486, "PASS")</f>
        <v>4</v>
      </c>
      <c r="E8" s="8">
        <f>COUNTIF($L$12:$L$486, "FAIL")</f>
        <v>1</v>
      </c>
      <c r="F8" s="8">
        <f>COUNTIF($L$12:$L$486,"NOT IMPLEMENTED")</f>
        <v>0</v>
      </c>
      <c r="G8" s="8">
        <f>COUNTIF($L$12:$L$486,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64" t="s">
        <v>23</v>
      </c>
      <c r="B10" s="64" t="s">
        <v>24</v>
      </c>
      <c r="C10" s="72" t="s">
        <v>25</v>
      </c>
      <c r="D10" s="64" t="s">
        <v>26</v>
      </c>
      <c r="E10" s="64" t="s">
        <v>27</v>
      </c>
      <c r="F10" s="64" t="s">
        <v>28</v>
      </c>
      <c r="G10" s="64" t="s">
        <v>29</v>
      </c>
      <c r="H10" s="64" t="s">
        <v>30</v>
      </c>
      <c r="I10" s="64" t="s">
        <v>31</v>
      </c>
      <c r="J10" s="64" t="s">
        <v>32</v>
      </c>
      <c r="K10" s="64" t="s">
        <v>33</v>
      </c>
      <c r="L10" s="64" t="s">
        <v>34</v>
      </c>
      <c r="M10" s="64" t="s">
        <v>37</v>
      </c>
    </row>
    <row r="11" spans="1:13" x14ac:dyDescent="0.3">
      <c r="A11" s="49"/>
      <c r="B11" s="49"/>
      <c r="C11" s="73"/>
      <c r="D11" s="49"/>
      <c r="E11" s="49"/>
      <c r="F11" s="49"/>
      <c r="G11" s="49"/>
      <c r="H11" s="49"/>
      <c r="I11" s="65"/>
      <c r="J11" s="49"/>
      <c r="K11" s="49"/>
      <c r="L11" s="49"/>
      <c r="M11" s="65"/>
    </row>
    <row r="12" spans="1:13" ht="104.5" customHeight="1" x14ac:dyDescent="0.3">
      <c r="A12" s="17">
        <v>1</v>
      </c>
      <c r="B12" s="6" t="str">
        <f t="shared" ref="B12:B15" si="0">CONCATENATE($C$2, " - ", A12)</f>
        <v>SQRT - 1</v>
      </c>
      <c r="C12" s="22" t="str">
        <f>$C$1</f>
        <v>Square root function</v>
      </c>
      <c r="D12" s="22" t="s">
        <v>56</v>
      </c>
      <c r="E12" s="22"/>
      <c r="F12" s="4" t="s">
        <v>142</v>
      </c>
      <c r="G12" s="30" t="s">
        <v>57</v>
      </c>
      <c r="H12" s="22">
        <v>3</v>
      </c>
      <c r="I12" s="39">
        <v>45721</v>
      </c>
      <c r="J12" s="21" t="s">
        <v>7</v>
      </c>
      <c r="K12" s="18"/>
      <c r="L12" s="21" t="s">
        <v>7</v>
      </c>
      <c r="M12" s="29" t="str">
        <f>$C$4</f>
        <v>Tran Thi Nhu</v>
      </c>
    </row>
    <row r="13" spans="1:13" ht="100.15" customHeight="1" x14ac:dyDescent="0.3">
      <c r="A13" s="17">
        <v>2</v>
      </c>
      <c r="B13" s="6" t="str">
        <f t="shared" ref="B13" si="1">CONCATENATE($C$2, " - ", A13)</f>
        <v>SQRT - 2</v>
      </c>
      <c r="C13" s="22" t="str">
        <f>$C$1</f>
        <v>Square root function</v>
      </c>
      <c r="D13" s="22" t="s">
        <v>58</v>
      </c>
      <c r="E13" s="22"/>
      <c r="F13" s="4" t="s">
        <v>142</v>
      </c>
      <c r="G13" s="30" t="s">
        <v>59</v>
      </c>
      <c r="H13" s="22" t="s">
        <v>140</v>
      </c>
      <c r="I13" s="39">
        <v>45721</v>
      </c>
      <c r="J13" s="21" t="s">
        <v>7</v>
      </c>
      <c r="K13" s="18"/>
      <c r="L13" s="21" t="s">
        <v>7</v>
      </c>
      <c r="M13" s="29" t="str">
        <f t="shared" ref="M13:M16" si="2">$C$4</f>
        <v>Tran Thi Nhu</v>
      </c>
    </row>
    <row r="14" spans="1:13" ht="123" customHeight="1" x14ac:dyDescent="0.3">
      <c r="A14" s="17">
        <v>3</v>
      </c>
      <c r="B14" s="6" t="str">
        <f t="shared" si="0"/>
        <v>SQRT - 3</v>
      </c>
      <c r="C14" s="22" t="str">
        <f t="shared" ref="C14:C16" si="3">$C$1</f>
        <v>Square root function</v>
      </c>
      <c r="D14" s="22" t="s">
        <v>141</v>
      </c>
      <c r="E14" s="22" t="s">
        <v>36</v>
      </c>
      <c r="F14" s="4" t="s">
        <v>143</v>
      </c>
      <c r="G14" s="30" t="s">
        <v>216</v>
      </c>
      <c r="H14" s="22">
        <v>7</v>
      </c>
      <c r="I14" s="39">
        <v>45721</v>
      </c>
      <c r="J14" s="21" t="s">
        <v>7</v>
      </c>
      <c r="K14" s="18"/>
      <c r="L14" s="21" t="s">
        <v>7</v>
      </c>
      <c r="M14" s="29" t="str">
        <f t="shared" si="2"/>
        <v>Tran Thi Nhu</v>
      </c>
    </row>
    <row r="15" spans="1:13" ht="122.5" customHeight="1" x14ac:dyDescent="0.3">
      <c r="A15" s="17">
        <v>4</v>
      </c>
      <c r="B15" s="6" t="str">
        <f t="shared" si="0"/>
        <v>SQRT - 4</v>
      </c>
      <c r="C15" s="22" t="str">
        <f t="shared" si="3"/>
        <v>Square root function</v>
      </c>
      <c r="D15" s="22" t="s">
        <v>144</v>
      </c>
      <c r="E15" s="22" t="s">
        <v>36</v>
      </c>
      <c r="F15" s="4" t="s">
        <v>142</v>
      </c>
      <c r="G15" s="30" t="s">
        <v>145</v>
      </c>
      <c r="H15" s="22">
        <v>1.5</v>
      </c>
      <c r="I15" s="39">
        <v>45721</v>
      </c>
      <c r="J15" s="21" t="s">
        <v>7</v>
      </c>
      <c r="K15" s="18"/>
      <c r="L15" s="21" t="s">
        <v>7</v>
      </c>
      <c r="M15" s="29" t="str">
        <f t="shared" si="2"/>
        <v>Tran Thi Nhu</v>
      </c>
    </row>
    <row r="16" spans="1:13" ht="127.15" customHeight="1" x14ac:dyDescent="0.3">
      <c r="A16" s="17">
        <v>5</v>
      </c>
      <c r="B16" s="6" t="str">
        <f t="shared" ref="B16" si="4">CONCATENATE($C$2, " - ", A16)</f>
        <v>SQRT - 5</v>
      </c>
      <c r="C16" s="22" t="str">
        <f t="shared" si="3"/>
        <v>Square root function</v>
      </c>
      <c r="D16" s="22" t="s">
        <v>141</v>
      </c>
      <c r="E16" s="22" t="s">
        <v>36</v>
      </c>
      <c r="F16" s="4" t="s">
        <v>146</v>
      </c>
      <c r="G16" s="30" t="s">
        <v>147</v>
      </c>
      <c r="H16" s="22" t="s">
        <v>148</v>
      </c>
      <c r="I16" s="39">
        <v>45721</v>
      </c>
      <c r="J16" s="21" t="s">
        <v>8</v>
      </c>
      <c r="K16" s="39">
        <v>45723</v>
      </c>
      <c r="L16" s="21" t="s">
        <v>8</v>
      </c>
      <c r="M16" s="29" t="str">
        <f t="shared" si="2"/>
        <v>Tran Thi Nhu</v>
      </c>
    </row>
    <row r="17" ht="142.15" customHeight="1" x14ac:dyDescent="0.3"/>
    <row r="18" ht="141.65" customHeight="1" x14ac:dyDescent="0.3"/>
    <row r="19" ht="156.65" customHeight="1" x14ac:dyDescent="0.3"/>
    <row r="20" ht="138.65" customHeight="1" x14ac:dyDescent="0.3"/>
    <row r="21" ht="139.9" customHeight="1" x14ac:dyDescent="0.3"/>
    <row r="22" ht="186" customHeight="1" x14ac:dyDescent="0.3"/>
    <row r="26" ht="159.65" customHeight="1" x14ac:dyDescent="0.3"/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conditionalFormatting sqref="J14:J16 L14:L16">
    <cfRule type="containsText" dxfId="79" priority="43" operator="containsText" text="FAIL">
      <formula>NOT(ISERROR(SEARCH("FAIL",J14)))</formula>
    </cfRule>
    <cfRule type="containsText" dxfId="78" priority="44" operator="containsText" text="PASS">
      <formula>NOT(ISERROR(SEARCH("PASS",J14)))</formula>
    </cfRule>
  </conditionalFormatting>
  <conditionalFormatting sqref="J14:J16 L14:L16">
    <cfRule type="containsText" dxfId="77" priority="41" operator="containsText" text="SKIPPED">
      <formula>NOT(ISERROR(SEARCH("SKIPPED",J14)))</formula>
    </cfRule>
    <cfRule type="containsText" dxfId="76" priority="42" operator="containsText" text="Not Implemented">
      <formula>NOT(ISERROR(SEARCH("Not Implemented",J14)))</formula>
    </cfRule>
  </conditionalFormatting>
  <conditionalFormatting sqref="J14 L14">
    <cfRule type="containsText" dxfId="75" priority="39" operator="containsText" text="FAIL">
      <formula>NOT(ISERROR(SEARCH("FAIL",J14)))</formula>
    </cfRule>
    <cfRule type="containsText" dxfId="74" priority="40" operator="containsText" text="PASS">
      <formula>NOT(ISERROR(SEARCH("PASS",J14)))</formula>
    </cfRule>
  </conditionalFormatting>
  <conditionalFormatting sqref="J14 L14">
    <cfRule type="containsText" dxfId="73" priority="37" operator="containsText" text="SKIPPED">
      <formula>NOT(ISERROR(SEARCH("SKIPPED",J14)))</formula>
    </cfRule>
    <cfRule type="containsText" dxfId="72" priority="38" operator="containsText" text="Not Implemented">
      <formula>NOT(ISERROR(SEARCH("Not Implemented",J14)))</formula>
    </cfRule>
  </conditionalFormatting>
  <conditionalFormatting sqref="J15:J16 L15:L16">
    <cfRule type="containsText" dxfId="71" priority="35" operator="containsText" text="FAIL">
      <formula>NOT(ISERROR(SEARCH("FAIL",J15)))</formula>
    </cfRule>
    <cfRule type="containsText" dxfId="70" priority="36" operator="containsText" text="PASS">
      <formula>NOT(ISERROR(SEARCH("PASS",J15)))</formula>
    </cfRule>
  </conditionalFormatting>
  <conditionalFormatting sqref="J15:J16 L15:L16">
    <cfRule type="containsText" dxfId="69" priority="33" operator="containsText" text="SKIPPED">
      <formula>NOT(ISERROR(SEARCH("SKIPPED",J15)))</formula>
    </cfRule>
    <cfRule type="containsText" dxfId="68" priority="34" operator="containsText" text="Not Implemented">
      <formula>NOT(ISERROR(SEARCH("Not Implemented",J15)))</formula>
    </cfRule>
  </conditionalFormatting>
  <conditionalFormatting sqref="L12:L13 J12:J13">
    <cfRule type="containsText" dxfId="67" priority="3" operator="containsText" text="FAIL">
      <formula>NOT(ISERROR(SEARCH("FAIL",J12)))</formula>
    </cfRule>
    <cfRule type="containsText" dxfId="66" priority="4" operator="containsText" text="PASS">
      <formula>NOT(ISERROR(SEARCH("PASS",J12)))</formula>
    </cfRule>
  </conditionalFormatting>
  <conditionalFormatting sqref="L12:L13 J12:J13">
    <cfRule type="containsText" dxfId="65" priority="1" operator="containsText" text="SKIPPED">
      <formula>NOT(ISERROR(SEARCH("SKIPPED",J12)))</formula>
    </cfRule>
    <cfRule type="containsText" dxfId="64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968DABA-E089-46A3-BCEE-3B738B138BFA}">
          <x14:formula1>
            <xm:f>'Test report '!$B$13:$B$16</xm:f>
          </x14:formula1>
          <xm:sqref>L12:L16 J12:J16</xm:sqref>
        </x14:dataValidation>
        <x14:dataValidation type="list" allowBlank="1" showInputMessage="1" showErrorMessage="1" xr:uid="{BBAF7619-D5A8-4B60-8146-674226A42379}">
          <x14:formula1>
            <xm:f>'Test report '!$B$8:$B$9</xm:f>
          </x14:formula1>
          <xm:sqref>C3:D4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8A0B-0772-4DBA-B71B-65DC3AD8E814}">
  <dimension ref="A1:M14"/>
  <sheetViews>
    <sheetView topLeftCell="A4" zoomScale="55" zoomScaleNormal="55" workbookViewId="0">
      <selection activeCell="K13" sqref="K13"/>
    </sheetView>
  </sheetViews>
  <sheetFormatPr defaultRowHeight="14" x14ac:dyDescent="0.3"/>
  <cols>
    <col min="2" max="2" width="13.08203125" customWidth="1"/>
    <col min="3" max="3" width="11.5" bestFit="1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20.83203125" customWidth="1"/>
  </cols>
  <sheetData>
    <row r="1" spans="1:13" ht="16.5" x14ac:dyDescent="0.35">
      <c r="A1" s="50" t="s">
        <v>16</v>
      </c>
      <c r="B1" s="51"/>
      <c r="C1" s="59" t="s">
        <v>151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152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3</v>
      </c>
      <c r="D6" s="8">
        <f>COUNTIF($J$12:$J$478, "PASS")</f>
        <v>3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3</v>
      </c>
      <c r="D8" s="8">
        <f>COUNTIF($L$12:$L$479, "PASS")</f>
        <v>3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24.15" customHeight="1" x14ac:dyDescent="0.3">
      <c r="A12" s="17">
        <v>1</v>
      </c>
      <c r="B12" s="6" t="str">
        <f t="shared" ref="B12:B14" si="0">CONCATENATE($C$2, " - ", A12)</f>
        <v>PER - 1</v>
      </c>
      <c r="C12" s="22" t="s">
        <v>68</v>
      </c>
      <c r="D12" s="22" t="s">
        <v>211</v>
      </c>
      <c r="E12" s="22"/>
      <c r="F12" s="4" t="s">
        <v>153</v>
      </c>
      <c r="G12" s="30" t="s">
        <v>154</v>
      </c>
      <c r="H12" s="22">
        <v>0.69</v>
      </c>
      <c r="I12" s="39">
        <v>45722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53.65" customHeight="1" x14ac:dyDescent="0.3">
      <c r="A13" s="17">
        <v>2</v>
      </c>
      <c r="B13" s="6" t="str">
        <f t="shared" si="0"/>
        <v>PER - 2</v>
      </c>
      <c r="C13" s="22" t="s">
        <v>68</v>
      </c>
      <c r="D13" s="22" t="s">
        <v>210</v>
      </c>
      <c r="E13" s="22"/>
      <c r="F13" s="4" t="s">
        <v>153</v>
      </c>
      <c r="G13" s="30" t="s">
        <v>155</v>
      </c>
      <c r="H13" s="22">
        <v>-0.69</v>
      </c>
      <c r="I13" s="39">
        <v>45722</v>
      </c>
      <c r="J13" s="21" t="s">
        <v>7</v>
      </c>
      <c r="K13" s="18"/>
      <c r="L13" s="21" t="s">
        <v>7</v>
      </c>
      <c r="M13" s="29" t="str">
        <f t="shared" ref="M13:M14" si="1">$C$4</f>
        <v>Tra Van Minh Khoa</v>
      </c>
    </row>
    <row r="14" spans="1:13" ht="132" x14ac:dyDescent="0.3">
      <c r="A14" s="17">
        <v>3</v>
      </c>
      <c r="B14" s="6" t="str">
        <f t="shared" si="0"/>
        <v>PER - 3</v>
      </c>
      <c r="C14" s="22" t="s">
        <v>68</v>
      </c>
      <c r="D14" s="22" t="s">
        <v>212</v>
      </c>
      <c r="E14" s="22"/>
      <c r="F14" s="4" t="s">
        <v>209</v>
      </c>
      <c r="G14" s="30" t="s">
        <v>156</v>
      </c>
      <c r="H14" s="22">
        <v>0.34</v>
      </c>
      <c r="I14" s="39">
        <v>45722</v>
      </c>
      <c r="J14" s="21" t="s">
        <v>7</v>
      </c>
      <c r="K14" s="18"/>
      <c r="L14" s="21" t="s">
        <v>7</v>
      </c>
      <c r="M14" s="29" t="str">
        <f t="shared" si="1"/>
        <v>Tra Van Minh Khoa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conditionalFormatting sqref="L12:L14 J12:J14">
    <cfRule type="containsText" dxfId="63" priority="3" operator="containsText" text="FAIL">
      <formula>NOT(ISERROR(SEARCH("FAIL",J12)))</formula>
    </cfRule>
    <cfRule type="containsText" dxfId="62" priority="4" operator="containsText" text="PASS">
      <formula>NOT(ISERROR(SEARCH("PASS",J12)))</formula>
    </cfRule>
  </conditionalFormatting>
  <conditionalFormatting sqref="L12:L14 J12:J14">
    <cfRule type="containsText" dxfId="61" priority="1" operator="containsText" text="SKIPPED">
      <formula>NOT(ISERROR(SEARCH("SKIPPED",J12)))</formula>
    </cfRule>
    <cfRule type="containsText" dxfId="60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299AD133-0B45-43A8-BD7A-5854B7684B77}">
          <x14:formula1>
            <xm:f>'Test report '!$B$13:$B$16</xm:f>
          </x14:formula1>
          <xm:sqref>L12:L14 J12:J14</xm:sqref>
        </x14:dataValidation>
        <x14:dataValidation type="list" allowBlank="1" showInputMessage="1" showErrorMessage="1" xr:uid="{F012AC9F-77A7-4D14-96D6-ABE844C8684B}">
          <x14:formula1>
            <xm:f>'Test report '!$B$8:$B$9</xm:f>
          </x14:formula1>
          <xm:sqref>C3:D4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1BD1-0DB6-45D6-8D14-5470A670F50F}">
  <dimension ref="A1:M12"/>
  <sheetViews>
    <sheetView zoomScale="70" zoomScaleNormal="70" workbookViewId="0">
      <selection activeCell="I12" sqref="I12"/>
    </sheetView>
  </sheetViews>
  <sheetFormatPr defaultRowHeight="14" x14ac:dyDescent="0.3"/>
  <cols>
    <col min="2" max="2" width="13.08203125" customWidth="1"/>
    <col min="3" max="3" width="11.5" bestFit="1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5" customWidth="1"/>
  </cols>
  <sheetData>
    <row r="1" spans="1:13" ht="16.5" x14ac:dyDescent="0.35">
      <c r="A1" s="50" t="s">
        <v>16</v>
      </c>
      <c r="B1" s="51"/>
      <c r="C1" s="59" t="s">
        <v>157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158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COUNTIF($J$12:$J$477, "&lt;&gt;")</f>
        <v>1</v>
      </c>
      <c r="D6" s="8">
        <f>COUNTIF($J$12:$J$476, "PASS")</f>
        <v>1</v>
      </c>
      <c r="E6" s="8">
        <f>COUNTIF($J$12:$J$479,"FAIL")</f>
        <v>0</v>
      </c>
      <c r="F6" s="8">
        <f>COUNTIF($J$12:$J$479,"NOT IMPLEMENTED")</f>
        <v>0</v>
      </c>
      <c r="G6" s="8">
        <f>COUNTIF($J$12:$J$479,"SKIPPED")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COUNTIF($L$12:$L$477, "&lt;&gt;")</f>
        <v>1</v>
      </c>
      <c r="D8" s="8">
        <f>COUNTIF($L$12:$L$477, "PASS")</f>
        <v>1</v>
      </c>
      <c r="E8" s="8">
        <f>COUNTIF($L$12:$L$477, "FAIL")</f>
        <v>0</v>
      </c>
      <c r="F8" s="8">
        <f>COUNTIF($L$12:$L$477,"NOT IMPLEMENTED")</f>
        <v>0</v>
      </c>
      <c r="G8" s="8">
        <f>COUNTIF($L$12:$L$477,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24.15" customHeight="1" x14ac:dyDescent="0.3">
      <c r="A12" s="17">
        <v>1</v>
      </c>
      <c r="B12" s="6" t="str">
        <f t="shared" ref="B12" si="0">CONCATENATE($C$2, " - ", A12)</f>
        <v>DEL - 1</v>
      </c>
      <c r="C12" s="22" t="s">
        <v>73</v>
      </c>
      <c r="D12" s="22" t="s">
        <v>74</v>
      </c>
      <c r="E12" s="22"/>
      <c r="F12" s="4" t="s">
        <v>75</v>
      </c>
      <c r="G12" s="30" t="s">
        <v>72</v>
      </c>
      <c r="H12" s="4" t="s">
        <v>71</v>
      </c>
      <c r="I12" s="39">
        <v>45722</v>
      </c>
      <c r="J12" s="21" t="s">
        <v>7</v>
      </c>
      <c r="K12" s="18"/>
      <c r="L12" s="21" t="s">
        <v>7</v>
      </c>
      <c r="M12" s="29" t="str">
        <f xml:space="preserve"> $C4</f>
        <v>Tra Van Minh Khoa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conditionalFormatting sqref="L12 J12">
    <cfRule type="containsText" dxfId="59" priority="3" operator="containsText" text="FAIL">
      <formula>NOT(ISERROR(SEARCH("FAIL",J12)))</formula>
    </cfRule>
    <cfRule type="containsText" dxfId="58" priority="4" operator="containsText" text="PASS">
      <formula>NOT(ISERROR(SEARCH("PASS",J12)))</formula>
    </cfRule>
  </conditionalFormatting>
  <conditionalFormatting sqref="L12 J12">
    <cfRule type="containsText" dxfId="57" priority="1" operator="containsText" text="SKIPPED">
      <formula>NOT(ISERROR(SEARCH("SKIPPED",J12)))</formula>
    </cfRule>
    <cfRule type="containsText" dxfId="56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72FD454-72B3-4E75-B216-A36BF4DE2B98}">
          <x14:formula1>
            <xm:f>'Test report '!$B$13:$B$16</xm:f>
          </x14:formula1>
          <xm:sqref>J12 L12</xm:sqref>
        </x14:dataValidation>
        <x14:dataValidation type="list" allowBlank="1" showInputMessage="1" showErrorMessage="1" xr:uid="{9DF4A832-57E4-496F-8761-C5035BB6AF0A}">
          <x14:formula1>
            <xm:f>'Test report '!$B$8:$B$9</xm:f>
          </x14:formula1>
          <xm:sqref>C3:D4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59F8-4F4F-4CAF-AD7C-AC00EA0EB963}">
  <dimension ref="A1:M13"/>
  <sheetViews>
    <sheetView zoomScale="55" zoomScaleNormal="55" workbookViewId="0">
      <selection activeCell="I12" sqref="I12:I13"/>
    </sheetView>
  </sheetViews>
  <sheetFormatPr defaultRowHeight="14" x14ac:dyDescent="0.3"/>
  <cols>
    <col min="2" max="2" width="13.08203125" customWidth="1"/>
    <col min="3" max="3" width="11.5" bestFit="1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20.5" customWidth="1"/>
  </cols>
  <sheetData>
    <row r="1" spans="1:13" ht="16.5" x14ac:dyDescent="0.35">
      <c r="A1" s="50" t="s">
        <v>16</v>
      </c>
      <c r="B1" s="51"/>
      <c r="C1" s="59" t="s">
        <v>159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160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COUNTIF($J$12:$J$478, "&lt;&gt;")</f>
        <v>2</v>
      </c>
      <c r="D6" s="8">
        <f>COUNTIF($J$12:$J$477, "PASS")</f>
        <v>2</v>
      </c>
      <c r="E6" s="8">
        <f>COUNTIF($J$12:$J$480,"FAIL")</f>
        <v>0</v>
      </c>
      <c r="F6" s="8">
        <f>COUNTIF($J$12:$J$480,"NOT IMPLEMENTED")</f>
        <v>0</v>
      </c>
      <c r="G6" s="8">
        <f>COUNTIF($J$12:$J$480,"SKIPPED")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COUNTIF($L$12:$L$478, "&lt;&gt;")</f>
        <v>2</v>
      </c>
      <c r="D8" s="8">
        <f>COUNTIF($L$12:$L$478, "PASS")</f>
        <v>2</v>
      </c>
      <c r="E8" s="8">
        <f>COUNTIF($L$12:$L$478, "FAIL")</f>
        <v>0</v>
      </c>
      <c r="F8" s="8">
        <f>COUNTIF($L$12:$L$478,"NOT IMPLEMENTED")</f>
        <v>0</v>
      </c>
      <c r="G8" s="8">
        <f>COUNTIF($L$12:$L$478,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24.15" customHeight="1" x14ac:dyDescent="0.3">
      <c r="A12" s="17">
        <v>1</v>
      </c>
      <c r="B12" s="6" t="str">
        <f>CONCATENATE($C$2, " - ", A12)</f>
        <v>CLE - 1</v>
      </c>
      <c r="C12" s="22" t="s">
        <v>70</v>
      </c>
      <c r="D12" s="22" t="s">
        <v>214</v>
      </c>
      <c r="E12" s="22"/>
      <c r="F12" s="4" t="s">
        <v>77</v>
      </c>
      <c r="G12" s="30" t="s">
        <v>76</v>
      </c>
      <c r="H12" s="4" t="s">
        <v>78</v>
      </c>
      <c r="I12" s="39">
        <v>45722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53.65" customHeight="1" x14ac:dyDescent="0.3">
      <c r="A13" s="17">
        <v>2</v>
      </c>
      <c r="B13" s="6" t="str">
        <f t="shared" ref="B13" si="0">CONCATENATE($C$2, " - ", A13)</f>
        <v>CLE - 2</v>
      </c>
      <c r="C13" s="22" t="s">
        <v>70</v>
      </c>
      <c r="D13" s="22" t="s">
        <v>213</v>
      </c>
      <c r="E13" s="22"/>
      <c r="F13" s="4" t="s">
        <v>86</v>
      </c>
      <c r="G13" s="30" t="s">
        <v>79</v>
      </c>
      <c r="H13" s="22">
        <v>8</v>
      </c>
      <c r="I13" s="39">
        <v>45722</v>
      </c>
      <c r="J13" s="21" t="s">
        <v>7</v>
      </c>
      <c r="K13" s="18"/>
      <c r="L13" s="21" t="s">
        <v>7</v>
      </c>
      <c r="M13" s="29" t="str">
        <f>$C$4</f>
        <v>Tra Van Minh Khoa</v>
      </c>
    </row>
  </sheetData>
  <mergeCells count="23">
    <mergeCell ref="L10:L11"/>
    <mergeCell ref="E10:E11"/>
    <mergeCell ref="F10:F11"/>
    <mergeCell ref="G10:G11"/>
    <mergeCell ref="H10:H11"/>
    <mergeCell ref="I10:I11"/>
    <mergeCell ref="J10:J11"/>
    <mergeCell ref="M10:M11"/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</mergeCells>
  <conditionalFormatting sqref="J12:J13 L12:L13">
    <cfRule type="containsText" dxfId="55" priority="3" operator="containsText" text="FAIL">
      <formula>NOT(ISERROR(SEARCH("FAIL",J12)))</formula>
    </cfRule>
    <cfRule type="containsText" dxfId="54" priority="4" operator="containsText" text="PASS">
      <formula>NOT(ISERROR(SEARCH("PASS",J12)))</formula>
    </cfRule>
  </conditionalFormatting>
  <conditionalFormatting sqref="J12:J13 L12:L13">
    <cfRule type="containsText" dxfId="53" priority="1" operator="containsText" text="SKIPPED">
      <formula>NOT(ISERROR(SEARCH("SKIPPED",J12)))</formula>
    </cfRule>
    <cfRule type="containsText" dxfId="52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902FC98-0AC1-424F-9A9A-1BD9B2DB6FB7}">
          <x14:formula1>
            <xm:f>'Test report '!$B$13:$B$16</xm:f>
          </x14:formula1>
          <xm:sqref>J12:J13 L12:L13</xm:sqref>
        </x14:dataValidation>
        <x14:dataValidation type="list" allowBlank="1" showInputMessage="1" showErrorMessage="1" xr:uid="{C65B3BA4-2D8B-4747-A016-94EA37C1222E}">
          <x14:formula1>
            <xm:f>'Test report '!$B$8:$B$9</xm:f>
          </x14:formula1>
          <xm:sqref>C3:D4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8547-1949-4F25-AC2D-770A3E66FBD4}">
  <dimension ref="A1:M21"/>
  <sheetViews>
    <sheetView topLeftCell="A8" zoomScale="55" zoomScaleNormal="55" workbookViewId="0">
      <selection activeCell="P20" sqref="P20"/>
    </sheetView>
  </sheetViews>
  <sheetFormatPr defaultRowHeight="14" x14ac:dyDescent="0.3"/>
  <cols>
    <col min="2" max="2" width="13.08203125" customWidth="1"/>
    <col min="3" max="3" width="12.7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20.33203125" customWidth="1"/>
  </cols>
  <sheetData>
    <row r="1" spans="1:13" ht="16.5" x14ac:dyDescent="0.35">
      <c r="A1" s="50" t="s">
        <v>16</v>
      </c>
      <c r="B1" s="51"/>
      <c r="C1" s="59" t="s">
        <v>232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233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COUNTIF($J$12:$J$478, "&lt;&gt;")</f>
        <v>10</v>
      </c>
      <c r="D6" s="8">
        <f>COUNTIF($J$12:$J$477, "PASS")</f>
        <v>8</v>
      </c>
      <c r="E6" s="8">
        <f>COUNTIF($J$12:$J$480,"FAIL")</f>
        <v>2</v>
      </c>
      <c r="F6" s="8">
        <f>COUNTIF($J$12:$J$480,"NOT IMPLEMENTED")</f>
        <v>0</v>
      </c>
      <c r="G6" s="8">
        <f>COUNTIF($J$12:$J$480,"SKIPPED")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COUNTIF($L$12:$L$478, "&lt;&gt;")</f>
        <v>10</v>
      </c>
      <c r="D8" s="8">
        <f>COUNTIF($L$12:$L$478, "PASS")</f>
        <v>8</v>
      </c>
      <c r="E8" s="8">
        <f>COUNTIF($L$12:$L$478, "FAIL")</f>
        <v>2</v>
      </c>
      <c r="F8" s="8">
        <f>COUNTIF($L$12:$L$478,"NOT IMPLEMENTED")</f>
        <v>0</v>
      </c>
      <c r="G8" s="8">
        <f>COUNTIF($L$12:$L$478,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KS - 1</v>
      </c>
      <c r="C12" s="22" t="s">
        <v>232</v>
      </c>
      <c r="D12" s="22" t="s">
        <v>259</v>
      </c>
      <c r="E12" s="22"/>
      <c r="F12" s="4" t="s">
        <v>261</v>
      </c>
      <c r="G12" s="30" t="s">
        <v>260</v>
      </c>
      <c r="H12" s="30" t="s">
        <v>262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53.65" customHeight="1" x14ac:dyDescent="0.3">
      <c r="A13" s="17">
        <v>2</v>
      </c>
      <c r="B13" s="6" t="str">
        <f t="shared" ref="B13" si="0">CONCATENATE($C$2, " - ", A13)</f>
        <v>KS - 2</v>
      </c>
      <c r="C13" s="22" t="s">
        <v>232</v>
      </c>
      <c r="D13" s="22" t="s">
        <v>263</v>
      </c>
      <c r="E13" s="22"/>
      <c r="F13" s="4" t="s">
        <v>264</v>
      </c>
      <c r="G13" s="30" t="s">
        <v>265</v>
      </c>
      <c r="H13" s="30" t="s">
        <v>266</v>
      </c>
      <c r="I13" s="39">
        <v>45765</v>
      </c>
      <c r="J13" s="21" t="s">
        <v>7</v>
      </c>
      <c r="K13" s="18"/>
      <c r="L13" s="21" t="s">
        <v>7</v>
      </c>
      <c r="M13" s="29" t="str">
        <f t="shared" ref="M13:M21" si="1">$C$4</f>
        <v>Tra Van Minh Khoa</v>
      </c>
    </row>
    <row r="14" spans="1:13" ht="82.5" x14ac:dyDescent="0.3">
      <c r="A14" s="17">
        <v>3</v>
      </c>
      <c r="B14" s="6" t="str">
        <f t="shared" ref="B14" si="2">CONCATENATE($C$2, " - ", A14)</f>
        <v>KS - 3</v>
      </c>
      <c r="C14" s="22" t="s">
        <v>232</v>
      </c>
      <c r="D14" s="22" t="s">
        <v>267</v>
      </c>
      <c r="E14" s="22"/>
      <c r="F14" s="4" t="s">
        <v>268</v>
      </c>
      <c r="G14" s="30" t="s">
        <v>161</v>
      </c>
      <c r="H14" s="22">
        <v>11.5</v>
      </c>
      <c r="I14" s="39">
        <v>45765</v>
      </c>
      <c r="J14" s="21" t="s">
        <v>7</v>
      </c>
      <c r="K14" s="18"/>
      <c r="L14" s="21" t="s">
        <v>7</v>
      </c>
      <c r="M14" s="29" t="str">
        <f t="shared" si="1"/>
        <v>Tra Van Minh Khoa</v>
      </c>
    </row>
    <row r="15" spans="1:13" ht="99" x14ac:dyDescent="0.3">
      <c r="A15" s="17">
        <v>4</v>
      </c>
      <c r="B15" s="6" t="str">
        <f t="shared" ref="B15:B19" si="3">CONCATENATE($C$2, " - ", A15)</f>
        <v>KS - 4</v>
      </c>
      <c r="C15" s="22" t="s">
        <v>232</v>
      </c>
      <c r="D15" s="22" t="s">
        <v>269</v>
      </c>
      <c r="E15" s="22"/>
      <c r="F15" s="4" t="s">
        <v>271</v>
      </c>
      <c r="G15" s="30" t="s">
        <v>270</v>
      </c>
      <c r="H15" s="22">
        <v>4.4999999999999998E-2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132" x14ac:dyDescent="0.3">
      <c r="A16" s="17">
        <v>5</v>
      </c>
      <c r="B16" s="6" t="str">
        <f t="shared" si="3"/>
        <v>KS - 5</v>
      </c>
      <c r="C16" s="22" t="s">
        <v>232</v>
      </c>
      <c r="D16" s="22" t="s">
        <v>273</v>
      </c>
      <c r="E16" s="22"/>
      <c r="F16" s="4" t="s">
        <v>272</v>
      </c>
      <c r="G16" s="30" t="s">
        <v>274</v>
      </c>
      <c r="H16" s="22">
        <v>64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  <row r="17" spans="1:13" ht="99" x14ac:dyDescent="0.3">
      <c r="A17" s="17">
        <v>6</v>
      </c>
      <c r="B17" s="6" t="str">
        <f t="shared" si="3"/>
        <v>KS - 6</v>
      </c>
      <c r="C17" s="22" t="s">
        <v>232</v>
      </c>
      <c r="D17" s="22" t="s">
        <v>275</v>
      </c>
      <c r="E17" s="22"/>
      <c r="F17" s="4" t="s">
        <v>276</v>
      </c>
      <c r="G17" s="30" t="s">
        <v>57</v>
      </c>
      <c r="H17" s="22">
        <v>3</v>
      </c>
      <c r="I17" s="39">
        <v>45765</v>
      </c>
      <c r="J17" s="21" t="s">
        <v>7</v>
      </c>
      <c r="K17" s="18"/>
      <c r="L17" s="21" t="s">
        <v>7</v>
      </c>
      <c r="M17" s="29" t="str">
        <f t="shared" si="1"/>
        <v>Tra Van Minh Khoa</v>
      </c>
    </row>
    <row r="18" spans="1:13" ht="82.5" x14ac:dyDescent="0.3">
      <c r="A18" s="17">
        <v>7</v>
      </c>
      <c r="B18" s="6" t="str">
        <f t="shared" si="3"/>
        <v>KS - 7</v>
      </c>
      <c r="C18" s="22" t="s">
        <v>232</v>
      </c>
      <c r="D18" s="22" t="s">
        <v>277</v>
      </c>
      <c r="E18" s="22"/>
      <c r="F18" s="4" t="s">
        <v>278</v>
      </c>
      <c r="G18" s="30" t="s">
        <v>270</v>
      </c>
      <c r="H18" s="41" t="s">
        <v>279</v>
      </c>
      <c r="I18" s="39">
        <v>45765</v>
      </c>
      <c r="J18" s="21" t="s">
        <v>7</v>
      </c>
      <c r="K18" s="18"/>
      <c r="L18" s="21" t="s">
        <v>7</v>
      </c>
      <c r="M18" s="29" t="str">
        <f t="shared" si="1"/>
        <v>Tra Van Minh Khoa</v>
      </c>
    </row>
    <row r="19" spans="1:13" ht="82.5" x14ac:dyDescent="0.3">
      <c r="A19" s="17">
        <v>8</v>
      </c>
      <c r="B19" s="6" t="str">
        <f t="shared" si="3"/>
        <v>KS - 8</v>
      </c>
      <c r="C19" s="22" t="s">
        <v>232</v>
      </c>
      <c r="D19" s="22" t="s">
        <v>280</v>
      </c>
      <c r="E19" s="22"/>
      <c r="F19" s="4" t="s">
        <v>282</v>
      </c>
      <c r="G19" s="30" t="s">
        <v>281</v>
      </c>
      <c r="H19" s="22">
        <v>790</v>
      </c>
      <c r="I19" s="39">
        <v>45765</v>
      </c>
      <c r="J19" s="21" t="s">
        <v>8</v>
      </c>
      <c r="K19" s="18"/>
      <c r="L19" s="21" t="s">
        <v>8</v>
      </c>
      <c r="M19" s="29" t="str">
        <f t="shared" si="1"/>
        <v>Tra Van Minh Khoa</v>
      </c>
    </row>
    <row r="20" spans="1:13" ht="99" x14ac:dyDescent="0.3">
      <c r="A20" s="17">
        <v>9</v>
      </c>
      <c r="B20" s="6" t="str">
        <f t="shared" ref="B20:B21" si="4">CONCATENATE($C$2, " - ", A20)</f>
        <v>KS - 9</v>
      </c>
      <c r="C20" s="22" t="s">
        <v>232</v>
      </c>
      <c r="D20" s="22" t="s">
        <v>283</v>
      </c>
      <c r="E20" s="22"/>
      <c r="F20" s="4" t="s">
        <v>284</v>
      </c>
      <c r="G20" s="30" t="s">
        <v>161</v>
      </c>
      <c r="H20" s="22" t="s">
        <v>285</v>
      </c>
      <c r="I20" s="39">
        <v>45766</v>
      </c>
      <c r="J20" s="21" t="s">
        <v>7</v>
      </c>
      <c r="K20" s="18"/>
      <c r="L20" s="21" t="s">
        <v>7</v>
      </c>
      <c r="M20" s="29" t="str">
        <f t="shared" si="1"/>
        <v>Tra Van Minh Khoa</v>
      </c>
    </row>
    <row r="21" spans="1:13" ht="132" x14ac:dyDescent="0.3">
      <c r="A21" s="17">
        <v>10</v>
      </c>
      <c r="B21" s="6" t="str">
        <f t="shared" si="4"/>
        <v>KS - 10</v>
      </c>
      <c r="C21" s="22" t="s">
        <v>232</v>
      </c>
      <c r="D21" s="22" t="s">
        <v>286</v>
      </c>
      <c r="E21" s="22"/>
      <c r="F21" s="4" t="s">
        <v>287</v>
      </c>
      <c r="G21" s="30" t="s">
        <v>288</v>
      </c>
      <c r="H21" s="22" t="s">
        <v>289</v>
      </c>
      <c r="I21" s="39">
        <v>45767</v>
      </c>
      <c r="J21" s="21" t="s">
        <v>8</v>
      </c>
      <c r="K21" s="18"/>
      <c r="L21" s="21" t="s">
        <v>8</v>
      </c>
      <c r="M21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21 L12:L21">
    <cfRule type="containsText" dxfId="51" priority="3" operator="containsText" text="FAIL">
      <formula>NOT(ISERROR(SEARCH("FAIL",J12)))</formula>
    </cfRule>
    <cfRule type="containsText" dxfId="50" priority="4" operator="containsText" text="PASS">
      <formula>NOT(ISERROR(SEARCH("PASS",J12)))</formula>
    </cfRule>
  </conditionalFormatting>
  <conditionalFormatting sqref="J12:J21 L12:L21">
    <cfRule type="containsText" dxfId="49" priority="1" operator="containsText" text="SKIPPED">
      <formula>NOT(ISERROR(SEARCH("SKIPPED",J12)))</formula>
    </cfRule>
    <cfRule type="containsText" dxfId="48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4AD2663-BF2E-4847-B5D7-119210228A74}">
          <x14:formula1>
            <xm:f>'Test report '!$B$8:$B$9</xm:f>
          </x14:formula1>
          <xm:sqref>C3:D4</xm:sqref>
        </x14:dataValidation>
        <x14:dataValidation type="list" allowBlank="1" showErrorMessage="1" xr:uid="{44EC404A-3591-4F9D-BCF4-7018B27193F6}">
          <x14:formula1>
            <xm:f>'Test report '!$B$13:$B$16</xm:f>
          </x14:formula1>
          <xm:sqref>L12:L21 J12:J21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9737-2AA7-455F-A70E-8D11DA9F5D5C}">
  <dimension ref="A1:M15"/>
  <sheetViews>
    <sheetView zoomScale="55" zoomScaleNormal="55" workbookViewId="0">
      <selection activeCell="C2" sqref="C2:D2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226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225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4</v>
      </c>
      <c r="D6" s="8">
        <f>COUNTIF($J$12:$J$478, "PASS")</f>
        <v>4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4</v>
      </c>
      <c r="D8" s="8">
        <f>COUNTIF($L$12:$L$479, "PASS")</f>
        <v>4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5">
      <c r="A12" s="17">
        <v>1</v>
      </c>
      <c r="B12" s="6" t="str">
        <f>CONCATENATE($C$2, " - ", A12)</f>
        <v>CM - 1</v>
      </c>
      <c r="C12" s="22" t="s">
        <v>226</v>
      </c>
      <c r="D12" s="22" t="s">
        <v>218</v>
      </c>
      <c r="E12" s="22"/>
      <c r="F12" s="4" t="s">
        <v>219</v>
      </c>
      <c r="G12" s="40"/>
      <c r="H12" s="30" t="s">
        <v>220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5">
      <c r="A13" s="17">
        <v>2</v>
      </c>
      <c r="B13" s="6" t="str">
        <f>CONCATENATE($C$2, " - ", A13)</f>
        <v>CM - 2</v>
      </c>
      <c r="C13" s="22" t="s">
        <v>226</v>
      </c>
      <c r="D13" s="22" t="s">
        <v>227</v>
      </c>
      <c r="E13" s="22"/>
      <c r="F13" s="4" t="s">
        <v>228</v>
      </c>
      <c r="G13" s="40"/>
      <c r="H13" s="30" t="s">
        <v>229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5" si="0">CONCATENATE($C$2, " - ", A14)</f>
        <v>CM - 3</v>
      </c>
      <c r="C14" s="22" t="s">
        <v>226</v>
      </c>
      <c r="D14" s="22" t="s">
        <v>231</v>
      </c>
      <c r="E14" s="22"/>
      <c r="F14" s="4" t="s">
        <v>221</v>
      </c>
      <c r="G14" s="30"/>
      <c r="H14" s="30" t="s">
        <v>230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5" si="1">$C$4</f>
        <v>Tra Van Minh Khoa</v>
      </c>
    </row>
    <row r="15" spans="1:13" ht="132" x14ac:dyDescent="0.3">
      <c r="A15" s="17">
        <v>4</v>
      </c>
      <c r="B15" s="6" t="str">
        <f t="shared" si="0"/>
        <v>CM - 4</v>
      </c>
      <c r="C15" s="22" t="s">
        <v>226</v>
      </c>
      <c r="D15" s="22" t="s">
        <v>222</v>
      </c>
      <c r="E15" s="22"/>
      <c r="F15" s="4" t="s">
        <v>223</v>
      </c>
      <c r="G15" s="30"/>
      <c r="H15" s="30" t="s">
        <v>224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15 L12:L15">
    <cfRule type="containsText" dxfId="47" priority="3" operator="containsText" text="FAIL">
      <formula>NOT(ISERROR(SEARCH("FAIL",J12)))</formula>
    </cfRule>
    <cfRule type="containsText" dxfId="46" priority="4" operator="containsText" text="PASS">
      <formula>NOT(ISERROR(SEARCH("PASS",J12)))</formula>
    </cfRule>
  </conditionalFormatting>
  <conditionalFormatting sqref="J12:J15 L12:L15">
    <cfRule type="containsText" dxfId="45" priority="1" operator="containsText" text="SKIPPED">
      <formula>NOT(ISERROR(SEARCH("SKIPPED",J12)))</formula>
    </cfRule>
    <cfRule type="containsText" dxfId="44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8EF147C-D534-4BDA-BCD1-8D53FF012901}">
          <x14:formula1>
            <xm:f>'Test report '!$B$13:$B$16</xm:f>
          </x14:formula1>
          <xm:sqref>L12:L15 J12:J15</xm:sqref>
        </x14:dataValidation>
        <x14:dataValidation type="list" allowBlank="1" showInputMessage="1" showErrorMessage="1" xr:uid="{5CA27F17-6677-48FC-8E36-ECDFE4825269}">
          <x14:formula1>
            <xm:f>'Test report '!$B$8:$B$9</xm:f>
          </x14:formula1>
          <xm:sqref>C3:D4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0412-33B3-4BA7-BB59-FFC43BBA5C16}">
  <dimension ref="A1:M14"/>
  <sheetViews>
    <sheetView zoomScale="70" zoomScaleNormal="70" workbookViewId="0">
      <selection activeCell="G14" sqref="G14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22.33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24.58203125" customWidth="1"/>
  </cols>
  <sheetData>
    <row r="1" spans="1:13" ht="16.5" x14ac:dyDescent="0.35">
      <c r="A1" s="50" t="s">
        <v>16</v>
      </c>
      <c r="B1" s="51"/>
      <c r="C1" s="59" t="s">
        <v>235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236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COUNTIF($J$12:$J$478, "&lt;&gt;")</f>
        <v>3</v>
      </c>
      <c r="D6" s="8">
        <f>COUNTIF($J$12:$J$477, "PASS")</f>
        <v>3</v>
      </c>
      <c r="E6" s="8">
        <f>COUNTIF($J$12:$J$480,"FAIL")</f>
        <v>0</v>
      </c>
      <c r="F6" s="8">
        <f>COUNTIF($J$12:$J$480,"NOT IMPLEMENTED")</f>
        <v>0</v>
      </c>
      <c r="G6" s="8">
        <f>COUNTIF($J$12:$J$480,"SKIPPED")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COUNTIF($L$12:$L$478, "&lt;&gt;")</f>
        <v>3</v>
      </c>
      <c r="D8" s="8">
        <f>COUNTIF($L$12:$L$478, "PASS")</f>
        <v>3</v>
      </c>
      <c r="E8" s="8">
        <f>COUNTIF($L$12:$L$478, "FAIL")</f>
        <v>0</v>
      </c>
      <c r="F8" s="8">
        <f>COUNTIF($L$12:$L$478,"NOT IMPLEMENTED")</f>
        <v>0</v>
      </c>
      <c r="G8" s="8">
        <f>COUNTIF($L$12:$L$478,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53.5" customHeight="1" x14ac:dyDescent="0.3">
      <c r="A12" s="17">
        <v>1</v>
      </c>
      <c r="B12" s="6" t="str">
        <f>CONCATENATE($C$2, " - ", A12)</f>
        <v>FONT - 1</v>
      </c>
      <c r="C12" s="22" t="s">
        <v>235</v>
      </c>
      <c r="D12" s="22" t="s">
        <v>239</v>
      </c>
      <c r="E12" s="22"/>
      <c r="F12" s="30" t="s">
        <v>241</v>
      </c>
      <c r="G12" s="30" t="s">
        <v>237</v>
      </c>
      <c r="H12" s="30" t="s">
        <v>238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53.65" customHeight="1" x14ac:dyDescent="0.3">
      <c r="A13" s="17">
        <v>2</v>
      </c>
      <c r="B13" s="6" t="str">
        <f t="shared" ref="B13:B14" si="0">CONCATENATE($C$2, " - ", A13)</f>
        <v>FONT - 2</v>
      </c>
      <c r="C13" s="22" t="s">
        <v>235</v>
      </c>
      <c r="D13" s="22" t="s">
        <v>240</v>
      </c>
      <c r="E13" s="22"/>
      <c r="F13" s="30" t="s">
        <v>242</v>
      </c>
      <c r="G13" s="30" t="s">
        <v>243</v>
      </c>
      <c r="H13" s="30" t="s">
        <v>244</v>
      </c>
      <c r="I13" s="39">
        <v>45765</v>
      </c>
      <c r="J13" s="21" t="s">
        <v>7</v>
      </c>
      <c r="K13" s="18"/>
      <c r="L13" s="21" t="s">
        <v>7</v>
      </c>
      <c r="M13" s="29" t="str">
        <f t="shared" ref="M13:M14" si="1">$C$4</f>
        <v>Tra Van Minh Khoa</v>
      </c>
    </row>
    <row r="14" spans="1:13" ht="99" x14ac:dyDescent="0.3">
      <c r="A14" s="17">
        <v>3</v>
      </c>
      <c r="B14" s="6" t="str">
        <f t="shared" si="0"/>
        <v>FONT - 3</v>
      </c>
      <c r="C14" s="22" t="s">
        <v>235</v>
      </c>
      <c r="D14" s="22" t="s">
        <v>245</v>
      </c>
      <c r="E14" s="22"/>
      <c r="F14" s="30" t="s">
        <v>246</v>
      </c>
      <c r="G14" s="30"/>
      <c r="H14" s="30" t="s">
        <v>247</v>
      </c>
      <c r="I14" s="39">
        <v>45765</v>
      </c>
      <c r="J14" s="21" t="s">
        <v>7</v>
      </c>
      <c r="K14" s="18"/>
      <c r="L14" s="21" t="s">
        <v>7</v>
      </c>
      <c r="M14" s="29" t="str">
        <f t="shared" si="1"/>
        <v>Tra Van Minh Khoa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conditionalFormatting sqref="J12:J14 L12:L14">
    <cfRule type="containsText" dxfId="43" priority="3" operator="containsText" text="FAIL">
      <formula>NOT(ISERROR(SEARCH("FAIL",J12)))</formula>
    </cfRule>
    <cfRule type="containsText" dxfId="42" priority="4" operator="containsText" text="PASS">
      <formula>NOT(ISERROR(SEARCH("PASS",J12)))</formula>
    </cfRule>
  </conditionalFormatting>
  <conditionalFormatting sqref="J12:J14 L12:L14">
    <cfRule type="containsText" dxfId="41" priority="1" operator="containsText" text="SKIPPED">
      <formula>NOT(ISERROR(SEARCH("SKIPPED",J12)))</formula>
    </cfRule>
    <cfRule type="containsText" dxfId="40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8EC13F2-C395-4D16-9DA7-FF9069821147}">
          <x14:formula1>
            <xm:f>'Test report '!$B$8:$B$9</xm:f>
          </x14:formula1>
          <xm:sqref>C3:D4</xm:sqref>
        </x14:dataValidation>
        <x14:dataValidation type="list" allowBlank="1" showErrorMessage="1" xr:uid="{8887D4D5-D643-483B-ACF0-54A5D5D79CA6}">
          <x14:formula1>
            <xm:f>'Test report '!$B$13:$B$16</xm:f>
          </x14:formula1>
          <xm:sqref>J12:J14 L12:L14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3F32-8815-48F3-A0DC-10E9270DAD74}">
  <dimension ref="A1:M13"/>
  <sheetViews>
    <sheetView zoomScale="55" zoomScaleNormal="55" workbookViewId="0">
      <selection activeCell="L13" sqref="L13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21.83203125" customWidth="1"/>
  </cols>
  <sheetData>
    <row r="1" spans="1:13" ht="16.5" x14ac:dyDescent="0.35">
      <c r="A1" s="50" t="s">
        <v>16</v>
      </c>
      <c r="B1" s="51"/>
      <c r="C1" s="59" t="s">
        <v>187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188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COUNTIF($J$12:$J$477, "&lt;&gt;")</f>
        <v>2</v>
      </c>
      <c r="D6" s="8">
        <f>COUNTIF($J$12:$J$476, "PASS")</f>
        <v>2</v>
      </c>
      <c r="E6" s="8">
        <f>COUNTIF($J$12:$J$479,"FAIL")</f>
        <v>0</v>
      </c>
      <c r="F6" s="8">
        <f>COUNTIF($J$12:$J$479,"NOT IMPLEMENTED")</f>
        <v>0</v>
      </c>
      <c r="G6" s="8">
        <f>COUNTIF($J$12:$J$479,"SKIPPED")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COUNTIF($L$12:$L$477, "&lt;&gt;")</f>
        <v>2</v>
      </c>
      <c r="D8" s="8">
        <f>COUNTIF($L$12:$L$477, "PASS")</f>
        <v>2</v>
      </c>
      <c r="E8" s="8">
        <f>COUNTIF($L$12:$L$477, "FAIL")</f>
        <v>0</v>
      </c>
      <c r="F8" s="8">
        <f>COUNTIF($L$12:$L$477,"NOT IMPLEMENTED")</f>
        <v>0</v>
      </c>
      <c r="G8" s="8">
        <f>COUNTIF($L$12:$L$477,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HIS - 1</v>
      </c>
      <c r="C12" s="22" t="s">
        <v>80</v>
      </c>
      <c r="D12" s="22" t="s">
        <v>81</v>
      </c>
      <c r="E12" s="22"/>
      <c r="F12" s="4" t="s">
        <v>54</v>
      </c>
      <c r="G12" s="30" t="s">
        <v>82</v>
      </c>
      <c r="H12" s="4" t="s">
        <v>84</v>
      </c>
      <c r="I12" s="39">
        <v>45722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53.65" customHeight="1" x14ac:dyDescent="0.3">
      <c r="A13" s="17">
        <v>2</v>
      </c>
      <c r="B13" s="6" t="str">
        <f t="shared" ref="B13" si="0">CONCATENATE($C$2, " - ", A13)</f>
        <v>HIS - 2</v>
      </c>
      <c r="C13" s="22" t="s">
        <v>80</v>
      </c>
      <c r="D13" s="22" t="s">
        <v>81</v>
      </c>
      <c r="E13" s="22"/>
      <c r="F13" s="4" t="s">
        <v>189</v>
      </c>
      <c r="G13" s="30" t="s">
        <v>83</v>
      </c>
      <c r="H13" s="4" t="s">
        <v>85</v>
      </c>
      <c r="I13" s="39">
        <v>45722</v>
      </c>
      <c r="J13" s="21" t="s">
        <v>7</v>
      </c>
      <c r="K13" s="18"/>
      <c r="L13" s="21" t="s">
        <v>7</v>
      </c>
      <c r="M13" s="29" t="str">
        <f>$C$4</f>
        <v>Tra Van Minh Khoa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conditionalFormatting sqref="L12:L13 J12:J13">
    <cfRule type="containsText" dxfId="39" priority="3" operator="containsText" text="FAIL">
      <formula>NOT(ISERROR(SEARCH("FAIL",J12)))</formula>
    </cfRule>
    <cfRule type="containsText" dxfId="38" priority="4" operator="containsText" text="PASS">
      <formula>NOT(ISERROR(SEARCH("PASS",J12)))</formula>
    </cfRule>
  </conditionalFormatting>
  <conditionalFormatting sqref="L12:L13 J12:J13">
    <cfRule type="containsText" dxfId="37" priority="1" operator="containsText" text="SKIPPED">
      <formula>NOT(ISERROR(SEARCH("SKIPPED",J12)))</formula>
    </cfRule>
    <cfRule type="containsText" dxfId="36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51DAD11-D74B-4379-907B-6B07D40384AF}">
          <x14:formula1>
            <xm:f>'Test report '!$B$13:$B$16</xm:f>
          </x14:formula1>
          <xm:sqref>L12:L13 J12:J13</xm:sqref>
        </x14:dataValidation>
        <x14:dataValidation type="list" allowBlank="1" showInputMessage="1" showErrorMessage="1" xr:uid="{0F1155C1-5693-4B95-A711-9FC33ED60CD2}">
          <x14:formula1>
            <xm:f>'Test report '!$B$8:$B$9</xm:f>
          </x14:formula1>
          <xm:sqref>C3:D4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B758-6698-4CC1-ABEE-A1184ACD1C93}">
  <dimension ref="A1:M14"/>
  <sheetViews>
    <sheetView zoomScale="70" zoomScaleNormal="70" workbookViewId="0">
      <selection activeCell="B14" sqref="B14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22.33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24.58203125" customWidth="1"/>
  </cols>
  <sheetData>
    <row r="1" spans="1:13" ht="16.5" x14ac:dyDescent="0.35">
      <c r="A1" s="50" t="s">
        <v>16</v>
      </c>
      <c r="B1" s="51"/>
      <c r="C1" s="59" t="s">
        <v>234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248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COUNTIF($J$12:$J$477, "&lt;&gt;")</f>
        <v>3</v>
      </c>
      <c r="D6" s="8">
        <f>COUNTIF($J$12:$J$476, "PASS")</f>
        <v>3</v>
      </c>
      <c r="E6" s="8">
        <f>COUNTIF($J$12:$J$479,"FAIL")</f>
        <v>0</v>
      </c>
      <c r="F6" s="8">
        <f>COUNTIF($J$12:$J$479,"NOT IMPLEMENTED")</f>
        <v>0</v>
      </c>
      <c r="G6" s="8">
        <f>COUNTIF($J$12:$J$479,"SKIPPED")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COUNTIF($L$12:$L$477, "&lt;&gt;")</f>
        <v>3</v>
      </c>
      <c r="D8" s="8">
        <f>COUNTIF($L$12:$L$477, "PASS")</f>
        <v>3</v>
      </c>
      <c r="E8" s="8">
        <f>COUNTIF($L$12:$L$477, "FAIL")</f>
        <v>0</v>
      </c>
      <c r="F8" s="8">
        <f>COUNTIF($L$12:$L$477,"NOT IMPLEMENTED")</f>
        <v>0</v>
      </c>
      <c r="G8" s="8">
        <f>COUNTIF($L$12:$L$477,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53.5" customHeight="1" x14ac:dyDescent="0.3">
      <c r="A12" s="17">
        <v>1</v>
      </c>
      <c r="B12" s="6" t="str">
        <f>CONCATENATE($C$2, " - ", A12)</f>
        <v>COLOR - 1</v>
      </c>
      <c r="C12" s="22" t="s">
        <v>234</v>
      </c>
      <c r="D12" s="22" t="s">
        <v>252</v>
      </c>
      <c r="E12" s="22"/>
      <c r="F12" s="30" t="s">
        <v>249</v>
      </c>
      <c r="G12" s="30" t="s">
        <v>250</v>
      </c>
      <c r="H12" s="30" t="s">
        <v>251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53.65" customHeight="1" x14ac:dyDescent="0.3">
      <c r="A13" s="17">
        <v>2</v>
      </c>
      <c r="B13" s="6" t="str">
        <f t="shared" ref="B13:B14" si="0">CONCATENATE($C$2, " - ", A13)</f>
        <v>COLOR - 2</v>
      </c>
      <c r="C13" s="22" t="s">
        <v>234</v>
      </c>
      <c r="D13" s="22" t="s">
        <v>253</v>
      </c>
      <c r="E13" s="22"/>
      <c r="F13" s="30" t="s">
        <v>254</v>
      </c>
      <c r="G13" s="30" t="s">
        <v>250</v>
      </c>
      <c r="H13" s="30" t="s">
        <v>255</v>
      </c>
      <c r="I13" s="39">
        <v>45765</v>
      </c>
      <c r="J13" s="21" t="s">
        <v>7</v>
      </c>
      <c r="K13" s="18"/>
      <c r="L13" s="21" t="s">
        <v>7</v>
      </c>
      <c r="M13" s="29" t="str">
        <f t="shared" ref="M13:M14" si="1">$C$4</f>
        <v>Tra Van Minh Khoa</v>
      </c>
    </row>
    <row r="14" spans="1:13" ht="181.5" x14ac:dyDescent="0.3">
      <c r="A14" s="17">
        <v>3</v>
      </c>
      <c r="B14" s="6" t="str">
        <f t="shared" si="0"/>
        <v>COLOR - 3</v>
      </c>
      <c r="C14" s="22" t="s">
        <v>234</v>
      </c>
      <c r="D14" s="22" t="s">
        <v>256</v>
      </c>
      <c r="E14" s="22"/>
      <c r="F14" s="30" t="s">
        <v>257</v>
      </c>
      <c r="G14" s="30" t="s">
        <v>250</v>
      </c>
      <c r="H14" s="30" t="s">
        <v>258</v>
      </c>
      <c r="I14" s="39">
        <v>45765</v>
      </c>
      <c r="J14" s="21" t="s">
        <v>7</v>
      </c>
      <c r="K14" s="18"/>
      <c r="L14" s="21" t="s">
        <v>7</v>
      </c>
      <c r="M14" s="29" t="str">
        <f t="shared" si="1"/>
        <v>Tra Van Minh Khoa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conditionalFormatting sqref="J12:J14 L12:L14">
    <cfRule type="containsText" dxfId="35" priority="3" operator="containsText" text="FAIL">
      <formula>NOT(ISERROR(SEARCH("FAIL",J12)))</formula>
    </cfRule>
    <cfRule type="containsText" dxfId="34" priority="4" operator="containsText" text="PASS">
      <formula>NOT(ISERROR(SEARCH("PASS",J12)))</formula>
    </cfRule>
  </conditionalFormatting>
  <conditionalFormatting sqref="J12:J14 L12:L14">
    <cfRule type="containsText" dxfId="33" priority="1" operator="containsText" text="SKIPPED">
      <formula>NOT(ISERROR(SEARCH("SKIPPED",J12)))</formula>
    </cfRule>
    <cfRule type="containsText" dxfId="32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FDF2F62-07F2-45D1-B476-F126E4D5445D}">
          <x14:formula1>
            <xm:f>'Test report '!$B$13:$B$16</xm:f>
          </x14:formula1>
          <xm:sqref>J12:J14 L12:L14</xm:sqref>
        </x14:dataValidation>
        <x14:dataValidation type="list" allowBlank="1" showInputMessage="1" showErrorMessage="1" xr:uid="{3C8D7AA3-39F7-4A1D-BFEC-6593AE0BEFE4}">
          <x14:formula1>
            <xm:f>'Test report '!$B$8:$B$9</xm:f>
          </x14:formula1>
          <xm:sqref>C3:D4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D877-EA82-44E9-9F4E-0AEB3CA180D7}">
  <dimension ref="A1:M16"/>
  <sheetViews>
    <sheetView zoomScale="55" zoomScaleNormal="55" workbookViewId="0">
      <selection activeCell="C3" sqref="C3:D3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290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300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5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5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SIN - 1</v>
      </c>
      <c r="C12" s="22" t="s">
        <v>290</v>
      </c>
      <c r="D12" s="22" t="s">
        <v>291</v>
      </c>
      <c r="E12" s="22"/>
      <c r="F12" s="4" t="s">
        <v>292</v>
      </c>
      <c r="G12" s="30" t="s">
        <v>293</v>
      </c>
      <c r="H12" s="22">
        <v>0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SIN - 2</v>
      </c>
      <c r="C13" s="22" t="s">
        <v>290</v>
      </c>
      <c r="D13" s="22" t="s">
        <v>291</v>
      </c>
      <c r="E13" s="22"/>
      <c r="F13" s="4" t="s">
        <v>292</v>
      </c>
      <c r="G13" s="30" t="s">
        <v>294</v>
      </c>
      <c r="H13" s="22">
        <v>0.5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5" si="0">CONCATENATE($C$2, " - ", A14)</f>
        <v>SIN - 3</v>
      </c>
      <c r="C14" s="22" t="s">
        <v>290</v>
      </c>
      <c r="D14" s="22" t="s">
        <v>291</v>
      </c>
      <c r="E14" s="22"/>
      <c r="F14" s="4" t="s">
        <v>292</v>
      </c>
      <c r="G14" s="30" t="s">
        <v>295</v>
      </c>
      <c r="H14" s="22">
        <v>1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6" si="1">$C$4</f>
        <v>Tra Van Minh Khoa</v>
      </c>
    </row>
    <row r="15" spans="1:13" ht="33" x14ac:dyDescent="0.3">
      <c r="A15" s="17">
        <v>4</v>
      </c>
      <c r="B15" s="6" t="str">
        <f t="shared" si="0"/>
        <v>SIN - 4</v>
      </c>
      <c r="C15" s="22" t="s">
        <v>290</v>
      </c>
      <c r="D15" s="22" t="s">
        <v>291</v>
      </c>
      <c r="E15" s="22"/>
      <c r="F15" s="4" t="s">
        <v>292</v>
      </c>
      <c r="G15" s="30" t="s">
        <v>296</v>
      </c>
      <c r="H15" s="22">
        <v>0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33" x14ac:dyDescent="0.3">
      <c r="A16" s="17">
        <v>5</v>
      </c>
      <c r="B16" s="6" t="str">
        <f t="shared" ref="B16" si="2">CONCATENATE($C$2, " - ", A16)</f>
        <v>SIN - 5</v>
      </c>
      <c r="C16" s="22" t="s">
        <v>290</v>
      </c>
      <c r="D16" s="22" t="s">
        <v>291</v>
      </c>
      <c r="E16" s="22"/>
      <c r="F16" s="4" t="s">
        <v>292</v>
      </c>
      <c r="G16" s="30" t="s">
        <v>297</v>
      </c>
      <c r="H16" s="22">
        <v>-0.86602539999999995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A1:B1"/>
    <mergeCell ref="C1:D1"/>
    <mergeCell ref="A2:B2"/>
    <mergeCell ref="C2:D2"/>
    <mergeCell ref="A3:B3"/>
    <mergeCell ref="C3:D3"/>
    <mergeCell ref="A4:B4"/>
    <mergeCell ref="C4:D4"/>
    <mergeCell ref="A5:B6"/>
    <mergeCell ref="A7:B8"/>
    <mergeCell ref="A10:A11"/>
    <mergeCell ref="B10:B11"/>
    <mergeCell ref="C10:C11"/>
    <mergeCell ref="D10:D11"/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</mergeCells>
  <phoneticPr fontId="19" type="noConversion"/>
  <conditionalFormatting sqref="J12:J16 L12:L16">
    <cfRule type="containsText" dxfId="31" priority="3" operator="containsText" text="FAIL">
      <formula>NOT(ISERROR(SEARCH("FAIL",J12)))</formula>
    </cfRule>
    <cfRule type="containsText" dxfId="30" priority="4" operator="containsText" text="PASS">
      <formula>NOT(ISERROR(SEARCH("PASS",J12)))</formula>
    </cfRule>
  </conditionalFormatting>
  <conditionalFormatting sqref="J12:J16 L12:L16">
    <cfRule type="containsText" dxfId="29" priority="1" operator="containsText" text="SKIPPED">
      <formula>NOT(ISERROR(SEARCH("SKIPPED",J12)))</formula>
    </cfRule>
    <cfRule type="containsText" dxfId="28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6F1355-BDD0-4534-AD25-48535A83298E}">
          <x14:formula1>
            <xm:f>'Test report '!$B$8:$B$9</xm:f>
          </x14:formula1>
          <xm:sqref>C3:D4</xm:sqref>
        </x14:dataValidation>
        <x14:dataValidation type="list" allowBlank="1" showErrorMessage="1" xr:uid="{9F9D08B5-23E9-48AD-B572-2F829553E661}">
          <x14:formula1>
            <xm:f>'Test report '!$B$13:$B$16</xm:f>
          </x14:formula1>
          <xm:sqref>J12:J16 L12:L16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6EA4-AB1A-48F2-A621-43735AE57AE8}">
  <dimension ref="A1:M16"/>
  <sheetViews>
    <sheetView zoomScale="55" zoomScaleNormal="55" workbookViewId="0">
      <selection activeCell="G17" sqref="G17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298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299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5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5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COS - 1</v>
      </c>
      <c r="C12" s="22" t="s">
        <v>298</v>
      </c>
      <c r="D12" s="22" t="s">
        <v>301</v>
      </c>
      <c r="E12" s="22"/>
      <c r="F12" s="4" t="s">
        <v>302</v>
      </c>
      <c r="G12" s="30" t="s">
        <v>293</v>
      </c>
      <c r="H12" s="22">
        <v>1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COS - 2</v>
      </c>
      <c r="C13" s="22" t="s">
        <v>298</v>
      </c>
      <c r="D13" s="22" t="s">
        <v>301</v>
      </c>
      <c r="E13" s="22"/>
      <c r="F13" s="4" t="s">
        <v>302</v>
      </c>
      <c r="G13" s="30" t="s">
        <v>303</v>
      </c>
      <c r="H13" s="22">
        <v>0.5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COS - 3</v>
      </c>
      <c r="C14" s="22" t="s">
        <v>298</v>
      </c>
      <c r="D14" s="22" t="s">
        <v>301</v>
      </c>
      <c r="E14" s="22"/>
      <c r="F14" s="4" t="s">
        <v>302</v>
      </c>
      <c r="G14" s="30" t="s">
        <v>295</v>
      </c>
      <c r="H14" s="22">
        <v>0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6" si="1">$C$4</f>
        <v>Tra Van Minh Khoa</v>
      </c>
    </row>
    <row r="15" spans="1:13" ht="33" x14ac:dyDescent="0.3">
      <c r="A15" s="17">
        <v>4</v>
      </c>
      <c r="B15" s="6" t="str">
        <f t="shared" si="0"/>
        <v>COS - 4</v>
      </c>
      <c r="C15" s="22" t="s">
        <v>298</v>
      </c>
      <c r="D15" s="22" t="s">
        <v>301</v>
      </c>
      <c r="E15" s="22"/>
      <c r="F15" s="4" t="s">
        <v>302</v>
      </c>
      <c r="G15" s="30" t="s">
        <v>296</v>
      </c>
      <c r="H15" s="22">
        <v>-1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33" x14ac:dyDescent="0.3">
      <c r="A16" s="17">
        <v>5</v>
      </c>
      <c r="B16" s="6" t="str">
        <f t="shared" si="0"/>
        <v>COS - 5</v>
      </c>
      <c r="C16" s="22" t="s">
        <v>298</v>
      </c>
      <c r="D16" s="22" t="s">
        <v>301</v>
      </c>
      <c r="E16" s="22"/>
      <c r="F16" s="4" t="s">
        <v>302</v>
      </c>
      <c r="G16" s="30" t="s">
        <v>304</v>
      </c>
      <c r="H16" s="22">
        <v>0.25881900000000002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16 L12:L16">
    <cfRule type="containsText" dxfId="27" priority="3" operator="containsText" text="FAIL">
      <formula>NOT(ISERROR(SEARCH("FAIL",J12)))</formula>
    </cfRule>
    <cfRule type="containsText" dxfId="26" priority="4" operator="containsText" text="PASS">
      <formula>NOT(ISERROR(SEARCH("PASS",J12)))</formula>
    </cfRule>
  </conditionalFormatting>
  <conditionalFormatting sqref="J12:J16 L12:L16">
    <cfRule type="containsText" dxfId="25" priority="1" operator="containsText" text="SKIPPED">
      <formula>NOT(ISERROR(SEARCH("SKIPPED",J12)))</formula>
    </cfRule>
    <cfRule type="containsText" dxfId="24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23136E3-D51C-4040-AAAF-51F562D5FCB1}">
          <x14:formula1>
            <xm:f>'Test report '!$B$13:$B$16</xm:f>
          </x14:formula1>
          <xm:sqref>J12:J16 L12:L16</xm:sqref>
        </x14:dataValidation>
        <x14:dataValidation type="list" allowBlank="1" showInputMessage="1" showErrorMessage="1" xr:uid="{49037C0C-DEF8-4F56-9505-D5013C3E5FD9}">
          <x14:formula1>
            <xm:f>'Test report '!$B$8:$B$9</xm:f>
          </x14:formula1>
          <xm:sqref>C3:D4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0336-A769-49B5-9915-04977AD8D692}">
  <dimension ref="A1:M16"/>
  <sheetViews>
    <sheetView topLeftCell="A7" zoomScale="55" zoomScaleNormal="55" workbookViewId="0">
      <selection activeCell="G16" sqref="G16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305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306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4</v>
      </c>
      <c r="E6" s="8">
        <f>COUNTIF($J$12:$J$481,"FAIL")</f>
        <v>1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4</v>
      </c>
      <c r="E8" s="8">
        <f>COUNTIF($L$12:$L$479, "FAIL")</f>
        <v>1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TAN - 1</v>
      </c>
      <c r="C12" s="22" t="s">
        <v>305</v>
      </c>
      <c r="D12" s="22" t="s">
        <v>307</v>
      </c>
      <c r="E12" s="22"/>
      <c r="F12" s="4" t="s">
        <v>308</v>
      </c>
      <c r="G12" s="30" t="s">
        <v>293</v>
      </c>
      <c r="H12" s="22">
        <v>0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TAN - 2</v>
      </c>
      <c r="C13" s="22" t="s">
        <v>305</v>
      </c>
      <c r="D13" s="22" t="s">
        <v>307</v>
      </c>
      <c r="E13" s="22"/>
      <c r="F13" s="4" t="s">
        <v>308</v>
      </c>
      <c r="G13" s="30" t="s">
        <v>309</v>
      </c>
      <c r="H13" s="22">
        <v>1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TAN - 3</v>
      </c>
      <c r="C14" s="22" t="s">
        <v>305</v>
      </c>
      <c r="D14" s="22" t="s">
        <v>307</v>
      </c>
      <c r="E14" s="22"/>
      <c r="F14" s="4" t="s">
        <v>308</v>
      </c>
      <c r="G14" s="30" t="s">
        <v>295</v>
      </c>
      <c r="H14" s="22" t="s">
        <v>310</v>
      </c>
      <c r="I14" s="39">
        <v>45765</v>
      </c>
      <c r="J14" s="21" t="s">
        <v>8</v>
      </c>
      <c r="K14" s="18"/>
      <c r="L14" s="21" t="s">
        <v>8</v>
      </c>
      <c r="M14" s="29" t="str">
        <f t="shared" ref="M14:M16" si="1">$C$4</f>
        <v>Tra Van Minh Khoa</v>
      </c>
    </row>
    <row r="15" spans="1:13" ht="33" x14ac:dyDescent="0.3">
      <c r="A15" s="17">
        <v>4</v>
      </c>
      <c r="B15" s="6" t="str">
        <f t="shared" si="0"/>
        <v>TAN - 4</v>
      </c>
      <c r="C15" s="22" t="s">
        <v>305</v>
      </c>
      <c r="D15" s="22" t="s">
        <v>307</v>
      </c>
      <c r="E15" s="22"/>
      <c r="F15" s="4" t="s">
        <v>308</v>
      </c>
      <c r="G15" s="30" t="s">
        <v>311</v>
      </c>
      <c r="H15" s="22">
        <v>-1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33" x14ac:dyDescent="0.3">
      <c r="A16" s="17">
        <v>5</v>
      </c>
      <c r="B16" s="6" t="str">
        <f t="shared" si="0"/>
        <v>TAN - 5</v>
      </c>
      <c r="C16" s="22" t="s">
        <v>305</v>
      </c>
      <c r="D16" s="22" t="s">
        <v>307</v>
      </c>
      <c r="E16" s="22"/>
      <c r="F16" s="4" t="s">
        <v>308</v>
      </c>
      <c r="G16" s="30" t="s">
        <v>303</v>
      </c>
      <c r="H16" s="22" t="s">
        <v>312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16 L12:L16">
    <cfRule type="containsText" dxfId="23" priority="3" operator="containsText" text="FAIL">
      <formula>NOT(ISERROR(SEARCH("FAIL",J12)))</formula>
    </cfRule>
    <cfRule type="containsText" dxfId="22" priority="4" operator="containsText" text="PASS">
      <formula>NOT(ISERROR(SEARCH("PASS",J12)))</formula>
    </cfRule>
  </conditionalFormatting>
  <conditionalFormatting sqref="J12:J16 L12:L16">
    <cfRule type="containsText" dxfId="21" priority="1" operator="containsText" text="SKIPPED">
      <formula>NOT(ISERROR(SEARCH("SKIPPED",J12)))</formula>
    </cfRule>
    <cfRule type="containsText" dxfId="20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383ABE-EE13-459C-A5AA-DC6E422A22E2}">
          <x14:formula1>
            <xm:f>'Test report '!$B$8:$B$9</xm:f>
          </x14:formula1>
          <xm:sqref>C3:D4</xm:sqref>
        </x14:dataValidation>
        <x14:dataValidation type="list" allowBlank="1" showErrorMessage="1" xr:uid="{B8354BE2-D25B-4EF3-B7DF-0C68CA3AB3D7}">
          <x14:formula1>
            <xm:f>'Test report '!$B$13:$B$16</xm:f>
          </x14:formula1>
          <xm:sqref>J12:J16 L12:L16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2788-5FAC-4311-A7D0-6122A32D230F}">
  <dimension ref="A1:M16"/>
  <sheetViews>
    <sheetView topLeftCell="A7" zoomScale="55" zoomScaleNormal="55" workbookViewId="0">
      <selection activeCell="G16" sqref="G16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313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314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5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5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COT - 1</v>
      </c>
      <c r="C12" s="22" t="s">
        <v>313</v>
      </c>
      <c r="D12" s="22" t="s">
        <v>315</v>
      </c>
      <c r="E12" s="22"/>
      <c r="F12" s="4" t="s">
        <v>308</v>
      </c>
      <c r="G12" s="30" t="s">
        <v>309</v>
      </c>
      <c r="H12" s="22">
        <v>1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COT - 2</v>
      </c>
      <c r="C13" s="22" t="s">
        <v>313</v>
      </c>
      <c r="D13" s="22" t="s">
        <v>315</v>
      </c>
      <c r="E13" s="22"/>
      <c r="F13" s="4" t="s">
        <v>308</v>
      </c>
      <c r="G13" s="30" t="s">
        <v>294</v>
      </c>
      <c r="H13" s="22" t="s">
        <v>312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COT - 3</v>
      </c>
      <c r="C14" s="22" t="s">
        <v>313</v>
      </c>
      <c r="D14" s="22" t="s">
        <v>315</v>
      </c>
      <c r="E14" s="22"/>
      <c r="F14" s="4" t="s">
        <v>308</v>
      </c>
      <c r="G14" s="30" t="s">
        <v>293</v>
      </c>
      <c r="H14" s="22" t="s">
        <v>310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6" si="1">$C$4</f>
        <v>Tra Van Minh Khoa</v>
      </c>
    </row>
    <row r="15" spans="1:13" ht="33" x14ac:dyDescent="0.3">
      <c r="A15" s="17">
        <v>4</v>
      </c>
      <c r="B15" s="6" t="str">
        <f t="shared" si="0"/>
        <v>COT - 4</v>
      </c>
      <c r="C15" s="22" t="s">
        <v>313</v>
      </c>
      <c r="D15" s="22" t="s">
        <v>315</v>
      </c>
      <c r="E15" s="22"/>
      <c r="F15" s="4" t="s">
        <v>308</v>
      </c>
      <c r="G15" s="30" t="s">
        <v>295</v>
      </c>
      <c r="H15" s="22">
        <v>0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33" x14ac:dyDescent="0.3">
      <c r="A16" s="17">
        <v>5</v>
      </c>
      <c r="B16" s="6" t="str">
        <f t="shared" si="0"/>
        <v>COT - 5</v>
      </c>
      <c r="C16" s="22" t="s">
        <v>313</v>
      </c>
      <c r="D16" s="22" t="s">
        <v>315</v>
      </c>
      <c r="E16" s="22"/>
      <c r="F16" s="4" t="s">
        <v>308</v>
      </c>
      <c r="G16" s="30" t="s">
        <v>316</v>
      </c>
      <c r="H16" s="22">
        <v>-1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16 L12:L16">
    <cfRule type="containsText" dxfId="19" priority="3" operator="containsText" text="FAIL">
      <formula>NOT(ISERROR(SEARCH("FAIL",J12)))</formula>
    </cfRule>
    <cfRule type="containsText" dxfId="18" priority="4" operator="containsText" text="PASS">
      <formula>NOT(ISERROR(SEARCH("PASS",J12)))</formula>
    </cfRule>
  </conditionalFormatting>
  <conditionalFormatting sqref="J12:J16 L12:L16">
    <cfRule type="containsText" dxfId="17" priority="1" operator="containsText" text="SKIPPED">
      <formula>NOT(ISERROR(SEARCH("SKIPPED",J12)))</formula>
    </cfRule>
    <cfRule type="containsText" dxfId="16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9A263FF6-2FD3-48BC-A4BA-AA02F292C798}">
          <x14:formula1>
            <xm:f>'Test report '!$B$13:$B$16</xm:f>
          </x14:formula1>
          <xm:sqref>J12:J16 L12:L16</xm:sqref>
        </x14:dataValidation>
        <x14:dataValidation type="list" allowBlank="1" showInputMessage="1" showErrorMessage="1" xr:uid="{7996D934-A073-499F-B77D-3453F81C7614}">
          <x14:formula1>
            <xm:f>'Test report '!$B$8:$B$9</xm:f>
          </x14:formula1>
          <xm:sqref>C3:D4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4CF7-0A5D-4D4E-9F1F-DD3726444D97}">
  <dimension ref="A1:M17"/>
  <sheetViews>
    <sheetView topLeftCell="A10" zoomScale="55" zoomScaleNormal="55" workbookViewId="0">
      <selection activeCell="E16" sqref="E16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317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318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6</v>
      </c>
      <c r="D6" s="8">
        <f>COUNTIF($J$12:$J$478, "PASS")</f>
        <v>6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6</v>
      </c>
      <c r="D8" s="8">
        <f>COUNTIF($L$12:$L$479, "PASS")</f>
        <v>6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LOG10 - 1</v>
      </c>
      <c r="C12" s="22" t="s">
        <v>317</v>
      </c>
      <c r="D12" s="22" t="s">
        <v>319</v>
      </c>
      <c r="E12" s="22"/>
      <c r="F12" s="4" t="s">
        <v>329</v>
      </c>
      <c r="G12" s="30" t="s">
        <v>330</v>
      </c>
      <c r="H12" s="22">
        <v>0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LOG10 - 2</v>
      </c>
      <c r="C13" s="22" t="s">
        <v>317</v>
      </c>
      <c r="D13" s="22" t="s">
        <v>319</v>
      </c>
      <c r="E13" s="22"/>
      <c r="F13" s="4" t="s">
        <v>329</v>
      </c>
      <c r="G13" s="30" t="s">
        <v>331</v>
      </c>
      <c r="H13" s="22">
        <v>1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LOG10 - 3</v>
      </c>
      <c r="C14" s="22" t="s">
        <v>317</v>
      </c>
      <c r="D14" s="22" t="s">
        <v>319</v>
      </c>
      <c r="E14" s="22"/>
      <c r="F14" s="4" t="s">
        <v>329</v>
      </c>
      <c r="G14" s="30" t="s">
        <v>332</v>
      </c>
      <c r="H14" s="22">
        <v>-2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7" si="1">$C$4</f>
        <v>Tra Van Minh Khoa</v>
      </c>
    </row>
    <row r="15" spans="1:13" ht="49.5" x14ac:dyDescent="0.3">
      <c r="A15" s="17">
        <v>4</v>
      </c>
      <c r="B15" s="6" t="str">
        <f t="shared" si="0"/>
        <v>LOG10 - 4</v>
      </c>
      <c r="C15" s="22" t="s">
        <v>317</v>
      </c>
      <c r="D15" s="22" t="s">
        <v>319</v>
      </c>
      <c r="E15" s="22"/>
      <c r="F15" s="4" t="s">
        <v>329</v>
      </c>
      <c r="G15" s="30" t="s">
        <v>293</v>
      </c>
      <c r="H15" s="22" t="s">
        <v>310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49.5" x14ac:dyDescent="0.3">
      <c r="A16" s="17">
        <v>5</v>
      </c>
      <c r="B16" s="6" t="str">
        <f t="shared" si="0"/>
        <v>LOG10 - 5</v>
      </c>
      <c r="C16" s="22" t="s">
        <v>317</v>
      </c>
      <c r="D16" s="22" t="s">
        <v>319</v>
      </c>
      <c r="E16" s="22"/>
      <c r="F16" s="4" t="s">
        <v>329</v>
      </c>
      <c r="G16" s="30" t="s">
        <v>333</v>
      </c>
      <c r="H16" s="22" t="s">
        <v>310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  <row r="17" spans="1:13" ht="49.5" x14ac:dyDescent="0.3">
      <c r="A17" s="17">
        <v>6</v>
      </c>
      <c r="B17" s="6" t="str">
        <f t="shared" ref="B17" si="2">CONCATENATE($C$2, " - ", A17)</f>
        <v>LOG10 - 6</v>
      </c>
      <c r="C17" s="22" t="s">
        <v>317</v>
      </c>
      <c r="D17" s="22" t="s">
        <v>319</v>
      </c>
      <c r="E17" s="22"/>
      <c r="F17" s="4" t="s">
        <v>329</v>
      </c>
      <c r="G17" s="30" t="s">
        <v>334</v>
      </c>
      <c r="H17" s="22">
        <v>0.30102999565999999</v>
      </c>
      <c r="I17" s="39">
        <v>45766</v>
      </c>
      <c r="J17" s="21" t="s">
        <v>7</v>
      </c>
      <c r="K17" s="18"/>
      <c r="L17" s="21" t="s">
        <v>7</v>
      </c>
      <c r="M17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6" type="noConversion"/>
  <conditionalFormatting sqref="J12:J17 L12:L17">
    <cfRule type="containsText" dxfId="15" priority="3" operator="containsText" text="FAIL">
      <formula>NOT(ISERROR(SEARCH("FAIL",J12)))</formula>
    </cfRule>
    <cfRule type="containsText" dxfId="14" priority="4" operator="containsText" text="PASS">
      <formula>NOT(ISERROR(SEARCH("PASS",J12)))</formula>
    </cfRule>
  </conditionalFormatting>
  <conditionalFormatting sqref="J12:J17 L12:L17">
    <cfRule type="containsText" dxfId="13" priority="1" operator="containsText" text="SKIPPED">
      <formula>NOT(ISERROR(SEARCH("SKIPPED",J12)))</formula>
    </cfRule>
    <cfRule type="containsText" dxfId="12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AB1916-5270-46DC-8DF3-E11A1162BB21}">
          <x14:formula1>
            <xm:f>'Test report '!$B$8:$B$9</xm:f>
          </x14:formula1>
          <xm:sqref>C3:D4</xm:sqref>
        </x14:dataValidation>
        <x14:dataValidation type="list" allowBlank="1" showErrorMessage="1" xr:uid="{72F23F1D-51E7-4DE5-A8A2-C2EA15CD2743}">
          <x14:formula1>
            <xm:f>'Test report '!$B$13:$B$16</xm:f>
          </x14:formula1>
          <xm:sqref>J12:J17 L12:L17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6C53-4851-4233-9C1D-45E3BA2E90DD}">
  <dimension ref="A1:M16"/>
  <sheetViews>
    <sheetView topLeftCell="D7" zoomScale="55" zoomScaleNormal="55" workbookViewId="0">
      <selection activeCell="G17" sqref="G17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320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321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5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5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LN - 1</v>
      </c>
      <c r="C12" s="22" t="s">
        <v>320</v>
      </c>
      <c r="D12" s="22" t="s">
        <v>322</v>
      </c>
      <c r="E12" s="22"/>
      <c r="F12" s="4" t="s">
        <v>335</v>
      </c>
      <c r="G12" s="30" t="s">
        <v>330</v>
      </c>
      <c r="H12" s="22">
        <v>0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LN - 2</v>
      </c>
      <c r="C13" s="22" t="s">
        <v>320</v>
      </c>
      <c r="D13" s="22" t="s">
        <v>322</v>
      </c>
      <c r="E13" s="22"/>
      <c r="F13" s="4" t="s">
        <v>335</v>
      </c>
      <c r="G13" s="30" t="s">
        <v>336</v>
      </c>
      <c r="H13" s="76" t="s">
        <v>337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LN - 3</v>
      </c>
      <c r="C14" s="22" t="s">
        <v>320</v>
      </c>
      <c r="D14" s="22" t="s">
        <v>322</v>
      </c>
      <c r="E14" s="22"/>
      <c r="F14" s="4" t="s">
        <v>335</v>
      </c>
      <c r="G14" s="30" t="s">
        <v>331</v>
      </c>
      <c r="H14" s="22" t="s">
        <v>338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6" si="1">$C$4</f>
        <v>Tra Van Minh Khoa</v>
      </c>
    </row>
    <row r="15" spans="1:13" ht="49.5" x14ac:dyDescent="0.3">
      <c r="A15" s="17">
        <v>4</v>
      </c>
      <c r="B15" s="6" t="str">
        <f t="shared" si="0"/>
        <v>LN - 4</v>
      </c>
      <c r="C15" s="22" t="s">
        <v>320</v>
      </c>
      <c r="D15" s="22" t="s">
        <v>322</v>
      </c>
      <c r="E15" s="22"/>
      <c r="F15" s="4" t="s">
        <v>335</v>
      </c>
      <c r="G15" s="30" t="s">
        <v>293</v>
      </c>
      <c r="H15" s="22" t="s">
        <v>310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49.5" x14ac:dyDescent="0.3">
      <c r="A16" s="17">
        <v>5</v>
      </c>
      <c r="B16" s="6" t="str">
        <f t="shared" si="0"/>
        <v>LN - 5</v>
      </c>
      <c r="C16" s="22" t="s">
        <v>320</v>
      </c>
      <c r="D16" s="22" t="s">
        <v>322</v>
      </c>
      <c r="E16" s="22"/>
      <c r="F16" s="4" t="s">
        <v>335</v>
      </c>
      <c r="G16" s="30" t="s">
        <v>339</v>
      </c>
      <c r="H16" s="22" t="s">
        <v>310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16 L12:L16">
    <cfRule type="containsText" dxfId="11" priority="3" operator="containsText" text="FAIL">
      <formula>NOT(ISERROR(SEARCH("FAIL",J12)))</formula>
    </cfRule>
    <cfRule type="containsText" dxfId="10" priority="4" operator="containsText" text="PASS">
      <formula>NOT(ISERROR(SEARCH("PASS",J12)))</formula>
    </cfRule>
  </conditionalFormatting>
  <conditionalFormatting sqref="J12:J16 L12:L16">
    <cfRule type="containsText" dxfId="9" priority="1" operator="containsText" text="SKIPPED">
      <formula>NOT(ISERROR(SEARCH("SKIPPED",J12)))</formula>
    </cfRule>
    <cfRule type="containsText" dxfId="8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40D61E9F-3DEC-42B2-B3C2-6EB1F2D7D7A5}">
          <x14:formula1>
            <xm:f>'Test report '!$B$13:$B$16</xm:f>
          </x14:formula1>
          <xm:sqref>J12:J16 L12:L16</xm:sqref>
        </x14:dataValidation>
        <x14:dataValidation type="list" allowBlank="1" showInputMessage="1" showErrorMessage="1" xr:uid="{56088063-5E50-4345-8509-251C20FD7187}">
          <x14:formula1>
            <xm:f>'Test report '!$B$8:$B$9</xm:f>
          </x14:formula1>
          <xm:sqref>C3:D4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AB5A-9D36-4E60-A40B-F11874F22817}">
  <dimension ref="A1:M16"/>
  <sheetViews>
    <sheetView topLeftCell="F6" zoomScale="55" zoomScaleNormal="55" workbookViewId="0">
      <selection activeCell="K16" sqref="K16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323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324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3</v>
      </c>
      <c r="E6" s="8">
        <f>COUNTIF($J$12:$J$481,"FAIL")</f>
        <v>2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3</v>
      </c>
      <c r="E8" s="8">
        <f>COUNTIF($L$12:$L$479, "FAIL")</f>
        <v>2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FAC - 1</v>
      </c>
      <c r="C12" s="22" t="s">
        <v>323</v>
      </c>
      <c r="D12" s="22" t="s">
        <v>325</v>
      </c>
      <c r="E12" s="22"/>
      <c r="F12" s="4" t="s">
        <v>340</v>
      </c>
      <c r="G12" s="30" t="s">
        <v>293</v>
      </c>
      <c r="H12" s="22">
        <v>1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FAC - 2</v>
      </c>
      <c r="C13" s="22" t="s">
        <v>323</v>
      </c>
      <c r="D13" s="22" t="s">
        <v>325</v>
      </c>
      <c r="E13" s="22"/>
      <c r="F13" s="4" t="s">
        <v>340</v>
      </c>
      <c r="G13" s="30" t="s">
        <v>330</v>
      </c>
      <c r="H13" s="22">
        <v>1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FAC - 3</v>
      </c>
      <c r="C14" s="22" t="s">
        <v>323</v>
      </c>
      <c r="D14" s="22" t="s">
        <v>325</v>
      </c>
      <c r="E14" s="22"/>
      <c r="F14" s="4" t="s">
        <v>340</v>
      </c>
      <c r="G14" s="30" t="s">
        <v>339</v>
      </c>
      <c r="H14" s="22" t="s">
        <v>310</v>
      </c>
      <c r="I14" s="39">
        <v>45765</v>
      </c>
      <c r="J14" s="21" t="s">
        <v>8</v>
      </c>
      <c r="K14" s="18"/>
      <c r="L14" s="21" t="s">
        <v>8</v>
      </c>
      <c r="M14" s="29" t="str">
        <f t="shared" ref="M14:M16" si="1">$C$4</f>
        <v>Tra Van Minh Khoa</v>
      </c>
    </row>
    <row r="15" spans="1:13" ht="33" x14ac:dyDescent="0.3">
      <c r="A15" s="17">
        <v>4</v>
      </c>
      <c r="B15" s="6" t="str">
        <f t="shared" si="0"/>
        <v>FAC - 4</v>
      </c>
      <c r="C15" s="22" t="s">
        <v>323</v>
      </c>
      <c r="D15" s="22" t="s">
        <v>325</v>
      </c>
      <c r="E15" s="22"/>
      <c r="F15" s="4" t="s">
        <v>340</v>
      </c>
      <c r="G15" s="30" t="s">
        <v>341</v>
      </c>
      <c r="H15" s="22" t="s">
        <v>310</v>
      </c>
      <c r="I15" s="39">
        <v>45765</v>
      </c>
      <c r="J15" s="21" t="s">
        <v>8</v>
      </c>
      <c r="K15" s="18"/>
      <c r="L15" s="21" t="s">
        <v>8</v>
      </c>
      <c r="M15" s="29" t="str">
        <f t="shared" si="1"/>
        <v>Tra Van Minh Khoa</v>
      </c>
    </row>
    <row r="16" spans="1:13" ht="33" x14ac:dyDescent="0.3">
      <c r="A16" s="17">
        <v>5</v>
      </c>
      <c r="B16" s="6" t="str">
        <f t="shared" si="0"/>
        <v>FAC - 5</v>
      </c>
      <c r="C16" s="22" t="s">
        <v>323</v>
      </c>
      <c r="D16" s="22" t="s">
        <v>325</v>
      </c>
      <c r="E16" s="22"/>
      <c r="F16" s="4" t="s">
        <v>340</v>
      </c>
      <c r="G16" s="30" t="s">
        <v>342</v>
      </c>
      <c r="H16" s="22" t="s">
        <v>310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16 L12:L16">
    <cfRule type="containsText" dxfId="7" priority="3" operator="containsText" text="FAIL">
      <formula>NOT(ISERROR(SEARCH("FAIL",J12)))</formula>
    </cfRule>
    <cfRule type="containsText" dxfId="6" priority="4" operator="containsText" text="PASS">
      <formula>NOT(ISERROR(SEARCH("PASS",J12)))</formula>
    </cfRule>
  </conditionalFormatting>
  <conditionalFormatting sqref="J12:J16 L12:L16">
    <cfRule type="containsText" dxfId="5" priority="1" operator="containsText" text="SKIPPED">
      <formula>NOT(ISERROR(SEARCH("SKIPPED",J12)))</formula>
    </cfRule>
    <cfRule type="containsText" dxfId="4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BB3329-383A-4051-B931-B104A233D789}">
          <x14:formula1>
            <xm:f>'Test report '!$B$8:$B$9</xm:f>
          </x14:formula1>
          <xm:sqref>C3:D4</xm:sqref>
        </x14:dataValidation>
        <x14:dataValidation type="list" allowBlank="1" showErrorMessage="1" xr:uid="{F44F0E9E-D7D5-46BB-A576-2E5B13D8EFE7}">
          <x14:formula1>
            <xm:f>'Test report '!$B$13:$B$16</xm:f>
          </x14:formula1>
          <xm:sqref>J12:J16 L12:L16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B74A-AD78-463A-873D-FB119F32E885}">
  <dimension ref="A1:M16"/>
  <sheetViews>
    <sheetView tabSelected="1" topLeftCell="D10" zoomScale="55" zoomScaleNormal="55" workbookViewId="0">
      <selection activeCell="R14" sqref="R14"/>
    </sheetView>
  </sheetViews>
  <sheetFormatPr defaultRowHeight="14" x14ac:dyDescent="0.3"/>
  <cols>
    <col min="2" max="2" width="13.08203125" customWidth="1"/>
    <col min="3" max="3" width="15.5" customWidth="1"/>
    <col min="4" max="4" width="19.75" customWidth="1"/>
    <col min="5" max="5" width="17.25" customWidth="1"/>
    <col min="6" max="6" width="17.5" customWidth="1"/>
    <col min="7" max="7" width="30.75" bestFit="1" customWidth="1"/>
    <col min="8" max="8" width="16.58203125" customWidth="1"/>
    <col min="9" max="9" width="12.08203125" customWidth="1"/>
    <col min="10" max="10" width="13" customWidth="1"/>
    <col min="11" max="11" width="15.5" customWidth="1"/>
    <col min="12" max="12" width="15.58203125" customWidth="1"/>
    <col min="13" max="13" width="19.9140625" customWidth="1"/>
  </cols>
  <sheetData>
    <row r="1" spans="1:13" ht="16.5" x14ac:dyDescent="0.35">
      <c r="A1" s="50" t="s">
        <v>16</v>
      </c>
      <c r="B1" s="51"/>
      <c r="C1" s="59" t="s">
        <v>327</v>
      </c>
      <c r="D1" s="53"/>
      <c r="E1" s="7"/>
      <c r="F1" s="7"/>
      <c r="G1" s="7"/>
      <c r="H1" s="7"/>
      <c r="I1" s="7"/>
      <c r="J1" s="7"/>
      <c r="K1" s="7"/>
      <c r="L1" s="1"/>
    </row>
    <row r="2" spans="1:13" ht="18" x14ac:dyDescent="0.35">
      <c r="A2" s="54" t="s">
        <v>17</v>
      </c>
      <c r="B2" s="55"/>
      <c r="C2" s="56" t="s">
        <v>326</v>
      </c>
      <c r="D2" s="57"/>
      <c r="E2" s="7"/>
      <c r="F2" s="7"/>
      <c r="G2" s="7"/>
      <c r="H2" s="7"/>
      <c r="I2" s="7"/>
      <c r="J2" s="7"/>
      <c r="K2" s="7"/>
      <c r="L2" s="1"/>
    </row>
    <row r="3" spans="1:13" ht="16.5" x14ac:dyDescent="0.35">
      <c r="A3" s="50" t="s">
        <v>18</v>
      </c>
      <c r="B3" s="51"/>
      <c r="C3" s="58" t="s">
        <v>149</v>
      </c>
      <c r="D3" s="53"/>
      <c r="E3" s="7"/>
      <c r="F3" s="7"/>
      <c r="G3" s="7"/>
      <c r="H3" s="7"/>
      <c r="I3" s="7"/>
      <c r="J3" s="7"/>
      <c r="K3" s="7"/>
      <c r="L3" s="1"/>
    </row>
    <row r="4" spans="1:13" ht="16.5" x14ac:dyDescent="0.35">
      <c r="A4" s="50" t="s">
        <v>5</v>
      </c>
      <c r="B4" s="51"/>
      <c r="C4" s="59" t="s">
        <v>149</v>
      </c>
      <c r="D4" s="53"/>
      <c r="E4" s="7"/>
      <c r="F4" s="7"/>
      <c r="H4" s="7"/>
      <c r="I4" s="7"/>
      <c r="J4" s="7"/>
      <c r="K4" s="7"/>
      <c r="L4" s="1"/>
    </row>
    <row r="5" spans="1:13" ht="16.5" x14ac:dyDescent="0.35">
      <c r="A5" s="60" t="s">
        <v>19</v>
      </c>
      <c r="B5" s="61"/>
      <c r="C5" s="3" t="s">
        <v>20</v>
      </c>
      <c r="D5" s="3" t="s">
        <v>7</v>
      </c>
      <c r="E5" s="3" t="s">
        <v>8</v>
      </c>
      <c r="F5" s="3" t="s">
        <v>21</v>
      </c>
      <c r="G5" s="3" t="s">
        <v>9</v>
      </c>
      <c r="I5" s="7"/>
      <c r="J5" s="7"/>
      <c r="K5" s="7"/>
      <c r="L5" s="1"/>
    </row>
    <row r="6" spans="1:13" ht="16.5" x14ac:dyDescent="0.35">
      <c r="A6" s="61"/>
      <c r="B6" s="61"/>
      <c r="C6" s="8">
        <f>COUNTIF($J$12:$J$479, "&lt;&gt;")</f>
        <v>5</v>
      </c>
      <c r="D6" s="8">
        <f>COUNTIF($J$12:$J$478, "PASS")</f>
        <v>5</v>
      </c>
      <c r="E6" s="8">
        <f>COUNTIF($J$12:$J$481,"FAIL")</f>
        <v>0</v>
      </c>
      <c r="F6" s="8">
        <f>COUNTIF($J$12:$J$481,"NOT IMPLEMENTED")</f>
        <v>0</v>
      </c>
      <c r="G6" s="8">
        <f>COUNTIF($J$12:$J$481,"SKIPPED")</f>
        <v>0</v>
      </c>
      <c r="I6" s="7"/>
      <c r="J6" s="7"/>
      <c r="K6" s="7"/>
      <c r="L6" s="1"/>
    </row>
    <row r="7" spans="1:13" ht="16.5" x14ac:dyDescent="0.35">
      <c r="A7" s="60" t="s">
        <v>22</v>
      </c>
      <c r="B7" s="61"/>
      <c r="C7" s="3" t="s">
        <v>20</v>
      </c>
      <c r="D7" s="3" t="s">
        <v>7</v>
      </c>
      <c r="E7" s="3" t="s">
        <v>8</v>
      </c>
      <c r="F7" s="3" t="s">
        <v>21</v>
      </c>
      <c r="G7" s="3" t="s">
        <v>9</v>
      </c>
      <c r="I7" s="7"/>
      <c r="J7" s="7"/>
      <c r="K7" s="7"/>
      <c r="L7" s="1"/>
    </row>
    <row r="8" spans="1:13" ht="16.5" x14ac:dyDescent="0.35">
      <c r="A8" s="61"/>
      <c r="B8" s="61"/>
      <c r="C8" s="8">
        <f>COUNTIF($L$12:$L$479, "&lt;&gt;")</f>
        <v>5</v>
      </c>
      <c r="D8" s="8">
        <f>COUNTIF($L$12:$L$479, "PASS")</f>
        <v>5</v>
      </c>
      <c r="E8" s="8">
        <f>COUNTIF($L$12:$L$479, "FAIL")</f>
        <v>0</v>
      </c>
      <c r="F8" s="8">
        <f>COUNTIF($L$12:$L$479,"NOT IMPLEMENTED")</f>
        <v>0</v>
      </c>
      <c r="G8" s="8">
        <f>COUNTIF($L$12:$L$479, "SKIPPED")</f>
        <v>0</v>
      </c>
      <c r="I8" s="7"/>
      <c r="J8" s="7"/>
      <c r="K8" s="7"/>
      <c r="L8" s="1"/>
    </row>
    <row r="9" spans="1:13" ht="16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48" t="s">
        <v>23</v>
      </c>
      <c r="B10" s="48" t="s">
        <v>24</v>
      </c>
      <c r="C10" s="63" t="s">
        <v>25</v>
      </c>
      <c r="D10" s="48" t="s">
        <v>26</v>
      </c>
      <c r="E10" s="48" t="s">
        <v>27</v>
      </c>
      <c r="F10" s="48" t="s">
        <v>28</v>
      </c>
      <c r="G10" s="48" t="s">
        <v>29</v>
      </c>
      <c r="H10" s="48" t="s">
        <v>30</v>
      </c>
      <c r="I10" s="48" t="s">
        <v>31</v>
      </c>
      <c r="J10" s="48" t="s">
        <v>32</v>
      </c>
      <c r="K10" s="48" t="s">
        <v>33</v>
      </c>
      <c r="L10" s="48" t="s">
        <v>34</v>
      </c>
      <c r="M10" s="48" t="s">
        <v>37</v>
      </c>
    </row>
    <row r="11" spans="1:13" x14ac:dyDescent="0.3">
      <c r="A11" s="62"/>
      <c r="B11" s="62"/>
      <c r="C11" s="62"/>
      <c r="D11" s="62"/>
      <c r="E11" s="62"/>
      <c r="F11" s="62"/>
      <c r="G11" s="62"/>
      <c r="H11" s="62"/>
      <c r="I11" s="48"/>
      <c r="J11" s="48"/>
      <c r="K11" s="48"/>
      <c r="L11" s="48"/>
      <c r="M11" s="49"/>
    </row>
    <row r="12" spans="1:13" ht="102" customHeight="1" x14ac:dyDescent="0.3">
      <c r="A12" s="17">
        <v>1</v>
      </c>
      <c r="B12" s="6" t="str">
        <f>CONCATENATE($C$2, " - ", A12)</f>
        <v>CDR - 1</v>
      </c>
      <c r="C12" s="22" t="s">
        <v>327</v>
      </c>
      <c r="D12" s="22" t="s">
        <v>328</v>
      </c>
      <c r="E12" s="22"/>
      <c r="F12" s="4" t="s">
        <v>343</v>
      </c>
      <c r="G12" s="30" t="s">
        <v>296</v>
      </c>
      <c r="H12" s="22" t="s">
        <v>344</v>
      </c>
      <c r="I12" s="39">
        <v>45765</v>
      </c>
      <c r="J12" s="21" t="s">
        <v>7</v>
      </c>
      <c r="K12" s="18"/>
      <c r="L12" s="21" t="s">
        <v>7</v>
      </c>
      <c r="M12" s="29" t="str">
        <f>$C$4</f>
        <v>Tra Van Minh Khoa</v>
      </c>
    </row>
    <row r="13" spans="1:13" ht="102" customHeight="1" x14ac:dyDescent="0.3">
      <c r="A13" s="17">
        <v>2</v>
      </c>
      <c r="B13" s="6" t="str">
        <f>CONCATENATE($C$2, " - ", A13)</f>
        <v>CDR - 2</v>
      </c>
      <c r="C13" s="22" t="s">
        <v>327</v>
      </c>
      <c r="D13" s="22" t="s">
        <v>328</v>
      </c>
      <c r="E13" s="22"/>
      <c r="F13" s="4" t="s">
        <v>345</v>
      </c>
      <c r="G13" s="30" t="s">
        <v>346</v>
      </c>
      <c r="H13" s="22" t="s">
        <v>347</v>
      </c>
      <c r="I13" s="39">
        <v>45765</v>
      </c>
      <c r="J13" s="21" t="s">
        <v>7</v>
      </c>
      <c r="K13" s="18"/>
      <c r="L13" s="21" t="s">
        <v>7</v>
      </c>
      <c r="M13" s="29" t="str">
        <f>$C$4</f>
        <v>Tra Van Minh Khoa</v>
      </c>
    </row>
    <row r="14" spans="1:13" ht="153.65" customHeight="1" x14ac:dyDescent="0.3">
      <c r="A14" s="17">
        <v>3</v>
      </c>
      <c r="B14" s="6" t="str">
        <f t="shared" ref="B14:B16" si="0">CONCATENATE($C$2, " - ", A14)</f>
        <v>CDR - 3</v>
      </c>
      <c r="C14" s="22" t="s">
        <v>327</v>
      </c>
      <c r="D14" s="22" t="s">
        <v>328</v>
      </c>
      <c r="E14" s="22"/>
      <c r="F14" s="4" t="s">
        <v>343</v>
      </c>
      <c r="G14" s="30" t="s">
        <v>293</v>
      </c>
      <c r="H14" s="22">
        <v>0</v>
      </c>
      <c r="I14" s="39">
        <v>45765</v>
      </c>
      <c r="J14" s="21" t="s">
        <v>7</v>
      </c>
      <c r="K14" s="18"/>
      <c r="L14" s="21" t="s">
        <v>7</v>
      </c>
      <c r="M14" s="29" t="str">
        <f t="shared" ref="M14:M16" si="1">$C$4</f>
        <v>Tra Van Minh Khoa</v>
      </c>
    </row>
    <row r="15" spans="1:13" ht="49.5" x14ac:dyDescent="0.3">
      <c r="A15" s="17">
        <v>4</v>
      </c>
      <c r="B15" s="6" t="str">
        <f t="shared" si="0"/>
        <v>CDR - 4</v>
      </c>
      <c r="C15" s="22" t="s">
        <v>327</v>
      </c>
      <c r="D15" s="22" t="s">
        <v>328</v>
      </c>
      <c r="E15" s="22"/>
      <c r="F15" s="4" t="s">
        <v>345</v>
      </c>
      <c r="G15" s="30" t="s">
        <v>334</v>
      </c>
      <c r="H15" s="22" t="s">
        <v>348</v>
      </c>
      <c r="I15" s="39">
        <v>45765</v>
      </c>
      <c r="J15" s="21" t="s">
        <v>7</v>
      </c>
      <c r="K15" s="18"/>
      <c r="L15" s="21" t="s">
        <v>7</v>
      </c>
      <c r="M15" s="29" t="str">
        <f t="shared" si="1"/>
        <v>Tra Van Minh Khoa</v>
      </c>
    </row>
    <row r="16" spans="1:13" ht="49.5" x14ac:dyDescent="0.3">
      <c r="A16" s="17">
        <v>5</v>
      </c>
      <c r="B16" s="6" t="str">
        <f t="shared" si="0"/>
        <v>CDR - 5</v>
      </c>
      <c r="C16" s="22" t="s">
        <v>327</v>
      </c>
      <c r="D16" s="22" t="s">
        <v>328</v>
      </c>
      <c r="E16" s="22"/>
      <c r="F16" s="4" t="s">
        <v>308</v>
      </c>
      <c r="G16" s="30" t="s">
        <v>316</v>
      </c>
      <c r="H16" s="22" t="s">
        <v>349</v>
      </c>
      <c r="I16" s="39">
        <v>45765</v>
      </c>
      <c r="J16" s="21" t="s">
        <v>7</v>
      </c>
      <c r="K16" s="18"/>
      <c r="L16" s="21" t="s">
        <v>7</v>
      </c>
      <c r="M16" s="29" t="str">
        <f t="shared" si="1"/>
        <v>Tra Van Minh Khoa</v>
      </c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9" type="noConversion"/>
  <conditionalFormatting sqref="J12:J16 L12:L16">
    <cfRule type="containsText" dxfId="3" priority="3" operator="containsText" text="FAIL">
      <formula>NOT(ISERROR(SEARCH("FAIL",J12)))</formula>
    </cfRule>
    <cfRule type="containsText" dxfId="2" priority="4" operator="containsText" text="PASS">
      <formula>NOT(ISERROR(SEARCH("PASS",J12)))</formula>
    </cfRule>
  </conditionalFormatting>
  <conditionalFormatting sqref="J12:J16 L12:L16">
    <cfRule type="containsText" dxfId="1" priority="1" operator="containsText" text="SKIPPED">
      <formula>NOT(ISERROR(SEARCH("SKIPPED",J12)))</formula>
    </cfRule>
    <cfRule type="containsText" dxfId="0" priority="2" operator="containsText" text="Not Implemented">
      <formula>NOT(ISERROR(SEARCH("Not Implemented",J12)))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6F00C56-36EA-42FF-BCCA-1C658F333A23}">
          <x14:formula1>
            <xm:f>'Test report '!$B$13:$B$16</xm:f>
          </x14:formula1>
          <xm:sqref>J12:J16 L12:L16</xm:sqref>
        </x14:dataValidation>
        <x14:dataValidation type="list" allowBlank="1" showInputMessage="1" showErrorMessage="1" xr:uid="{B5341654-0316-4A35-B549-BB3FB2F49978}">
          <x14:formula1>
            <xm:f>'Test report '!$B$8:$B$9</xm:f>
          </x14:formula1>
          <xm:sqref>C3:D4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report </vt:lpstr>
      <vt:lpstr>Addition Feature</vt:lpstr>
      <vt:lpstr>Subtraction Feature</vt:lpstr>
      <vt:lpstr>Multiplication Feature</vt:lpstr>
      <vt:lpstr>Division Feature</vt:lpstr>
      <vt:lpstr>Power Feature</vt:lpstr>
      <vt:lpstr>Square root Feature</vt:lpstr>
      <vt:lpstr>Percentage Feature</vt:lpstr>
      <vt:lpstr>Delete Feature</vt:lpstr>
      <vt:lpstr>Clear Feature</vt:lpstr>
      <vt:lpstr>Keyboard Shortcut Feature</vt:lpstr>
      <vt:lpstr>Change Mode Feature</vt:lpstr>
      <vt:lpstr>Change Font Feature</vt:lpstr>
      <vt:lpstr>History log Feature</vt:lpstr>
      <vt:lpstr>Change Color Feature</vt:lpstr>
      <vt:lpstr>Sin Feature</vt:lpstr>
      <vt:lpstr>Cos Feature</vt:lpstr>
      <vt:lpstr>Tan Feature</vt:lpstr>
      <vt:lpstr>Cot Feature</vt:lpstr>
      <vt:lpstr>Base-10 logarithm Feature</vt:lpstr>
      <vt:lpstr>Natural logarithm Feature</vt:lpstr>
      <vt:lpstr>Factorial Feature</vt:lpstr>
      <vt:lpstr>Convert Degree↔Radian Feature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Thinkpad E14</cp:lastModifiedBy>
  <cp:revision/>
  <dcterms:created xsi:type="dcterms:W3CDTF">2020-04-21T13:28:48Z</dcterms:created>
  <dcterms:modified xsi:type="dcterms:W3CDTF">2025-04-19T05:20:43Z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</Properties>
</file>