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codeName="ThisWorkbook" autoCompressPictures="0"/>
  <bookViews>
    <workbookView xWindow="19200" yWindow="0" windowWidth="19200" windowHeight="22060" tabRatio="835" firstSheet="7" activeTab="11"/>
  </bookViews>
  <sheets>
    <sheet name="Cover Sheet" sheetId="34" r:id="rId1"/>
    <sheet name="Changelog" sheetId="1" r:id="rId2"/>
    <sheet name="Contents" sheetId="18" r:id="rId3"/>
    <sheet name="Introduction" sheetId="10" r:id="rId4"/>
    <sheet name="Dataflow" sheetId="58" r:id="rId5"/>
    <sheet name="Assumptions" sheetId="3" r:id="rId6"/>
    <sheet name="Dashboard" sheetId="28" r:id="rId7"/>
    <sheet name="Corrected energy balance step 2" sheetId="12" r:id="rId8"/>
    <sheet name="technical_specs" sheetId="63" r:id="rId9"/>
    <sheet name="Final demand" sheetId="67" r:id="rId10"/>
    <sheet name="Fuel aggregation" sheetId="59" r:id="rId11"/>
    <sheet name="csv_export_to_industry_analysis" sheetId="96" r:id="rId12"/>
  </sheets>
  <externalReferences>
    <externalReference r:id="rId13"/>
  </externalReferences>
  <definedNames>
    <definedName name="aluminium_production">Dashboard!#REF!</definedName>
    <definedName name="base_year">Dashboard!$E$14</definedName>
    <definedName name="country">Dashboard!$E$13</definedName>
    <definedName name="Eff_Airco" localSheetId="9">'Final demand'!#REF!</definedName>
    <definedName name="Eff_Airco" localSheetId="10">'[1]Technological specifications'!$F$25</definedName>
    <definedName name="Eff_Biomass_Heater" localSheetId="9">'Final demand'!#REF!</definedName>
    <definedName name="Eff_Biomass_Heater" localSheetId="10">'[1]Technological specifications'!$F$19</definedName>
    <definedName name="Eff_Centralized_Heater" localSheetId="4">#REF!</definedName>
    <definedName name="Eff_Centralized_Heater" localSheetId="9">'Final demand'!#REF!</definedName>
    <definedName name="Eff_Centralized_Heater" localSheetId="10">'[1]Technological specifications'!#REF!</definedName>
    <definedName name="Eff_Coal_Heater" localSheetId="9">'Final demand'!#REF!</definedName>
    <definedName name="Eff_Coal_Heater" localSheetId="10">'[1]Technological specifications'!$F$17</definedName>
    <definedName name="Eff_Distr_Heater" localSheetId="9">'Final demand'!#REF!</definedName>
    <definedName name="Eff_Distr_Heater" localSheetId="10">'[1]Technological specifications'!$F$20</definedName>
    <definedName name="Eff_Elec_Cold_Pump" localSheetId="9">'Final demand'!#REF!</definedName>
    <definedName name="Eff_Elec_Cold_Pump" localSheetId="10">'[1]Technological specifications'!$F$24</definedName>
    <definedName name="Eff_Elec_Heat_Pump" localSheetId="9">'Final demand'!#REF!</definedName>
    <definedName name="Eff_Elec_Heat_Pump" localSheetId="10">'[1]Technological specifications'!$F$14</definedName>
    <definedName name="Eff_Elec_Heater" localSheetId="9">'Final demand'!#REF!</definedName>
    <definedName name="Eff_Elec_Heater" localSheetId="10">'[1]Technological specifications'!$F$15</definedName>
    <definedName name="Eff_Fluo_Lamp" localSheetId="9">'Final demand'!#REF!</definedName>
    <definedName name="Eff_Fluo_Lamp" localSheetId="10">'[1]Technological specifications'!$F$29</definedName>
    <definedName name="Eff_Fluo_Tube" localSheetId="9">'Final demand'!#REF!</definedName>
    <definedName name="Eff_Fluo_Tube" localSheetId="10">'[1]Technological specifications'!$F$30</definedName>
    <definedName name="Eff_Gas_Cold_Pump" localSheetId="9">'Final demand'!#REF!</definedName>
    <definedName name="Eff_Gas_Cold_Pump" localSheetId="10">'[1]Technological specifications'!$F$23</definedName>
    <definedName name="Eff_Gas_Heat_Pump" localSheetId="9">'Final demand'!#REF!</definedName>
    <definedName name="Eff_Gas_Heat_Pump" localSheetId="10">'[1]Technological specifications'!$F$13</definedName>
    <definedName name="Eff_Gas_Heater" localSheetId="9">'Final demand'!$E$11</definedName>
    <definedName name="Eff_Gas_Heater" localSheetId="10">'[1]Technological specifications'!$F$12</definedName>
    <definedName name="Eff_Geothermal_Heater" localSheetId="4">#REF!</definedName>
    <definedName name="Eff_Geothermal_Heater" localSheetId="9">'Final demand'!#REF!</definedName>
    <definedName name="Eff_Geothermal_Heater" localSheetId="10">'[1]Technological specifications'!#REF!</definedName>
    <definedName name="Eff_Incan_Lamp" localSheetId="9">'Final demand'!#REF!</definedName>
    <definedName name="Eff_Incan_Lamp" localSheetId="10">'[1]Technological specifications'!$F$28</definedName>
    <definedName name="Eff_LED_Lamp" localSheetId="9">'Final demand'!#REF!</definedName>
    <definedName name="Eff_LED_Lamp" localSheetId="10">'[1]Technological specifications'!$F$31</definedName>
    <definedName name="Eff_Oil_Heater" localSheetId="9">'Final demand'!#REF!</definedName>
    <definedName name="Eff_Oil_Heater" localSheetId="10">'[1]Technological specifications'!$F$18</definedName>
    <definedName name="Eff_Solar_Heater" localSheetId="9">'Final demand'!#REF!</definedName>
    <definedName name="Eff_Solar_Heater" localSheetId="10">'[1]Technological specifications'!$F$16</definedName>
    <definedName name="Final_Demand_Comm_and_Publ_Services" localSheetId="10">'[1]Corrected energy balance'!$BN$84</definedName>
    <definedName name="Final_Demand_Electrical_Appliances" localSheetId="10">'[1]Final demand per energy carrier'!$F$41</definedName>
    <definedName name="Final_Demand_Lighting" localSheetId="10">[1]Dashboard!$D$26</definedName>
    <definedName name="Final_Demand_Other_Appliances" localSheetId="10">[1]Dashboard!$D$29</definedName>
    <definedName name="Final_Demand_Space_Cooling" localSheetId="10">[1]Dashboard!$D$25</definedName>
    <definedName name="Final_demand_Space_Heating" localSheetId="10">[1]Dashboard!$D$24</definedName>
    <definedName name="GWh_to_TJ" localSheetId="9">[1]Assumptions!$C$131</definedName>
    <definedName name="GWh_to_TJ" localSheetId="10">[1]Assumptions!$C$131</definedName>
    <definedName name="GWh_to_TJ" localSheetId="8">[1]Assumptions!$C$131</definedName>
    <definedName name="Heat_eff_Biogas_CHP" localSheetId="4">#REF!</definedName>
    <definedName name="Heat_eff_Biogas_CHP" localSheetId="9">'Final demand'!#REF!</definedName>
    <definedName name="Heat_eff_Biogas_CHP" localSheetId="10">'[1]Technological specifications'!#REF!</definedName>
    <definedName name="Heat_Eff_Biomass_CHP" localSheetId="4">#REF!</definedName>
    <definedName name="Heat_Eff_Biomass_CHP" localSheetId="9">'Final demand'!#REF!</definedName>
    <definedName name="Heat_Eff_Biomass_CHP" localSheetId="10">'[1]Technological specifications'!#REF!</definedName>
    <definedName name="Heat_Eff_Gas_CHP" localSheetId="4">#REF!</definedName>
    <definedName name="Heat_Eff_Gas_CHP" localSheetId="9">'Final demand'!#REF!</definedName>
    <definedName name="Heat_Eff_Gas_CHP" localSheetId="10">'[1]Technological specifications'!#REF!</definedName>
    <definedName name="Perc_Final_Demand_Lighting_Fluo_Lamps" localSheetId="10">'[1]Technology split of final deman'!$G$31</definedName>
    <definedName name="Perc_Final_Demand_Lighting_Fluo_Tubes" localSheetId="10">'[1]Technology split of final deman'!$G$32</definedName>
    <definedName name="Perc_Final_Demand_Lighting_Incan_Lamps" localSheetId="10">'[1]Technology split of final deman'!$G$30</definedName>
    <definedName name="Perc_Final_Demand_Lighting_LED_Lamps" localSheetId="10">'[1]Technology split of final deman'!$G$33</definedName>
    <definedName name="Perc_Final_Demand_Space_Cooling_Airco" localSheetId="10">'[1]Technology split of final deman'!$G$25</definedName>
    <definedName name="Perc_Final_Demand_Space_Cooling_Elec_Heat_Pump" localSheetId="10">'[1]Technology split of final deman'!$G$24</definedName>
    <definedName name="Perc_Final_Demand_Space_Cooling_Gas_Heat_Pump" localSheetId="10">'[1]Technology split of final deman'!$G$23</definedName>
    <definedName name="Perc_Final_Demand_Space_Heating_Biomass_Heater" localSheetId="10">'[1]Technology split of final deman'!$G$17</definedName>
    <definedName name="Perc_Final_Demand_Space_Heating_Coal_Heater" localSheetId="10">'[1]Technology split of final deman'!$G$13</definedName>
    <definedName name="Perc_Final_Demand_Space_Heating_District_Heating" localSheetId="10">'[1]Technology split of final deman'!$G$16</definedName>
    <definedName name="Perc_Final_Demand_Space_Heating_Elec_Heat_Pump" localSheetId="10">'[1]Technology split of final deman'!$G$11</definedName>
    <definedName name="Perc_Final_Demand_Space_Heating_Elec_Heater" localSheetId="10">'[1]Technology split of final deman'!$G$12</definedName>
    <definedName name="Perc_Final_Demand_Space_Heating_Gas_Heat_Pump" localSheetId="10">'[1]Technology split of final deman'!$G$10</definedName>
    <definedName name="Perc_Final_Demand_Space_Heating_Gas_Heater" localSheetId="10">'[1]Technology split of final deman'!$G$9</definedName>
    <definedName name="Perc_Final_Demand_Space_Heating_Oil_Heater" localSheetId="10">'[1]Technology split of final deman'!$G$14</definedName>
    <definedName name="Perc_Final_Demand_Space_Heating_Solar_Heater" localSheetId="10">'[1]Technology split of final deman'!$G$18</definedName>
    <definedName name="Perc_Heat_Delivered_Biomass_Heater" localSheetId="10">'[1]Tech split of useful demand'!$G$17</definedName>
    <definedName name="Perc_Heat_Delivered_District_Heat" localSheetId="10">'[1]Tech split of useful demand'!$G$16</definedName>
    <definedName name="Perc_Heat_Delivered_Solar_Thermal" localSheetId="10">'[1]Tech split of useful demand'!$G$18</definedName>
    <definedName name="Perc_Roof_for_PV" localSheetId="10">'[1]PV solar area and production'!$E$22</definedName>
    <definedName name="share_aluminium_carbothermal_reduction">Dashboard!#REF!</definedName>
    <definedName name="share_aluminium_electrolysis_bat">Dashboard!#REF!</definedName>
    <definedName name="share_aluminium_electrolysis_current">Dashboard!#REF!</definedName>
    <definedName name="share_aluminium_melting_oven">Dashboard!#REF!</definedName>
    <definedName name="share_blast_furnace_burner_coal_gas">Dashboard!#REF!</definedName>
    <definedName name="share_blast_furnace_burner_network_gas">Dashboard!#REF!</definedName>
    <definedName name="Share_Lighting_Fluorescent_Lamp" localSheetId="10">'[1]Shares per tech per carrier'!$E$22</definedName>
    <definedName name="Share_Lighting_Fluorescent_Tube" localSheetId="10">'[1]Shares per tech per carrier'!$E$23</definedName>
    <definedName name="Share_Lighting_Incandescent_Lamp" localSheetId="10">'[1]Shares per tech per carrier'!$E$21</definedName>
    <definedName name="Share_Lighting_LED" localSheetId="10">'[1]Shares per tech per carrier'!$E$24</definedName>
    <definedName name="Share_Space_Cooling_Electric_Airco" localSheetId="10">'[1]Shares per tech per carrier'!$E$18</definedName>
    <definedName name="Share_Space_Cooling_Electric_Heat_Pump" localSheetId="10">'[1]Shares per tech per carrier'!$E$17</definedName>
    <definedName name="Share_Space_Heating_Electric_Heat_Pump" localSheetId="10">'[1]Shares per tech per carrier'!$E$13</definedName>
    <definedName name="Share_Space_Heating_Electric_Heater" localSheetId="10">'[1]Shares per tech per carrier'!$E$14</definedName>
    <definedName name="Share_Space_Heating_Network_Gas_Heat_Pump" localSheetId="10">'[1]Shares per tech per carrier'!$E$10</definedName>
    <definedName name="Share_Space_Heating_Network_Gas_Heater" localSheetId="10">'[1]Shares per tech per carrier'!$E$9</definedName>
    <definedName name="share_steel_blast_furnace_bat">Dashboard!#REF!</definedName>
    <definedName name="share_steel_blast_furnace_current">Dashboard!#REF!</definedName>
    <definedName name="share_steel_cyclone">Dashboard!#REF!</definedName>
    <definedName name="share_steel_electric">Dashboard!#REF!</definedName>
    <definedName name="Solar_PV_Roof_CaPS" localSheetId="10">'[1]PV solar area and production'!$E$13</definedName>
    <definedName name="Solar_PV_Roof_Residential" localSheetId="10">'[1]IEA autoproducer prod.'!$AO$10</definedName>
    <definedName name="Solar_PV_Roof_Total" localSheetId="10">'[1]Corrected energy balance'!$BG$95</definedName>
    <definedName name="solver_adj" localSheetId="6" hidden="1">Dashboard!#REF!</definedName>
    <definedName name="solver_cvg" localSheetId="6" hidden="1">0.0001</definedName>
    <definedName name="solver_drv" localSheetId="6" hidden="1">1</definedName>
    <definedName name="solver_eng" localSheetId="6" hidden="1">1</definedName>
    <definedName name="solver_itr" localSheetId="6" hidden="1">2147483647</definedName>
    <definedName name="solver_lhs1" localSheetId="6" hidden="1">Dashboard!#REF!</definedName>
    <definedName name="solver_lin" localSheetId="6" hidden="1">2</definedName>
    <definedName name="solver_mip" localSheetId="6" hidden="1">2147483647</definedName>
    <definedName name="solver_mni" localSheetId="6" hidden="1">30</definedName>
    <definedName name="solver_mrt" localSheetId="6" hidden="1">0.075</definedName>
    <definedName name="solver_msl" localSheetId="6" hidden="1">2</definedName>
    <definedName name="solver_neg" localSheetId="6" hidden="1">1</definedName>
    <definedName name="solver_nod" localSheetId="6" hidden="1">2147483647</definedName>
    <definedName name="solver_num" localSheetId="6" hidden="1">1</definedName>
    <definedName name="solver_opt" localSheetId="6" hidden="1">Dashboard!#REF!</definedName>
    <definedName name="solver_pre" localSheetId="6" hidden="1">0.000001</definedName>
    <definedName name="solver_rbv" localSheetId="6" hidden="1">1</definedName>
    <definedName name="solver_rel1" localSheetId="6" hidden="1">2</definedName>
    <definedName name="solver_rhs1" localSheetId="6" hidden="1">1</definedName>
    <definedName name="solver_rlx" localSheetId="6" hidden="1">2</definedName>
    <definedName name="solver_rsd" localSheetId="6" hidden="1">0</definedName>
    <definedName name="solver_scl" localSheetId="6" hidden="1">1</definedName>
    <definedName name="solver_sho" localSheetId="6" hidden="1">2</definedName>
    <definedName name="solver_ssz" localSheetId="6" hidden="1">100</definedName>
    <definedName name="solver_tim" localSheetId="6" hidden="1">2147483647</definedName>
    <definedName name="solver_tol" localSheetId="6" hidden="1">0.01</definedName>
    <definedName name="solver_typ" localSheetId="6" hidden="1">3</definedName>
    <definedName name="solver_val" localSheetId="6" hidden="1">0</definedName>
    <definedName name="solver_ver" localSheetId="6" hidden="1">2</definedName>
    <definedName name="steel_production">Dashboard!#REF!</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E18" i="28" l="1"/>
  <c r="E24" i="28"/>
  <c r="E28" i="28"/>
  <c r="E34" i="28"/>
  <c r="L34" i="28"/>
  <c r="M34" i="28"/>
  <c r="L24" i="28"/>
  <c r="M24" i="28"/>
  <c r="L28" i="28"/>
  <c r="M28" i="28"/>
  <c r="L18" i="28"/>
  <c r="M18" i="28"/>
  <c r="L13" i="28"/>
  <c r="L14" i="28"/>
  <c r="C6" i="96"/>
  <c r="C4" i="96"/>
  <c r="C2" i="96"/>
  <c r="A3" i="96"/>
  <c r="A4" i="96"/>
  <c r="A5" i="96"/>
  <c r="A6" i="96"/>
  <c r="E15" i="59"/>
  <c r="C11" i="67"/>
  <c r="B4" i="96"/>
  <c r="G15" i="59"/>
  <c r="E11" i="67"/>
  <c r="D4" i="96"/>
  <c r="H15" i="59"/>
  <c r="F11" i="67"/>
  <c r="E4" i="96"/>
  <c r="I15" i="59"/>
  <c r="G11" i="67"/>
  <c r="F4" i="96"/>
  <c r="J15" i="59"/>
  <c r="H11" i="67"/>
  <c r="G4" i="96"/>
  <c r="K15" i="59"/>
  <c r="I11" i="67"/>
  <c r="H4" i="96"/>
  <c r="L15" i="59"/>
  <c r="J11" i="67"/>
  <c r="I4" i="96"/>
  <c r="M15" i="59"/>
  <c r="K11" i="67"/>
  <c r="J4" i="96"/>
  <c r="E19" i="59"/>
  <c r="C14" i="67"/>
  <c r="B6" i="96"/>
  <c r="G19" i="59"/>
  <c r="E14" i="67"/>
  <c r="D6" i="96"/>
  <c r="H19" i="59"/>
  <c r="F14" i="67"/>
  <c r="E6" i="96"/>
  <c r="I19" i="59"/>
  <c r="G14" i="67"/>
  <c r="F6" i="96"/>
  <c r="J19" i="59"/>
  <c r="H14" i="67"/>
  <c r="G6" i="96"/>
  <c r="K19" i="59"/>
  <c r="I14" i="67"/>
  <c r="H6" i="96"/>
  <c r="L19" i="59"/>
  <c r="J14" i="67"/>
  <c r="I6" i="96"/>
  <c r="M19" i="59"/>
  <c r="K14" i="67"/>
  <c r="J6" i="96"/>
  <c r="D2" i="96"/>
  <c r="E2" i="96"/>
  <c r="F2" i="96"/>
  <c r="G2" i="96"/>
  <c r="H2" i="96"/>
  <c r="I2" i="96"/>
  <c r="J2" i="96"/>
  <c r="E33" i="28"/>
  <c r="E32" i="28"/>
  <c r="E31" i="28"/>
  <c r="E30" i="28"/>
  <c r="E29" i="28"/>
  <c r="E27" i="28"/>
  <c r="E23" i="28"/>
  <c r="E22" i="28"/>
  <c r="E21" i="28"/>
  <c r="E20" i="28"/>
  <c r="E19" i="28"/>
  <c r="E17" i="28"/>
  <c r="G15" i="63"/>
  <c r="G14" i="63"/>
  <c r="G13" i="63"/>
  <c r="G12" i="63"/>
  <c r="E18" i="59"/>
  <c r="E14" i="59"/>
  <c r="E11" i="59"/>
  <c r="M11" i="59"/>
  <c r="L11" i="59"/>
  <c r="K11" i="59"/>
  <c r="J11" i="59"/>
  <c r="I11" i="59"/>
  <c r="H11" i="59"/>
  <c r="G11" i="59"/>
  <c r="C5" i="34"/>
  <c r="G14" i="59"/>
  <c r="P14" i="28"/>
  <c r="M14" i="28"/>
  <c r="M13" i="28"/>
  <c r="C8" i="34"/>
  <c r="C6" i="34"/>
  <c r="C7" i="34"/>
  <c r="M18" i="59"/>
  <c r="M14" i="59"/>
  <c r="G18" i="59"/>
  <c r="H18" i="59"/>
  <c r="H14" i="59"/>
  <c r="B2" i="96"/>
  <c r="L18" i="59"/>
  <c r="K18" i="59"/>
  <c r="J18" i="59"/>
  <c r="I18" i="59"/>
  <c r="L14" i="59"/>
  <c r="K14" i="59"/>
  <c r="J14" i="59"/>
  <c r="I14" i="59"/>
</calcChain>
</file>

<file path=xl/comments1.xml><?xml version="1.0" encoding="utf-8"?>
<comments xmlns="http://schemas.openxmlformats.org/spreadsheetml/2006/main">
  <authors>
    <author>A satisfied Microsoft Office user</author>
  </authors>
  <commentList>
    <comment ref="U83" authorId="0">
      <text>
        <r>
          <rPr>
            <sz val="9"/>
            <color indexed="81"/>
            <rFont val="Arial"/>
          </rPr>
          <t xml:space="preserve">x  Not Applicable
</t>
        </r>
      </text>
    </comment>
  </commentList>
</comments>
</file>

<file path=xl/sharedStrings.xml><?xml version="1.0" encoding="utf-8"?>
<sst xmlns="http://schemas.openxmlformats.org/spreadsheetml/2006/main" count="463" uniqueCount="318">
  <si>
    <t>Changelog</t>
  </si>
  <si>
    <t>Document</t>
  </si>
  <si>
    <t>Version #</t>
  </si>
  <si>
    <t>Date</t>
  </si>
  <si>
    <t>Author</t>
  </si>
  <si>
    <t>Quintel Intelligence</t>
  </si>
  <si>
    <t>Changes</t>
  </si>
  <si>
    <t>Version</t>
  </si>
  <si>
    <t>Legend</t>
  </si>
  <si>
    <t>Cells</t>
  </si>
  <si>
    <t>Intermediate (calculation)</t>
  </si>
  <si>
    <t>Result</t>
  </si>
  <si>
    <t>Manual input</t>
  </si>
  <si>
    <t>Reference to manual input or data input</t>
  </si>
  <si>
    <t>Results</t>
  </si>
  <si>
    <t>Additional calculations</t>
  </si>
  <si>
    <t>Research data</t>
  </si>
  <si>
    <t>Output to csv</t>
  </si>
  <si>
    <t>Comments</t>
  </si>
  <si>
    <t>Organization</t>
  </si>
  <si>
    <t>Contents</t>
  </si>
  <si>
    <t>Description</t>
  </si>
  <si>
    <t>Introduction</t>
  </si>
  <si>
    <t>Assumptions</t>
  </si>
  <si>
    <t>Dashboard</t>
  </si>
  <si>
    <t>Industry</t>
  </si>
  <si>
    <t>Other sources</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</si>
  <si>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</si>
  <si>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</si>
  <si>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</si>
  <si>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</si>
  <si>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</si>
  <si>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</si>
  <si>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</si>
  <si>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</si>
  <si>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</si>
  <si>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</si>
  <si>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</si>
  <si>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</si>
  <si>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</si>
  <si>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</si>
  <si>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</si>
  <si>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</si>
  <si>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</si>
  <si>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</si>
  <si>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Gas works gas</t>
  </si>
  <si>
    <t>Coke oven gas</t>
  </si>
  <si>
    <t>Blast furnace gas</t>
  </si>
  <si>
    <t>Other recovered gases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</si>
  <si>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</si>
  <si>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</si>
  <si>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</si>
  <si>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</si>
  <si>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</si>
  <si>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</si>
  <si>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</si>
  <si>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</si>
  <si>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</si>
  <si>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</si>
  <si>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</si>
  <si>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</si>
  <si>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</si>
  <si>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</si>
  <si>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</si>
  <si>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</si>
  <si>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</si>
  <si>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</si>
  <si>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</si>
  <si>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</si>
  <si>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</si>
  <si>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</si>
  <si>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</si>
  <si>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</si>
  <si>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Municipal waste (renewable)</t>
  </si>
  <si>
    <t>Industrial waste</t>
  </si>
  <si>
    <t>Municipal waste (non-renewable)</t>
  </si>
  <si>
    <t>Biogases</t>
  </si>
  <si>
    <t>Biogasoline</t>
  </si>
  <si>
    <t>Biodiesels</t>
  </si>
  <si>
    <t>Other liquid biofuels</t>
  </si>
  <si>
    <t>Primary solid biofuels</t>
  </si>
  <si>
    <t>Non-specified primary biofuels and waste</t>
  </si>
  <si>
    <t>Other</t>
  </si>
  <si>
    <t>Notes</t>
  </si>
  <si>
    <t>Checks</t>
  </si>
  <si>
    <t>Sector</t>
  </si>
  <si>
    <t>Value</t>
  </si>
  <si>
    <t>Unit</t>
  </si>
  <si>
    <t>Check</t>
  </si>
  <si>
    <t>Status</t>
  </si>
  <si>
    <t>Total</t>
  </si>
  <si>
    <t>PRODUCT</t>
  </si>
  <si>
    <t>Natural Gas</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</si>
  <si>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</si>
  <si>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</si>
  <si>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</si>
  <si>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</si>
  <si>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</si>
  <si>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</si>
  <si>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</si>
  <si>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</si>
  <si>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</si>
  <si>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</si>
  <si>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Electricity</t>
  </si>
  <si>
    <t>Heat</t>
  </si>
  <si>
    <t>Memo: Renewables</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</si>
  <si>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</si>
  <si>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</si>
  <si>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</si>
  <si>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</si>
  <si>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</si>
  <si>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</si>
  <si>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</si>
  <si>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</si>
  <si>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</si>
  <si>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</si>
  <si>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</si>
  <si>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</si>
  <si>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</si>
  <si>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</si>
  <si>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</si>
  <si>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</si>
  <si>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</si>
  <si>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</si>
  <si>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</si>
  <si>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</si>
  <si>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</si>
  <si>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</si>
  <si>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</si>
  <si>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</si>
  <si>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</si>
  <si>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</si>
  <si>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</si>
  <si>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</si>
  <si>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</si>
  <si>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</si>
  <si>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</si>
  <si>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</si>
  <si>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</si>
  <si>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</si>
  <si>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</si>
  <si>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</si>
  <si>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</si>
  <si>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</si>
  <si>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</si>
  <si>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</si>
  <si>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</si>
  <si>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</si>
  <si>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</si>
  <si>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</si>
  <si>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</si>
  <si>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</si>
  <si>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</si>
  <si>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</si>
  <si>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</si>
  <si>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</si>
  <si>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</si>
  <si>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</si>
  <si>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</si>
  <si>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</si>
  <si>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</si>
  <si>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</si>
  <si>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</si>
  <si>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</si>
  <si>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</si>
  <si>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</si>
  <si>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</si>
  <si>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</si>
  <si>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</si>
  <si>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</si>
  <si>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</si>
  <si>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</si>
  <si>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</si>
  <si>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</si>
  <si>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</si>
  <si>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</si>
  <si>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</si>
  <si>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</si>
  <si>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</si>
  <si>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</si>
  <si>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</si>
  <si>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Country specific assumptions</t>
  </si>
  <si>
    <t>Analysis inputs</t>
  </si>
  <si>
    <t>Analysis calculations</t>
  </si>
  <si>
    <t>Analysis ouputs</t>
  </si>
  <si>
    <t>A visualization of the dataflow in this analysis</t>
  </si>
  <si>
    <t>Cover Sheet</t>
  </si>
  <si>
    <t>Dataflow</t>
  </si>
  <si>
    <t>Steps to perform this analysis</t>
  </si>
  <si>
    <t>Proposed source</t>
  </si>
  <si>
    <t>Fuels</t>
  </si>
  <si>
    <t>Coal</t>
  </si>
  <si>
    <t>Natural gas</t>
  </si>
  <si>
    <t>Wood pellets</t>
  </si>
  <si>
    <t>Solar PV</t>
  </si>
  <si>
    <t>All critical checks are positive</t>
  </si>
  <si>
    <t>All assumptions are filled</t>
  </si>
  <si>
    <t>Introductory</t>
  </si>
  <si>
    <t>Main calculations</t>
  </si>
  <si>
    <t>GWh to TJ conversion</t>
  </si>
  <si>
    <t>Wouter Terlouw</t>
  </si>
  <si>
    <t>Fuel Aggregation</t>
  </si>
  <si>
    <t>Coal gas</t>
  </si>
  <si>
    <t>Conversions</t>
  </si>
  <si>
    <t>Transformation</t>
  </si>
  <si>
    <t>Technological specifications</t>
  </si>
  <si>
    <t>Technology</t>
  </si>
  <si>
    <t>Country</t>
  </si>
  <si>
    <t>Year data</t>
  </si>
  <si>
    <t>Final demand</t>
  </si>
  <si>
    <t>Fuel aggregation</t>
  </si>
  <si>
    <t>Network gas</t>
  </si>
  <si>
    <t>Documentation of the changes to this analysis</t>
  </si>
  <si>
    <t>Visualization of the dataflow in this analysis</t>
  </si>
  <si>
    <t>Description of the modeling and country-specific assumptions for this analysis</t>
  </si>
  <si>
    <t>Information about this document and a legend to sheet and cell formatting</t>
  </si>
  <si>
    <t>Sheet</t>
  </si>
  <si>
    <t>Sheets</t>
  </si>
  <si>
    <t>Industry/tranformation/energy</t>
  </si>
  <si>
    <t>Aggregation of the carriers in the IEA energy balance into the carriers in the ETM</t>
  </si>
  <si>
    <t>On the dashboard the country-specific assumptions can be changed manually. It also shows the most important checks</t>
  </si>
  <si>
    <t>Technological specifications of the technologies are the same for all countries</t>
  </si>
  <si>
    <t>Coal (TJ)</t>
  </si>
  <si>
    <t>Coal gas (TJ)</t>
  </si>
  <si>
    <t>Heat (TJ)</t>
  </si>
  <si>
    <t>Electricity (TJ)</t>
  </si>
  <si>
    <t>Other (TJ)</t>
  </si>
  <si>
    <t>TJ</t>
  </si>
  <si>
    <t>CSV-file containing the energy data that is needed for the industry analysis</t>
  </si>
  <si>
    <t>IEA carriers in that are aggregated in the category Other are not considered in this analysis.</t>
  </si>
  <si>
    <t>Gas-to-liquids (GTL) plants_own_use</t>
  </si>
  <si>
    <t>Coal liquefaction plants_own_use</t>
  </si>
  <si>
    <t>Oil refineries_own_use</t>
  </si>
  <si>
    <t>BKB plants_own_use</t>
  </si>
  <si>
    <t>Patent fuel plants_own_use</t>
  </si>
  <si>
    <t>Coke ovens_own_use</t>
  </si>
  <si>
    <t>Gas works_own_use</t>
  </si>
  <si>
    <t>Blast furnaces_own_use</t>
  </si>
  <si>
    <t>Gas-to-liquids (GTL) plants_transformation</t>
  </si>
  <si>
    <t>Coal liquefaction plants_transformation</t>
  </si>
  <si>
    <t>Oil refineries_transformation</t>
  </si>
  <si>
    <t>BKB plants_transformation</t>
  </si>
  <si>
    <t>Patent fuel plants_transformation</t>
  </si>
  <si>
    <t>Coke ovens_transformation</t>
  </si>
  <si>
    <t>Gas works_transformation</t>
  </si>
  <si>
    <t>Blast furnaces_transformation</t>
  </si>
  <si>
    <t>export_to_industry_analysis</t>
  </si>
  <si>
    <t>Index with description of all the sheets in this analysis</t>
  </si>
  <si>
    <t>Overview of technological specifications of energy conversion technologies used in the ETM</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</si>
  <si>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</si>
  <si>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On this sheet a description of the assumptions for this analysis is given. There are two types of assumptions: Modeling assumptions and Country specific assumptions. The modeling assumptions form the structure or framework to be able to do this analysis and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</si>
  <si>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ETM carrier in Industry sector</t>
  </si>
  <si>
    <t>IEA carrier</t>
  </si>
  <si>
    <t>Network gas (TJ)</t>
  </si>
  <si>
    <t>Wood pellets (TJ)</t>
  </si>
  <si>
    <t>Crude oil (TJ)</t>
  </si>
  <si>
    <t>Other recovered</t>
  </si>
  <si>
    <t>csv_export_to_industry_analysis</t>
  </si>
  <si>
    <t>In the table below the energy balance is imported and will be used in the analysis.</t>
  </si>
  <si>
    <t>The Energy Transition Model</t>
  </si>
  <si>
    <t>Base year for this analysis</t>
  </si>
  <si>
    <t>country</t>
  </si>
  <si>
    <t>base_year</t>
  </si>
  <si>
    <t>Energy balance</t>
  </si>
  <si>
    <t>Key</t>
  </si>
  <si>
    <t>Critical check</t>
  </si>
  <si>
    <t>Automatically import/export analysis data</t>
  </si>
  <si>
    <t>Corrected energy balance step 2</t>
  </si>
  <si>
    <t>Corrected energy balance step 2 for your country and year.</t>
  </si>
  <si>
    <t>1. Import the corrected energy balance step 2 using the import button on the Dashboard sheet.</t>
  </si>
  <si>
    <t>Name</t>
  </si>
  <si>
    <t>converter key</t>
  </si>
  <si>
    <t>converter attribute</t>
  </si>
  <si>
    <t>output.useable_heat</t>
  </si>
  <si>
    <t>If a check is red or orange, please follow these instructions</t>
  </si>
  <si>
    <t>Chemical industry analysis</t>
  </si>
  <si>
    <t>Created from Metal analysis</t>
  </si>
  <si>
    <t>Memo: Feedstock use in petrochemical industry</t>
  </si>
  <si>
    <t>Chemical and petrochemical industry</t>
  </si>
  <si>
    <t>Feedstock use in petrochemical industry</t>
  </si>
  <si>
    <t>Overview of energetic and non-energetic final consumption in the Chemical industry. This data is exported to the Industry analysis using the purple export_to_industry_analysis sheet</t>
  </si>
  <si>
    <t>Total energetic final consumption</t>
  </si>
  <si>
    <t>Total non-energetic final consumption</t>
  </si>
  <si>
    <t>Appliances</t>
  </si>
  <si>
    <t>Function</t>
  </si>
  <si>
    <t>Heat Efficiency</t>
  </si>
  <si>
    <t>Heating</t>
  </si>
  <si>
    <t>Energetic final consumption</t>
  </si>
  <si>
    <t>Non-energetic final consumption</t>
  </si>
  <si>
    <t>Introduction to the Energy Transition Model (ETM) and the Chemical industry analysis</t>
  </si>
  <si>
    <t>There are currently no country specific assumptions needed for the Industry analysis</t>
  </si>
  <si>
    <t>The non-energetic final consumption of the Chemical industry is covered by  'Memo: Feedstock use in petrochemical industry' on the energy balance.</t>
  </si>
  <si>
    <t>The energetic final consumption of the Chemical industry are covered by 'Chemical and petrochemical industry' on the energy balance.</t>
  </si>
  <si>
    <t>Energetic final consumption of coal gas should be zero.</t>
  </si>
  <si>
    <t>Non-energetic final consumption of coal gas should be zero.</t>
  </si>
  <si>
    <t>Cokes (TJ)</t>
  </si>
  <si>
    <t>-</t>
  </si>
  <si>
    <t>industry_chemicals_burner_coal.converter</t>
  </si>
  <si>
    <t>industry_chemicals_burner_crude_oil.converter</t>
  </si>
  <si>
    <t>industry_chemicals_burner_wood_pellets.converter</t>
  </si>
  <si>
    <t>industry_chemicals_burner_network_gas.converter</t>
  </si>
  <si>
    <t>2. Look over checks on the Dashboard sheet. Consult the documentation for additional information.</t>
  </si>
  <si>
    <t>3. If you encounter other problems please contact Quintel Intelligence.</t>
  </si>
  <si>
    <t>4. Export the csv files using the export button on the Dashboard sheet.</t>
  </si>
  <si>
    <t>Minor updates in documentation. Empty corrected energy balance.</t>
  </si>
  <si>
    <t>Update checks. Improve documentation.</t>
  </si>
  <si>
    <t>Dataflow Chemical industry analysis</t>
  </si>
  <si>
    <t>Energetic final consumption of 'Other carriers' should be zero.</t>
  </si>
  <si>
    <t>Here one can see the technological specifications used in the ETM. These values are currently NOT used in this analysis, because output from burner is only used for one application. The technical specifications are given for informative purposes.</t>
  </si>
  <si>
    <t>Coal-fired heater</t>
  </si>
  <si>
    <t>Oil-fired heater</t>
  </si>
  <si>
    <t>Biomass-fired heater</t>
  </si>
  <si>
    <t>Gas-fired heater</t>
  </si>
  <si>
    <t>The industry sector in the ETM consists of a Metal industry sub-sector, a Chemical industry sub-sector and an Other industry sub-sector. The goal of this analysis is to calculate the energy use in the Chemical industry sub-sector and export it to the Industry analysis. Currently, the energy use (both energetic and non-energetic) is obtained completely from the energy balance. Therefore no country specific assumptions are required. The energy use in the Chemical industry sub-sector is used in the Industry analysis to calculate the energy use in the Other industry sub-sector.</t>
  </si>
  <si>
    <t>IEA carriers that are aggregated in the category Coal gas cannot be used in the ETM. Final consumption of this carrier will not be modeled in the ETM.</t>
  </si>
  <si>
    <t>There are currently no country specific assumptions needed for the Chemical industry. The energy use in the Chemical industry is obtained from the energy balance. The final consumption of coal gas and other carriers is not included in the ETM. Non-zero final consumption will therefore be ignored.</t>
  </si>
  <si>
    <t>Overview of energetic and non-energetic final consumption in the Chemical industry. This data is exported to the Industry analysis using the purple export_to_industry_analysis sheet. The 'Cokes' column is included to ensure compatability with the Industry analysis. Cokes is not considered as seperate carrier, but aggregated in coal in this analysis.</t>
  </si>
  <si>
    <t>In this sheet the carriers from the energy balance are aggregated into the carriers that the ETM uses in the chemical sector. See "Assumptions" for a detailed description of aggregation. Note that for Transformation consumption is represented by negative values and production by positive values. In case of Total final consumption and Non-energy use, positive values indicate consumption! The 'Cokes' column is included to ensure compatability with the Industry analysis. Cokes is not considered as seperate carrier, but aggregated in coal in this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</si>
</sst>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409]mmmm\ d\,\ yyyy;@"/>
  </numFmts>
  <fonts count="25" x14ac:knownFonts="1">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scheme val="minor"/>
    </font>
    <font>
      <b/>
      <sz val="11"/>
      <color rgb="FF000000"/>
      <name val="Calibri"/>
      <family val="2"/>
      <scheme val="minor"/>
    </font>
    <font>
      <i/>
      <sz val="12"/>
      <color theme="1"/>
      <name val="Calibri"/>
      <scheme val="minor"/>
    </font>
    <font>
      <sz val="12"/>
      <name val="Calibri"/>
      <scheme val="minor"/>
    </font>
    <font>
      <u/>
      <sz val="12"/>
      <color theme="1"/>
      <name val="Calibri"/>
      <scheme val="minor"/>
    </font>
    <font>
      <sz val="12"/>
      <color rgb="FF000000"/>
      <name val="Calibri"/>
      <family val="2"/>
      <scheme val="minor"/>
    </font>
    <font>
      <u/>
      <sz val="12"/>
      <name val="Calibri"/>
      <scheme val="minor"/>
    </font>
    <font>
      <u/>
      <sz val="12"/>
      <color theme="10"/>
      <name val="Calibri"/>
      <family val="2"/>
      <scheme val="minor"/>
    </font>
    <font>
      <u/>
      <sz val="12"/>
      <color theme="11"/>
      <name val="Calibri"/>
      <family val="2"/>
      <scheme val="minor"/>
    </font>
    <font>
      <b/>
      <sz val="12"/>
      <name val="Calibri"/>
      <family val="2"/>
      <scheme val="minor"/>
    </font>
    <font>
      <sz val="24"/>
      <color theme="1"/>
      <name val="Calibri"/>
      <scheme val="minor"/>
    </font>
    <font>
      <b/>
      <sz val="18"/>
      <color theme="1"/>
      <name val="Calibri"/>
      <scheme val="minor"/>
    </font>
    <font>
      <sz val="9"/>
      <color indexed="81"/>
      <name val="Arial"/>
    </font>
    <font>
      <sz val="8"/>
      <name val="Calibri"/>
      <family val="2"/>
      <scheme val="minor"/>
    </font>
    <font>
      <u/>
      <sz val="12"/>
      <color rgb="FFFF0000"/>
      <name val="Calibri"/>
      <scheme val="minor"/>
    </font>
    <font>
      <b/>
      <sz val="12"/>
      <color rgb="FFFF0000"/>
      <name val="Calibri"/>
      <scheme val="minor"/>
    </font>
    <font>
      <sz val="12"/>
      <color rgb="FF000000"/>
      <name val="Lucida Grande"/>
    </font>
    <font>
      <sz val="12"/>
      <color theme="0" tint="-0.499984740745262"/>
      <name val="Calibri"/>
      <scheme val="minor"/>
    </font>
    <font>
      <b/>
      <sz val="12"/>
      <color theme="0" tint="-0.499984740745262"/>
      <name val="Calibri"/>
      <scheme val="minor"/>
    </font>
    <font>
      <i/>
      <sz val="12"/>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theme="6" tint="0.39997558519241921"/>
        <bgColor indexed="64"/>
      </patternFill>
    </fill>
    <fill>
      <patternFill patternType="solid">
        <fgColor theme="8" tint="0.79998168889431442"/>
        <bgColor indexed="64"/>
      </patternFill>
    </fill>
    <fill>
      <patternFill patternType="solid">
        <fgColor theme="9"/>
        <bgColor indexed="64"/>
      </patternFill>
    </fill>
    <fill>
      <patternFill patternType="solid">
        <fgColor rgb="FFFF0000"/>
        <bgColor indexed="64"/>
      </patternFill>
    </fill>
  </fills>
  <borders count="4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diagonal/>
    </border>
    <border>
      <left style="thin">
        <color auto="1"/>
      </left>
      <right/>
      <top/>
      <bottom style="medium">
        <color auto="1"/>
      </bottom>
      <diagonal/>
    </border>
    <border>
      <left/>
      <right style="thin">
        <color auto="1"/>
      </right>
      <top style="medium">
        <color auto="1"/>
      </top>
      <bottom/>
      <diagonal/>
    </border>
    <border>
      <left/>
      <right style="thin">
        <color auto="1"/>
      </right>
      <top/>
      <bottom style="medium">
        <color auto="1"/>
      </bottom>
      <diagonal/>
    </border>
    <border>
      <left style="thin">
        <color auto="1"/>
      </left>
      <right style="medium">
        <color auto="1"/>
      </right>
      <top/>
      <bottom style="medium">
        <color auto="1"/>
      </bottom>
      <diagonal/>
    </border>
    <border>
      <left style="thin">
        <color auto="1"/>
      </left>
      <right style="medium">
        <color auto="1"/>
      </right>
      <top/>
      <bottom style="thin">
        <color auto="1"/>
      </bottom>
      <diagonal/>
    </border>
  </borders>
  <cellStyleXfs count="1589">
    <xf numFmtId="0" fontId="0" fillId="0" borderId="0"/>
    <xf numFmtId="9" fontId="2"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9" fontId="1"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311">
    <xf numFmtId="0" fontId="0" fillId="0" borderId="0" xfId="0"/>
    <xf numFmtId="0" fontId="0" fillId="2" borderId="0" xfId="0" applyFill="1"/>
    <xf numFmtId="0" fontId="5" fillId="2" borderId="0" xfId="0" applyFont="1" applyFill="1"/>
    <xf numFmtId="0" fontId="4" fillId="2" borderId="1" xfId="0" applyFont="1" applyFill="1" applyBorder="1"/>
    <xf numFmtId="0" fontId="0" fillId="2" borderId="2" xfId="0" applyFill="1" applyBorder="1"/>
    <xf numFmtId="0" fontId="0" fillId="2" borderId="3" xfId="0" applyFill="1" applyBorder="1"/>
    <xf numFmtId="0" fontId="6" fillId="3" borderId="4" xfId="0" applyFont="1" applyFill="1" applyBorder="1" applyAlignment="1">
      <alignment vertical="center"/>
    </xf>
    <xf numFmtId="0" fontId="0" fillId="2" borderId="5" xfId="0" applyFill="1" applyBorder="1"/>
    <xf numFmtId="0" fontId="0" fillId="2" borderId="0" xfId="0" applyFill="1" applyBorder="1"/>
    <xf numFmtId="0" fontId="6" fillId="3" borderId="6" xfId="0" applyFont="1" applyFill="1" applyBorder="1" applyAlignment="1">
      <alignment vertical="center"/>
    </xf>
    <xf numFmtId="0" fontId="0" fillId="2" borderId="7" xfId="0" applyFill="1" applyBorder="1"/>
    <xf numFmtId="0" fontId="0" fillId="2" borderId="8" xfId="0" applyFill="1" applyBorder="1"/>
    <xf numFmtId="0" fontId="6" fillId="3" borderId="1" xfId="0" applyFont="1" applyFill="1" applyBorder="1" applyAlignment="1">
      <alignment vertical="center"/>
    </xf>
    <xf numFmtId="0" fontId="4" fillId="2" borderId="2" xfId="0" applyFont="1" applyFill="1" applyBorder="1"/>
    <xf numFmtId="0" fontId="4" fillId="2" borderId="0" xfId="0" applyFont="1" applyFill="1" applyBorder="1"/>
    <xf numFmtId="0" fontId="0" fillId="2" borderId="4" xfId="0" applyFill="1" applyBorder="1"/>
    <xf numFmtId="0" fontId="0" fillId="2" borderId="6" xfId="0" applyFill="1" applyBorder="1"/>
    <xf numFmtId="0" fontId="4" fillId="2" borderId="4" xfId="0" applyFont="1" applyFill="1" applyBorder="1"/>
    <xf numFmtId="0" fontId="7"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2" borderId="0" xfId="0" applyNumberFormat="1" applyFill="1" applyBorder="1" applyAlignment="1">
      <alignment horizontal="left"/>
    </xf>
    <xf numFmtId="0" fontId="4" fillId="2" borderId="10" xfId="0" applyFont="1" applyFill="1" applyBorder="1"/>
    <xf numFmtId="0" fontId="0" fillId="2" borderId="12" xfId="0" applyFill="1" applyBorder="1"/>
    <xf numFmtId="0" fontId="0" fillId="2" borderId="13" xfId="0" applyFill="1" applyBorder="1"/>
    <xf numFmtId="0" fontId="0" fillId="2" borderId="14" xfId="0" applyFill="1" applyBorder="1"/>
    <xf numFmtId="0" fontId="4" fillId="2" borderId="15" xfId="0" applyFont="1" applyFill="1" applyBorder="1"/>
    <xf numFmtId="0" fontId="4" fillId="0" borderId="16" xfId="0" applyFont="1" applyFill="1" applyBorder="1"/>
    <xf numFmtId="0" fontId="4" fillId="2" borderId="13" xfId="0" applyFont="1" applyFill="1" applyBorder="1"/>
    <xf numFmtId="0" fontId="4" fillId="2" borderId="14" xfId="0" applyFont="1" applyFill="1" applyBorder="1"/>
    <xf numFmtId="0" fontId="9" fillId="2" borderId="13" xfId="0" applyFont="1" applyFill="1" applyBorder="1"/>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16" xfId="0" applyFill="1" applyBorder="1"/>
    <xf numFmtId="0" fontId="0" fillId="2" borderId="17" xfId="0" applyFill="1" applyBorder="1"/>
    <xf numFmtId="0" fontId="9" fillId="2" borderId="20" xfId="0" applyFont="1" applyFill="1" applyBorder="1"/>
    <xf numFmtId="0" fontId="11" fillId="2" borderId="13" xfId="0" applyFont="1" applyFill="1" applyBorder="1"/>
    <xf numFmtId="0" fontId="0" fillId="0" borderId="19" xfId="0" applyFill="1" applyBorder="1"/>
    <xf numFmtId="0" fontId="4" fillId="0" borderId="1" xfId="0" applyFont="1" applyBorder="1"/>
    <xf numFmtId="0" fontId="0" fillId="2" borderId="11" xfId="0" applyFill="1" applyBorder="1"/>
    <xf numFmtId="0" fontId="4" fillId="2" borderId="21" xfId="0" applyFont="1" applyFill="1" applyBorder="1"/>
    <xf numFmtId="0" fontId="0" fillId="2" borderId="22" xfId="0" applyFill="1" applyBorder="1"/>
    <xf numFmtId="0" fontId="0" fillId="2" borderId="21" xfId="0" applyFill="1" applyBorder="1"/>
    <xf numFmtId="0" fontId="4" fillId="2" borderId="22" xfId="0" applyFont="1" applyFill="1" applyBorder="1"/>
    <xf numFmtId="0" fontId="0" fillId="2" borderId="22" xfId="0" applyFont="1" applyFill="1" applyBorder="1"/>
    <xf numFmtId="0" fontId="0" fillId="2" borderId="13" xfId="0" applyFont="1" applyFill="1" applyBorder="1"/>
    <xf numFmtId="0" fontId="0" fillId="2" borderId="0" xfId="0" applyFill="1" applyBorder="1" applyAlignment="1">
      <alignment wrapText="1"/>
    </xf>
    <xf numFmtId="0" fontId="0" fillId="2" borderId="0" xfId="0" applyFill="1" applyBorder="1" applyAlignment="1">
      <alignment vertical="top" wrapText="1"/>
    </xf>
    <xf numFmtId="0" fontId="0" fillId="2" borderId="18" xfId="0" applyFill="1" applyBorder="1"/>
    <xf numFmtId="0" fontId="0" fillId="2" borderId="19" xfId="0" applyFill="1" applyBorder="1"/>
    <xf numFmtId="0" fontId="4" fillId="2" borderId="0" xfId="0" applyFont="1" applyFill="1"/>
    <xf numFmtId="0" fontId="4" fillId="2" borderId="42" xfId="0" applyFont="1" applyFill="1" applyBorder="1"/>
    <xf numFmtId="0" fontId="15" fillId="2" borderId="0" xfId="0" applyFont="1" applyFill="1" applyAlignment="1">
      <alignment vertical="center"/>
    </xf>
    <xf numFmtId="0" fontId="15" fillId="2" borderId="0" xfId="0" applyFont="1" applyFill="1" applyAlignment="1">
      <alignment horizontal="center" vertical="center"/>
    </xf>
    <xf numFmtId="0" fontId="0" fillId="2" borderId="0" xfId="0" applyFont="1" applyFill="1" applyAlignment="1">
      <alignment horizontal="left" vertical="center"/>
    </xf>
    <xf numFmtId="0" fontId="5" fillId="2" borderId="0" xfId="0" applyFont="1" applyFill="1" applyAlignment="1">
      <alignment vertical="center"/>
    </xf>
    <xf numFmtId="0" fontId="4" fillId="2" borderId="1" xfId="0" applyFont="1" applyFill="1" applyBorder="1" applyAlignment="1">
      <alignment vertical="center"/>
    </xf>
    <xf numFmtId="0" fontId="15" fillId="2" borderId="2" xfId="0" applyFont="1" applyFill="1" applyBorder="1" applyAlignment="1">
      <alignment vertical="center"/>
    </xf>
    <xf numFmtId="0" fontId="15" fillId="2" borderId="3" xfId="0" applyFont="1" applyFill="1" applyBorder="1" applyAlignment="1">
      <alignment vertical="center"/>
    </xf>
    <xf numFmtId="0" fontId="0" fillId="2" borderId="6" xfId="0" applyFont="1" applyFill="1" applyBorder="1" applyAlignment="1">
      <alignment horizontal="left" vertical="top"/>
    </xf>
    <xf numFmtId="0" fontId="15" fillId="2" borderId="7" xfId="0" applyFont="1" applyFill="1" applyBorder="1" applyAlignment="1">
      <alignment vertical="center"/>
    </xf>
    <xf numFmtId="0" fontId="15" fillId="2" borderId="8" xfId="0" applyFont="1" applyFill="1" applyBorder="1" applyAlignment="1">
      <alignment vertical="center"/>
    </xf>
    <xf numFmtId="0" fontId="0" fillId="7" borderId="0" xfId="0" applyFill="1" applyBorder="1"/>
    <xf numFmtId="0" fontId="8" fillId="0" borderId="0" xfId="0" applyFont="1" applyBorder="1" applyAlignment="1">
      <alignment horizontal="left" vertical="top" wrapText="1"/>
    </xf>
    <xf numFmtId="0" fontId="14" fillId="2" borderId="42" xfId="0" applyFont="1" applyFill="1" applyBorder="1"/>
    <xf numFmtId="0" fontId="14" fillId="2" borderId="22" xfId="0" applyFont="1" applyFill="1" applyBorder="1"/>
    <xf numFmtId="0" fontId="16" fillId="2" borderId="0" xfId="0" applyFont="1" applyFill="1" applyAlignment="1">
      <alignment horizontal="left" vertical="center"/>
    </xf>
    <xf numFmtId="0" fontId="0" fillId="2" borderId="19" xfId="0" applyFill="1" applyBorder="1" applyAlignment="1">
      <alignment vertical="top"/>
    </xf>
    <xf numFmtId="0" fontId="4" fillId="2" borderId="16" xfId="0" applyFont="1" applyFill="1" applyBorder="1"/>
    <xf numFmtId="0" fontId="8" fillId="0" borderId="14" xfId="0" applyFont="1" applyFill="1" applyBorder="1"/>
    <xf numFmtId="0" fontId="9" fillId="2" borderId="15" xfId="0" applyFont="1" applyFill="1" applyBorder="1"/>
    <xf numFmtId="0" fontId="0" fillId="0" borderId="41" xfId="0" applyFill="1" applyBorder="1"/>
    <xf numFmtId="0" fontId="4" fillId="2" borderId="40" xfId="0" applyFont="1" applyFill="1" applyBorder="1"/>
    <xf numFmtId="0" fontId="0" fillId="9" borderId="0" xfId="0" applyFill="1" applyBorder="1"/>
    <xf numFmtId="0" fontId="0" fillId="8" borderId="0" xfId="0" applyFill="1" applyBorder="1"/>
    <xf numFmtId="0" fontId="0" fillId="6" borderId="0" xfId="0" applyFill="1" applyBorder="1"/>
    <xf numFmtId="0" fontId="0" fillId="10" borderId="0" xfId="0" applyFill="1" applyBorder="1"/>
    <xf numFmtId="165" fontId="0" fillId="2" borderId="0" xfId="1" applyNumberFormat="1" applyFont="1" applyFill="1" applyBorder="1"/>
    <xf numFmtId="166" fontId="0" fillId="2" borderId="0" xfId="0" applyNumberFormat="1" applyFill="1" applyBorder="1" applyAlignment="1">
      <alignment horizontal="left"/>
    </xf>
    <xf numFmtId="166" fontId="10" fillId="0" borderId="4" xfId="0" applyNumberFormat="1" applyFont="1" applyFill="1" applyBorder="1" applyAlignment="1">
      <alignment horizontal="left" vertical="center"/>
    </xf>
    <xf numFmtId="0" fontId="8" fillId="9" borderId="24" xfId="0" applyFont="1" applyFill="1" applyBorder="1" applyAlignment="1">
      <alignment vertical="center"/>
    </xf>
    <xf numFmtId="0" fontId="8" fillId="4" borderId="24" xfId="0" applyFont="1" applyFill="1" applyBorder="1" applyAlignment="1">
      <alignment vertical="center"/>
    </xf>
    <xf numFmtId="0" fontId="8" fillId="8" borderId="24" xfId="0" applyFont="1" applyFill="1" applyBorder="1" applyAlignment="1">
      <alignment vertical="center"/>
    </xf>
    <xf numFmtId="0" fontId="5" fillId="2" borderId="0" xfId="0" applyFont="1" applyFill="1" applyBorder="1"/>
    <xf numFmtId="0" fontId="8" fillId="2" borderId="0" xfId="0" applyFont="1" applyFill="1"/>
    <xf numFmtId="0" fontId="19" fillId="2" borderId="13" xfId="0" applyFont="1" applyFill="1" applyBorder="1"/>
    <xf numFmtId="0" fontId="3" fillId="2" borderId="13" xfId="0" applyFont="1" applyFill="1" applyBorder="1" applyAlignment="1">
      <alignment vertical="top"/>
    </xf>
    <xf numFmtId="0" fontId="3" fillId="2" borderId="17" xfId="0" applyFont="1" applyFill="1" applyBorder="1"/>
    <xf numFmtId="0" fontId="3" fillId="2" borderId="18" xfId="0" applyFont="1" applyFill="1" applyBorder="1"/>
    <xf numFmtId="0" fontId="3" fillId="2" borderId="19" xfId="0" applyFont="1" applyFill="1" applyBorder="1"/>
    <xf numFmtId="0" fontId="4" fillId="2" borderId="12" xfId="0" applyFont="1" applyFill="1" applyBorder="1"/>
    <xf numFmtId="0" fontId="3" fillId="2" borderId="0" xfId="0" applyFont="1" applyFill="1"/>
    <xf numFmtId="2" fontId="0" fillId="2" borderId="0" xfId="0" applyNumberFormat="1" applyFill="1"/>
    <xf numFmtId="0" fontId="4" fillId="2" borderId="15" xfId="0" applyFont="1" applyFill="1" applyBorder="1" applyAlignment="1">
      <alignment vertical="top" wrapText="1"/>
    </xf>
    <xf numFmtId="0" fontId="4" fillId="2" borderId="7" xfId="0" applyFont="1" applyFill="1" applyBorder="1" applyAlignment="1">
      <alignment vertical="top" wrapText="1"/>
    </xf>
    <xf numFmtId="165" fontId="0" fillId="2" borderId="18" xfId="1" applyNumberFormat="1" applyFont="1" applyFill="1" applyBorder="1"/>
    <xf numFmtId="0" fontId="0" fillId="2" borderId="0" xfId="0" applyNumberFormat="1" applyFill="1" applyBorder="1" applyAlignment="1">
      <alignment horizontal="left"/>
    </xf>
    <xf numFmtId="0" fontId="8" fillId="10" borderId="24" xfId="0" applyFont="1" applyFill="1" applyBorder="1" applyAlignment="1">
      <alignment vertical="center"/>
    </xf>
    <xf numFmtId="0" fontId="8" fillId="5" borderId="24" xfId="0" applyFont="1" applyFill="1" applyBorder="1" applyAlignment="1">
      <alignment vertical="center"/>
    </xf>
    <xf numFmtId="0" fontId="8" fillId="7" borderId="24" xfId="0" applyFont="1" applyFill="1" applyBorder="1" applyAlignment="1">
      <alignment vertical="center"/>
    </xf>
    <xf numFmtId="164" fontId="14" fillId="2" borderId="18" xfId="0" applyNumberFormat="1" applyFont="1" applyFill="1" applyBorder="1" applyAlignment="1">
      <alignment vertical="top" wrapText="1"/>
    </xf>
    <xf numFmtId="164" fontId="14" fillId="2" borderId="19" xfId="0" applyNumberFormat="1" applyFont="1" applyFill="1" applyBorder="1" applyAlignment="1">
      <alignment vertical="top" wrapText="1"/>
    </xf>
    <xf numFmtId="164" fontId="4" fillId="2" borderId="43" xfId="0" applyNumberFormat="1" applyFont="1" applyFill="1" applyBorder="1"/>
    <xf numFmtId="164" fontId="4" fillId="2" borderId="11" xfId="0" applyNumberFormat="1" applyFont="1" applyFill="1" applyBorder="1"/>
    <xf numFmtId="164" fontId="0" fillId="2" borderId="11" xfId="0" applyNumberFormat="1" applyFill="1" applyBorder="1"/>
    <xf numFmtId="164" fontId="0" fillId="2" borderId="34" xfId="0" applyNumberFormat="1" applyFill="1" applyBorder="1"/>
    <xf numFmtId="164" fontId="0" fillId="2" borderId="0" xfId="0" applyNumberFormat="1" applyFill="1" applyBorder="1"/>
    <xf numFmtId="164" fontId="8" fillId="2" borderId="34" xfId="0" applyNumberFormat="1" applyFont="1" applyFill="1" applyBorder="1" applyAlignment="1">
      <alignment wrapText="1"/>
    </xf>
    <xf numFmtId="164" fontId="11" fillId="2" borderId="34" xfId="0" applyNumberFormat="1" applyFont="1" applyFill="1" applyBorder="1" applyAlignment="1">
      <alignment wrapText="1"/>
    </xf>
    <xf numFmtId="164" fontId="14" fillId="2" borderId="11" xfId="0" applyNumberFormat="1" applyFont="1" applyFill="1" applyBorder="1"/>
    <xf numFmtId="164" fontId="8" fillId="2" borderId="11" xfId="0" applyNumberFormat="1" applyFont="1" applyFill="1" applyBorder="1"/>
    <xf numFmtId="164" fontId="8" fillId="2" borderId="12" xfId="0" applyNumberFormat="1" applyFont="1" applyFill="1" applyBorder="1"/>
    <xf numFmtId="164" fontId="8" fillId="2" borderId="0" xfId="0" applyNumberFormat="1" applyFont="1" applyFill="1" applyBorder="1"/>
    <xf numFmtId="164" fontId="8" fillId="2" borderId="14" xfId="0" applyNumberFormat="1" applyFont="1" applyFill="1" applyBorder="1"/>
    <xf numFmtId="164" fontId="14" fillId="0" borderId="7" xfId="0" applyNumberFormat="1" applyFont="1" applyFill="1" applyBorder="1" applyAlignment="1">
      <alignment vertical="top" wrapText="1"/>
    </xf>
    <xf numFmtId="164" fontId="14" fillId="2" borderId="0" xfId="0" applyNumberFormat="1" applyFont="1" applyFill="1" applyBorder="1" applyAlignment="1">
      <alignment vertical="top" wrapText="1"/>
    </xf>
    <xf numFmtId="164" fontId="8" fillId="2" borderId="39" xfId="0" applyNumberFormat="1" applyFont="1" applyFill="1" applyBorder="1"/>
    <xf numFmtId="164" fontId="20" fillId="2" borderId="26" xfId="0" applyNumberFormat="1" applyFont="1" applyFill="1" applyBorder="1" applyAlignment="1">
      <alignment vertical="top" wrapText="1"/>
    </xf>
    <xf numFmtId="0" fontId="0" fillId="2" borderId="0" xfId="0" applyFill="1" applyAlignment="1">
      <alignment vertical="center"/>
    </xf>
    <xf numFmtId="0" fontId="4" fillId="2" borderId="3" xfId="0" applyFont="1" applyFill="1" applyBorder="1" applyAlignment="1">
      <alignment vertical="center"/>
    </xf>
    <xf numFmtId="0" fontId="0" fillId="0" borderId="0" xfId="0" applyFont="1" applyFill="1" applyBorder="1" applyAlignment="1">
      <alignment vertical="center"/>
    </xf>
    <xf numFmtId="2" fontId="0" fillId="0" borderId="5" xfId="0" applyNumberFormat="1" applyFont="1" applyFill="1" applyBorder="1" applyAlignment="1">
      <alignment vertical="center"/>
    </xf>
    <xf numFmtId="166" fontId="0" fillId="0" borderId="4" xfId="0" applyNumberFormat="1" applyFill="1" applyBorder="1" applyAlignment="1">
      <alignment horizontal="left" vertical="center"/>
    </xf>
    <xf numFmtId="0" fontId="0" fillId="0" borderId="0" xfId="0" applyFill="1" applyBorder="1" applyAlignment="1">
      <alignment vertical="center"/>
    </xf>
    <xf numFmtId="0" fontId="0" fillId="0" borderId="0" xfId="0" applyFill="1" applyBorder="1" applyAlignment="1">
      <alignment vertical="center" wrapText="1"/>
    </xf>
    <xf numFmtId="0" fontId="8" fillId="2" borderId="21" xfId="0" applyFont="1" applyFill="1" applyBorder="1" applyAlignment="1">
      <alignment horizontal="left" vertical="top" wrapText="1"/>
    </xf>
    <xf numFmtId="0" fontId="8" fillId="2" borderId="22" xfId="0" applyFont="1" applyFill="1" applyBorder="1" applyAlignment="1">
      <alignment vertical="top" wrapText="1"/>
    </xf>
    <xf numFmtId="0" fontId="8" fillId="2" borderId="21" xfId="0" applyFont="1" applyFill="1" applyBorder="1" applyAlignment="1">
      <alignment vertical="top" wrapText="1"/>
    </xf>
    <xf numFmtId="0" fontId="0" fillId="0" borderId="0" xfId="0" applyFont="1" applyFill="1" applyBorder="1" applyAlignment="1">
      <alignment vertical="center" wrapText="1"/>
    </xf>
    <xf numFmtId="1" fontId="4" fillId="2" borderId="0" xfId="1" applyNumberFormat="1" applyFont="1" applyFill="1" applyBorder="1"/>
    <xf numFmtId="1" fontId="14" fillId="2" borderId="0" xfId="1" applyNumberFormat="1" applyFont="1" applyFill="1" applyBorder="1"/>
    <xf numFmtId="2" fontId="0" fillId="0" borderId="5" xfId="0" applyNumberFormat="1" applyFill="1" applyBorder="1" applyAlignment="1">
      <alignment vertical="center"/>
    </xf>
    <xf numFmtId="164" fontId="14" fillId="0" borderId="16" xfId="0" applyNumberFormat="1" applyFont="1" applyFill="1" applyBorder="1" applyAlignment="1">
      <alignment vertical="top" wrapText="1"/>
    </xf>
    <xf numFmtId="164" fontId="14" fillId="2" borderId="14" xfId="0" applyNumberFormat="1" applyFont="1" applyFill="1" applyBorder="1" applyAlignment="1">
      <alignment vertical="top" wrapText="1"/>
    </xf>
    <xf numFmtId="164" fontId="8" fillId="2" borderId="13" xfId="0" applyNumberFormat="1" applyFont="1" applyFill="1" applyBorder="1"/>
    <xf numFmtId="164" fontId="14" fillId="2" borderId="15" xfId="0" applyNumberFormat="1" applyFont="1" applyFill="1" applyBorder="1" applyAlignment="1">
      <alignment vertical="top" wrapText="1"/>
    </xf>
    <xf numFmtId="164" fontId="11" fillId="2" borderId="13" xfId="0" applyNumberFormat="1" applyFont="1" applyFill="1" applyBorder="1"/>
    <xf numFmtId="164" fontId="8" fillId="2" borderId="13" xfId="0" applyNumberFormat="1" applyFont="1" applyFill="1" applyBorder="1" applyAlignment="1">
      <alignment wrapText="1"/>
    </xf>
    <xf numFmtId="164" fontId="11" fillId="2" borderId="13" xfId="0" applyNumberFormat="1" applyFont="1" applyFill="1" applyBorder="1" applyAlignment="1">
      <alignment wrapText="1"/>
    </xf>
    <xf numFmtId="164" fontId="8" fillId="2" borderId="13" xfId="0" applyNumberFormat="1" applyFont="1" applyFill="1" applyBorder="1" applyAlignment="1">
      <alignment horizontal="left" wrapText="1" indent="1"/>
    </xf>
    <xf numFmtId="164" fontId="8" fillId="2" borderId="17" xfId="0" applyNumberFormat="1" applyFont="1" applyFill="1" applyBorder="1"/>
    <xf numFmtId="164" fontId="14" fillId="2" borderId="10" xfId="0" applyNumberFormat="1" applyFont="1" applyFill="1" applyBorder="1"/>
    <xf numFmtId="164" fontId="14" fillId="2" borderId="45" xfId="0" applyNumberFormat="1" applyFont="1" applyFill="1" applyBorder="1"/>
    <xf numFmtId="164" fontId="8" fillId="2" borderId="5" xfId="0" applyNumberFormat="1" applyFont="1" applyFill="1" applyBorder="1"/>
    <xf numFmtId="164" fontId="14" fillId="2" borderId="8" xfId="0" applyNumberFormat="1" applyFont="1" applyFill="1" applyBorder="1" applyAlignment="1">
      <alignment vertical="top" wrapText="1"/>
    </xf>
    <xf numFmtId="164" fontId="11" fillId="2" borderId="5" xfId="0" applyNumberFormat="1" applyFont="1" applyFill="1" applyBorder="1"/>
    <xf numFmtId="164" fontId="8" fillId="2" borderId="5" xfId="0" applyNumberFormat="1" applyFont="1" applyFill="1" applyBorder="1" applyAlignment="1">
      <alignment wrapText="1"/>
    </xf>
    <xf numFmtId="164" fontId="11" fillId="2" borderId="5" xfId="0" applyNumberFormat="1" applyFont="1" applyFill="1" applyBorder="1" applyAlignment="1">
      <alignment wrapText="1"/>
    </xf>
    <xf numFmtId="164" fontId="8" fillId="2" borderId="5" xfId="0" applyNumberFormat="1" applyFont="1" applyFill="1" applyBorder="1" applyAlignment="1">
      <alignment horizontal="left" wrapText="1" indent="1"/>
    </xf>
    <xf numFmtId="164" fontId="8" fillId="2" borderId="46" xfId="0" applyNumberFormat="1" applyFont="1" applyFill="1" applyBorder="1"/>
    <xf numFmtId="0" fontId="8" fillId="0" borderId="24" xfId="0" applyFont="1" applyFill="1" applyBorder="1" applyAlignment="1">
      <alignment vertical="center" wrapText="1"/>
    </xf>
    <xf numFmtId="0" fontId="8" fillId="0" borderId="5" xfId="0" applyFont="1" applyFill="1" applyBorder="1" applyAlignment="1">
      <alignment vertical="center" wrapText="1"/>
    </xf>
    <xf numFmtId="0" fontId="0" fillId="0" borderId="24" xfId="0" applyFill="1" applyBorder="1" applyAlignment="1">
      <alignment vertical="center" wrapText="1"/>
    </xf>
    <xf numFmtId="0" fontId="8" fillId="0" borderId="24" xfId="0" applyFont="1" applyFill="1" applyBorder="1" applyAlignment="1">
      <alignment horizontal="left" vertical="center" wrapText="1"/>
    </xf>
    <xf numFmtId="0" fontId="0" fillId="2" borderId="0" xfId="0" applyFill="1" applyBorder="1" applyAlignment="1">
      <alignment horizontal="left" vertical="top" wrapText="1"/>
    </xf>
    <xf numFmtId="2" fontId="4" fillId="2" borderId="3" xfId="0" applyNumberFormat="1" applyFont="1" applyFill="1" applyBorder="1"/>
    <xf numFmtId="2" fontId="4" fillId="2" borderId="5" xfId="0" applyNumberFormat="1" applyFont="1" applyFill="1" applyBorder="1"/>
    <xf numFmtId="2" fontId="0" fillId="2" borderId="8" xfId="0" applyNumberFormat="1" applyFill="1" applyBorder="1"/>
    <xf numFmtId="164" fontId="14" fillId="0" borderId="7" xfId="0" applyNumberFormat="1" applyFont="1" applyBorder="1" applyAlignment="1">
      <alignment vertical="top" wrapText="1"/>
    </xf>
    <xf numFmtId="164" fontId="14" fillId="0" borderId="16" xfId="0" applyNumberFormat="1" applyFont="1" applyBorder="1" applyAlignment="1">
      <alignment vertical="top" wrapText="1"/>
    </xf>
    <xf numFmtId="0" fontId="4" fillId="2" borderId="0" xfId="0" applyFont="1" applyFill="1" applyBorder="1" applyAlignment="1">
      <alignment horizontal="center"/>
    </xf>
    <xf numFmtId="0" fontId="0" fillId="2" borderId="0" xfId="0" applyFill="1" applyBorder="1" applyAlignment="1">
      <alignment horizontal="center"/>
    </xf>
    <xf numFmtId="0" fontId="0" fillId="2" borderId="18" xfId="0" applyFill="1" applyBorder="1" applyAlignment="1">
      <alignment horizontal="center"/>
    </xf>
    <xf numFmtId="0" fontId="0" fillId="2" borderId="7" xfId="0" applyFill="1" applyBorder="1" applyAlignment="1">
      <alignment horizontal="center"/>
    </xf>
    <xf numFmtId="0" fontId="3" fillId="2" borderId="0" xfId="0" applyFont="1" applyFill="1" applyBorder="1"/>
    <xf numFmtId="0" fontId="0" fillId="2" borderId="0" xfId="0" applyFont="1" applyFill="1" applyBorder="1"/>
    <xf numFmtId="0" fontId="3" fillId="2" borderId="21" xfId="0" applyFont="1" applyFill="1" applyBorder="1"/>
    <xf numFmtId="0" fontId="0" fillId="2" borderId="44" xfId="0" applyFill="1" applyBorder="1"/>
    <xf numFmtId="3" fontId="8" fillId="0" borderId="0" xfId="0" applyNumberFormat="1" applyFont="1" applyFill="1" applyBorder="1" applyAlignment="1">
      <alignment vertical="top" wrapText="1"/>
    </xf>
    <xf numFmtId="3" fontId="8" fillId="0" borderId="14" xfId="0" applyNumberFormat="1" applyFont="1" applyFill="1" applyBorder="1" applyAlignment="1">
      <alignment vertical="top" wrapText="1"/>
    </xf>
    <xf numFmtId="3" fontId="8" fillId="2" borderId="0" xfId="0" applyNumberFormat="1" applyFont="1" applyFill="1" applyBorder="1" applyAlignment="1">
      <alignment vertical="top" wrapText="1"/>
    </xf>
    <xf numFmtId="3" fontId="8" fillId="2" borderId="14" xfId="0" applyNumberFormat="1" applyFont="1" applyFill="1" applyBorder="1" applyAlignment="1">
      <alignment vertical="top" wrapText="1"/>
    </xf>
    <xf numFmtId="3" fontId="14" fillId="2" borderId="14" xfId="0" applyNumberFormat="1" applyFont="1" applyFill="1" applyBorder="1" applyAlignment="1">
      <alignment vertical="top" wrapText="1"/>
    </xf>
    <xf numFmtId="3" fontId="4" fillId="2" borderId="0" xfId="0" applyNumberFormat="1" applyFont="1" applyFill="1" applyBorder="1" applyAlignment="1">
      <alignment vertical="top" wrapText="1"/>
    </xf>
    <xf numFmtId="3" fontId="14" fillId="2" borderId="19" xfId="0" applyNumberFormat="1" applyFont="1" applyFill="1" applyBorder="1" applyAlignment="1">
      <alignment vertical="top" wrapText="1"/>
    </xf>
    <xf numFmtId="3" fontId="0" fillId="0" borderId="0" xfId="0" applyNumberFormat="1" applyFont="1" applyFill="1" applyBorder="1" applyAlignment="1">
      <alignment vertical="top" wrapText="1"/>
    </xf>
    <xf numFmtId="3" fontId="0" fillId="2" borderId="0" xfId="0" applyNumberFormat="1" applyFont="1" applyFill="1" applyBorder="1" applyAlignment="1">
      <alignment vertical="top" wrapText="1"/>
    </xf>
    <xf numFmtId="3" fontId="4" fillId="2" borderId="18" xfId="0" applyNumberFormat="1" applyFont="1" applyFill="1" applyBorder="1" applyAlignment="1">
      <alignment vertical="top" wrapText="1"/>
    </xf>
    <xf numFmtId="0" fontId="8" fillId="2" borderId="4" xfId="0" applyFont="1" applyFill="1" applyBorder="1"/>
    <xf numFmtId="3" fontId="0" fillId="0" borderId="29" xfId="0" applyNumberFormat="1" applyFill="1" applyBorder="1"/>
    <xf numFmtId="3" fontId="0" fillId="0" borderId="30" xfId="0" applyNumberFormat="1" applyFill="1" applyBorder="1" applyAlignment="1">
      <alignment vertical="top" wrapText="1"/>
    </xf>
    <xf numFmtId="3" fontId="0" fillId="0" borderId="31" xfId="0" applyNumberFormat="1" applyFill="1" applyBorder="1" applyAlignment="1">
      <alignment vertical="top" wrapText="1"/>
    </xf>
    <xf numFmtId="3" fontId="0" fillId="0" borderId="32" xfId="0" applyNumberFormat="1" applyFill="1" applyBorder="1" applyAlignment="1">
      <alignment vertical="top" wrapText="1"/>
    </xf>
    <xf numFmtId="3" fontId="0" fillId="0" borderId="27" xfId="0" applyNumberFormat="1" applyFill="1" applyBorder="1"/>
    <xf numFmtId="3" fontId="0" fillId="0" borderId="28" xfId="0" applyNumberFormat="1" applyFill="1" applyBorder="1"/>
    <xf numFmtId="3" fontId="0" fillId="0" borderId="24" xfId="0" applyNumberFormat="1" applyFill="1" applyBorder="1"/>
    <xf numFmtId="3" fontId="0" fillId="0" borderId="33" xfId="0" applyNumberFormat="1" applyFill="1" applyBorder="1"/>
    <xf numFmtId="3" fontId="0" fillId="0" borderId="34" xfId="0" applyNumberFormat="1" applyFill="1" applyBorder="1"/>
    <xf numFmtId="3" fontId="0" fillId="0" borderId="0" xfId="0" applyNumberFormat="1" applyFill="1" applyBorder="1"/>
    <xf numFmtId="3" fontId="0" fillId="0" borderId="22" xfId="0" applyNumberFormat="1" applyFill="1" applyBorder="1"/>
    <xf numFmtId="3" fontId="0" fillId="0" borderId="14" xfId="0" applyNumberFormat="1" applyFill="1" applyBorder="1"/>
    <xf numFmtId="3" fontId="0" fillId="0" borderId="35" xfId="0" applyNumberFormat="1" applyFill="1" applyBorder="1"/>
    <xf numFmtId="3" fontId="0" fillId="0" borderId="36" xfId="0" applyNumberFormat="1" applyFill="1" applyBorder="1"/>
    <xf numFmtId="3" fontId="0" fillId="0" borderId="37" xfId="0" applyNumberFormat="1" applyFill="1" applyBorder="1"/>
    <xf numFmtId="3" fontId="0" fillId="0" borderId="38" xfId="0" applyNumberFormat="1" applyFill="1" applyBorder="1"/>
    <xf numFmtId="3" fontId="0" fillId="0" borderId="26" xfId="0" applyNumberFormat="1" applyFill="1" applyBorder="1"/>
    <xf numFmtId="3" fontId="0" fillId="0" borderId="7" xfId="0" applyNumberFormat="1" applyFill="1" applyBorder="1"/>
    <xf numFmtId="3" fontId="0" fillId="0" borderId="21" xfId="0" applyNumberFormat="1" applyFill="1" applyBorder="1"/>
    <xf numFmtId="3" fontId="0" fillId="0" borderId="16" xfId="0" applyNumberFormat="1" applyFill="1" applyBorder="1"/>
    <xf numFmtId="3" fontId="0" fillId="0" borderId="0" xfId="0" applyNumberFormat="1"/>
    <xf numFmtId="3" fontId="0" fillId="0" borderId="4" xfId="0" applyNumberFormat="1" applyBorder="1"/>
    <xf numFmtId="3" fontId="0" fillId="0" borderId="23" xfId="0" applyNumberFormat="1" applyBorder="1"/>
    <xf numFmtId="3" fontId="0" fillId="0" borderId="39" xfId="0" applyNumberFormat="1" applyFill="1" applyBorder="1"/>
    <xf numFmtId="3" fontId="0" fillId="0" borderId="18" xfId="0" applyNumberFormat="1" applyFill="1" applyBorder="1"/>
    <xf numFmtId="3" fontId="0" fillId="0" borderId="25" xfId="0" applyNumberFormat="1" applyFill="1" applyBorder="1"/>
    <xf numFmtId="3" fontId="0" fillId="0" borderId="19" xfId="0" applyNumberFormat="1" applyFill="1" applyBorder="1"/>
    <xf numFmtId="165" fontId="0" fillId="2" borderId="22" xfId="0" applyNumberFormat="1" applyFont="1" applyFill="1" applyBorder="1"/>
    <xf numFmtId="165" fontId="0" fillId="2" borderId="25" xfId="0" applyNumberFormat="1" applyFont="1" applyFill="1" applyBorder="1"/>
    <xf numFmtId="0" fontId="0" fillId="2" borderId="0" xfId="0" applyFill="1" applyBorder="1" applyAlignment="1">
      <alignment horizontal="left"/>
    </xf>
    <xf numFmtId="0" fontId="0" fillId="2" borderId="7" xfId="0" applyFill="1" applyBorder="1" applyAlignment="1">
      <alignment horizontal="left"/>
    </xf>
    <xf numFmtId="0" fontId="22" fillId="2" borderId="0" xfId="0" applyFont="1" applyFill="1"/>
    <xf numFmtId="0" fontId="22" fillId="2" borderId="1" xfId="0" applyFont="1" applyFill="1" applyBorder="1"/>
    <xf numFmtId="0" fontId="22" fillId="2" borderId="3" xfId="0" applyFont="1" applyFill="1" applyBorder="1"/>
    <xf numFmtId="0" fontId="22" fillId="2" borderId="4" xfId="0" applyFont="1" applyFill="1" applyBorder="1"/>
    <xf numFmtId="0" fontId="22" fillId="2" borderId="5" xfId="0" applyFont="1" applyFill="1" applyBorder="1"/>
    <xf numFmtId="0" fontId="22" fillId="2" borderId="4" xfId="0" applyFont="1" applyFill="1" applyBorder="1" applyAlignment="1">
      <alignment wrapText="1"/>
    </xf>
    <xf numFmtId="0" fontId="22" fillId="2" borderId="6" xfId="0" applyFont="1" applyFill="1" applyBorder="1"/>
    <xf numFmtId="1" fontId="22" fillId="2" borderId="8" xfId="0" applyNumberFormat="1" applyFont="1" applyFill="1" applyBorder="1"/>
    <xf numFmtId="0" fontId="23" fillId="2" borderId="6" xfId="0" applyFont="1" applyFill="1" applyBorder="1"/>
    <xf numFmtId="0" fontId="23" fillId="2" borderId="8" xfId="0" applyFont="1" applyFill="1" applyBorder="1"/>
    <xf numFmtId="0" fontId="14" fillId="2" borderId="7" xfId="0" applyFont="1" applyFill="1" applyBorder="1"/>
    <xf numFmtId="164" fontId="8" fillId="2" borderId="15" xfId="0" applyNumberFormat="1" applyFont="1" applyFill="1" applyBorder="1" applyAlignment="1">
      <alignment wrapText="1"/>
    </xf>
    <xf numFmtId="164" fontId="8" fillId="2" borderId="8" xfId="0" applyNumberFormat="1" applyFont="1" applyFill="1" applyBorder="1" applyAlignment="1">
      <alignment wrapText="1"/>
    </xf>
    <xf numFmtId="3" fontId="8" fillId="2" borderId="7" xfId="0" applyNumberFormat="1" applyFont="1" applyFill="1" applyBorder="1" applyAlignment="1">
      <alignment vertical="top" wrapText="1"/>
    </xf>
    <xf numFmtId="3" fontId="8" fillId="2" borderId="16" xfId="0" applyNumberFormat="1" applyFont="1" applyFill="1" applyBorder="1" applyAlignment="1">
      <alignment vertical="top" wrapText="1"/>
    </xf>
    <xf numFmtId="164" fontId="14" fillId="2" borderId="7" xfId="0" applyNumberFormat="1" applyFont="1" applyFill="1" applyBorder="1" applyAlignment="1">
      <alignment vertical="top" wrapText="1"/>
    </xf>
    <xf numFmtId="164" fontId="11" fillId="2" borderId="0" xfId="0" applyNumberFormat="1" applyFont="1" applyFill="1" applyBorder="1"/>
    <xf numFmtId="164" fontId="8" fillId="2" borderId="7" xfId="0" applyNumberFormat="1" applyFont="1" applyFill="1" applyBorder="1" applyAlignment="1">
      <alignment wrapText="1"/>
    </xf>
    <xf numFmtId="164" fontId="11" fillId="2" borderId="0" xfId="0" applyNumberFormat="1" applyFont="1" applyFill="1" applyBorder="1" applyAlignment="1">
      <alignment wrapText="1"/>
    </xf>
    <xf numFmtId="164" fontId="8" fillId="2" borderId="18" xfId="0" applyNumberFormat="1" applyFont="1" applyFill="1" applyBorder="1"/>
    <xf numFmtId="164" fontId="8" fillId="2" borderId="26" xfId="0" applyNumberFormat="1" applyFont="1" applyFill="1" applyBorder="1" applyAlignment="1">
      <alignment wrapText="1"/>
    </xf>
    <xf numFmtId="3" fontId="0" fillId="2" borderId="7" xfId="0" applyNumberFormat="1" applyFont="1" applyFill="1" applyBorder="1" applyAlignment="1">
      <alignment vertical="top" wrapText="1"/>
    </xf>
    <xf numFmtId="0" fontId="4" fillId="2" borderId="42" xfId="0" applyFont="1" applyFill="1" applyBorder="1" applyAlignment="1">
      <alignment vertical="center"/>
    </xf>
    <xf numFmtId="0" fontId="4" fillId="2" borderId="1" xfId="0" applyFont="1" applyFill="1" applyBorder="1" applyAlignment="1">
      <alignment vertical="top"/>
    </xf>
    <xf numFmtId="0" fontId="22" fillId="2" borderId="6" xfId="0" applyFont="1" applyFill="1" applyBorder="1" applyAlignment="1">
      <alignment vertical="top"/>
    </xf>
    <xf numFmtId="0" fontId="22" fillId="2" borderId="4" xfId="0" applyFont="1" applyFill="1" applyBorder="1" applyAlignment="1">
      <alignment vertical="top"/>
    </xf>
    <xf numFmtId="0" fontId="3" fillId="2" borderId="15" xfId="0" applyFont="1" applyFill="1" applyBorder="1"/>
    <xf numFmtId="0" fontId="3" fillId="2" borderId="7" xfId="0" applyFont="1" applyFill="1" applyBorder="1"/>
    <xf numFmtId="0" fontId="3" fillId="2" borderId="7" xfId="0" applyFont="1" applyFill="1" applyBorder="1" applyAlignment="1">
      <alignment horizontal="center"/>
    </xf>
    <xf numFmtId="9" fontId="3" fillId="2" borderId="7" xfId="1" applyFont="1" applyFill="1" applyBorder="1"/>
    <xf numFmtId="0" fontId="8" fillId="2" borderId="0" xfId="0" applyFont="1" applyFill="1" applyBorder="1" applyAlignment="1">
      <alignment horizontal="left"/>
    </xf>
    <xf numFmtId="0" fontId="4" fillId="2" borderId="7" xfId="0" applyFont="1" applyFill="1" applyBorder="1"/>
    <xf numFmtId="0" fontId="4" fillId="2" borderId="23" xfId="0" applyFont="1" applyFill="1" applyBorder="1"/>
    <xf numFmtId="0" fontId="3" fillId="2" borderId="48" xfId="0" applyFont="1" applyFill="1" applyBorder="1"/>
    <xf numFmtId="0" fontId="0" fillId="2" borderId="23" xfId="0" applyFill="1" applyBorder="1"/>
    <xf numFmtId="0" fontId="0" fillId="2" borderId="23" xfId="0" applyFill="1" applyBorder="1" applyAlignment="1">
      <alignment horizontal="left" vertical="top"/>
    </xf>
    <xf numFmtId="0" fontId="0" fillId="2" borderId="48" xfId="0" applyFill="1" applyBorder="1" applyAlignment="1">
      <alignment horizontal="left" vertical="top"/>
    </xf>
    <xf numFmtId="0" fontId="0" fillId="2" borderId="47" xfId="0" applyFill="1" applyBorder="1" applyAlignment="1">
      <alignment horizontal="left" vertical="top"/>
    </xf>
    <xf numFmtId="0" fontId="0" fillId="11" borderId="22" xfId="0" applyNumberFormat="1" applyFill="1" applyBorder="1" applyAlignment="1">
      <alignment horizontal="center"/>
    </xf>
    <xf numFmtId="0" fontId="4" fillId="2" borderId="48" xfId="0" applyFont="1" applyFill="1" applyBorder="1"/>
    <xf numFmtId="0" fontId="0" fillId="2" borderId="22" xfId="0" applyNumberFormat="1" applyFill="1" applyBorder="1" applyAlignment="1">
      <alignment horizontal="center"/>
    </xf>
    <xf numFmtId="0" fontId="8" fillId="0" borderId="16" xfId="0" applyFont="1" applyFill="1" applyBorder="1"/>
    <xf numFmtId="164" fontId="8" fillId="2" borderId="0" xfId="0" applyNumberFormat="1" applyFont="1" applyFill="1" applyBorder="1" applyAlignment="1">
      <alignment wrapText="1"/>
    </xf>
    <xf numFmtId="164" fontId="8" fillId="2" borderId="0" xfId="0" applyNumberFormat="1" applyFont="1" applyFill="1" applyBorder="1" applyAlignment="1">
      <alignment horizontal="left" wrapText="1" indent="1"/>
    </xf>
    <xf numFmtId="3" fontId="0" fillId="2" borderId="0" xfId="0" applyNumberFormat="1" applyFill="1" applyBorder="1" applyAlignment="1">
      <alignment horizontal="left" indent="1"/>
    </xf>
    <xf numFmtId="3" fontId="0" fillId="0" borderId="14" xfId="0" applyNumberFormat="1" applyFont="1" applyFill="1" applyBorder="1" applyAlignment="1">
      <alignment vertical="top" wrapText="1"/>
    </xf>
    <xf numFmtId="3" fontId="0" fillId="2" borderId="7" xfId="0" applyNumberFormat="1" applyFont="1" applyFill="1" applyBorder="1" applyAlignment="1">
      <alignment horizontal="right" vertical="top" wrapText="1"/>
    </xf>
    <xf numFmtId="3" fontId="0" fillId="2" borderId="0" xfId="0" applyNumberFormat="1" applyFont="1" applyFill="1" applyBorder="1" applyAlignment="1">
      <alignment horizontal="right" vertical="top" wrapText="1"/>
    </xf>
    <xf numFmtId="3" fontId="0" fillId="2" borderId="13" xfId="0" applyNumberFormat="1" applyFill="1" applyBorder="1" applyAlignment="1">
      <alignment horizontal="left" wrapText="1"/>
    </xf>
    <xf numFmtId="3" fontId="0" fillId="0" borderId="4" xfId="0" applyNumberFormat="1" applyFont="1" applyFill="1" applyBorder="1" applyAlignment="1">
      <alignment vertical="top" wrapText="1"/>
    </xf>
    <xf numFmtId="0" fontId="14" fillId="2" borderId="11" xfId="0" quotePrefix="1" applyFont="1" applyFill="1" applyBorder="1"/>
    <xf numFmtId="0" fontId="8" fillId="2" borderId="7" xfId="0" applyFont="1" applyFill="1" applyBorder="1" applyAlignment="1">
      <alignment horizontal="left"/>
    </xf>
    <xf numFmtId="0" fontId="14" fillId="2" borderId="16" xfId="0" applyFont="1" applyFill="1" applyBorder="1"/>
    <xf numFmtId="2" fontId="3" fillId="2" borderId="18" xfId="0" applyNumberFormat="1" applyFont="1" applyFill="1" applyBorder="1"/>
    <xf numFmtId="0" fontId="8" fillId="0" borderId="7" xfId="0" applyNumberFormat="1" applyFont="1" applyBorder="1" applyAlignment="1">
      <alignment vertical="top" wrapText="1"/>
    </xf>
    <xf numFmtId="0" fontId="8" fillId="0" borderId="0" xfId="0" applyNumberFormat="1" applyFont="1" applyBorder="1" applyAlignment="1">
      <alignment vertical="top" wrapText="1"/>
    </xf>
    <xf numFmtId="1" fontId="4" fillId="2" borderId="7" xfId="1" applyNumberFormat="1" applyFont="1" applyFill="1" applyBorder="1"/>
    <xf numFmtId="0" fontId="0" fillId="2" borderId="21" xfId="0" applyNumberFormat="1" applyFill="1" applyBorder="1" applyAlignment="1">
      <alignment horizontal="center"/>
    </xf>
    <xf numFmtId="0" fontId="8" fillId="2" borderId="22" xfId="0" applyFont="1" applyFill="1" applyBorder="1"/>
    <xf numFmtId="0" fontId="14" fillId="2" borderId="11" xfId="0" applyFont="1" applyFill="1" applyBorder="1"/>
    <xf numFmtId="0" fontId="8" fillId="2" borderId="12" xfId="0" applyFont="1" applyFill="1" applyBorder="1"/>
    <xf numFmtId="0" fontId="8" fillId="2" borderId="0" xfId="0" applyFont="1" applyFill="1" applyBorder="1"/>
    <xf numFmtId="0" fontId="8" fillId="2" borderId="14" xfId="0" applyFont="1" applyFill="1" applyBorder="1"/>
    <xf numFmtId="0" fontId="14" fillId="0" borderId="7" xfId="0" applyFont="1" applyFill="1" applyBorder="1"/>
    <xf numFmtId="0" fontId="14" fillId="0" borderId="16" xfId="0" applyFont="1" applyFill="1" applyBorder="1"/>
    <xf numFmtId="0" fontId="14" fillId="2" borderId="0" xfId="0" applyFont="1" applyFill="1" applyBorder="1"/>
    <xf numFmtId="0" fontId="14" fillId="2" borderId="14" xfId="0" applyFont="1" applyFill="1" applyBorder="1"/>
    <xf numFmtId="0" fontId="24" fillId="0" borderId="0" xfId="0" applyFont="1" applyFill="1" applyBorder="1" applyAlignment="1">
      <alignment vertical="top"/>
    </xf>
    <xf numFmtId="0" fontId="8" fillId="0" borderId="14" xfId="0" applyFont="1" applyFill="1" applyBorder="1" applyAlignment="1">
      <alignment vertical="top"/>
    </xf>
    <xf numFmtId="0" fontId="8" fillId="0" borderId="14" xfId="0" applyFont="1" applyFill="1" applyBorder="1" applyAlignment="1">
      <alignment wrapText="1"/>
    </xf>
    <xf numFmtId="0" fontId="8" fillId="2" borderId="22" xfId="0" applyFont="1" applyFill="1" applyBorder="1" applyAlignment="1">
      <alignment horizontal="left" vertical="top" wrapText="1"/>
    </xf>
    <xf numFmtId="3" fontId="8" fillId="0" borderId="0" xfId="0" applyNumberFormat="1" applyFont="1" applyFill="1" applyBorder="1" applyAlignment="1">
      <alignment horizontal="right" vertical="top" wrapText="1"/>
    </xf>
    <xf numFmtId="3" fontId="8" fillId="2" borderId="7" xfId="0" applyNumberFormat="1" applyFont="1" applyFill="1" applyBorder="1" applyAlignment="1">
      <alignment horizontal="right" vertical="top" wrapText="1"/>
    </xf>
    <xf numFmtId="3" fontId="8" fillId="2" borderId="0" xfId="0" applyNumberFormat="1" applyFont="1" applyFill="1" applyBorder="1" applyAlignment="1">
      <alignment horizontal="right" vertical="top" wrapText="1"/>
    </xf>
    <xf numFmtId="3" fontId="0" fillId="0" borderId="0" xfId="0" applyNumberFormat="1" applyFont="1" applyFill="1" applyBorder="1" applyAlignment="1">
      <alignment horizontal="right" vertical="top" wrapText="1"/>
    </xf>
    <xf numFmtId="2" fontId="0" fillId="2" borderId="4" xfId="0" applyNumberFormat="1" applyFill="1" applyBorder="1"/>
    <xf numFmtId="0" fontId="8" fillId="2" borderId="13" xfId="0" applyFont="1" applyFill="1" applyBorder="1"/>
    <xf numFmtId="0" fontId="8" fillId="0" borderId="0" xfId="0" applyFont="1" applyFill="1" applyBorder="1"/>
    <xf numFmtId="9" fontId="8" fillId="0" borderId="0" xfId="1" applyNumberFormat="1" applyFont="1" applyFill="1" applyBorder="1"/>
    <xf numFmtId="9" fontId="24" fillId="0" borderId="14" xfId="772" applyFont="1" applyFill="1" applyBorder="1"/>
    <xf numFmtId="0" fontId="0" fillId="0" borderId="0" xfId="0" applyNumberFormat="1"/>
    <xf numFmtId="0" fontId="0" fillId="0" borderId="0" xfId="0" applyNumberFormat="1" applyAlignment="1">
      <alignment horizontal="right"/>
    </xf>
    <xf numFmtId="0" fontId="0" fillId="0" borderId="0" xfId="0" applyNumberFormat="1" applyFont="1"/>
    <xf numFmtId="0" fontId="0" fillId="12" borderId="22" xfId="0" applyFill="1" applyBorder="1" applyAlignment="1">
      <alignment horizontal="center"/>
    </xf>
    <xf numFmtId="0" fontId="3" fillId="2" borderId="23" xfId="0" applyFont="1" applyFill="1" applyBorder="1" applyAlignment="1">
      <alignment horizontal="left" vertical="top"/>
    </xf>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Border="1" applyAlignment="1">
      <alignment horizontal="left" vertical="top" wrapText="1"/>
    </xf>
    <xf numFmtId="0" fontId="0" fillId="2" borderId="5" xfId="0" applyFill="1" applyBorder="1" applyAlignment="1">
      <alignment horizontal="left" vertical="top" wrapText="1"/>
    </xf>
    <xf numFmtId="0" fontId="0" fillId="2" borderId="7" xfId="0" applyFill="1" applyBorder="1" applyAlignment="1">
      <alignment horizontal="left" vertical="top" wrapText="1"/>
    </xf>
    <xf numFmtId="0" fontId="0" fillId="2" borderId="6" xfId="0" applyFill="1" applyBorder="1" applyAlignment="1">
      <alignment horizontal="left" wrapText="1"/>
    </xf>
    <xf numFmtId="0" fontId="0" fillId="2" borderId="7" xfId="0" applyFill="1" applyBorder="1" applyAlignment="1">
      <alignment horizontal="left" wrapText="1"/>
    </xf>
    <xf numFmtId="0" fontId="8" fillId="0" borderId="6"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8" xfId="0" applyFont="1" applyFill="1" applyBorder="1" applyAlignment="1">
      <alignment horizontal="left" vertical="center" wrapText="1"/>
    </xf>
    <xf numFmtId="0" fontId="8" fillId="2" borderId="6" xfId="0" applyFont="1" applyFill="1" applyBorder="1" applyAlignment="1">
      <alignment horizontal="left" vertical="center" wrapText="1"/>
    </xf>
    <xf numFmtId="0" fontId="8" fillId="2" borderId="7" xfId="0" applyFont="1" applyFill="1" applyBorder="1" applyAlignment="1">
      <alignment horizontal="left" vertical="center" wrapText="1"/>
    </xf>
    <xf numFmtId="0" fontId="8" fillId="2" borderId="8" xfId="0" applyFont="1" applyFill="1" applyBorder="1" applyAlignment="1">
      <alignment horizontal="left" vertical="center" wrapText="1"/>
    </xf>
  </cellXfs>
  <cellStyles count="158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Normal" xfId="0" builtinId="0"/>
    <cellStyle name="Percent" xfId="1" builtinId="5"/>
    <cellStyle name="Percent 2" xfId="772"/>
  </cellStyles>
  <dxfs count="10">
    <dxf>
      <font>
        <b/>
        <i val="0"/>
        <color auto="1"/>
      </font>
      <fill>
        <patternFill patternType="none">
          <fgColor indexed="64"/>
          <bgColor auto="1"/>
        </patternFill>
      </fill>
    </dxf>
    <dxf>
      <font>
        <b/>
        <i val="0"/>
        <color auto="1"/>
      </font>
      <fill>
        <patternFill patternType="none">
          <fgColor indexed="64"/>
          <bgColor auto="1"/>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colors>
    <mruColors>
      <color rgb="FFCDB236"/>
      <color rgb="FF808000"/>
    </mruColors>
  </colors>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externalLink" Target="externalLinks/externalLink1.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77</xdr:col>
      <xdr:colOff>0</xdr:colOff>
      <xdr:row>8</xdr:row>
      <xdr:rowOff>0</xdr:rowOff>
    </xdr:from>
    <xdr:to>
      <xdr:col>85</xdr:col>
      <xdr:colOff>0</xdr:colOff>
      <xdr:row>16</xdr:row>
      <xdr:rowOff>0</xdr:rowOff>
    </xdr:to>
    <xdr:sp macro="" textlink="">
      <xdr:nvSpPr>
        <xdr:cNvPr id="157" name="Rectangle 156"/>
        <xdr:cNvSpPr/>
      </xdr:nvSpPr>
      <xdr:spPr>
        <a:xfrm>
          <a:off x="16624300" y="1689100"/>
          <a:ext cx="1727200" cy="1524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Input</a:t>
          </a:r>
          <a:r>
            <a:rPr lang="en-US" sz="2000" u="sng" baseline="0"/>
            <a:t> Industry analysis</a:t>
          </a:r>
        </a:p>
      </xdr:txBody>
    </xdr:sp>
    <xdr:clientData/>
  </xdr:twoCellAnchor>
  <xdr:twoCellAnchor>
    <xdr:from>
      <xdr:col>10</xdr:col>
      <xdr:colOff>0</xdr:colOff>
      <xdr:row>8</xdr:row>
      <xdr:rowOff>1</xdr:rowOff>
    </xdr:from>
    <xdr:to>
      <xdr:col>75</xdr:col>
      <xdr:colOff>12700</xdr:colOff>
      <xdr:row>54</xdr:row>
      <xdr:rowOff>1</xdr:rowOff>
    </xdr:to>
    <xdr:sp macro="" textlink="">
      <xdr:nvSpPr>
        <xdr:cNvPr id="93" name="L-Shape 92"/>
        <xdr:cNvSpPr/>
      </xdr:nvSpPr>
      <xdr:spPr>
        <a:xfrm>
          <a:off x="2159000" y="1689101"/>
          <a:ext cx="14046200" cy="8763000"/>
        </a:xfrm>
        <a:prstGeom prst="corner">
          <a:avLst>
            <a:gd name="adj1" fmla="val 5578"/>
            <a:gd name="adj2" fmla="val 22310"/>
          </a:avLst>
        </a:prstGeom>
        <a:solidFill>
          <a:srgbClr val="CDB236">
            <a:alpha val="50000"/>
          </a:srgbClr>
        </a:solidFill>
        <a:ln>
          <a:solidFill>
            <a:schemeClr val="accent2"/>
          </a:solidFill>
        </a:ln>
      </xdr:spPr>
      <xdr:style>
        <a:lnRef idx="1">
          <a:schemeClr val="dk1"/>
        </a:lnRef>
        <a:fillRef idx="3">
          <a:schemeClr val="dk1"/>
        </a:fillRef>
        <a:effectRef idx="2">
          <a:schemeClr val="dk1"/>
        </a:effectRef>
        <a:fontRef idx="minor">
          <a:schemeClr val="lt1"/>
        </a:fontRef>
      </xdr:style>
      <xdr:txBody>
        <a:bodyPr wrap="square"/>
        <a:lstStyle/>
        <a:p>
          <a:endParaRPr lang="en-US"/>
        </a:p>
      </xdr:txBody>
    </xdr:sp>
    <xdr:clientData/>
  </xdr:twoCellAnchor>
  <xdr:twoCellAnchor>
    <xdr:from>
      <xdr:col>11</xdr:col>
      <xdr:colOff>0</xdr:colOff>
      <xdr:row>25</xdr:row>
      <xdr:rowOff>88900</xdr:rowOff>
    </xdr:from>
    <xdr:to>
      <xdr:col>18</xdr:col>
      <xdr:colOff>0</xdr:colOff>
      <xdr:row>37</xdr:row>
      <xdr:rowOff>0</xdr:rowOff>
    </xdr:to>
    <xdr:sp macro="" textlink="">
      <xdr:nvSpPr>
        <xdr:cNvPr id="104" name="Rectangle 103"/>
        <xdr:cNvSpPr/>
      </xdr:nvSpPr>
      <xdr:spPr>
        <a:xfrm>
          <a:off x="2374900" y="5016500"/>
          <a:ext cx="1511300" cy="21971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lvl1pPr>
            <a:defRPr>
              <a:solidFill>
                <a:schemeClr val="lt1"/>
              </a:solidFill>
              <a:latin typeface="+mn-lt"/>
              <a:ea typeface="+mn-ea"/>
              <a:cs typeface="+mn-cs"/>
            </a:defRPr>
          </a:lvl1pPr>
          <a:lvl2pPr>
            <a:defRPr>
              <a:solidFill>
                <a:schemeClr val="lt1"/>
              </a:solidFill>
              <a:latin typeface="+mn-lt"/>
              <a:ea typeface="+mn-ea"/>
              <a:cs typeface="+mn-cs"/>
            </a:defRPr>
          </a:lvl2pPr>
          <a:lvl3pPr>
            <a:defRPr>
              <a:solidFill>
                <a:schemeClr val="lt1"/>
              </a:solidFill>
              <a:latin typeface="+mn-lt"/>
              <a:ea typeface="+mn-ea"/>
              <a:cs typeface="+mn-cs"/>
            </a:defRPr>
          </a:lvl3pPr>
          <a:lvl4pPr>
            <a:defRPr>
              <a:solidFill>
                <a:schemeClr val="lt1"/>
              </a:solidFill>
              <a:latin typeface="+mn-lt"/>
              <a:ea typeface="+mn-ea"/>
              <a:cs typeface="+mn-cs"/>
            </a:defRPr>
          </a:lvl4pPr>
          <a:lvl5pPr>
            <a:defRPr>
              <a:solidFill>
                <a:schemeClr val="lt1"/>
              </a:solidFill>
              <a:latin typeface="+mn-lt"/>
              <a:ea typeface="+mn-ea"/>
              <a:cs typeface="+mn-cs"/>
            </a:defRPr>
          </a:lvl5pPr>
          <a:lvl6pPr>
            <a:defRPr>
              <a:solidFill>
                <a:schemeClr val="lt1"/>
              </a:solidFill>
              <a:latin typeface="+mn-lt"/>
              <a:ea typeface="+mn-ea"/>
              <a:cs typeface="+mn-cs"/>
            </a:defRPr>
          </a:lvl6pPr>
          <a:lvl7pPr>
            <a:defRPr>
              <a:solidFill>
                <a:schemeClr val="lt1"/>
              </a:solidFill>
              <a:latin typeface="+mn-lt"/>
              <a:ea typeface="+mn-ea"/>
              <a:cs typeface="+mn-cs"/>
            </a:defRPr>
          </a:lvl7pPr>
          <a:lvl8pPr>
            <a:defRPr>
              <a:solidFill>
                <a:schemeClr val="lt1"/>
              </a:solidFill>
              <a:latin typeface="+mn-lt"/>
              <a:ea typeface="+mn-ea"/>
              <a:cs typeface="+mn-cs"/>
            </a:defRPr>
          </a:lvl8pPr>
          <a:lvl9pPr>
            <a:defRPr>
              <a:solidFill>
                <a:schemeClr val="lt1"/>
              </a:solidFill>
              <a:latin typeface="+mn-lt"/>
              <a:ea typeface="+mn-ea"/>
              <a:cs typeface="+mn-cs"/>
            </a:defRPr>
          </a:lvl9pPr>
        </a:lstStyle>
        <a:p>
          <a:pPr algn="ctr"/>
          <a:r>
            <a:rPr lang="en-US" sz="2000" u="sng"/>
            <a:t>Assumptions</a:t>
          </a:r>
        </a:p>
      </xdr:txBody>
    </xdr:sp>
    <xdr:clientData/>
  </xdr:twoCellAnchor>
  <xdr:twoCellAnchor>
    <xdr:from>
      <xdr:col>67</xdr:col>
      <xdr:colOff>0</xdr:colOff>
      <xdr:row>8</xdr:row>
      <xdr:rowOff>0</xdr:rowOff>
    </xdr:from>
    <xdr:to>
      <xdr:col>75</xdr:col>
      <xdr:colOff>0</xdr:colOff>
      <xdr:row>50</xdr:row>
      <xdr:rowOff>0</xdr:rowOff>
    </xdr:to>
    <xdr:sp macro="" textlink="">
      <xdr:nvSpPr>
        <xdr:cNvPr id="2" name="Rectangle 1"/>
        <xdr:cNvSpPr/>
      </xdr:nvSpPr>
      <xdr:spPr>
        <a:xfrm>
          <a:off x="14465300" y="1689100"/>
          <a:ext cx="1727200" cy="8001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21</xdr:col>
      <xdr:colOff>0</xdr:colOff>
      <xdr:row>8</xdr:row>
      <xdr:rowOff>12700</xdr:rowOff>
    </xdr:from>
    <xdr:to>
      <xdr:col>65</xdr:col>
      <xdr:colOff>12700</xdr:colOff>
      <xdr:row>50</xdr:row>
      <xdr:rowOff>0</xdr:rowOff>
    </xdr:to>
    <xdr:sp macro="" textlink="">
      <xdr:nvSpPr>
        <xdr:cNvPr id="3" name="Rectangle 2"/>
        <xdr:cNvSpPr/>
      </xdr:nvSpPr>
      <xdr:spPr>
        <a:xfrm>
          <a:off x="4533900" y="1701800"/>
          <a:ext cx="9512300" cy="79883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xdr:col>
      <xdr:colOff>0</xdr:colOff>
      <xdr:row>25</xdr:row>
      <xdr:rowOff>50800</xdr:rowOff>
    </xdr:from>
    <xdr:to>
      <xdr:col>9</xdr:col>
      <xdr:colOff>0</xdr:colOff>
      <xdr:row>54</xdr:row>
      <xdr:rowOff>0</xdr:rowOff>
    </xdr:to>
    <xdr:sp macro="" textlink="">
      <xdr:nvSpPr>
        <xdr:cNvPr id="5" name="Rectangle 4"/>
        <xdr:cNvSpPr/>
      </xdr:nvSpPr>
      <xdr:spPr>
        <a:xfrm>
          <a:off x="215900" y="4978400"/>
          <a:ext cx="1727200" cy="54737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0</xdr:colOff>
      <xdr:row>8</xdr:row>
      <xdr:rowOff>0</xdr:rowOff>
    </xdr:from>
    <xdr:to>
      <xdr:col>9</xdr:col>
      <xdr:colOff>0</xdr:colOff>
      <xdr:row>24</xdr:row>
      <xdr:rowOff>0</xdr:rowOff>
    </xdr:to>
    <xdr:sp macro="" textlink="">
      <xdr:nvSpPr>
        <xdr:cNvPr id="6" name="Rectangle 5"/>
        <xdr:cNvSpPr/>
      </xdr:nvSpPr>
      <xdr:spPr>
        <a:xfrm>
          <a:off x="215900" y="1689100"/>
          <a:ext cx="1727200" cy="30480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12</xdr:row>
      <xdr:rowOff>0</xdr:rowOff>
    </xdr:from>
    <xdr:to>
      <xdr:col>8</xdr:col>
      <xdr:colOff>0</xdr:colOff>
      <xdr:row>15</xdr:row>
      <xdr:rowOff>0</xdr:rowOff>
    </xdr:to>
    <xdr:sp macro="" textlink="">
      <xdr:nvSpPr>
        <xdr:cNvPr id="7" name="Rectangle 6"/>
        <xdr:cNvSpPr/>
      </xdr:nvSpPr>
      <xdr:spPr>
        <a:xfrm>
          <a:off x="431800" y="2451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a:t>
          </a:r>
          <a:r>
            <a:rPr lang="en-US" baseline="0"/>
            <a:t> energy balance step 2</a:t>
          </a:r>
          <a:endParaRPr lang="en-US"/>
        </a:p>
      </xdr:txBody>
    </xdr:sp>
    <xdr:clientData/>
  </xdr:twoCellAnchor>
  <xdr:twoCellAnchor>
    <xdr:from>
      <xdr:col>77</xdr:col>
      <xdr:colOff>0</xdr:colOff>
      <xdr:row>17</xdr:row>
      <xdr:rowOff>0</xdr:rowOff>
    </xdr:from>
    <xdr:to>
      <xdr:col>85</xdr:col>
      <xdr:colOff>0</xdr:colOff>
      <xdr:row>54</xdr:row>
      <xdr:rowOff>0</xdr:rowOff>
    </xdr:to>
    <xdr:sp macro="" textlink="">
      <xdr:nvSpPr>
        <xdr:cNvPr id="8" name="Rectangle 7"/>
        <xdr:cNvSpPr/>
      </xdr:nvSpPr>
      <xdr:spPr>
        <a:xfrm>
          <a:off x="16624300" y="3403600"/>
          <a:ext cx="1727200" cy="70485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Input Data</a:t>
          </a:r>
          <a:r>
            <a:rPr lang="en-US" sz="2000" u="sng" baseline="0"/>
            <a:t> </a:t>
          </a:r>
        </a:p>
        <a:p>
          <a:pPr algn="ctr"/>
          <a:r>
            <a:rPr lang="en-US" sz="2000" u="sng" baseline="0"/>
            <a:t>for ETM</a:t>
          </a:r>
          <a:endParaRPr lang="en-US" sz="2000" u="sng"/>
        </a:p>
      </xdr:txBody>
    </xdr:sp>
    <xdr:clientData/>
  </xdr:twoCellAnchor>
  <xdr:twoCellAnchor>
    <xdr:from>
      <xdr:col>20</xdr:col>
      <xdr:colOff>0</xdr:colOff>
      <xdr:row>8</xdr:row>
      <xdr:rowOff>0</xdr:rowOff>
    </xdr:from>
    <xdr:to>
      <xdr:col>20</xdr:col>
      <xdr:colOff>14868</xdr:colOff>
      <xdr:row>50</xdr:row>
      <xdr:rowOff>12700</xdr:rowOff>
    </xdr:to>
    <xdr:cxnSp macro="">
      <xdr:nvCxnSpPr>
        <xdr:cNvPr id="9" name="Straight Connector 8"/>
        <xdr:cNvCxnSpPr/>
      </xdr:nvCxnSpPr>
      <xdr:spPr>
        <a:xfrm>
          <a:off x="4318000" y="1689100"/>
          <a:ext cx="14868" cy="80137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66</xdr:col>
      <xdr:colOff>0</xdr:colOff>
      <xdr:row>8</xdr:row>
      <xdr:rowOff>0</xdr:rowOff>
    </xdr:from>
    <xdr:to>
      <xdr:col>66</xdr:col>
      <xdr:colOff>0</xdr:colOff>
      <xdr:row>50</xdr:row>
      <xdr:rowOff>0</xdr:rowOff>
    </xdr:to>
    <xdr:cxnSp macro="">
      <xdr:nvCxnSpPr>
        <xdr:cNvPr id="11" name="Straight Connector 10"/>
        <xdr:cNvCxnSpPr/>
      </xdr:nvCxnSpPr>
      <xdr:spPr>
        <a:xfrm>
          <a:off x="14249400" y="1689100"/>
          <a:ext cx="0" cy="8001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86</xdr:col>
      <xdr:colOff>0</xdr:colOff>
      <xdr:row>8</xdr:row>
      <xdr:rowOff>0</xdr:rowOff>
    </xdr:from>
    <xdr:to>
      <xdr:col>86</xdr:col>
      <xdr:colOff>0</xdr:colOff>
      <xdr:row>54</xdr:row>
      <xdr:rowOff>0</xdr:rowOff>
    </xdr:to>
    <xdr:cxnSp macro="">
      <xdr:nvCxnSpPr>
        <xdr:cNvPr id="18" name="Straight Connector 17"/>
        <xdr:cNvCxnSpPr/>
      </xdr:nvCxnSpPr>
      <xdr:spPr>
        <a:xfrm>
          <a:off x="18567400" y="1689100"/>
          <a:ext cx="0" cy="87630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0</xdr:colOff>
      <xdr:row>16</xdr:row>
      <xdr:rowOff>0</xdr:rowOff>
    </xdr:from>
    <xdr:to>
      <xdr:col>8</xdr:col>
      <xdr:colOff>0</xdr:colOff>
      <xdr:row>19</xdr:row>
      <xdr:rowOff>0</xdr:rowOff>
    </xdr:to>
    <xdr:sp macro="" textlink="">
      <xdr:nvSpPr>
        <xdr:cNvPr id="31" name="Rectangle 30"/>
        <xdr:cNvSpPr/>
      </xdr:nvSpPr>
      <xdr:spPr>
        <a:xfrm>
          <a:off x="431800" y="3213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26</xdr:col>
      <xdr:colOff>0</xdr:colOff>
      <xdr:row>12</xdr:row>
      <xdr:rowOff>0</xdr:rowOff>
    </xdr:from>
    <xdr:to>
      <xdr:col>32</xdr:col>
      <xdr:colOff>0</xdr:colOff>
      <xdr:row>15</xdr:row>
      <xdr:rowOff>0</xdr:rowOff>
    </xdr:to>
    <xdr:sp macro="" textlink="">
      <xdr:nvSpPr>
        <xdr:cNvPr id="39" name="Rectangle 38"/>
        <xdr:cNvSpPr/>
      </xdr:nvSpPr>
      <xdr:spPr>
        <a:xfrm>
          <a:off x="5613400" y="2451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40</xdr:col>
      <xdr:colOff>0</xdr:colOff>
      <xdr:row>12</xdr:row>
      <xdr:rowOff>0</xdr:rowOff>
    </xdr:from>
    <xdr:to>
      <xdr:col>46</xdr:col>
      <xdr:colOff>0</xdr:colOff>
      <xdr:row>15</xdr:row>
      <xdr:rowOff>0</xdr:rowOff>
    </xdr:to>
    <xdr:sp macro="" textlink="">
      <xdr:nvSpPr>
        <xdr:cNvPr id="149" name="Rectangle 148"/>
        <xdr:cNvSpPr/>
      </xdr:nvSpPr>
      <xdr:spPr>
        <a:xfrm>
          <a:off x="8636000" y="2451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a:t>
          </a:r>
        </a:p>
      </xdr:txBody>
    </xdr:sp>
    <xdr:clientData/>
  </xdr:twoCellAnchor>
  <xdr:twoCellAnchor>
    <xdr:from>
      <xdr:col>68</xdr:col>
      <xdr:colOff>0</xdr:colOff>
      <xdr:row>12</xdr:row>
      <xdr:rowOff>0</xdr:rowOff>
    </xdr:from>
    <xdr:to>
      <xdr:col>74</xdr:col>
      <xdr:colOff>0</xdr:colOff>
      <xdr:row>15</xdr:row>
      <xdr:rowOff>0</xdr:rowOff>
    </xdr:to>
    <xdr:sp macro="" textlink="">
      <xdr:nvSpPr>
        <xdr:cNvPr id="181" name="Rectangle 180"/>
        <xdr:cNvSpPr/>
      </xdr:nvSpPr>
      <xdr:spPr>
        <a:xfrm>
          <a:off x="14681200" y="2451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demand in Chemical industry</a:t>
          </a:r>
          <a:endParaRPr lang="en-US"/>
        </a:p>
      </xdr:txBody>
    </xdr:sp>
    <xdr:clientData/>
  </xdr:twoCellAnchor>
  <xdr:twoCellAnchor>
    <xdr:from>
      <xdr:col>74</xdr:col>
      <xdr:colOff>0</xdr:colOff>
      <xdr:row>13</xdr:row>
      <xdr:rowOff>95250</xdr:rowOff>
    </xdr:from>
    <xdr:to>
      <xdr:col>78</xdr:col>
      <xdr:colOff>0</xdr:colOff>
      <xdr:row>13</xdr:row>
      <xdr:rowOff>95250</xdr:rowOff>
    </xdr:to>
    <xdr:cxnSp macro="">
      <xdr:nvCxnSpPr>
        <xdr:cNvPr id="358" name="Elbow Connector 195"/>
        <xdr:cNvCxnSpPr>
          <a:stCxn id="181" idx="3"/>
          <a:endCxn id="363" idx="1"/>
        </xdr:cNvCxnSpPr>
      </xdr:nvCxnSpPr>
      <xdr:spPr>
        <a:xfrm>
          <a:off x="15976600" y="2736850"/>
          <a:ext cx="8636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12</xdr:row>
      <xdr:rowOff>0</xdr:rowOff>
    </xdr:from>
    <xdr:to>
      <xdr:col>84</xdr:col>
      <xdr:colOff>0</xdr:colOff>
      <xdr:row>15</xdr:row>
      <xdr:rowOff>0</xdr:rowOff>
    </xdr:to>
    <xdr:sp macro="" textlink="">
      <xdr:nvSpPr>
        <xdr:cNvPr id="363" name="Rectangle 362"/>
        <xdr:cNvSpPr/>
      </xdr:nvSpPr>
      <xdr:spPr>
        <a:xfrm>
          <a:off x="16840200" y="24511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solidFill>
                <a:schemeClr val="tx1"/>
              </a:solidFill>
            </a:rPr>
            <a:t>export_to_industry_analysis</a:t>
          </a:r>
        </a:p>
      </xdr:txBody>
    </xdr:sp>
    <xdr:clientData/>
  </xdr:twoCellAnchor>
  <xdr:twoCellAnchor>
    <xdr:from>
      <xdr:col>78</xdr:col>
      <xdr:colOff>0</xdr:colOff>
      <xdr:row>23</xdr:row>
      <xdr:rowOff>0</xdr:rowOff>
    </xdr:from>
    <xdr:to>
      <xdr:col>84</xdr:col>
      <xdr:colOff>0</xdr:colOff>
      <xdr:row>26</xdr:row>
      <xdr:rowOff>0</xdr:rowOff>
    </xdr:to>
    <xdr:sp macro="" textlink="">
      <xdr:nvSpPr>
        <xdr:cNvPr id="136" name="Rectangle 135"/>
        <xdr:cNvSpPr/>
      </xdr:nvSpPr>
      <xdr:spPr>
        <a:xfrm>
          <a:off x="16840200" y="4546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n/a</a:t>
          </a:r>
        </a:p>
      </xdr:txBody>
    </xdr:sp>
    <xdr:clientData/>
  </xdr:twoCellAnchor>
  <xdr:twoCellAnchor>
    <xdr:from>
      <xdr:col>10</xdr:col>
      <xdr:colOff>114300</xdr:colOff>
      <xdr:row>8</xdr:row>
      <xdr:rowOff>88900</xdr:rowOff>
    </xdr:from>
    <xdr:to>
      <xdr:col>18</xdr:col>
      <xdr:colOff>139700</xdr:colOff>
      <xdr:row>10</xdr:row>
      <xdr:rowOff>152400</xdr:rowOff>
    </xdr:to>
    <xdr:sp macro="" textlink="">
      <xdr:nvSpPr>
        <xdr:cNvPr id="100" name="Rectangle 99"/>
        <xdr:cNvSpPr/>
      </xdr:nvSpPr>
      <xdr:spPr>
        <a:xfrm>
          <a:off x="2273300" y="1778000"/>
          <a:ext cx="1752600" cy="444500"/>
        </a:xfrm>
        <a:prstGeom prst="rect">
          <a:avLst/>
        </a:prstGeom>
        <a:noFill/>
        <a:ln>
          <a:no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Dashboard</a:t>
          </a:r>
        </a:p>
      </xdr:txBody>
    </xdr:sp>
    <xdr:clientData/>
  </xdr:twoCellAnchor>
  <xdr:twoCellAnchor>
    <xdr:from>
      <xdr:col>39</xdr:col>
      <xdr:colOff>12700</xdr:colOff>
      <xdr:row>51</xdr:row>
      <xdr:rowOff>101600</xdr:rowOff>
    </xdr:from>
    <xdr:to>
      <xdr:col>47</xdr:col>
      <xdr:colOff>12700</xdr:colOff>
      <xdr:row>53</xdr:row>
      <xdr:rowOff>165100</xdr:rowOff>
    </xdr:to>
    <xdr:sp macro="" textlink="">
      <xdr:nvSpPr>
        <xdr:cNvPr id="102" name="Rectangle 101"/>
        <xdr:cNvSpPr/>
      </xdr:nvSpPr>
      <xdr:spPr>
        <a:xfrm>
          <a:off x="8432800" y="9982200"/>
          <a:ext cx="1727200" cy="444500"/>
        </a:xfrm>
        <a:prstGeom prst="rect">
          <a:avLst/>
        </a:prstGeom>
        <a:noFill/>
        <a:ln>
          <a:no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Checks</a:t>
          </a:r>
        </a:p>
      </xdr:txBody>
    </xdr:sp>
    <xdr:clientData/>
  </xdr:twoCellAnchor>
  <xdr:twoCellAnchor>
    <xdr:from>
      <xdr:col>43</xdr:col>
      <xdr:colOff>6349</xdr:colOff>
      <xdr:row>50</xdr:row>
      <xdr:rowOff>0</xdr:rowOff>
    </xdr:from>
    <xdr:to>
      <xdr:col>43</xdr:col>
      <xdr:colOff>6349</xdr:colOff>
      <xdr:row>51</xdr:row>
      <xdr:rowOff>69850</xdr:rowOff>
    </xdr:to>
    <xdr:cxnSp macro="">
      <xdr:nvCxnSpPr>
        <xdr:cNvPr id="50" name="Straight Arrow Connector 49"/>
        <xdr:cNvCxnSpPr>
          <a:stCxn id="3" idx="2"/>
        </xdr:cNvCxnSpPr>
      </xdr:nvCxnSpPr>
      <xdr:spPr>
        <a:xfrm>
          <a:off x="9290049" y="9690100"/>
          <a:ext cx="0" cy="2603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71</xdr:col>
      <xdr:colOff>0</xdr:colOff>
      <xdr:row>50</xdr:row>
      <xdr:rowOff>0</xdr:rowOff>
    </xdr:from>
    <xdr:to>
      <xdr:col>71</xdr:col>
      <xdr:colOff>3175</xdr:colOff>
      <xdr:row>51</xdr:row>
      <xdr:rowOff>76200</xdr:rowOff>
    </xdr:to>
    <xdr:cxnSp macro="">
      <xdr:nvCxnSpPr>
        <xdr:cNvPr id="114" name="Straight Arrow Connector 113"/>
        <xdr:cNvCxnSpPr>
          <a:stCxn id="2" idx="2"/>
        </xdr:cNvCxnSpPr>
      </xdr:nvCxnSpPr>
      <xdr:spPr>
        <a:xfrm>
          <a:off x="15328900" y="9690100"/>
          <a:ext cx="3175" cy="266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0</xdr:colOff>
      <xdr:row>13</xdr:row>
      <xdr:rowOff>95250</xdr:rowOff>
    </xdr:from>
    <xdr:to>
      <xdr:col>26</xdr:col>
      <xdr:colOff>0</xdr:colOff>
      <xdr:row>13</xdr:row>
      <xdr:rowOff>95250</xdr:rowOff>
    </xdr:to>
    <xdr:cxnSp macro="">
      <xdr:nvCxnSpPr>
        <xdr:cNvPr id="92" name="Elbow Connector 195"/>
        <xdr:cNvCxnSpPr>
          <a:stCxn id="7" idx="3"/>
          <a:endCxn id="39" idx="1"/>
        </xdr:cNvCxnSpPr>
      </xdr:nvCxnSpPr>
      <xdr:spPr>
        <a:xfrm>
          <a:off x="1727200" y="2736850"/>
          <a:ext cx="38862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32</xdr:col>
      <xdr:colOff>0</xdr:colOff>
      <xdr:row>13</xdr:row>
      <xdr:rowOff>95250</xdr:rowOff>
    </xdr:from>
    <xdr:to>
      <xdr:col>40</xdr:col>
      <xdr:colOff>0</xdr:colOff>
      <xdr:row>13</xdr:row>
      <xdr:rowOff>95250</xdr:rowOff>
    </xdr:to>
    <xdr:cxnSp macro="">
      <xdr:nvCxnSpPr>
        <xdr:cNvPr id="95" name="Elbow Connector 195"/>
        <xdr:cNvCxnSpPr>
          <a:stCxn id="39" idx="3"/>
          <a:endCxn id="149" idx="1"/>
        </xdr:cNvCxnSpPr>
      </xdr:nvCxnSpPr>
      <xdr:spPr>
        <a:xfrm>
          <a:off x="6908800" y="2736850"/>
          <a:ext cx="17272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0</xdr:colOff>
      <xdr:row>13</xdr:row>
      <xdr:rowOff>95250</xdr:rowOff>
    </xdr:from>
    <xdr:to>
      <xdr:col>68</xdr:col>
      <xdr:colOff>0</xdr:colOff>
      <xdr:row>13</xdr:row>
      <xdr:rowOff>95250</xdr:rowOff>
    </xdr:to>
    <xdr:cxnSp macro="">
      <xdr:nvCxnSpPr>
        <xdr:cNvPr id="103" name="Elbow Connector 195"/>
        <xdr:cNvCxnSpPr>
          <a:stCxn id="149" idx="3"/>
          <a:endCxn id="181" idx="1"/>
        </xdr:cNvCxnSpPr>
      </xdr:nvCxnSpPr>
      <xdr:spPr>
        <a:xfrm>
          <a:off x="9931400" y="2736850"/>
          <a:ext cx="47498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76200</xdr:colOff>
          <xdr:row>2</xdr:row>
          <xdr:rowOff>0</xdr:rowOff>
        </xdr:from>
        <xdr:to>
          <xdr:col>10</xdr:col>
          <xdr:colOff>3746500</xdr:colOff>
          <xdr:row>2</xdr:row>
          <xdr:rowOff>215900</xdr:rowOff>
        </xdr:to>
        <xdr:sp macro="" textlink="">
          <xdr:nvSpPr>
            <xdr:cNvPr id="11265" name="import_data" hidden="1">
              <a:extLst>
                <a:ext uri="{63B3BB69-23CF-44E3-9099-C40C66FF867C}">
                  <a14:compatExt spid="_x0000_s1126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76200</xdr:colOff>
          <xdr:row>5</xdr:row>
          <xdr:rowOff>63500</xdr:rowOff>
        </xdr:from>
        <xdr:to>
          <xdr:col>10</xdr:col>
          <xdr:colOff>3746500</xdr:colOff>
          <xdr:row>6</xdr:row>
          <xdr:rowOff>88900</xdr:rowOff>
        </xdr:to>
        <xdr:sp macro="" textlink="">
          <xdr:nvSpPr>
            <xdr:cNvPr id="11266" name="export_data" hidden="1">
              <a:extLst>
                <a:ext uri="{63B3BB69-23CF-44E3-9099-C40C66FF867C}">
                  <a14:compatExt spid="_x0000_s11266"/>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2247900</xdr:colOff>
          <xdr:row>3</xdr:row>
          <xdr:rowOff>101600</xdr:rowOff>
        </xdr:from>
        <xdr:to>
          <xdr:col>10</xdr:col>
          <xdr:colOff>3759200</xdr:colOff>
          <xdr:row>4</xdr:row>
          <xdr:rowOff>127000</xdr:rowOff>
        </xdr:to>
        <xdr:sp macro="" textlink="">
          <xdr:nvSpPr>
            <xdr:cNvPr id="11272" name="select_dashboard" hidden="1">
              <a:extLst>
                <a:ext uri="{63B3BB69-23CF-44E3-9099-C40C66FF867C}">
                  <a14:compatExt spid="_x0000_s11272"/>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dashboard values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mpty%20Commercial%20and%20Public%20services%20sheet%20V1.1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Final demand per energy carrier"/>
      <sheetName val="Fuel aggregation"/>
      <sheetName val="Final demand extracted from EB"/>
      <sheetName val="Technology split of final deman"/>
      <sheetName val="Tech split of useful demand"/>
      <sheetName val="PV solar area and production"/>
      <sheetName val="Shares per carrier per function"/>
      <sheetName val="Shares per tech per carrier"/>
      <sheetName val="Corrected energy balance"/>
      <sheetName val="IEA autoproducer prod."/>
      <sheetName val="Technological specifications"/>
      <sheetName val="PV solar specifications"/>
      <sheetName val="Solar PV CaPS NL 2011"/>
      <sheetName val="Elec lighting CaPS NL 2011"/>
      <sheetName val="Elec space heating CaPS NL 2011"/>
      <sheetName val="Elec space cooling CaPS NL 2011"/>
      <sheetName val="Gas space heating CaPS NL 2011"/>
      <sheetName val="Coal CaPS NL 2011"/>
      <sheetName val="Gas CaPS NL 2011"/>
      <sheetName val="Oil CaPS NL 2011"/>
      <sheetName val="Elec CaPS NL 2011"/>
    </sheetNames>
    <sheetDataSet>
      <sheetData sheetId="0" refreshError="1"/>
      <sheetData sheetId="1" refreshError="1"/>
      <sheetData sheetId="2" refreshError="1"/>
      <sheetData sheetId="3" refreshError="1"/>
      <sheetData sheetId="4" refreshError="1"/>
      <sheetData sheetId="5" refreshError="1">
        <row r="131">
          <cell r="C131">
            <v>3.6</v>
          </cell>
        </row>
      </sheetData>
      <sheetData sheetId="6" refreshError="1">
        <row r="24">
          <cell r="D24">
            <v>197</v>
          </cell>
        </row>
        <row r="25">
          <cell r="D25">
            <v>4</v>
          </cell>
        </row>
        <row r="26">
          <cell r="D26">
            <v>71</v>
          </cell>
        </row>
        <row r="29">
          <cell r="D29">
            <v>21.100327719577663</v>
          </cell>
        </row>
      </sheetData>
      <sheetData sheetId="7">
        <row r="41">
          <cell r="F41">
            <v>48.870922280422334</v>
          </cell>
        </row>
      </sheetData>
      <sheetData sheetId="8" refreshError="1"/>
      <sheetData sheetId="9" refreshError="1"/>
      <sheetData sheetId="10" refreshError="1">
        <row r="9">
          <cell r="G9">
            <v>0.78701966835013715</v>
          </cell>
        </row>
        <row r="10">
          <cell r="G10">
            <v>3.2022423148401299E-2</v>
          </cell>
        </row>
        <row r="11">
          <cell r="G11">
            <v>5.5647855337888491E-3</v>
          </cell>
        </row>
        <row r="12">
          <cell r="G12">
            <v>2.0686485353867239E-2</v>
          </cell>
        </row>
        <row r="13">
          <cell r="G13">
            <v>0</v>
          </cell>
        </row>
        <row r="14">
          <cell r="G14">
            <v>4.3550495481825775E-2</v>
          </cell>
        </row>
        <row r="16">
          <cell r="G16">
            <v>0.10796395939086295</v>
          </cell>
        </row>
        <row r="17">
          <cell r="G17">
            <v>2.4765989847715737E-3</v>
          </cell>
        </row>
        <row r="18">
          <cell r="G18">
            <v>7.1558375634517767E-4</v>
          </cell>
        </row>
        <row r="23">
          <cell r="G23">
            <v>0.16533066132264529</v>
          </cell>
        </row>
        <row r="24">
          <cell r="G24">
            <v>1.7535070140280561E-3</v>
          </cell>
        </row>
        <row r="25">
          <cell r="G25">
            <v>0.83291583166332661</v>
          </cell>
        </row>
        <row r="30">
          <cell r="G30">
            <v>0</v>
          </cell>
        </row>
        <row r="31">
          <cell r="G31">
            <v>0.82676008034883153</v>
          </cell>
        </row>
        <row r="32">
          <cell r="G32">
            <v>0.16932046445544069</v>
          </cell>
        </row>
        <row r="33">
          <cell r="G33">
            <v>3.9194551957277939E-3</v>
          </cell>
        </row>
      </sheetData>
      <sheetData sheetId="11" refreshError="1">
        <row r="16">
          <cell r="G16">
            <v>8.9250316582685535E-2</v>
          </cell>
        </row>
        <row r="17">
          <cell r="G17">
            <v>2.0473243542226652E-3</v>
          </cell>
        </row>
        <row r="18">
          <cell r="G18">
            <v>6.5727774296749292E-4</v>
          </cell>
        </row>
      </sheetData>
      <sheetData sheetId="12" refreshError="1">
        <row r="13">
          <cell r="E13">
            <v>122.4</v>
          </cell>
        </row>
        <row r="22">
          <cell r="E22">
            <v>1.9511475688773026E-3</v>
          </cell>
        </row>
      </sheetData>
      <sheetData sheetId="13" refreshError="1"/>
      <sheetData sheetId="14" refreshError="1">
        <row r="9">
          <cell r="E9">
            <v>0.96090259159964253</v>
          </cell>
        </row>
        <row r="10">
          <cell r="E10">
            <v>3.9097408400357456E-2</v>
          </cell>
        </row>
        <row r="13">
          <cell r="E13">
            <v>0.21198156682027652</v>
          </cell>
        </row>
        <row r="14">
          <cell r="E14">
            <v>0.78801843317972342</v>
          </cell>
        </row>
        <row r="17">
          <cell r="E17">
            <v>2.1008403361344537E-3</v>
          </cell>
        </row>
        <row r="18">
          <cell r="E18">
            <v>0.99789915966386544</v>
          </cell>
        </row>
        <row r="21">
          <cell r="E21">
            <v>0</v>
          </cell>
        </row>
        <row r="22">
          <cell r="E22">
            <v>0.82676008034883153</v>
          </cell>
        </row>
        <row r="23">
          <cell r="E23">
            <v>0.16932046445544069</v>
          </cell>
        </row>
        <row r="24">
          <cell r="E24">
            <v>3.9194551957277939E-3</v>
          </cell>
        </row>
      </sheetData>
      <sheetData sheetId="15" refreshError="1">
        <row r="84">
          <cell r="BN84">
            <v>341971.25</v>
          </cell>
        </row>
        <row r="95">
          <cell r="BG95">
            <v>93</v>
          </cell>
        </row>
      </sheetData>
      <sheetData sheetId="16" refreshError="1">
        <row r="10">
          <cell r="AO10">
            <v>59</v>
          </cell>
        </row>
      </sheetData>
      <sheetData sheetId="17" refreshError="1">
        <row r="12">
          <cell r="F12">
            <v>1.05</v>
          </cell>
        </row>
        <row r="13">
          <cell r="F13">
            <v>1.7</v>
          </cell>
        </row>
        <row r="14">
          <cell r="F14">
            <v>9</v>
          </cell>
        </row>
        <row r="15">
          <cell r="F15">
            <v>1</v>
          </cell>
        </row>
        <row r="16">
          <cell r="F16">
            <v>1</v>
          </cell>
        </row>
        <row r="17">
          <cell r="F17">
            <v>0.8</v>
          </cell>
        </row>
        <row r="18">
          <cell r="F18">
            <v>0.85</v>
          </cell>
        </row>
        <row r="19">
          <cell r="F19">
            <v>0.9</v>
          </cell>
        </row>
        <row r="20">
          <cell r="F20">
            <v>0.9</v>
          </cell>
        </row>
        <row r="23">
          <cell r="F23">
            <v>0.7</v>
          </cell>
        </row>
        <row r="24">
          <cell r="F24">
            <v>9</v>
          </cell>
        </row>
        <row r="25">
          <cell r="F25">
            <v>3</v>
          </cell>
        </row>
        <row r="28">
          <cell r="F28">
            <v>0.05</v>
          </cell>
        </row>
        <row r="29">
          <cell r="F29">
            <v>0.16</v>
          </cell>
        </row>
        <row r="30">
          <cell r="F30">
            <v>0.25</v>
          </cell>
        </row>
        <row r="31">
          <cell r="F31">
            <v>0.45</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2"/>
  </sheetPr>
  <dimension ref="B2:D38"/>
  <sheetViews>
    <sheetView workbookViewId="0"/>
  </sheetViews>
  <sheetFormatPr baseColWidth="10" defaultRowHeight="15" x14ac:dyDescent="0"/>
  <cols>
    <col min="1" max="1" width="10.83203125" style="1"/>
    <col min="2" max="2" width="14" style="1" customWidth="1"/>
    <col min="3" max="3" width="44" style="1" customWidth="1"/>
    <col min="4" max="4" width="9.33203125" style="1" customWidth="1"/>
    <col min="5" max="16384" width="10.83203125" style="1"/>
  </cols>
  <sheetData>
    <row r="2" spans="2:4" ht="20">
      <c r="B2" s="2" t="s">
        <v>186</v>
      </c>
    </row>
    <row r="4" spans="2:4">
      <c r="B4" s="3" t="s">
        <v>1</v>
      </c>
      <c r="C4" s="4" t="s">
        <v>275</v>
      </c>
      <c r="D4" s="5"/>
    </row>
    <row r="5" spans="2:4">
      <c r="B5" s="6" t="s">
        <v>2</v>
      </c>
      <c r="C5" s="22">
        <f>MAX(Changelog!D:D)</f>
        <v>1.02</v>
      </c>
      <c r="D5" s="7"/>
    </row>
    <row r="6" spans="2:4">
      <c r="B6" s="6" t="s">
        <v>207</v>
      </c>
      <c r="C6" s="22">
        <f>country</f>
        <v>0</v>
      </c>
      <c r="D6" s="7"/>
    </row>
    <row r="7" spans="2:4">
      <c r="B7" s="6" t="s">
        <v>208</v>
      </c>
      <c r="C7" s="98">
        <f>base_year</f>
        <v>0</v>
      </c>
      <c r="D7" s="7"/>
    </row>
    <row r="8" spans="2:4">
      <c r="B8" s="6" t="s">
        <v>3</v>
      </c>
      <c r="C8" s="80">
        <f>MAX(Changelog!B:B)</f>
        <v>41618</v>
      </c>
      <c r="D8" s="7"/>
    </row>
    <row r="9" spans="2:4">
      <c r="B9" s="6" t="s">
        <v>4</v>
      </c>
      <c r="C9" s="8" t="s">
        <v>200</v>
      </c>
      <c r="D9" s="7"/>
    </row>
    <row r="10" spans="2:4">
      <c r="B10" s="9" t="s">
        <v>19</v>
      </c>
      <c r="C10" s="10" t="s">
        <v>5</v>
      </c>
      <c r="D10" s="11"/>
    </row>
    <row r="12" spans="2:4">
      <c r="B12" s="3" t="s">
        <v>8</v>
      </c>
      <c r="C12" s="4"/>
      <c r="D12" s="5"/>
    </row>
    <row r="13" spans="2:4">
      <c r="B13" s="17"/>
      <c r="C13" s="8"/>
      <c r="D13" s="7"/>
    </row>
    <row r="14" spans="2:4">
      <c r="B14" s="17" t="s">
        <v>9</v>
      </c>
      <c r="C14" s="18" t="s">
        <v>10</v>
      </c>
      <c r="D14" s="7"/>
    </row>
    <row r="15" spans="2:4" ht="16" thickBot="1">
      <c r="B15" s="17"/>
      <c r="C15" s="14" t="s">
        <v>11</v>
      </c>
      <c r="D15" s="7"/>
    </row>
    <row r="16" spans="2:4" ht="16" thickBot="1">
      <c r="B16" s="17"/>
      <c r="C16" s="19" t="s">
        <v>12</v>
      </c>
      <c r="D16" s="7"/>
    </row>
    <row r="17" spans="2:4">
      <c r="B17" s="17"/>
      <c r="C17" s="8" t="s">
        <v>13</v>
      </c>
      <c r="D17" s="7"/>
    </row>
    <row r="18" spans="2:4">
      <c r="B18" s="17"/>
      <c r="C18" s="8"/>
      <c r="D18" s="7"/>
    </row>
    <row r="19" spans="2:4">
      <c r="B19" s="17" t="s">
        <v>217</v>
      </c>
      <c r="C19" s="20" t="s">
        <v>197</v>
      </c>
      <c r="D19" s="7"/>
    </row>
    <row r="20" spans="2:4">
      <c r="B20" s="17"/>
      <c r="C20" s="76" t="s">
        <v>24</v>
      </c>
      <c r="D20" s="7"/>
    </row>
    <row r="21" spans="2:4">
      <c r="B21" s="17"/>
      <c r="C21" s="75" t="s">
        <v>16</v>
      </c>
      <c r="D21" s="7"/>
    </row>
    <row r="22" spans="2:4">
      <c r="B22" s="15"/>
      <c r="C22" s="21" t="s">
        <v>14</v>
      </c>
      <c r="D22" s="7"/>
    </row>
    <row r="23" spans="2:4">
      <c r="B23" s="15"/>
      <c r="C23" s="77" t="s">
        <v>198</v>
      </c>
      <c r="D23" s="7"/>
    </row>
    <row r="24" spans="2:4">
      <c r="B24" s="15"/>
      <c r="C24" s="78" t="s">
        <v>15</v>
      </c>
      <c r="D24" s="7"/>
    </row>
    <row r="25" spans="2:4">
      <c r="B25" s="15"/>
      <c r="C25" s="64" t="s">
        <v>17</v>
      </c>
      <c r="D25" s="7"/>
    </row>
    <row r="26" spans="2:4">
      <c r="B26" s="16"/>
      <c r="C26" s="10"/>
      <c r="D26" s="11"/>
    </row>
    <row r="28" spans="2:4">
      <c r="B28" s="3" t="s">
        <v>18</v>
      </c>
      <c r="C28" s="4"/>
      <c r="D28" s="5"/>
    </row>
    <row r="29" spans="2:4">
      <c r="B29" s="15"/>
      <c r="C29" s="8"/>
      <c r="D29" s="7"/>
    </row>
    <row r="30" spans="2:4">
      <c r="B30" s="15"/>
      <c r="C30" s="8"/>
      <c r="D30" s="7"/>
    </row>
    <row r="31" spans="2:4">
      <c r="B31" s="15"/>
      <c r="C31" s="8"/>
      <c r="D31" s="7"/>
    </row>
    <row r="32" spans="2:4">
      <c r="B32" s="15"/>
      <c r="C32" s="8"/>
      <c r="D32" s="7"/>
    </row>
    <row r="33" spans="2:4">
      <c r="B33" s="15"/>
      <c r="C33" s="8"/>
      <c r="D33" s="7"/>
    </row>
    <row r="34" spans="2:4">
      <c r="B34" s="15"/>
      <c r="C34" s="8"/>
      <c r="D34" s="7"/>
    </row>
    <row r="35" spans="2:4">
      <c r="B35" s="15"/>
      <c r="C35" s="8"/>
      <c r="D35" s="7"/>
    </row>
    <row r="36" spans="2:4">
      <c r="B36" s="15"/>
      <c r="C36" s="8"/>
      <c r="D36" s="7"/>
    </row>
    <row r="37" spans="2:4">
      <c r="B37" s="15"/>
      <c r="C37" s="8"/>
      <c r="D37" s="7"/>
    </row>
    <row r="38" spans="2:4">
      <c r="B38" s="16"/>
      <c r="C38" s="10"/>
      <c r="D38" s="11"/>
    </row>
  </sheetData>
  <pageMargins left="0.75" right="0.75" top="1" bottom="1" header="0.5" footer="0.5"/>
  <pageSetup paperSize="9" orientation="portrait" horizontalDpi="4294967292" verticalDpi="4294967292"/>
  <ignoredErrors>
    <ignoredError sqref="C5:C9"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2"/>
  </sheetPr>
  <dimension ref="B2:D16"/>
  <sheetViews>
    <sheetView workbookViewId="0"/>
  </sheetViews>
  <sheetFormatPr baseColWidth="10" defaultRowHeight="15" x14ac:dyDescent="0"/>
  <cols>
    <col min="1" max="1" width="10.83203125" style="1"/>
    <col min="2" max="2" width="17.6640625" style="1" bestFit="1" customWidth="1"/>
    <col min="3" max="3" width="47.33203125" style="1" bestFit="1" customWidth="1"/>
    <col min="4" max="4" width="9.33203125" style="94" customWidth="1"/>
    <col min="5" max="16384" width="10.83203125" style="1"/>
  </cols>
  <sheetData>
    <row r="2" spans="2:4" ht="20">
      <c r="B2" s="2" t="s">
        <v>0</v>
      </c>
    </row>
    <row r="4" spans="2:4">
      <c r="B4" s="12" t="s">
        <v>3</v>
      </c>
      <c r="C4" s="13" t="s">
        <v>6</v>
      </c>
      <c r="D4" s="157" t="s">
        <v>7</v>
      </c>
    </row>
    <row r="5" spans="2:4">
      <c r="B5" s="6"/>
      <c r="C5" s="14"/>
      <c r="D5" s="158"/>
    </row>
    <row r="6" spans="2:4">
      <c r="B6" s="81">
        <v>41583</v>
      </c>
      <c r="C6" s="122" t="s">
        <v>276</v>
      </c>
      <c r="D6" s="123">
        <v>1</v>
      </c>
    </row>
    <row r="7" spans="2:4" ht="30">
      <c r="B7" s="81">
        <v>41611</v>
      </c>
      <c r="C7" s="126" t="s">
        <v>304</v>
      </c>
      <c r="D7" s="133">
        <v>1.01</v>
      </c>
    </row>
    <row r="8" spans="2:4">
      <c r="B8" s="81">
        <v>41618</v>
      </c>
      <c r="C8" s="125" t="s">
        <v>305</v>
      </c>
      <c r="D8" s="133">
        <v>1.02</v>
      </c>
    </row>
    <row r="9" spans="2:4">
      <c r="B9" s="124"/>
      <c r="C9" s="125"/>
      <c r="D9" s="133"/>
    </row>
    <row r="10" spans="2:4">
      <c r="B10" s="124"/>
      <c r="C10" s="125"/>
      <c r="D10" s="133"/>
    </row>
    <row r="11" spans="2:4">
      <c r="B11" s="124"/>
      <c r="C11" s="126"/>
      <c r="D11" s="133"/>
    </row>
    <row r="12" spans="2:4">
      <c r="B12" s="124"/>
      <c r="C12" s="130"/>
      <c r="D12" s="133"/>
    </row>
    <row r="13" spans="2:4">
      <c r="B13" s="124"/>
      <c r="C13" s="126"/>
      <c r="D13" s="133"/>
    </row>
    <row r="14" spans="2:4">
      <c r="B14" s="124"/>
      <c r="C14" s="125"/>
      <c r="D14" s="133"/>
    </row>
    <row r="15" spans="2:4">
      <c r="B15" s="124"/>
      <c r="C15" s="126"/>
      <c r="D15" s="133"/>
    </row>
    <row r="16" spans="2:4">
      <c r="B16" s="16"/>
      <c r="C16" s="10"/>
      <c r="D16" s="15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2"/>
  </sheetPr>
  <dimension ref="B2:C16"/>
  <sheetViews>
    <sheetView workbookViewId="0"/>
  </sheetViews>
  <sheetFormatPr baseColWidth="10" defaultRowHeight="15" x14ac:dyDescent="0"/>
  <cols>
    <col min="1" max="1" width="10.83203125" style="1"/>
    <col min="2" max="2" width="37.5" style="1" bestFit="1" customWidth="1"/>
    <col min="3" max="3" width="136.1640625" style="120" bestFit="1" customWidth="1"/>
    <col min="4" max="16384" width="10.83203125" style="1"/>
  </cols>
  <sheetData>
    <row r="2" spans="2:3" ht="20">
      <c r="B2" s="2" t="s">
        <v>20</v>
      </c>
    </row>
    <row r="4" spans="2:3" ht="28" customHeight="1">
      <c r="B4" s="234" t="s">
        <v>216</v>
      </c>
      <c r="C4" s="121" t="s">
        <v>21</v>
      </c>
    </row>
    <row r="5" spans="2:3" ht="28" customHeight="1">
      <c r="B5" s="83" t="s">
        <v>186</v>
      </c>
      <c r="C5" s="152" t="s">
        <v>215</v>
      </c>
    </row>
    <row r="6" spans="2:3" ht="28" customHeight="1">
      <c r="B6" s="83" t="s">
        <v>0</v>
      </c>
      <c r="C6" s="153" t="s">
        <v>212</v>
      </c>
    </row>
    <row r="7" spans="2:3" ht="28" customHeight="1">
      <c r="B7" s="83" t="s">
        <v>20</v>
      </c>
      <c r="C7" s="152" t="s">
        <v>247</v>
      </c>
    </row>
    <row r="8" spans="2:3" ht="28" customHeight="1">
      <c r="B8" s="83" t="s">
        <v>22</v>
      </c>
      <c r="C8" s="152" t="s">
        <v>289</v>
      </c>
    </row>
    <row r="9" spans="2:3" ht="28" customHeight="1">
      <c r="B9" s="83" t="s">
        <v>187</v>
      </c>
      <c r="C9" s="152" t="s">
        <v>213</v>
      </c>
    </row>
    <row r="10" spans="2:3" ht="28" customHeight="1">
      <c r="B10" s="83" t="s">
        <v>23</v>
      </c>
      <c r="C10" s="152" t="s">
        <v>214</v>
      </c>
    </row>
    <row r="11" spans="2:3" ht="28" customHeight="1">
      <c r="B11" s="84" t="s">
        <v>24</v>
      </c>
      <c r="C11" s="152" t="s">
        <v>220</v>
      </c>
    </row>
    <row r="12" spans="2:3" ht="28" customHeight="1">
      <c r="B12" s="82" t="s">
        <v>267</v>
      </c>
      <c r="C12" s="152" t="s">
        <v>268</v>
      </c>
    </row>
    <row r="13" spans="2:3" ht="28" customHeight="1">
      <c r="B13" s="82" t="s">
        <v>205</v>
      </c>
      <c r="C13" s="154" t="s">
        <v>248</v>
      </c>
    </row>
    <row r="14" spans="2:3" ht="28" customHeight="1">
      <c r="B14" s="100" t="s">
        <v>209</v>
      </c>
      <c r="C14" s="155" t="s">
        <v>280</v>
      </c>
    </row>
    <row r="15" spans="2:3" ht="28" customHeight="1">
      <c r="B15" s="99" t="s">
        <v>210</v>
      </c>
      <c r="C15" s="154" t="s">
        <v>219</v>
      </c>
    </row>
    <row r="16" spans="2:3" ht="28" customHeight="1">
      <c r="B16" s="101" t="s">
        <v>257</v>
      </c>
      <c r="C16" s="155" t="s">
        <v>228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2"/>
  </sheetPr>
  <dimension ref="B2:B20"/>
  <sheetViews>
    <sheetView workbookViewId="0"/>
  </sheetViews>
  <sheetFormatPr baseColWidth="10" defaultRowHeight="15" x14ac:dyDescent="0"/>
  <cols>
    <col min="1" max="1" width="10.83203125" style="1"/>
    <col min="2" max="2" width="148.83203125" style="1" bestFit="1" customWidth="1"/>
    <col min="3" max="16384" width="10.83203125" style="1"/>
  </cols>
  <sheetData>
    <row r="2" spans="2:2" ht="20">
      <c r="B2" s="2" t="s">
        <v>22</v>
      </c>
    </row>
    <row r="4" spans="2:2">
      <c r="B4" s="53" t="s">
        <v>27</v>
      </c>
    </row>
    <row r="5" spans="2:2">
      <c r="B5" s="45"/>
    </row>
    <row r="6" spans="2:2" ht="60">
      <c r="B6" s="282" t="s">
        <v>313</v>
      </c>
    </row>
    <row r="7" spans="2:2">
      <c r="B7" s="127"/>
    </row>
    <row r="8" spans="2:2">
      <c r="B8" s="65"/>
    </row>
    <row r="9" spans="2:2">
      <c r="B9" s="66" t="s">
        <v>188</v>
      </c>
    </row>
    <row r="10" spans="2:2">
      <c r="B10" s="67"/>
    </row>
    <row r="11" spans="2:2">
      <c r="B11" s="270" t="s">
        <v>269</v>
      </c>
    </row>
    <row r="12" spans="2:2">
      <c r="B12" s="270" t="s">
        <v>301</v>
      </c>
    </row>
    <row r="13" spans="2:2">
      <c r="B13" s="270" t="s">
        <v>302</v>
      </c>
    </row>
    <row r="14" spans="2:2">
      <c r="B14" s="270" t="s">
        <v>303</v>
      </c>
    </row>
    <row r="15" spans="2:2">
      <c r="B15" s="44"/>
    </row>
    <row r="17" spans="2:2">
      <c r="B17" s="53" t="s">
        <v>259</v>
      </c>
    </row>
    <row r="18" spans="2:2">
      <c r="B18" s="45"/>
    </row>
    <row r="19" spans="2:2" ht="90">
      <c r="B19" s="128" t="s">
        <v>249</v>
      </c>
    </row>
    <row r="20" spans="2:2">
      <c r="B20" s="12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2"/>
    <pageSetUpPr fitToPage="1"/>
  </sheetPr>
  <dimension ref="B2:CB9"/>
  <sheetViews>
    <sheetView workbookViewId="0"/>
  </sheetViews>
  <sheetFormatPr baseColWidth="10" defaultColWidth="2.83203125" defaultRowHeight="15" x14ac:dyDescent="0"/>
  <cols>
    <col min="1" max="16384" width="2.83203125" style="1"/>
  </cols>
  <sheetData>
    <row r="2" spans="2:80" ht="20" customHeight="1">
      <c r="B2" s="57" t="s">
        <v>306</v>
      </c>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c r="BJ2" s="54"/>
      <c r="BK2" s="54"/>
      <c r="BL2" s="54"/>
      <c r="BM2" s="54"/>
      <c r="BN2" s="54"/>
      <c r="BO2" s="54"/>
      <c r="BP2" s="54"/>
      <c r="BQ2" s="54"/>
      <c r="BR2" s="54"/>
      <c r="BS2" s="54"/>
      <c r="BT2" s="54"/>
      <c r="BU2" s="54"/>
      <c r="BV2" s="54"/>
    </row>
    <row r="3" spans="2:80" ht="15" customHeight="1">
      <c r="B3" s="57"/>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row>
    <row r="4" spans="2:80" ht="15" customHeight="1">
      <c r="B4" s="58" t="s">
        <v>83</v>
      </c>
      <c r="C4" s="59"/>
      <c r="D4" s="59"/>
      <c r="E4" s="59"/>
      <c r="F4" s="59"/>
      <c r="G4" s="59"/>
      <c r="H4" s="59"/>
      <c r="I4" s="59"/>
      <c r="J4" s="59"/>
      <c r="K4" s="59"/>
      <c r="L4" s="59"/>
      <c r="M4" s="59"/>
      <c r="N4" s="59"/>
      <c r="O4" s="59"/>
      <c r="P4" s="60"/>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row>
    <row r="5" spans="2:80" ht="15" customHeight="1">
      <c r="B5" s="61" t="s">
        <v>185</v>
      </c>
      <c r="C5" s="62"/>
      <c r="D5" s="62"/>
      <c r="E5" s="62"/>
      <c r="F5" s="62"/>
      <c r="G5" s="62"/>
      <c r="H5" s="62"/>
      <c r="I5" s="62"/>
      <c r="J5" s="62"/>
      <c r="K5" s="62"/>
      <c r="L5" s="62"/>
      <c r="M5" s="62"/>
      <c r="N5" s="62"/>
      <c r="O5" s="62"/>
      <c r="P5" s="63"/>
      <c r="Q5" s="55"/>
      <c r="R5" s="55"/>
      <c r="S5" s="55"/>
      <c r="T5" s="55"/>
      <c r="U5" s="55"/>
      <c r="V5" s="55"/>
      <c r="W5" s="55"/>
      <c r="X5" s="55"/>
      <c r="Y5" s="55"/>
      <c r="Z5" s="55"/>
      <c r="AA5" s="55"/>
      <c r="AB5" s="55"/>
      <c r="AC5" s="55"/>
      <c r="AD5" s="55"/>
      <c r="AE5" s="55"/>
      <c r="AF5" s="55"/>
      <c r="AG5" s="55"/>
      <c r="AH5" s="55"/>
      <c r="AI5" s="55"/>
      <c r="AJ5" s="55"/>
      <c r="AK5" s="55"/>
      <c r="AL5" s="55"/>
      <c r="AM5" s="55"/>
      <c r="AN5" s="55"/>
      <c r="AO5" s="55"/>
      <c r="AP5" s="55"/>
      <c r="AQ5" s="55"/>
      <c r="AR5" s="55"/>
      <c r="AS5" s="55"/>
      <c r="AT5" s="55"/>
      <c r="AU5" s="55"/>
      <c r="AV5" s="55"/>
      <c r="AW5" s="55"/>
      <c r="AX5" s="55"/>
      <c r="AY5" s="55"/>
      <c r="AZ5" s="55"/>
      <c r="BA5" s="55"/>
      <c r="BB5" s="55"/>
      <c r="BC5" s="55"/>
      <c r="BD5" s="55"/>
      <c r="BE5" s="55"/>
      <c r="BF5" s="55"/>
      <c r="BG5" s="55"/>
      <c r="BH5" s="55"/>
      <c r="BI5" s="55"/>
      <c r="BJ5" s="55"/>
      <c r="BK5" s="55"/>
      <c r="BL5" s="55"/>
      <c r="BM5" s="55"/>
      <c r="BN5" s="55"/>
      <c r="BO5" s="55"/>
      <c r="BP5" s="55"/>
      <c r="BQ5" s="55"/>
      <c r="BR5" s="55"/>
      <c r="BS5" s="55"/>
      <c r="BT5" s="55"/>
      <c r="BU5" s="55"/>
      <c r="BV5" s="55"/>
    </row>
    <row r="6" spans="2:80" ht="15" customHeight="1">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row>
    <row r="7" spans="2:80" ht="23">
      <c r="B7" s="56"/>
      <c r="C7" s="68" t="s">
        <v>182</v>
      </c>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M7" s="56"/>
      <c r="AN7" s="68" t="s">
        <v>183</v>
      </c>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R7" s="56"/>
      <c r="BS7" s="56"/>
      <c r="BT7" s="56"/>
      <c r="BU7" s="68" t="s">
        <v>184</v>
      </c>
    </row>
    <row r="9" spans="2:80">
      <c r="CB9" s="52"/>
    </row>
  </sheetData>
  <phoneticPr fontId="18" type="noConversion"/>
  <pageMargins left="0.75000000000000011" right="0.75000000000000011" top="1" bottom="1" header="0.5" footer="0.5"/>
  <pageSetup paperSize="9" scale="44" orientation="landscape" horizontalDpi="4294967292" verticalDpi="4294967292"/>
  <drawing r:id="rId1"/>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2"/>
  </sheetPr>
  <dimension ref="B2:D107"/>
  <sheetViews>
    <sheetView workbookViewId="0"/>
  </sheetViews>
  <sheetFormatPr baseColWidth="10" defaultRowHeight="15" x14ac:dyDescent="0"/>
  <cols>
    <col min="1" max="1" width="10.83203125" style="1"/>
    <col min="2" max="2" width="25.5" style="1" customWidth="1"/>
    <col min="3" max="3" width="77.83203125" style="1" customWidth="1"/>
    <col min="4" max="4" width="113.5" style="1" bestFit="1" customWidth="1"/>
    <col min="5" max="16384" width="10.83203125" style="1"/>
  </cols>
  <sheetData>
    <row r="2" spans="2:3" ht="20">
      <c r="B2" s="2" t="s">
        <v>23</v>
      </c>
      <c r="C2" s="2"/>
    </row>
    <row r="4" spans="2:3">
      <c r="B4" s="3" t="s">
        <v>83</v>
      </c>
      <c r="C4" s="5"/>
    </row>
    <row r="5" spans="2:3" ht="75" customHeight="1">
      <c r="B5" s="297" t="s">
        <v>250</v>
      </c>
      <c r="C5" s="298"/>
    </row>
    <row r="6" spans="2:3" ht="16" thickBot="1"/>
    <row r="7" spans="2:3">
      <c r="B7" s="23" t="s">
        <v>28</v>
      </c>
      <c r="C7" s="92"/>
    </row>
    <row r="8" spans="2:3">
      <c r="B8" s="25"/>
      <c r="C8" s="26"/>
    </row>
    <row r="9" spans="2:3">
      <c r="B9" s="27" t="s">
        <v>29</v>
      </c>
      <c r="C9" s="28" t="s">
        <v>30</v>
      </c>
    </row>
    <row r="10" spans="2:3">
      <c r="B10" s="47" t="s">
        <v>32</v>
      </c>
      <c r="C10" s="30"/>
    </row>
    <row r="11" spans="2:3" ht="30">
      <c r="B11" s="25"/>
      <c r="C11" s="281" t="s">
        <v>292</v>
      </c>
    </row>
    <row r="12" spans="2:3" ht="30">
      <c r="B12" s="25"/>
      <c r="C12" s="281" t="s">
        <v>291</v>
      </c>
    </row>
    <row r="13" spans="2:3">
      <c r="B13" s="25"/>
      <c r="C13" s="281" t="s">
        <v>221</v>
      </c>
    </row>
    <row r="14" spans="2:3" ht="30">
      <c r="B14" s="25"/>
      <c r="C14" s="281" t="s">
        <v>314</v>
      </c>
    </row>
    <row r="15" spans="2:3">
      <c r="B15" s="25"/>
      <c r="C15" s="281" t="s">
        <v>229</v>
      </c>
    </row>
    <row r="16" spans="2:3" ht="16" thickBot="1">
      <c r="B16" s="36"/>
      <c r="C16" s="69"/>
    </row>
    <row r="17" spans="2:4" s="8" customFormat="1">
      <c r="C17" s="48"/>
      <c r="D17" s="49"/>
    </row>
    <row r="18" spans="2:4" ht="16" thickBot="1">
      <c r="B18" s="14"/>
      <c r="C18" s="14"/>
      <c r="D18" s="14"/>
    </row>
    <row r="19" spans="2:4">
      <c r="B19" s="23" t="s">
        <v>181</v>
      </c>
      <c r="C19" s="271"/>
      <c r="D19" s="272"/>
    </row>
    <row r="20" spans="2:4">
      <c r="B20" s="25"/>
      <c r="C20" s="273"/>
      <c r="D20" s="274"/>
    </row>
    <row r="21" spans="2:4">
      <c r="B21" s="27" t="s">
        <v>29</v>
      </c>
      <c r="C21" s="275" t="s">
        <v>30</v>
      </c>
      <c r="D21" s="276" t="s">
        <v>189</v>
      </c>
    </row>
    <row r="22" spans="2:4">
      <c r="B22" s="87"/>
      <c r="C22" s="277"/>
      <c r="D22" s="278"/>
    </row>
    <row r="23" spans="2:4">
      <c r="B23" s="88"/>
      <c r="C23" s="279" t="s">
        <v>290</v>
      </c>
      <c r="D23" s="280"/>
    </row>
    <row r="24" spans="2:4" ht="16" thickBot="1">
      <c r="B24" s="89"/>
      <c r="C24" s="90"/>
      <c r="D24" s="91"/>
    </row>
    <row r="25" spans="2:4" ht="16" thickBot="1"/>
    <row r="26" spans="2:4">
      <c r="B26" s="23" t="s">
        <v>190</v>
      </c>
      <c r="C26" s="24"/>
    </row>
    <row r="27" spans="2:4">
      <c r="B27" s="25"/>
      <c r="C27" s="26"/>
    </row>
    <row r="28" spans="2:4">
      <c r="B28" s="27" t="s">
        <v>251</v>
      </c>
      <c r="C28" s="70" t="s">
        <v>252</v>
      </c>
    </row>
    <row r="29" spans="2:4">
      <c r="B29" s="31" t="s">
        <v>191</v>
      </c>
      <c r="C29" s="33" t="s">
        <v>33</v>
      </c>
    </row>
    <row r="30" spans="2:4">
      <c r="B30" s="25"/>
      <c r="C30" s="33" t="s">
        <v>34</v>
      </c>
    </row>
    <row r="31" spans="2:4">
      <c r="B31" s="25"/>
      <c r="C31" s="33" t="s">
        <v>35</v>
      </c>
    </row>
    <row r="32" spans="2:4">
      <c r="B32" s="25"/>
      <c r="C32" s="33" t="s">
        <v>36</v>
      </c>
    </row>
    <row r="33" spans="2:3">
      <c r="B33" s="25"/>
      <c r="C33" s="33" t="s">
        <v>37</v>
      </c>
    </row>
    <row r="34" spans="2:3">
      <c r="B34" s="25"/>
      <c r="C34" s="33" t="s">
        <v>38</v>
      </c>
    </row>
    <row r="35" spans="2:3">
      <c r="B35" s="25"/>
      <c r="C35" s="71" t="s">
        <v>39</v>
      </c>
    </row>
    <row r="36" spans="2:3">
      <c r="B36" s="38"/>
      <c r="C36" s="71" t="s">
        <v>49</v>
      </c>
    </row>
    <row r="37" spans="2:3">
      <c r="B37" s="25"/>
      <c r="C37" s="33" t="s">
        <v>40</v>
      </c>
    </row>
    <row r="38" spans="2:3">
      <c r="B38" s="25"/>
      <c r="C38" s="71" t="s">
        <v>41</v>
      </c>
    </row>
    <row r="39" spans="2:3">
      <c r="B39" s="25"/>
      <c r="C39" s="33" t="s">
        <v>42</v>
      </c>
    </row>
    <row r="40" spans="2:3">
      <c r="B40" s="25"/>
      <c r="C40" s="33" t="s">
        <v>43</v>
      </c>
    </row>
    <row r="41" spans="2:3">
      <c r="B41" s="25"/>
      <c r="C41" s="71" t="s">
        <v>44</v>
      </c>
    </row>
    <row r="42" spans="2:3">
      <c r="B42" s="25"/>
      <c r="C42" s="253"/>
    </row>
    <row r="43" spans="2:3">
      <c r="B43" s="37" t="s">
        <v>202</v>
      </c>
      <c r="C43" s="33" t="s">
        <v>46</v>
      </c>
    </row>
    <row r="44" spans="2:3">
      <c r="B44" s="31"/>
      <c r="C44" s="33" t="s">
        <v>47</v>
      </c>
    </row>
    <row r="45" spans="2:3">
      <c r="B45" s="31"/>
      <c r="C45" s="71" t="s">
        <v>256</v>
      </c>
    </row>
    <row r="46" spans="2:3">
      <c r="B46" s="72"/>
      <c r="C46" s="35"/>
    </row>
    <row r="47" spans="2:3">
      <c r="B47" s="31" t="s">
        <v>211</v>
      </c>
      <c r="C47" s="33" t="s">
        <v>192</v>
      </c>
    </row>
    <row r="48" spans="2:3">
      <c r="B48" s="31"/>
      <c r="C48" s="33" t="s">
        <v>76</v>
      </c>
    </row>
    <row r="49" spans="2:3">
      <c r="B49" s="72"/>
      <c r="C49" s="35"/>
    </row>
    <row r="50" spans="2:3">
      <c r="B50" s="31" t="s">
        <v>51</v>
      </c>
      <c r="C50" s="33" t="s">
        <v>50</v>
      </c>
    </row>
    <row r="51" spans="2:3">
      <c r="B51" s="31"/>
      <c r="C51" s="33" t="s">
        <v>51</v>
      </c>
    </row>
    <row r="52" spans="2:3">
      <c r="B52" s="25"/>
      <c r="C52" s="33" t="s">
        <v>52</v>
      </c>
    </row>
    <row r="53" spans="2:3">
      <c r="B53" s="25"/>
      <c r="C53" s="33" t="s">
        <v>53</v>
      </c>
    </row>
    <row r="54" spans="2:3">
      <c r="B54" s="25"/>
      <c r="C54" s="33" t="s">
        <v>54</v>
      </c>
    </row>
    <row r="55" spans="2:3">
      <c r="B55" s="25"/>
      <c r="C55" s="33" t="s">
        <v>55</v>
      </c>
    </row>
    <row r="56" spans="2:3">
      <c r="B56" s="25"/>
      <c r="C56" s="33" t="s">
        <v>56</v>
      </c>
    </row>
    <row r="57" spans="2:3">
      <c r="B57" s="25"/>
      <c r="C57" s="33" t="s">
        <v>57</v>
      </c>
    </row>
    <row r="58" spans="2:3">
      <c r="B58" s="25"/>
      <c r="C58" s="33" t="s">
        <v>58</v>
      </c>
    </row>
    <row r="59" spans="2:3">
      <c r="B59" s="25"/>
      <c r="C59" s="33" t="s">
        <v>59</v>
      </c>
    </row>
    <row r="60" spans="2:3">
      <c r="B60" s="25"/>
      <c r="C60" s="33" t="s">
        <v>60</v>
      </c>
    </row>
    <row r="61" spans="2:3">
      <c r="B61" s="25"/>
      <c r="C61" s="33" t="s">
        <v>61</v>
      </c>
    </row>
    <row r="62" spans="2:3">
      <c r="B62" s="25"/>
      <c r="C62" s="33" t="s">
        <v>62</v>
      </c>
    </row>
    <row r="63" spans="2:3">
      <c r="B63" s="25"/>
      <c r="C63" s="33" t="s">
        <v>63</v>
      </c>
    </row>
    <row r="64" spans="2:3">
      <c r="B64" s="25"/>
      <c r="C64" s="33" t="s">
        <v>64</v>
      </c>
    </row>
    <row r="65" spans="2:3">
      <c r="B65" s="25"/>
      <c r="C65" s="33" t="s">
        <v>65</v>
      </c>
    </row>
    <row r="66" spans="2:3">
      <c r="B66" s="25"/>
      <c r="C66" s="33" t="s">
        <v>66</v>
      </c>
    </row>
    <row r="67" spans="2:3">
      <c r="B67" s="25"/>
      <c r="C67" s="33" t="s">
        <v>67</v>
      </c>
    </row>
    <row r="68" spans="2:3">
      <c r="B68" s="25"/>
      <c r="C68" s="33" t="s">
        <v>68</v>
      </c>
    </row>
    <row r="69" spans="2:3">
      <c r="B69" s="25"/>
      <c r="C69" s="33" t="s">
        <v>69</v>
      </c>
    </row>
    <row r="70" spans="2:3">
      <c r="B70" s="25"/>
      <c r="C70" s="33" t="s">
        <v>70</v>
      </c>
    </row>
    <row r="71" spans="2:3">
      <c r="B71" s="25"/>
      <c r="C71" s="33" t="s">
        <v>71</v>
      </c>
    </row>
    <row r="72" spans="2:3">
      <c r="B72" s="25"/>
      <c r="C72" s="33" t="s">
        <v>72</v>
      </c>
    </row>
    <row r="73" spans="2:3">
      <c r="B73" s="34"/>
      <c r="C73" s="35"/>
    </row>
    <row r="74" spans="2:3">
      <c r="B74" s="31" t="s">
        <v>193</v>
      </c>
      <c r="C74" s="33" t="s">
        <v>80</v>
      </c>
    </row>
    <row r="75" spans="2:3">
      <c r="B75" s="25"/>
      <c r="C75" s="33" t="s">
        <v>81</v>
      </c>
    </row>
    <row r="76" spans="2:3">
      <c r="B76" s="25"/>
      <c r="C76" s="33"/>
    </row>
    <row r="77" spans="2:3">
      <c r="B77" s="37" t="s">
        <v>104</v>
      </c>
      <c r="C77" s="73" t="s">
        <v>104</v>
      </c>
    </row>
    <row r="78" spans="2:3">
      <c r="B78" s="31"/>
      <c r="C78" s="33"/>
    </row>
    <row r="79" spans="2:3">
      <c r="B79" s="37" t="s">
        <v>103</v>
      </c>
      <c r="C79" s="73" t="s">
        <v>103</v>
      </c>
    </row>
    <row r="80" spans="2:3">
      <c r="B80" s="72"/>
      <c r="C80" s="35"/>
    </row>
    <row r="81" spans="2:3">
      <c r="B81" s="31" t="s">
        <v>82</v>
      </c>
      <c r="C81" s="33" t="s">
        <v>45</v>
      </c>
    </row>
    <row r="82" spans="2:3">
      <c r="B82" s="31"/>
      <c r="C82" s="33" t="s">
        <v>73</v>
      </c>
    </row>
    <row r="83" spans="2:3">
      <c r="B83" s="31"/>
      <c r="C83" s="33" t="s">
        <v>74</v>
      </c>
    </row>
    <row r="84" spans="2:3">
      <c r="B84" s="31"/>
      <c r="C84" s="33" t="s">
        <v>75</v>
      </c>
    </row>
    <row r="85" spans="2:3">
      <c r="B85" s="31"/>
      <c r="C85" s="33" t="s">
        <v>77</v>
      </c>
    </row>
    <row r="86" spans="2:3">
      <c r="B86" s="31"/>
      <c r="C86" s="33" t="s">
        <v>78</v>
      </c>
    </row>
    <row r="87" spans="2:3">
      <c r="B87" s="31"/>
      <c r="C87" s="33" t="s">
        <v>79</v>
      </c>
    </row>
    <row r="88" spans="2:3">
      <c r="B88" s="25"/>
      <c r="C88" s="33" t="s">
        <v>93</v>
      </c>
    </row>
    <row r="89" spans="2:3">
      <c r="B89" s="25"/>
      <c r="C89" s="33" t="s">
        <v>96</v>
      </c>
    </row>
    <row r="90" spans="2:3">
      <c r="B90" s="25"/>
      <c r="C90" s="33" t="s">
        <v>97</v>
      </c>
    </row>
    <row r="91" spans="2:3">
      <c r="B91" s="31"/>
      <c r="C91" s="33" t="s">
        <v>98</v>
      </c>
    </row>
    <row r="92" spans="2:3">
      <c r="B92" s="31"/>
      <c r="C92" s="33" t="s">
        <v>194</v>
      </c>
    </row>
    <row r="93" spans="2:3">
      <c r="B93" s="31"/>
      <c r="C93" s="33" t="s">
        <v>100</v>
      </c>
    </row>
    <row r="94" spans="2:3">
      <c r="B94" s="31"/>
      <c r="C94" s="33" t="s">
        <v>101</v>
      </c>
    </row>
    <row r="95" spans="2:3">
      <c r="B95" s="31"/>
      <c r="C95" s="33" t="s">
        <v>102</v>
      </c>
    </row>
    <row r="96" spans="2:3">
      <c r="B96" s="31"/>
      <c r="C96" s="33" t="s">
        <v>94</v>
      </c>
    </row>
    <row r="97" spans="2:4">
      <c r="B97" s="31"/>
      <c r="C97" s="33" t="s">
        <v>95</v>
      </c>
    </row>
    <row r="98" spans="2:4">
      <c r="B98" s="25"/>
      <c r="C98" s="32" t="s">
        <v>26</v>
      </c>
    </row>
    <row r="99" spans="2:4" ht="16" thickBot="1">
      <c r="B99" s="36"/>
      <c r="C99" s="39"/>
    </row>
    <row r="100" spans="2:4" ht="16" thickBot="1"/>
    <row r="101" spans="2:4">
      <c r="B101" s="23" t="s">
        <v>203</v>
      </c>
      <c r="C101" s="92"/>
      <c r="D101" s="8"/>
    </row>
    <row r="102" spans="2:4">
      <c r="B102" s="25"/>
      <c r="C102" s="26"/>
      <c r="D102" s="8"/>
    </row>
    <row r="103" spans="2:4">
      <c r="B103" s="27" t="s">
        <v>29</v>
      </c>
      <c r="C103" s="70" t="s">
        <v>30</v>
      </c>
      <c r="D103" s="14"/>
    </row>
    <row r="104" spans="2:4">
      <c r="B104" s="29"/>
      <c r="C104" s="30"/>
      <c r="D104" s="14"/>
    </row>
    <row r="105" spans="2:4">
      <c r="B105" s="25" t="s">
        <v>199</v>
      </c>
      <c r="C105" s="26">
        <v>3.6</v>
      </c>
      <c r="D105" s="8"/>
    </row>
    <row r="106" spans="2:4" ht="16" thickBot="1">
      <c r="B106" s="36"/>
      <c r="C106" s="51"/>
      <c r="D106" s="8"/>
    </row>
    <row r="107" spans="2:4">
      <c r="B107" s="8"/>
      <c r="C107" s="8"/>
      <c r="D107" s="8"/>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rgb="FFFFFF00"/>
  </sheetPr>
  <dimension ref="A2:P44"/>
  <sheetViews>
    <sheetView workbookViewId="0"/>
  </sheetViews>
  <sheetFormatPr baseColWidth="10" defaultRowHeight="15" x14ac:dyDescent="0"/>
  <cols>
    <col min="1" max="1" width="10.83203125" style="1"/>
    <col min="2" max="2" width="17.1640625" style="1" customWidth="1"/>
    <col min="3" max="3" width="61.5" style="1" bestFit="1" customWidth="1"/>
    <col min="4" max="4" width="4.6640625" style="1" customWidth="1"/>
    <col min="5" max="5" width="11.1640625" style="1" bestFit="1" customWidth="1"/>
    <col min="6" max="6" width="2.83203125" style="1" customWidth="1"/>
    <col min="7" max="7" width="13.33203125" style="1" customWidth="1"/>
    <col min="8" max="8" width="2.83203125" style="1" customWidth="1"/>
    <col min="9" max="9" width="13.33203125" style="1" customWidth="1"/>
    <col min="10" max="10" width="4.33203125" style="1" customWidth="1"/>
    <col min="11" max="11" width="51.33203125" style="1" customWidth="1"/>
    <col min="12" max="12" width="9.1640625" style="1" customWidth="1"/>
    <col min="13" max="13" width="65.83203125" style="1" customWidth="1"/>
    <col min="14" max="14" width="2.83203125" style="1" customWidth="1"/>
    <col min="15" max="16" width="13.33203125" style="212" customWidth="1"/>
    <col min="17" max="16384" width="10.83203125" style="1"/>
  </cols>
  <sheetData>
    <row r="2" spans="1:16" ht="20">
      <c r="B2" s="2" t="s">
        <v>24</v>
      </c>
      <c r="I2" s="235" t="s">
        <v>266</v>
      </c>
      <c r="J2" s="13"/>
      <c r="K2" s="5"/>
    </row>
    <row r="3" spans="1:16" ht="20">
      <c r="B3" s="2"/>
      <c r="I3" s="217"/>
      <c r="J3" s="8"/>
      <c r="K3" s="7"/>
    </row>
    <row r="4" spans="1:16">
      <c r="B4" s="40" t="s">
        <v>83</v>
      </c>
      <c r="C4" s="4"/>
      <c r="D4" s="4"/>
      <c r="E4" s="5"/>
      <c r="F4" s="8"/>
      <c r="I4" s="215"/>
      <c r="J4" s="8"/>
      <c r="K4" s="7"/>
    </row>
    <row r="5" spans="1:16">
      <c r="B5" s="299" t="s">
        <v>315</v>
      </c>
      <c r="C5" s="300"/>
      <c r="D5" s="300"/>
      <c r="E5" s="301"/>
      <c r="F5" s="8"/>
      <c r="I5" s="237"/>
      <c r="J5" s="8"/>
      <c r="K5" s="7"/>
    </row>
    <row r="6" spans="1:16">
      <c r="B6" s="299"/>
      <c r="C6" s="300"/>
      <c r="D6" s="300"/>
      <c r="E6" s="301"/>
      <c r="F6" s="8"/>
      <c r="I6" s="215"/>
      <c r="J6" s="8"/>
      <c r="K6" s="7"/>
    </row>
    <row r="7" spans="1:16">
      <c r="B7" s="297"/>
      <c r="C7" s="302"/>
      <c r="D7" s="302"/>
      <c r="E7" s="298"/>
      <c r="F7" s="156"/>
      <c r="I7" s="236"/>
      <c r="J7" s="10"/>
      <c r="K7" s="11"/>
    </row>
    <row r="8" spans="1:16" ht="16" thickBot="1"/>
    <row r="9" spans="1:16">
      <c r="B9" s="23" t="s">
        <v>23</v>
      </c>
      <c r="C9" s="41"/>
      <c r="D9" s="41"/>
      <c r="E9" s="41"/>
      <c r="F9" s="41"/>
      <c r="G9" s="41"/>
      <c r="H9" s="41"/>
      <c r="I9" s="41"/>
      <c r="J9" s="41"/>
      <c r="K9" s="74" t="s">
        <v>84</v>
      </c>
      <c r="L9" s="41"/>
      <c r="M9" s="24"/>
      <c r="N9" s="8"/>
      <c r="O9" s="213"/>
      <c r="P9" s="214"/>
    </row>
    <row r="10" spans="1:16">
      <c r="B10" s="29"/>
      <c r="C10" s="8"/>
      <c r="D10" s="8"/>
      <c r="E10" s="8"/>
      <c r="F10" s="8"/>
      <c r="G10" s="8"/>
      <c r="H10" s="8"/>
      <c r="I10" s="8"/>
      <c r="J10" s="8"/>
      <c r="K10" s="17"/>
      <c r="L10" s="8"/>
      <c r="M10" s="26"/>
      <c r="N10" s="8"/>
      <c r="O10" s="215"/>
      <c r="P10" s="216"/>
    </row>
    <row r="11" spans="1:16">
      <c r="B11" s="27" t="s">
        <v>85</v>
      </c>
      <c r="C11" s="243" t="s">
        <v>30</v>
      </c>
      <c r="D11" s="243" t="s">
        <v>87</v>
      </c>
      <c r="E11" s="243" t="s">
        <v>86</v>
      </c>
      <c r="F11" s="243"/>
      <c r="G11" s="243" t="s">
        <v>270</v>
      </c>
      <c r="H11" s="243"/>
      <c r="I11" s="243" t="s">
        <v>31</v>
      </c>
      <c r="J11" s="243"/>
      <c r="K11" s="42" t="s">
        <v>88</v>
      </c>
      <c r="L11" s="42" t="s">
        <v>89</v>
      </c>
      <c r="M11" s="251" t="s">
        <v>274</v>
      </c>
      <c r="N11" s="14"/>
      <c r="O11" s="220" t="s">
        <v>264</v>
      </c>
      <c r="P11" s="221" t="s">
        <v>265</v>
      </c>
    </row>
    <row r="12" spans="1:16">
      <c r="B12" s="47"/>
      <c r="C12" s="14"/>
      <c r="D12" s="162"/>
      <c r="E12" s="14"/>
      <c r="F12" s="14"/>
      <c r="G12" s="14"/>
      <c r="H12" s="14"/>
      <c r="I12" s="14"/>
      <c r="J12" s="14"/>
      <c r="K12" s="17"/>
      <c r="L12" s="46"/>
      <c r="M12" s="244"/>
      <c r="N12" s="14"/>
      <c r="O12" s="215"/>
      <c r="P12" s="216"/>
    </row>
    <row r="13" spans="1:16">
      <c r="B13" s="29"/>
      <c r="C13" s="167" t="s">
        <v>207</v>
      </c>
      <c r="D13" s="162"/>
      <c r="E13" s="167"/>
      <c r="F13" s="167"/>
      <c r="G13" s="18" t="s">
        <v>261</v>
      </c>
      <c r="H13" s="14"/>
      <c r="I13" s="14"/>
      <c r="J13" s="14"/>
      <c r="K13" s="180" t="s">
        <v>195</v>
      </c>
      <c r="L13" s="295" t="b">
        <f>IF(COUNTIF(P:P,0)+COUNTIF(P:P,FALSE)=0,TRUE,FALSE)</f>
        <v>0</v>
      </c>
      <c r="M13" s="246" t="str">
        <f>IF(L13=TRUE," ","Please address all critical checks (red) before continuing")</f>
        <v>Please address all critical checks (red) before continuing</v>
      </c>
      <c r="N13" s="14"/>
      <c r="O13" s="215" t="s">
        <v>261</v>
      </c>
      <c r="P13" s="216"/>
    </row>
    <row r="14" spans="1:16">
      <c r="B14" s="29"/>
      <c r="C14" s="167" t="s">
        <v>260</v>
      </c>
      <c r="D14" s="162"/>
      <c r="E14" s="167"/>
      <c r="F14" s="167"/>
      <c r="G14" s="18" t="s">
        <v>262</v>
      </c>
      <c r="H14" s="14"/>
      <c r="I14" s="14"/>
      <c r="J14" s="14"/>
      <c r="K14" s="46" t="s">
        <v>196</v>
      </c>
      <c r="L14" s="295" t="b">
        <f>IF(COUNTBLANK(C13:C14)-COUNTBLANK(E13:E14)=0,TRUE,FALSE)</f>
        <v>0</v>
      </c>
      <c r="M14" s="246" t="str">
        <f>IF(L14=TRUE," ","Please fill in all assumptions")</f>
        <v>Please fill in all assumptions</v>
      </c>
      <c r="N14" s="14"/>
      <c r="O14" s="215" t="s">
        <v>262</v>
      </c>
      <c r="P14" s="7">
        <f>IF(L14=TRUE,1,0)</f>
        <v>0</v>
      </c>
    </row>
    <row r="15" spans="1:16" s="93" customFormat="1">
      <c r="B15" s="238"/>
      <c r="C15" s="239"/>
      <c r="D15" s="240"/>
      <c r="E15" s="241"/>
      <c r="F15" s="241"/>
      <c r="G15" s="239"/>
      <c r="H15" s="239"/>
      <c r="I15" s="239"/>
      <c r="J15" s="239"/>
      <c r="K15" s="168"/>
      <c r="L15" s="168"/>
      <c r="M15" s="245"/>
      <c r="N15" s="166"/>
      <c r="O15" s="215"/>
      <c r="P15" s="216"/>
    </row>
    <row r="16" spans="1:16">
      <c r="A16" s="8"/>
      <c r="B16" s="31" t="s">
        <v>287</v>
      </c>
      <c r="C16" s="8"/>
      <c r="D16" s="163"/>
      <c r="E16" s="79"/>
      <c r="F16" s="79"/>
      <c r="G16" s="210"/>
      <c r="H16" s="8"/>
      <c r="I16" s="8"/>
      <c r="J16" s="8"/>
      <c r="K16" s="43"/>
      <c r="L16" s="208"/>
      <c r="M16" s="247"/>
      <c r="N16" s="8"/>
      <c r="O16" s="215"/>
      <c r="P16" s="216"/>
    </row>
    <row r="17" spans="1:16">
      <c r="A17" s="8"/>
      <c r="B17" s="31"/>
      <c r="C17" s="267" t="s">
        <v>191</v>
      </c>
      <c r="D17" s="163" t="s">
        <v>227</v>
      </c>
      <c r="E17" s="131">
        <f>'Final demand'!C11</f>
        <v>0</v>
      </c>
      <c r="F17" s="79"/>
      <c r="G17" s="210"/>
      <c r="H17" s="8"/>
      <c r="I17" s="8"/>
      <c r="J17" s="8"/>
      <c r="K17" s="43"/>
      <c r="L17" s="208"/>
      <c r="M17" s="247"/>
      <c r="N17" s="8"/>
      <c r="O17" s="215"/>
      <c r="P17" s="216"/>
    </row>
    <row r="18" spans="1:16">
      <c r="A18" s="8"/>
      <c r="B18" s="25"/>
      <c r="C18" s="267" t="s">
        <v>202</v>
      </c>
      <c r="D18" s="163" t="s">
        <v>227</v>
      </c>
      <c r="E18" s="132">
        <f>'Final demand'!Eff_Gas_Heater</f>
        <v>0</v>
      </c>
      <c r="F18" s="132"/>
      <c r="G18" s="210"/>
      <c r="H18" s="8"/>
      <c r="I18" s="8"/>
      <c r="J18" s="8"/>
      <c r="K18" s="43" t="s">
        <v>293</v>
      </c>
      <c r="L18" s="250" t="b">
        <f>IF(E18=0, TRUE, FALSE)</f>
        <v>1</v>
      </c>
      <c r="M18" s="296" t="str">
        <f>IF(L18=TRUE, "", "Energetic final consumption of coal gas will be excluded in the ETM.")</f>
        <v/>
      </c>
      <c r="N18" s="8"/>
      <c r="O18" s="215"/>
      <c r="P18" s="216"/>
    </row>
    <row r="19" spans="1:16">
      <c r="A19" s="8"/>
      <c r="B19" s="25"/>
      <c r="C19" s="267" t="s">
        <v>211</v>
      </c>
      <c r="D19" s="163" t="s">
        <v>227</v>
      </c>
      <c r="E19" s="132">
        <f>'Final demand'!F11</f>
        <v>0</v>
      </c>
      <c r="F19" s="132"/>
      <c r="G19" s="210"/>
      <c r="H19" s="8"/>
      <c r="I19" s="8"/>
      <c r="J19" s="8"/>
      <c r="K19" s="43"/>
      <c r="L19" s="252"/>
      <c r="M19" s="247"/>
      <c r="N19" s="8"/>
      <c r="O19" s="215"/>
      <c r="P19" s="216"/>
    </row>
    <row r="20" spans="1:16">
      <c r="A20" s="8"/>
      <c r="B20" s="25"/>
      <c r="C20" s="267" t="s">
        <v>51</v>
      </c>
      <c r="D20" s="163" t="s">
        <v>227</v>
      </c>
      <c r="E20" s="131">
        <f>'Final demand'!G11</f>
        <v>0</v>
      </c>
      <c r="F20" s="131"/>
      <c r="G20" s="210"/>
      <c r="H20" s="8"/>
      <c r="I20" s="8"/>
      <c r="J20" s="8"/>
      <c r="K20" s="43"/>
      <c r="L20" s="252"/>
      <c r="M20" s="247"/>
      <c r="N20" s="8"/>
      <c r="O20" s="215"/>
      <c r="P20" s="216"/>
    </row>
    <row r="21" spans="1:16">
      <c r="A21" s="8"/>
      <c r="B21" s="25"/>
      <c r="C21" s="267" t="s">
        <v>193</v>
      </c>
      <c r="D21" s="163" t="s">
        <v>227</v>
      </c>
      <c r="E21" s="131">
        <f>'Final demand'!H11</f>
        <v>0</v>
      </c>
      <c r="F21" s="131"/>
      <c r="G21" s="210"/>
      <c r="H21" s="8"/>
      <c r="I21" s="8"/>
      <c r="J21" s="8"/>
      <c r="K21" s="43"/>
      <c r="L21" s="252"/>
      <c r="M21" s="247"/>
      <c r="N21" s="8"/>
      <c r="O21" s="215"/>
      <c r="P21" s="216"/>
    </row>
    <row r="22" spans="1:16">
      <c r="A22" s="8"/>
      <c r="B22" s="25"/>
      <c r="C22" s="267" t="s">
        <v>104</v>
      </c>
      <c r="D22" s="163" t="s">
        <v>227</v>
      </c>
      <c r="E22" s="131">
        <f>'Final demand'!I11</f>
        <v>0</v>
      </c>
      <c r="F22" s="131"/>
      <c r="G22" s="210"/>
      <c r="H22" s="8"/>
      <c r="I22" s="8"/>
      <c r="J22" s="8"/>
      <c r="K22" s="43"/>
      <c r="L22" s="252"/>
      <c r="M22" s="247"/>
      <c r="N22" s="8"/>
      <c r="O22" s="215"/>
      <c r="P22" s="216"/>
    </row>
    <row r="23" spans="1:16">
      <c r="A23" s="8"/>
      <c r="B23" s="25"/>
      <c r="C23" s="267" t="s">
        <v>103</v>
      </c>
      <c r="D23" s="163" t="s">
        <v>227</v>
      </c>
      <c r="E23" s="131">
        <f>'Final demand'!J11</f>
        <v>0</v>
      </c>
      <c r="F23" s="131"/>
      <c r="G23" s="210"/>
      <c r="H23" s="8"/>
      <c r="I23" s="8"/>
      <c r="J23" s="8"/>
      <c r="K23" s="43"/>
      <c r="L23" s="252"/>
      <c r="M23" s="247"/>
      <c r="N23" s="8"/>
      <c r="O23" s="215"/>
      <c r="P23" s="216"/>
    </row>
    <row r="24" spans="1:16">
      <c r="A24" s="8"/>
      <c r="B24" s="25"/>
      <c r="C24" s="267" t="s">
        <v>82</v>
      </c>
      <c r="D24" s="163" t="s">
        <v>227</v>
      </c>
      <c r="E24" s="131">
        <f>'Final demand'!K11</f>
        <v>0</v>
      </c>
      <c r="F24" s="131"/>
      <c r="G24" s="210"/>
      <c r="H24" s="8"/>
      <c r="I24" s="8"/>
      <c r="J24" s="8"/>
      <c r="K24" s="43" t="s">
        <v>307</v>
      </c>
      <c r="L24" s="250" t="b">
        <f>IF(E24=0, TRUE, FALSE)</f>
        <v>1</v>
      </c>
      <c r="M24" s="296" t="str">
        <f>IF(L24=TRUE, "", "Energetic final consumption of 'Other carriers' will be excluded in the ETM.")</f>
        <v/>
      </c>
      <c r="N24" s="8"/>
      <c r="O24" s="215"/>
      <c r="P24" s="216"/>
    </row>
    <row r="25" spans="1:16">
      <c r="A25" s="8"/>
      <c r="B25" s="34"/>
      <c r="C25" s="266"/>
      <c r="D25" s="165"/>
      <c r="E25" s="268"/>
      <c r="F25" s="268"/>
      <c r="G25" s="211"/>
      <c r="H25" s="10"/>
      <c r="I25" s="10"/>
      <c r="J25" s="10"/>
      <c r="K25" s="44"/>
      <c r="L25" s="269"/>
      <c r="M25" s="248"/>
      <c r="N25" s="8"/>
      <c r="O25" s="215"/>
      <c r="P25" s="216"/>
    </row>
    <row r="26" spans="1:16">
      <c r="A26" s="8"/>
      <c r="B26" s="31" t="s">
        <v>288</v>
      </c>
      <c r="C26" s="8"/>
      <c r="D26" s="163"/>
      <c r="E26" s="79"/>
      <c r="F26" s="79"/>
      <c r="G26" s="210"/>
      <c r="H26" s="8"/>
      <c r="I26" s="8"/>
      <c r="J26" s="8"/>
      <c r="K26" s="43"/>
      <c r="L26" s="208"/>
      <c r="M26" s="247"/>
      <c r="N26" s="8"/>
      <c r="O26" s="215"/>
      <c r="P26" s="216"/>
    </row>
    <row r="27" spans="1:16">
      <c r="A27" s="8"/>
      <c r="B27" s="31"/>
      <c r="C27" s="267" t="s">
        <v>191</v>
      </c>
      <c r="D27" s="163" t="s">
        <v>227</v>
      </c>
      <c r="E27" s="131">
        <f>'Final demand'!C14</f>
        <v>0</v>
      </c>
      <c r="F27" s="79"/>
      <c r="G27" s="210"/>
      <c r="H27" s="8"/>
      <c r="I27" s="8"/>
      <c r="J27" s="8"/>
      <c r="K27" s="43"/>
      <c r="L27" s="208"/>
      <c r="M27" s="247"/>
      <c r="N27" s="8"/>
      <c r="O27" s="215"/>
      <c r="P27" s="216"/>
    </row>
    <row r="28" spans="1:16">
      <c r="A28" s="8"/>
      <c r="B28" s="25"/>
      <c r="C28" s="267" t="s">
        <v>202</v>
      </c>
      <c r="D28" s="163" t="s">
        <v>227</v>
      </c>
      <c r="E28" s="132">
        <f>'Final demand'!E14</f>
        <v>0</v>
      </c>
      <c r="F28" s="132"/>
      <c r="G28" s="210"/>
      <c r="H28" s="8"/>
      <c r="I28" s="8"/>
      <c r="J28" s="8"/>
      <c r="K28" s="43" t="s">
        <v>294</v>
      </c>
      <c r="L28" s="250" t="b">
        <f>IF(E28=0, TRUE, FALSE)</f>
        <v>1</v>
      </c>
      <c r="M28" s="296" t="str">
        <f>IF(L28=TRUE, "", "Non-energetic final consumption of coal gas will be excluded in the ETM.")</f>
        <v/>
      </c>
      <c r="N28" s="8"/>
      <c r="O28" s="215"/>
      <c r="P28" s="216"/>
    </row>
    <row r="29" spans="1:16">
      <c r="A29" s="8"/>
      <c r="B29" s="25"/>
      <c r="C29" s="267" t="s">
        <v>211</v>
      </c>
      <c r="D29" s="163" t="s">
        <v>227</v>
      </c>
      <c r="E29" s="132">
        <f>'Final demand'!F14</f>
        <v>0</v>
      </c>
      <c r="F29" s="132"/>
      <c r="G29" s="210"/>
      <c r="H29" s="8"/>
      <c r="I29" s="8"/>
      <c r="J29" s="8"/>
      <c r="K29" s="43"/>
      <c r="L29" s="252"/>
      <c r="M29" s="247"/>
      <c r="N29" s="8"/>
      <c r="O29" s="215"/>
      <c r="P29" s="216"/>
    </row>
    <row r="30" spans="1:16">
      <c r="A30" s="8"/>
      <c r="B30" s="25"/>
      <c r="C30" s="267" t="s">
        <v>51</v>
      </c>
      <c r="D30" s="163" t="s">
        <v>227</v>
      </c>
      <c r="E30" s="131">
        <f>'Final demand'!G14</f>
        <v>0</v>
      </c>
      <c r="F30" s="131"/>
      <c r="G30" s="210"/>
      <c r="H30" s="8"/>
      <c r="I30" s="8"/>
      <c r="J30" s="8"/>
      <c r="K30" s="43"/>
      <c r="L30" s="252"/>
      <c r="M30" s="247"/>
      <c r="N30" s="8"/>
      <c r="O30" s="215"/>
      <c r="P30" s="216"/>
    </row>
    <row r="31" spans="1:16">
      <c r="A31" s="8"/>
      <c r="B31" s="25"/>
      <c r="C31" s="267" t="s">
        <v>193</v>
      </c>
      <c r="D31" s="163" t="s">
        <v>227</v>
      </c>
      <c r="E31" s="131">
        <f>'Final demand'!H14</f>
        <v>0</v>
      </c>
      <c r="F31" s="131"/>
      <c r="G31" s="210"/>
      <c r="H31" s="8"/>
      <c r="I31" s="8"/>
      <c r="J31" s="8"/>
      <c r="K31" s="43"/>
      <c r="L31" s="252"/>
      <c r="M31" s="247"/>
      <c r="N31" s="8"/>
      <c r="O31" s="215"/>
      <c r="P31" s="216"/>
    </row>
    <row r="32" spans="1:16">
      <c r="A32" s="8"/>
      <c r="B32" s="25"/>
      <c r="C32" s="267" t="s">
        <v>104</v>
      </c>
      <c r="D32" s="163" t="s">
        <v>227</v>
      </c>
      <c r="E32" s="131">
        <f>'Final demand'!I14</f>
        <v>0</v>
      </c>
      <c r="F32" s="131"/>
      <c r="G32" s="210"/>
      <c r="H32" s="8"/>
      <c r="I32" s="8"/>
      <c r="J32" s="8"/>
      <c r="K32" s="43"/>
      <c r="L32" s="252"/>
      <c r="M32" s="247"/>
      <c r="N32" s="8"/>
      <c r="O32" s="215"/>
      <c r="P32" s="216"/>
    </row>
    <row r="33" spans="1:16">
      <c r="A33" s="8"/>
      <c r="B33" s="25"/>
      <c r="C33" s="267" t="s">
        <v>103</v>
      </c>
      <c r="D33" s="163" t="s">
        <v>227</v>
      </c>
      <c r="E33" s="131">
        <f>'Final demand'!J14</f>
        <v>0</v>
      </c>
      <c r="F33" s="131"/>
      <c r="G33" s="210"/>
      <c r="H33" s="8"/>
      <c r="I33" s="8"/>
      <c r="J33" s="8"/>
      <c r="K33" s="43"/>
      <c r="L33" s="252"/>
      <c r="M33" s="247"/>
      <c r="N33" s="8"/>
      <c r="O33" s="215"/>
      <c r="P33" s="216"/>
    </row>
    <row r="34" spans="1:16">
      <c r="A34" s="8"/>
      <c r="B34" s="25"/>
      <c r="C34" s="267" t="s">
        <v>82</v>
      </c>
      <c r="D34" s="163" t="s">
        <v>227</v>
      </c>
      <c r="E34" s="131">
        <f>'Final demand'!K14</f>
        <v>0</v>
      </c>
      <c r="F34" s="131"/>
      <c r="G34" s="210"/>
      <c r="H34" s="8"/>
      <c r="I34" s="8"/>
      <c r="J34" s="8"/>
      <c r="K34" s="43" t="s">
        <v>307</v>
      </c>
      <c r="L34" s="250" t="b">
        <f>IF(E34=0, TRUE, FALSE)</f>
        <v>1</v>
      </c>
      <c r="M34" s="296" t="str">
        <f>IF(L34=TRUE, "", "Non-energetic final consumption of 'Other carriers' will be excluded in the ETM.")</f>
        <v/>
      </c>
      <c r="N34" s="8"/>
      <c r="O34" s="215"/>
      <c r="P34" s="216"/>
    </row>
    <row r="35" spans="1:16" ht="16" thickBot="1">
      <c r="B35" s="36"/>
      <c r="C35" s="50"/>
      <c r="D35" s="164"/>
      <c r="E35" s="97"/>
      <c r="F35" s="97"/>
      <c r="G35" s="50"/>
      <c r="H35" s="50"/>
      <c r="I35" s="50"/>
      <c r="J35" s="50"/>
      <c r="K35" s="169"/>
      <c r="L35" s="209"/>
      <c r="M35" s="249"/>
      <c r="N35" s="8"/>
      <c r="O35" s="218"/>
      <c r="P35" s="219"/>
    </row>
    <row r="39" spans="1:16">
      <c r="G39" s="8"/>
      <c r="H39" s="8"/>
      <c r="I39" s="8"/>
      <c r="J39" s="8"/>
      <c r="K39" s="8"/>
    </row>
    <row r="40" spans="1:16">
      <c r="G40" s="8"/>
      <c r="H40" s="8"/>
      <c r="I40" s="8"/>
      <c r="J40" s="8"/>
      <c r="K40" s="8"/>
    </row>
    <row r="41" spans="1:16">
      <c r="G41" s="8"/>
      <c r="H41" s="8"/>
      <c r="I41" s="8"/>
      <c r="J41" s="8"/>
      <c r="K41" s="8"/>
    </row>
    <row r="42" spans="1:16">
      <c r="G42" s="8"/>
      <c r="H42" s="8"/>
      <c r="I42" s="8"/>
      <c r="J42" s="8"/>
      <c r="K42" s="8"/>
    </row>
    <row r="43" spans="1:16">
      <c r="G43" s="8"/>
      <c r="H43" s="8"/>
      <c r="I43" s="8"/>
      <c r="J43" s="8"/>
      <c r="K43" s="8"/>
    </row>
    <row r="44" spans="1:16">
      <c r="G44" s="8"/>
      <c r="H44" s="8"/>
      <c r="I44" s="8"/>
      <c r="J44" s="8"/>
      <c r="K44" s="8"/>
    </row>
  </sheetData>
  <mergeCells count="1">
    <mergeCell ref="B5:E7"/>
  </mergeCells>
  <conditionalFormatting sqref="L18">
    <cfRule type="cellIs" dxfId="7" priority="7" operator="equal">
      <formula>TRUE</formula>
    </cfRule>
  </conditionalFormatting>
  <conditionalFormatting sqref="L14">
    <cfRule type="cellIs" dxfId="6" priority="5" operator="equal">
      <formula>TRUE</formula>
    </cfRule>
  </conditionalFormatting>
  <conditionalFormatting sqref="L13">
    <cfRule type="cellIs" dxfId="5" priority="4" operator="equal">
      <formula>TRUE</formula>
    </cfRule>
  </conditionalFormatting>
  <conditionalFormatting sqref="L28">
    <cfRule type="cellIs" dxfId="4" priority="3" operator="equal">
      <formula>TRUE</formula>
    </cfRule>
  </conditionalFormatting>
  <conditionalFormatting sqref="L24">
    <cfRule type="cellIs" dxfId="3" priority="2" operator="equal">
      <formula>TRUE</formula>
    </cfRule>
  </conditionalFormatting>
  <conditionalFormatting sqref="L34">
    <cfRule type="cellIs" dxfId="2" priority="1" operator="equal">
      <formula>TRUE</formula>
    </cfRule>
  </conditionalFormatting>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1265" r:id="rId3" name="import_data">
              <controlPr defaultSize="0" print="0" autoFill="0" autoPict="0">
                <anchor moveWithCells="1" sizeWithCells="1">
                  <from>
                    <xdr:col>8</xdr:col>
                    <xdr:colOff>76200</xdr:colOff>
                    <xdr:row>2</xdr:row>
                    <xdr:rowOff>0</xdr:rowOff>
                  </from>
                  <to>
                    <xdr:col>10</xdr:col>
                    <xdr:colOff>3746500</xdr:colOff>
                    <xdr:row>2</xdr:row>
                    <xdr:rowOff>215900</xdr:rowOff>
                  </to>
                </anchor>
              </controlPr>
            </control>
          </mc:Choice>
          <mc:Fallback/>
        </mc:AlternateContent>
        <mc:AlternateContent xmlns:mc="http://schemas.openxmlformats.org/markup-compatibility/2006">
          <mc:Choice Requires="x14">
            <control shapeId="11266" r:id="rId4" name="export_data">
              <controlPr defaultSize="0" print="0" autoFill="0" autoPict="0">
                <anchor moveWithCells="1" sizeWithCells="1">
                  <from>
                    <xdr:col>8</xdr:col>
                    <xdr:colOff>76200</xdr:colOff>
                    <xdr:row>5</xdr:row>
                    <xdr:rowOff>63500</xdr:rowOff>
                  </from>
                  <to>
                    <xdr:col>10</xdr:col>
                    <xdr:colOff>3746500</xdr:colOff>
                    <xdr:row>6</xdr:row>
                    <xdr:rowOff>88900</xdr:rowOff>
                  </to>
                </anchor>
              </controlPr>
            </control>
          </mc:Choice>
          <mc:Fallback/>
        </mc:AlternateContent>
        <mc:AlternateContent xmlns:mc="http://schemas.openxmlformats.org/markup-compatibility/2006">
          <mc:Choice Requires="x14">
            <control shapeId="11272" r:id="rId5" name="select_dashboard">
              <controlPr defaultSize="0" print="0" autoFill="0" autoPict="0">
                <anchor moveWithCells="1" sizeWithCells="1">
                  <from>
                    <xdr:col>9</xdr:col>
                    <xdr:colOff>0</xdr:colOff>
                    <xdr:row>3</xdr:row>
                    <xdr:rowOff>101600</xdr:rowOff>
                  </from>
                  <to>
                    <xdr:col>10</xdr:col>
                    <xdr:colOff>3759200</xdr:colOff>
                    <xdr:row>4</xdr:row>
                    <xdr:rowOff>127000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tabColor theme="6" tint="0.39997558519241921"/>
  </sheetPr>
  <dimension ref="B2:BO101"/>
  <sheetViews>
    <sheetView workbookViewId="0">
      <pane xSplit="2" ySplit="7" topLeftCell="C8" activePane="bottomRight" state="frozen"/>
      <selection pane="topRight" activeCell="C1" sqref="C1"/>
      <selection pane="bottomLeft" activeCell="A9" sqref="A9"/>
      <selection pane="bottomRight"/>
    </sheetView>
  </sheetViews>
  <sheetFormatPr baseColWidth="10" defaultRowHeight="15" x14ac:dyDescent="0"/>
  <cols>
    <col min="1" max="1" width="10.83203125" style="1"/>
    <col min="2" max="2" width="42.83203125" style="1" customWidth="1"/>
    <col min="3" max="67" width="13.6640625" style="1" customWidth="1"/>
    <col min="68" max="16384" width="10.83203125" style="1"/>
  </cols>
  <sheetData>
    <row r="2" spans="2:67" ht="20">
      <c r="B2" s="2" t="s">
        <v>267</v>
      </c>
    </row>
    <row r="3" spans="2:67" ht="15" customHeight="1">
      <c r="B3" s="2"/>
    </row>
    <row r="4" spans="2:67" ht="15" customHeight="1">
      <c r="B4" s="66" t="s">
        <v>83</v>
      </c>
    </row>
    <row r="5" spans="2:67" ht="30">
      <c r="B5" s="129" t="s">
        <v>258</v>
      </c>
    </row>
    <row r="6" spans="2:67" ht="15" customHeight="1" thickBot="1"/>
    <row r="7" spans="2:67" ht="30" customHeight="1">
      <c r="B7" s="181" t="s">
        <v>91</v>
      </c>
      <c r="C7" s="182" t="s">
        <v>33</v>
      </c>
      <c r="D7" s="182" t="s">
        <v>34</v>
      </c>
      <c r="E7" s="182" t="s">
        <v>35</v>
      </c>
      <c r="F7" s="182" t="s">
        <v>36</v>
      </c>
      <c r="G7" s="182" t="s">
        <v>37</v>
      </c>
      <c r="H7" s="182" t="s">
        <v>38</v>
      </c>
      <c r="I7" s="182" t="s">
        <v>49</v>
      </c>
      <c r="J7" s="182" t="s">
        <v>40</v>
      </c>
      <c r="K7" s="182" t="s">
        <v>41</v>
      </c>
      <c r="L7" s="182" t="s">
        <v>42</v>
      </c>
      <c r="M7" s="182" t="s">
        <v>43</v>
      </c>
      <c r="N7" s="182" t="s">
        <v>44</v>
      </c>
      <c r="O7" s="182" t="s">
        <v>45</v>
      </c>
      <c r="P7" s="182" t="s">
        <v>46</v>
      </c>
      <c r="Q7" s="182" t="s">
        <v>47</v>
      </c>
      <c r="R7" s="182" t="s">
        <v>48</v>
      </c>
      <c r="S7" s="182" t="s">
        <v>39</v>
      </c>
      <c r="T7" s="182" t="s">
        <v>92</v>
      </c>
      <c r="U7" s="182" t="s">
        <v>50</v>
      </c>
      <c r="V7" s="182" t="s">
        <v>51</v>
      </c>
      <c r="W7" s="182" t="s">
        <v>52</v>
      </c>
      <c r="X7" s="182" t="s">
        <v>53</v>
      </c>
      <c r="Y7" s="182" t="s">
        <v>54</v>
      </c>
      <c r="Z7" s="182" t="s">
        <v>55</v>
      </c>
      <c r="AA7" s="182" t="s">
        <v>56</v>
      </c>
      <c r="AB7" s="182" t="s">
        <v>57</v>
      </c>
      <c r="AC7" s="182" t="s">
        <v>58</v>
      </c>
      <c r="AD7" s="182" t="s">
        <v>59</v>
      </c>
      <c r="AE7" s="182" t="s">
        <v>60</v>
      </c>
      <c r="AF7" s="182" t="s">
        <v>61</v>
      </c>
      <c r="AG7" s="182" t="s">
        <v>62</v>
      </c>
      <c r="AH7" s="182" t="s">
        <v>63</v>
      </c>
      <c r="AI7" s="182" t="s">
        <v>64</v>
      </c>
      <c r="AJ7" s="182" t="s">
        <v>65</v>
      </c>
      <c r="AK7" s="182" t="s">
        <v>66</v>
      </c>
      <c r="AL7" s="182" t="s">
        <v>67</v>
      </c>
      <c r="AM7" s="182" t="s">
        <v>68</v>
      </c>
      <c r="AN7" s="182" t="s">
        <v>69</v>
      </c>
      <c r="AO7" s="182" t="s">
        <v>70</v>
      </c>
      <c r="AP7" s="182" t="s">
        <v>71</v>
      </c>
      <c r="AQ7" s="182" t="s">
        <v>72</v>
      </c>
      <c r="AR7" s="182" t="s">
        <v>74</v>
      </c>
      <c r="AS7" s="182" t="s">
        <v>73</v>
      </c>
      <c r="AT7" s="182" t="s">
        <v>75</v>
      </c>
      <c r="AU7" s="182" t="s">
        <v>80</v>
      </c>
      <c r="AV7" s="182" t="s">
        <v>76</v>
      </c>
      <c r="AW7" s="182" t="s">
        <v>77</v>
      </c>
      <c r="AX7" s="182" t="s">
        <v>78</v>
      </c>
      <c r="AY7" s="182" t="s">
        <v>79</v>
      </c>
      <c r="AZ7" s="182" t="s">
        <v>81</v>
      </c>
      <c r="BA7" s="182" t="s">
        <v>93</v>
      </c>
      <c r="BB7" s="182" t="s">
        <v>94</v>
      </c>
      <c r="BC7" s="182" t="s">
        <v>95</v>
      </c>
      <c r="BD7" s="182" t="s">
        <v>96</v>
      </c>
      <c r="BE7" s="182" t="s">
        <v>97</v>
      </c>
      <c r="BF7" s="182" t="s">
        <v>98</v>
      </c>
      <c r="BG7" s="182" t="s">
        <v>99</v>
      </c>
      <c r="BH7" s="182" t="s">
        <v>100</v>
      </c>
      <c r="BI7" s="182" t="s">
        <v>101</v>
      </c>
      <c r="BJ7" s="182" t="s">
        <v>102</v>
      </c>
      <c r="BK7" s="182" t="s">
        <v>26</v>
      </c>
      <c r="BL7" s="182" t="s">
        <v>103</v>
      </c>
      <c r="BM7" s="182" t="s">
        <v>104</v>
      </c>
      <c r="BN7" s="183" t="s">
        <v>90</v>
      </c>
      <c r="BO7" s="184" t="s">
        <v>105</v>
      </c>
    </row>
    <row r="8" spans="2:67">
      <c r="B8" s="185" t="s">
        <v>106</v>
      </c>
      <c r="C8" s="186"/>
      <c r="D8" s="186"/>
      <c r="E8" s="186"/>
      <c r="F8" s="186"/>
      <c r="G8" s="186"/>
      <c r="H8" s="186"/>
      <c r="I8" s="186"/>
      <c r="J8" s="186"/>
      <c r="K8" s="186"/>
      <c r="L8" s="186"/>
      <c r="M8" s="186"/>
      <c r="N8" s="186"/>
      <c r="O8" s="186"/>
      <c r="P8" s="186"/>
      <c r="Q8" s="186"/>
      <c r="R8" s="186"/>
      <c r="S8" s="186"/>
      <c r="T8" s="186"/>
      <c r="U8" s="186"/>
      <c r="V8" s="186"/>
      <c r="W8" s="186"/>
      <c r="X8" s="186"/>
      <c r="Y8" s="186"/>
      <c r="Z8" s="186"/>
      <c r="AA8" s="186"/>
      <c r="AB8" s="186"/>
      <c r="AC8" s="186"/>
      <c r="AD8" s="186"/>
      <c r="AE8" s="186"/>
      <c r="AF8" s="186"/>
      <c r="AG8" s="186"/>
      <c r="AH8" s="186"/>
      <c r="AI8" s="186"/>
      <c r="AJ8" s="186"/>
      <c r="AK8" s="186"/>
      <c r="AL8" s="186"/>
      <c r="AM8" s="186"/>
      <c r="AN8" s="186"/>
      <c r="AO8" s="186"/>
      <c r="AP8" s="186"/>
      <c r="AQ8" s="186"/>
      <c r="AR8" s="186"/>
      <c r="AS8" s="186"/>
      <c r="AT8" s="186"/>
      <c r="AU8" s="186"/>
      <c r="AV8" s="186"/>
      <c r="AW8" s="186"/>
      <c r="AX8" s="186"/>
      <c r="AY8" s="186"/>
      <c r="AZ8" s="186"/>
      <c r="BA8" s="186"/>
      <c r="BB8" s="186"/>
      <c r="BC8" s="186"/>
      <c r="BD8" s="186"/>
      <c r="BE8" s="186"/>
      <c r="BF8" s="186"/>
      <c r="BG8" s="186"/>
      <c r="BH8" s="186"/>
      <c r="BI8" s="186"/>
      <c r="BJ8" s="186"/>
      <c r="BK8" s="186"/>
      <c r="BL8" s="186"/>
      <c r="BM8" s="186"/>
      <c r="BN8" s="187"/>
      <c r="BO8" s="188"/>
    </row>
    <row r="9" spans="2:67">
      <c r="B9" s="189" t="s">
        <v>107</v>
      </c>
      <c r="C9" s="190"/>
      <c r="D9" s="190"/>
      <c r="E9" s="190"/>
      <c r="F9" s="190"/>
      <c r="G9" s="190"/>
      <c r="H9" s="190"/>
      <c r="I9" s="190"/>
      <c r="J9" s="190"/>
      <c r="K9" s="190"/>
      <c r="L9" s="190"/>
      <c r="M9" s="190"/>
      <c r="N9" s="190"/>
      <c r="O9" s="190"/>
      <c r="P9" s="190"/>
      <c r="Q9" s="190"/>
      <c r="R9" s="190"/>
      <c r="S9" s="190"/>
      <c r="T9" s="190"/>
      <c r="U9" s="190"/>
      <c r="V9" s="190"/>
      <c r="W9" s="190"/>
      <c r="X9" s="190"/>
      <c r="Y9" s="190"/>
      <c r="Z9" s="190"/>
      <c r="AA9" s="190"/>
      <c r="AB9" s="190"/>
      <c r="AC9" s="190"/>
      <c r="AD9" s="190"/>
      <c r="AE9" s="190"/>
      <c r="AF9" s="190"/>
      <c r="AG9" s="190"/>
      <c r="AH9" s="190"/>
      <c r="AI9" s="190"/>
      <c r="AJ9" s="190"/>
      <c r="AK9" s="190"/>
      <c r="AL9" s="190"/>
      <c r="AM9" s="190"/>
      <c r="AN9" s="190"/>
      <c r="AO9" s="190"/>
      <c r="AP9" s="190"/>
      <c r="AQ9" s="190"/>
      <c r="AR9" s="190"/>
      <c r="AS9" s="190"/>
      <c r="AT9" s="190"/>
      <c r="AU9" s="190"/>
      <c r="AV9" s="190"/>
      <c r="AW9" s="190"/>
      <c r="AX9" s="190"/>
      <c r="AY9" s="190"/>
      <c r="AZ9" s="190"/>
      <c r="BA9" s="190"/>
      <c r="BB9" s="190"/>
      <c r="BC9" s="190"/>
      <c r="BD9" s="190"/>
      <c r="BE9" s="190"/>
      <c r="BF9" s="190"/>
      <c r="BG9" s="190"/>
      <c r="BH9" s="190"/>
      <c r="BI9" s="190"/>
      <c r="BJ9" s="190"/>
      <c r="BK9" s="190"/>
      <c r="BL9" s="190"/>
      <c r="BM9" s="190"/>
      <c r="BN9" s="191"/>
      <c r="BO9" s="192"/>
    </row>
    <row r="10" spans="2:67">
      <c r="B10" s="189" t="s">
        <v>108</v>
      </c>
      <c r="C10" s="190"/>
      <c r="D10" s="190"/>
      <c r="E10" s="190"/>
      <c r="F10" s="190"/>
      <c r="G10" s="190"/>
      <c r="H10" s="190"/>
      <c r="I10" s="190"/>
      <c r="J10" s="190"/>
      <c r="K10" s="190"/>
      <c r="L10" s="190"/>
      <c r="M10" s="190"/>
      <c r="N10" s="190"/>
      <c r="O10" s="190"/>
      <c r="P10" s="190"/>
      <c r="Q10" s="190"/>
      <c r="R10" s="190"/>
      <c r="S10" s="190"/>
      <c r="T10" s="190"/>
      <c r="U10" s="190"/>
      <c r="V10" s="190"/>
      <c r="W10" s="190"/>
      <c r="X10" s="190"/>
      <c r="Y10" s="190"/>
      <c r="Z10" s="190"/>
      <c r="AA10" s="190"/>
      <c r="AB10" s="190"/>
      <c r="AC10" s="190"/>
      <c r="AD10" s="190"/>
      <c r="AE10" s="190"/>
      <c r="AF10" s="190"/>
      <c r="AG10" s="190"/>
      <c r="AH10" s="190"/>
      <c r="AI10" s="190"/>
      <c r="AJ10" s="190"/>
      <c r="AK10" s="190"/>
      <c r="AL10" s="190"/>
      <c r="AM10" s="190"/>
      <c r="AN10" s="190"/>
      <c r="AO10" s="190"/>
      <c r="AP10" s="190"/>
      <c r="AQ10" s="190"/>
      <c r="AR10" s="190"/>
      <c r="AS10" s="190"/>
      <c r="AT10" s="190"/>
      <c r="AU10" s="190"/>
      <c r="AV10" s="190"/>
      <c r="AW10" s="190"/>
      <c r="AX10" s="190"/>
      <c r="AY10" s="190"/>
      <c r="AZ10" s="190"/>
      <c r="BA10" s="190"/>
      <c r="BB10" s="190"/>
      <c r="BC10" s="190"/>
      <c r="BD10" s="190"/>
      <c r="BE10" s="190"/>
      <c r="BF10" s="190"/>
      <c r="BG10" s="190"/>
      <c r="BH10" s="190"/>
      <c r="BI10" s="190"/>
      <c r="BJ10" s="190"/>
      <c r="BK10" s="190"/>
      <c r="BL10" s="190"/>
      <c r="BM10" s="190"/>
      <c r="BN10" s="191"/>
      <c r="BO10" s="192"/>
    </row>
    <row r="11" spans="2:67">
      <c r="B11" s="189" t="s">
        <v>109</v>
      </c>
      <c r="C11" s="190"/>
      <c r="D11" s="190"/>
      <c r="E11" s="190"/>
      <c r="F11" s="190"/>
      <c r="G11" s="190"/>
      <c r="H11" s="190"/>
      <c r="I11" s="190"/>
      <c r="J11" s="190"/>
      <c r="K11" s="190"/>
      <c r="L11" s="190"/>
      <c r="M11" s="190"/>
      <c r="N11" s="190"/>
      <c r="O11" s="190"/>
      <c r="P11" s="190"/>
      <c r="Q11" s="190"/>
      <c r="R11" s="190"/>
      <c r="S11" s="190"/>
      <c r="T11" s="190"/>
      <c r="U11" s="190"/>
      <c r="V11" s="190"/>
      <c r="W11" s="190"/>
      <c r="X11" s="190"/>
      <c r="Y11" s="190"/>
      <c r="Z11" s="190"/>
      <c r="AA11" s="190"/>
      <c r="AB11" s="190"/>
      <c r="AC11" s="190"/>
      <c r="AD11" s="190"/>
      <c r="AE11" s="190"/>
      <c r="AF11" s="190"/>
      <c r="AG11" s="190"/>
      <c r="AH11" s="190"/>
      <c r="AI11" s="190"/>
      <c r="AJ11" s="190"/>
      <c r="AK11" s="190"/>
      <c r="AL11" s="190"/>
      <c r="AM11" s="190"/>
      <c r="AN11" s="190"/>
      <c r="AO11" s="190"/>
      <c r="AP11" s="190"/>
      <c r="AQ11" s="190"/>
      <c r="AR11" s="190"/>
      <c r="AS11" s="190"/>
      <c r="AT11" s="190"/>
      <c r="AU11" s="190"/>
      <c r="AV11" s="190"/>
      <c r="AW11" s="190"/>
      <c r="AX11" s="190"/>
      <c r="AY11" s="190"/>
      <c r="AZ11" s="190"/>
      <c r="BA11" s="190"/>
      <c r="BB11" s="190"/>
      <c r="BC11" s="190"/>
      <c r="BD11" s="190"/>
      <c r="BE11" s="190"/>
      <c r="BF11" s="190"/>
      <c r="BG11" s="190"/>
      <c r="BH11" s="190"/>
      <c r="BI11" s="190"/>
      <c r="BJ11" s="190"/>
      <c r="BK11" s="190"/>
      <c r="BL11" s="190"/>
      <c r="BM11" s="190"/>
      <c r="BN11" s="191"/>
      <c r="BO11" s="192"/>
    </row>
    <row r="12" spans="2:67">
      <c r="B12" s="189" t="s">
        <v>110</v>
      </c>
      <c r="C12" s="190"/>
      <c r="D12" s="190"/>
      <c r="E12" s="190"/>
      <c r="F12" s="190"/>
      <c r="G12" s="190"/>
      <c r="H12" s="190"/>
      <c r="I12" s="190"/>
      <c r="J12" s="190"/>
      <c r="K12" s="190"/>
      <c r="L12" s="190"/>
      <c r="M12" s="190"/>
      <c r="N12" s="190"/>
      <c r="O12" s="190"/>
      <c r="P12" s="190"/>
      <c r="Q12" s="190"/>
      <c r="R12" s="190"/>
      <c r="S12" s="190"/>
      <c r="T12" s="190"/>
      <c r="U12" s="190"/>
      <c r="V12" s="190"/>
      <c r="W12" s="190"/>
      <c r="X12" s="190"/>
      <c r="Y12" s="190"/>
      <c r="Z12" s="190"/>
      <c r="AA12" s="190"/>
      <c r="AB12" s="190"/>
      <c r="AC12" s="190"/>
      <c r="AD12" s="190"/>
      <c r="AE12" s="190"/>
      <c r="AF12" s="190"/>
      <c r="AG12" s="190"/>
      <c r="AH12" s="190"/>
      <c r="AI12" s="190"/>
      <c r="AJ12" s="190"/>
      <c r="AK12" s="190"/>
      <c r="AL12" s="190"/>
      <c r="AM12" s="190"/>
      <c r="AN12" s="190"/>
      <c r="AO12" s="190"/>
      <c r="AP12" s="190"/>
      <c r="AQ12" s="190"/>
      <c r="AR12" s="190"/>
      <c r="AS12" s="190"/>
      <c r="AT12" s="190"/>
      <c r="AU12" s="190"/>
      <c r="AV12" s="190"/>
      <c r="AW12" s="190"/>
      <c r="AX12" s="190"/>
      <c r="AY12" s="190"/>
      <c r="AZ12" s="190"/>
      <c r="BA12" s="190"/>
      <c r="BB12" s="190"/>
      <c r="BC12" s="190"/>
      <c r="BD12" s="190"/>
      <c r="BE12" s="190"/>
      <c r="BF12" s="190"/>
      <c r="BG12" s="190"/>
      <c r="BH12" s="190"/>
      <c r="BI12" s="190"/>
      <c r="BJ12" s="190"/>
      <c r="BK12" s="190"/>
      <c r="BL12" s="190"/>
      <c r="BM12" s="190"/>
      <c r="BN12" s="191"/>
      <c r="BO12" s="192"/>
    </row>
    <row r="13" spans="2:67">
      <c r="B13" s="189" t="s">
        <v>111</v>
      </c>
      <c r="C13" s="190"/>
      <c r="D13" s="190"/>
      <c r="E13" s="190"/>
      <c r="F13" s="190"/>
      <c r="G13" s="190"/>
      <c r="H13" s="190"/>
      <c r="I13" s="190"/>
      <c r="J13" s="190"/>
      <c r="K13" s="190"/>
      <c r="L13" s="190"/>
      <c r="M13" s="190"/>
      <c r="N13" s="190"/>
      <c r="O13" s="190"/>
      <c r="P13" s="190"/>
      <c r="Q13" s="190"/>
      <c r="R13" s="190"/>
      <c r="S13" s="190"/>
      <c r="T13" s="190"/>
      <c r="U13" s="190"/>
      <c r="V13" s="190"/>
      <c r="W13" s="190"/>
      <c r="X13" s="190"/>
      <c r="Y13" s="190"/>
      <c r="Z13" s="190"/>
      <c r="AA13" s="190"/>
      <c r="AB13" s="190"/>
      <c r="AC13" s="190"/>
      <c r="AD13" s="190"/>
      <c r="AE13" s="190"/>
      <c r="AF13" s="190"/>
      <c r="AG13" s="190"/>
      <c r="AH13" s="190"/>
      <c r="AI13" s="190"/>
      <c r="AJ13" s="190"/>
      <c r="AK13" s="190"/>
      <c r="AL13" s="190"/>
      <c r="AM13" s="190"/>
      <c r="AN13" s="190"/>
      <c r="AO13" s="190"/>
      <c r="AP13" s="190"/>
      <c r="AQ13" s="190"/>
      <c r="AR13" s="190"/>
      <c r="AS13" s="190"/>
      <c r="AT13" s="190"/>
      <c r="AU13" s="190"/>
      <c r="AV13" s="190"/>
      <c r="AW13" s="190"/>
      <c r="AX13" s="190"/>
      <c r="AY13" s="190"/>
      <c r="AZ13" s="190"/>
      <c r="BA13" s="190"/>
      <c r="BB13" s="190"/>
      <c r="BC13" s="190"/>
      <c r="BD13" s="190"/>
      <c r="BE13" s="190"/>
      <c r="BF13" s="190"/>
      <c r="BG13" s="190"/>
      <c r="BH13" s="190"/>
      <c r="BI13" s="190"/>
      <c r="BJ13" s="190"/>
      <c r="BK13" s="190"/>
      <c r="BL13" s="190"/>
      <c r="BM13" s="190"/>
      <c r="BN13" s="191"/>
      <c r="BO13" s="192"/>
    </row>
    <row r="14" spans="2:67" ht="16" thickBot="1">
      <c r="B14" s="189" t="s">
        <v>112</v>
      </c>
      <c r="C14" s="190"/>
      <c r="D14" s="190"/>
      <c r="E14" s="190"/>
      <c r="F14" s="190"/>
      <c r="G14" s="190"/>
      <c r="H14" s="190"/>
      <c r="I14" s="190"/>
      <c r="J14" s="190"/>
      <c r="K14" s="190"/>
      <c r="L14" s="190"/>
      <c r="M14" s="190"/>
      <c r="N14" s="190"/>
      <c r="O14" s="190"/>
      <c r="P14" s="190"/>
      <c r="Q14" s="190"/>
      <c r="R14" s="190"/>
      <c r="S14" s="190"/>
      <c r="T14" s="190"/>
      <c r="U14" s="190"/>
      <c r="V14" s="190"/>
      <c r="W14" s="190"/>
      <c r="X14" s="190"/>
      <c r="Y14" s="190"/>
      <c r="Z14" s="190"/>
      <c r="AA14" s="190"/>
      <c r="AB14" s="190"/>
      <c r="AC14" s="190"/>
      <c r="AD14" s="190"/>
      <c r="AE14" s="190"/>
      <c r="AF14" s="190"/>
      <c r="AG14" s="190"/>
      <c r="AH14" s="190"/>
      <c r="AI14" s="190"/>
      <c r="AJ14" s="190"/>
      <c r="AK14" s="190"/>
      <c r="AL14" s="190"/>
      <c r="AM14" s="190"/>
      <c r="AN14" s="190"/>
      <c r="AO14" s="190"/>
      <c r="AP14" s="190"/>
      <c r="AQ14" s="190"/>
      <c r="AR14" s="190"/>
      <c r="AS14" s="190"/>
      <c r="AT14" s="190"/>
      <c r="AU14" s="190"/>
      <c r="AV14" s="190"/>
      <c r="AW14" s="190"/>
      <c r="AX14" s="190"/>
      <c r="AY14" s="190"/>
      <c r="AZ14" s="190"/>
      <c r="BA14" s="190"/>
      <c r="BB14" s="190"/>
      <c r="BC14" s="190"/>
      <c r="BD14" s="190"/>
      <c r="BE14" s="190"/>
      <c r="BF14" s="190"/>
      <c r="BG14" s="190"/>
      <c r="BH14" s="190"/>
      <c r="BI14" s="190"/>
      <c r="BJ14" s="190"/>
      <c r="BK14" s="190"/>
      <c r="BL14" s="190"/>
      <c r="BM14" s="190"/>
      <c r="BN14" s="191"/>
      <c r="BO14" s="192"/>
    </row>
    <row r="15" spans="2:67" ht="16" thickBot="1">
      <c r="B15" s="193" t="s">
        <v>113</v>
      </c>
      <c r="C15" s="194"/>
      <c r="D15" s="194"/>
      <c r="E15" s="194"/>
      <c r="F15" s="194"/>
      <c r="G15" s="194"/>
      <c r="H15" s="194"/>
      <c r="I15" s="194"/>
      <c r="J15" s="194"/>
      <c r="K15" s="194"/>
      <c r="L15" s="194"/>
      <c r="M15" s="194"/>
      <c r="N15" s="194"/>
      <c r="O15" s="194"/>
      <c r="P15" s="194"/>
      <c r="Q15" s="194"/>
      <c r="R15" s="194"/>
      <c r="S15" s="194"/>
      <c r="T15" s="194"/>
      <c r="U15" s="194"/>
      <c r="V15" s="194"/>
      <c r="W15" s="194"/>
      <c r="X15" s="194"/>
      <c r="Y15" s="194"/>
      <c r="Z15" s="194"/>
      <c r="AA15" s="194"/>
      <c r="AB15" s="194"/>
      <c r="AC15" s="194"/>
      <c r="AD15" s="194"/>
      <c r="AE15" s="194"/>
      <c r="AF15" s="194"/>
      <c r="AG15" s="194"/>
      <c r="AH15" s="194"/>
      <c r="AI15" s="194"/>
      <c r="AJ15" s="194"/>
      <c r="AK15" s="194"/>
      <c r="AL15" s="194"/>
      <c r="AM15" s="194"/>
      <c r="AN15" s="194"/>
      <c r="AO15" s="194"/>
      <c r="AP15" s="194"/>
      <c r="AQ15" s="194"/>
      <c r="AR15" s="194"/>
      <c r="AS15" s="194"/>
      <c r="AT15" s="194"/>
      <c r="AU15" s="194"/>
      <c r="AV15" s="194"/>
      <c r="AW15" s="194"/>
      <c r="AX15" s="194"/>
      <c r="AY15" s="194"/>
      <c r="AZ15" s="194"/>
      <c r="BA15" s="194"/>
      <c r="BB15" s="194"/>
      <c r="BC15" s="194"/>
      <c r="BD15" s="194"/>
      <c r="BE15" s="194"/>
      <c r="BF15" s="194"/>
      <c r="BG15" s="194"/>
      <c r="BH15" s="194"/>
      <c r="BI15" s="194"/>
      <c r="BJ15" s="194"/>
      <c r="BK15" s="194"/>
      <c r="BL15" s="194"/>
      <c r="BM15" s="194"/>
      <c r="BN15" s="195"/>
      <c r="BO15" s="196"/>
    </row>
    <row r="16" spans="2:67">
      <c r="B16" s="189" t="s">
        <v>114</v>
      </c>
      <c r="C16" s="190"/>
      <c r="D16" s="190"/>
      <c r="E16" s="190"/>
      <c r="F16" s="190"/>
      <c r="G16" s="190"/>
      <c r="H16" s="190"/>
      <c r="I16" s="190"/>
      <c r="J16" s="190"/>
      <c r="K16" s="190"/>
      <c r="L16" s="190"/>
      <c r="M16" s="190"/>
      <c r="N16" s="190"/>
      <c r="O16" s="190"/>
      <c r="P16" s="190"/>
      <c r="Q16" s="190"/>
      <c r="R16" s="190"/>
      <c r="S16" s="190"/>
      <c r="T16" s="190"/>
      <c r="U16" s="190"/>
      <c r="V16" s="190"/>
      <c r="W16" s="190"/>
      <c r="X16" s="190"/>
      <c r="Y16" s="190"/>
      <c r="Z16" s="190"/>
      <c r="AA16" s="190"/>
      <c r="AB16" s="190"/>
      <c r="AC16" s="190"/>
      <c r="AD16" s="190"/>
      <c r="AE16" s="190"/>
      <c r="AF16" s="190"/>
      <c r="AG16" s="190"/>
      <c r="AH16" s="190"/>
      <c r="AI16" s="190"/>
      <c r="AJ16" s="190"/>
      <c r="AK16" s="190"/>
      <c r="AL16" s="190"/>
      <c r="AM16" s="190"/>
      <c r="AN16" s="190"/>
      <c r="AO16" s="190"/>
      <c r="AP16" s="190"/>
      <c r="AQ16" s="190"/>
      <c r="AR16" s="190"/>
      <c r="AS16" s="190"/>
      <c r="AT16" s="190"/>
      <c r="AU16" s="190"/>
      <c r="AV16" s="190"/>
      <c r="AW16" s="190"/>
      <c r="AX16" s="190"/>
      <c r="AY16" s="190"/>
      <c r="AZ16" s="190"/>
      <c r="BA16" s="190"/>
      <c r="BB16" s="190"/>
      <c r="BC16" s="190"/>
      <c r="BD16" s="190"/>
      <c r="BE16" s="190"/>
      <c r="BF16" s="190"/>
      <c r="BG16" s="190"/>
      <c r="BH16" s="190"/>
      <c r="BI16" s="190"/>
      <c r="BJ16" s="190"/>
      <c r="BK16" s="190"/>
      <c r="BL16" s="190"/>
      <c r="BM16" s="190"/>
      <c r="BN16" s="191"/>
      <c r="BO16" s="192"/>
    </row>
    <row r="17" spans="2:67" ht="16" thickBot="1">
      <c r="B17" s="189" t="s">
        <v>115</v>
      </c>
      <c r="C17" s="190"/>
      <c r="D17" s="190"/>
      <c r="E17" s="190"/>
      <c r="F17" s="190"/>
      <c r="G17" s="190"/>
      <c r="H17" s="190"/>
      <c r="I17" s="190"/>
      <c r="J17" s="190"/>
      <c r="K17" s="190"/>
      <c r="L17" s="190"/>
      <c r="M17" s="190"/>
      <c r="N17" s="190"/>
      <c r="O17" s="190"/>
      <c r="P17" s="190"/>
      <c r="Q17" s="190"/>
      <c r="R17" s="190"/>
      <c r="S17" s="190"/>
      <c r="T17" s="190"/>
      <c r="U17" s="190"/>
      <c r="V17" s="190"/>
      <c r="W17" s="190"/>
      <c r="X17" s="190"/>
      <c r="Y17" s="190"/>
      <c r="Z17" s="190"/>
      <c r="AA17" s="190"/>
      <c r="AB17" s="190"/>
      <c r="AC17" s="190"/>
      <c r="AD17" s="190"/>
      <c r="AE17" s="190"/>
      <c r="AF17" s="190"/>
      <c r="AG17" s="190"/>
      <c r="AH17" s="190"/>
      <c r="AI17" s="190"/>
      <c r="AJ17" s="190"/>
      <c r="AK17" s="190"/>
      <c r="AL17" s="190"/>
      <c r="AM17" s="190"/>
      <c r="AN17" s="190"/>
      <c r="AO17" s="190"/>
      <c r="AP17" s="190"/>
      <c r="AQ17" s="190"/>
      <c r="AR17" s="190"/>
      <c r="AS17" s="190"/>
      <c r="AT17" s="190"/>
      <c r="AU17" s="190"/>
      <c r="AV17" s="190"/>
      <c r="AW17" s="190"/>
      <c r="AX17" s="190"/>
      <c r="AY17" s="190"/>
      <c r="AZ17" s="190"/>
      <c r="BA17" s="190"/>
      <c r="BB17" s="190"/>
      <c r="BC17" s="190"/>
      <c r="BD17" s="190"/>
      <c r="BE17" s="190"/>
      <c r="BF17" s="190"/>
      <c r="BG17" s="190"/>
      <c r="BH17" s="190"/>
      <c r="BI17" s="190"/>
      <c r="BJ17" s="190"/>
      <c r="BK17" s="190"/>
      <c r="BL17" s="190"/>
      <c r="BM17" s="190"/>
      <c r="BN17" s="191"/>
      <c r="BO17" s="192"/>
    </row>
    <row r="18" spans="2:67" ht="16" thickBot="1">
      <c r="B18" s="193" t="s">
        <v>116</v>
      </c>
      <c r="C18" s="194"/>
      <c r="D18" s="194"/>
      <c r="E18" s="194"/>
      <c r="F18" s="194"/>
      <c r="G18" s="194"/>
      <c r="H18" s="194"/>
      <c r="I18" s="194"/>
      <c r="J18" s="194"/>
      <c r="K18" s="194"/>
      <c r="L18" s="194"/>
      <c r="M18" s="194"/>
      <c r="N18" s="194"/>
      <c r="O18" s="194"/>
      <c r="P18" s="194"/>
      <c r="Q18" s="194"/>
      <c r="R18" s="194"/>
      <c r="S18" s="194"/>
      <c r="T18" s="194"/>
      <c r="U18" s="194"/>
      <c r="V18" s="194"/>
      <c r="W18" s="194"/>
      <c r="X18" s="194"/>
      <c r="Y18" s="194"/>
      <c r="Z18" s="194"/>
      <c r="AA18" s="194"/>
      <c r="AB18" s="194"/>
      <c r="AC18" s="194"/>
      <c r="AD18" s="194"/>
      <c r="AE18" s="194"/>
      <c r="AF18" s="194"/>
      <c r="AG18" s="194"/>
      <c r="AH18" s="194"/>
      <c r="AI18" s="194"/>
      <c r="AJ18" s="194"/>
      <c r="AK18" s="194"/>
      <c r="AL18" s="194"/>
      <c r="AM18" s="194"/>
      <c r="AN18" s="194"/>
      <c r="AO18" s="194"/>
      <c r="AP18" s="194"/>
      <c r="AQ18" s="194"/>
      <c r="AR18" s="194"/>
      <c r="AS18" s="194"/>
      <c r="AT18" s="194"/>
      <c r="AU18" s="194"/>
      <c r="AV18" s="194"/>
      <c r="AW18" s="194"/>
      <c r="AX18" s="194"/>
      <c r="AY18" s="194"/>
      <c r="AZ18" s="194"/>
      <c r="BA18" s="194"/>
      <c r="BB18" s="194"/>
      <c r="BC18" s="194"/>
      <c r="BD18" s="194"/>
      <c r="BE18" s="194"/>
      <c r="BF18" s="194"/>
      <c r="BG18" s="194"/>
      <c r="BH18" s="194"/>
      <c r="BI18" s="194"/>
      <c r="BJ18" s="194"/>
      <c r="BK18" s="194"/>
      <c r="BL18" s="194"/>
      <c r="BM18" s="194"/>
      <c r="BN18" s="195"/>
      <c r="BO18" s="196"/>
    </row>
    <row r="19" spans="2:67">
      <c r="B19" s="189" t="s">
        <v>117</v>
      </c>
      <c r="C19" s="190"/>
      <c r="D19" s="190"/>
      <c r="E19" s="190"/>
      <c r="F19" s="190"/>
      <c r="G19" s="190"/>
      <c r="H19" s="190"/>
      <c r="I19" s="190"/>
      <c r="J19" s="190"/>
      <c r="K19" s="190"/>
      <c r="L19" s="190"/>
      <c r="M19" s="190"/>
      <c r="N19" s="190"/>
      <c r="O19" s="190"/>
      <c r="P19" s="190"/>
      <c r="Q19" s="190"/>
      <c r="R19" s="190"/>
      <c r="S19" s="190"/>
      <c r="T19" s="190"/>
      <c r="U19" s="190"/>
      <c r="V19" s="190"/>
      <c r="W19" s="190"/>
      <c r="X19" s="190"/>
      <c r="Y19" s="190"/>
      <c r="Z19" s="190"/>
      <c r="AA19" s="190"/>
      <c r="AB19" s="190"/>
      <c r="AC19" s="190"/>
      <c r="AD19" s="190"/>
      <c r="AE19" s="190"/>
      <c r="AF19" s="190"/>
      <c r="AG19" s="190"/>
      <c r="AH19" s="190"/>
      <c r="AI19" s="190"/>
      <c r="AJ19" s="190"/>
      <c r="AK19" s="190"/>
      <c r="AL19" s="190"/>
      <c r="AM19" s="190"/>
      <c r="AN19" s="190"/>
      <c r="AO19" s="190"/>
      <c r="AP19" s="190"/>
      <c r="AQ19" s="190"/>
      <c r="AR19" s="190"/>
      <c r="AS19" s="190"/>
      <c r="AT19" s="190"/>
      <c r="AU19" s="190"/>
      <c r="AV19" s="190"/>
      <c r="AW19" s="190"/>
      <c r="AX19" s="190"/>
      <c r="AY19" s="190"/>
      <c r="AZ19" s="190"/>
      <c r="BA19" s="190"/>
      <c r="BB19" s="190"/>
      <c r="BC19" s="190"/>
      <c r="BD19" s="190"/>
      <c r="BE19" s="190"/>
      <c r="BF19" s="190"/>
      <c r="BG19" s="190"/>
      <c r="BH19" s="190"/>
      <c r="BI19" s="190"/>
      <c r="BJ19" s="190"/>
      <c r="BK19" s="190"/>
      <c r="BL19" s="190"/>
      <c r="BM19" s="190"/>
      <c r="BN19" s="191"/>
      <c r="BO19" s="192"/>
    </row>
    <row r="20" spans="2:67">
      <c r="B20" s="189" t="s">
        <v>118</v>
      </c>
      <c r="C20" s="190"/>
      <c r="D20" s="190"/>
      <c r="E20" s="190"/>
      <c r="F20" s="190"/>
      <c r="G20" s="190"/>
      <c r="H20" s="190"/>
      <c r="I20" s="190"/>
      <c r="J20" s="190"/>
      <c r="K20" s="190"/>
      <c r="L20" s="190"/>
      <c r="M20" s="190"/>
      <c r="N20" s="190"/>
      <c r="O20" s="190"/>
      <c r="P20" s="190"/>
      <c r="Q20" s="190"/>
      <c r="R20" s="190"/>
      <c r="S20" s="190"/>
      <c r="T20" s="190"/>
      <c r="U20" s="190"/>
      <c r="V20" s="190"/>
      <c r="W20" s="190"/>
      <c r="X20" s="190"/>
      <c r="Y20" s="190"/>
      <c r="Z20" s="190"/>
      <c r="AA20" s="190"/>
      <c r="AB20" s="190"/>
      <c r="AC20" s="190"/>
      <c r="AD20" s="190"/>
      <c r="AE20" s="190"/>
      <c r="AF20" s="190"/>
      <c r="AG20" s="190"/>
      <c r="AH20" s="190"/>
      <c r="AI20" s="190"/>
      <c r="AJ20" s="190"/>
      <c r="AK20" s="190"/>
      <c r="AL20" s="190"/>
      <c r="AM20" s="190"/>
      <c r="AN20" s="190"/>
      <c r="AO20" s="190"/>
      <c r="AP20" s="190"/>
      <c r="AQ20" s="190"/>
      <c r="AR20" s="190"/>
      <c r="AS20" s="190"/>
      <c r="AT20" s="190"/>
      <c r="AU20" s="190"/>
      <c r="AV20" s="190"/>
      <c r="AW20" s="190"/>
      <c r="AX20" s="190"/>
      <c r="AY20" s="190"/>
      <c r="AZ20" s="190"/>
      <c r="BA20" s="190"/>
      <c r="BB20" s="190"/>
      <c r="BC20" s="190"/>
      <c r="BD20" s="190"/>
      <c r="BE20" s="190"/>
      <c r="BF20" s="190"/>
      <c r="BG20" s="190"/>
      <c r="BH20" s="190"/>
      <c r="BI20" s="190"/>
      <c r="BJ20" s="190"/>
      <c r="BK20" s="190"/>
      <c r="BL20" s="190"/>
      <c r="BM20" s="190"/>
      <c r="BN20" s="191"/>
      <c r="BO20" s="192"/>
    </row>
    <row r="21" spans="2:67">
      <c r="B21" s="189" t="s">
        <v>119</v>
      </c>
      <c r="C21" s="190"/>
      <c r="D21" s="190"/>
      <c r="E21" s="190"/>
      <c r="F21" s="190"/>
      <c r="G21" s="190"/>
      <c r="H21" s="190"/>
      <c r="I21" s="190"/>
      <c r="J21" s="190"/>
      <c r="K21" s="190"/>
      <c r="L21" s="190"/>
      <c r="M21" s="190"/>
      <c r="N21" s="190"/>
      <c r="O21" s="190"/>
      <c r="P21" s="190"/>
      <c r="Q21" s="190"/>
      <c r="R21" s="190"/>
      <c r="S21" s="190"/>
      <c r="T21" s="190"/>
      <c r="U21" s="190"/>
      <c r="V21" s="190"/>
      <c r="W21" s="190"/>
      <c r="X21" s="190"/>
      <c r="Y21" s="190"/>
      <c r="Z21" s="190"/>
      <c r="AA21" s="190"/>
      <c r="AB21" s="190"/>
      <c r="AC21" s="190"/>
      <c r="AD21" s="190"/>
      <c r="AE21" s="190"/>
      <c r="AF21" s="190"/>
      <c r="AG21" s="190"/>
      <c r="AH21" s="190"/>
      <c r="AI21" s="190"/>
      <c r="AJ21" s="190"/>
      <c r="AK21" s="190"/>
      <c r="AL21" s="190"/>
      <c r="AM21" s="190"/>
      <c r="AN21" s="190"/>
      <c r="AO21" s="190"/>
      <c r="AP21" s="190"/>
      <c r="AQ21" s="190"/>
      <c r="AR21" s="190"/>
      <c r="AS21" s="190"/>
      <c r="AT21" s="190"/>
      <c r="AU21" s="190"/>
      <c r="AV21" s="190"/>
      <c r="AW21" s="190"/>
      <c r="AX21" s="190"/>
      <c r="AY21" s="190"/>
      <c r="AZ21" s="190"/>
      <c r="BA21" s="190"/>
      <c r="BB21" s="190"/>
      <c r="BC21" s="190"/>
      <c r="BD21" s="190"/>
      <c r="BE21" s="190"/>
      <c r="BF21" s="190"/>
      <c r="BG21" s="190"/>
      <c r="BH21" s="190"/>
      <c r="BI21" s="190"/>
      <c r="BJ21" s="190"/>
      <c r="BK21" s="190"/>
      <c r="BL21" s="190"/>
      <c r="BM21" s="190"/>
      <c r="BN21" s="191"/>
      <c r="BO21" s="192"/>
    </row>
    <row r="22" spans="2:67">
      <c r="B22" s="189" t="s">
        <v>120</v>
      </c>
      <c r="C22" s="190"/>
      <c r="D22" s="190"/>
      <c r="E22" s="190"/>
      <c r="F22" s="190"/>
      <c r="G22" s="190"/>
      <c r="H22" s="190"/>
      <c r="I22" s="190"/>
      <c r="J22" s="190"/>
      <c r="K22" s="190"/>
      <c r="L22" s="190"/>
      <c r="M22" s="190"/>
      <c r="N22" s="190"/>
      <c r="O22" s="190"/>
      <c r="P22" s="190"/>
      <c r="Q22" s="190"/>
      <c r="R22" s="190"/>
      <c r="S22" s="190"/>
      <c r="T22" s="190"/>
      <c r="U22" s="190"/>
      <c r="V22" s="190"/>
      <c r="W22" s="190"/>
      <c r="X22" s="190"/>
      <c r="Y22" s="190"/>
      <c r="Z22" s="190"/>
      <c r="AA22" s="190"/>
      <c r="AB22" s="190"/>
      <c r="AC22" s="190"/>
      <c r="AD22" s="190"/>
      <c r="AE22" s="190"/>
      <c r="AF22" s="190"/>
      <c r="AG22" s="190"/>
      <c r="AH22" s="190"/>
      <c r="AI22" s="190"/>
      <c r="AJ22" s="190"/>
      <c r="AK22" s="190"/>
      <c r="AL22" s="190"/>
      <c r="AM22" s="190"/>
      <c r="AN22" s="190"/>
      <c r="AO22" s="190"/>
      <c r="AP22" s="190"/>
      <c r="AQ22" s="190"/>
      <c r="AR22" s="190"/>
      <c r="AS22" s="190"/>
      <c r="AT22" s="190"/>
      <c r="AU22" s="190"/>
      <c r="AV22" s="190"/>
      <c r="AW22" s="190"/>
      <c r="AX22" s="190"/>
      <c r="AY22" s="190"/>
      <c r="AZ22" s="190"/>
      <c r="BA22" s="190"/>
      <c r="BB22" s="190"/>
      <c r="BC22" s="190"/>
      <c r="BD22" s="190"/>
      <c r="BE22" s="190"/>
      <c r="BF22" s="190"/>
      <c r="BG22" s="190"/>
      <c r="BH22" s="190"/>
      <c r="BI22" s="190"/>
      <c r="BJ22" s="190"/>
      <c r="BK22" s="190"/>
      <c r="BL22" s="190"/>
      <c r="BM22" s="190"/>
      <c r="BN22" s="191"/>
      <c r="BO22" s="192"/>
    </row>
    <row r="23" spans="2:67">
      <c r="B23" s="189" t="s">
        <v>121</v>
      </c>
      <c r="C23" s="190"/>
      <c r="D23" s="190"/>
      <c r="E23" s="190"/>
      <c r="F23" s="190"/>
      <c r="G23" s="190"/>
      <c r="H23" s="190"/>
      <c r="I23" s="190"/>
      <c r="J23" s="190"/>
      <c r="K23" s="190"/>
      <c r="L23" s="190"/>
      <c r="M23" s="190"/>
      <c r="N23" s="190"/>
      <c r="O23" s="190"/>
      <c r="P23" s="190"/>
      <c r="Q23" s="190"/>
      <c r="R23" s="190"/>
      <c r="S23" s="190"/>
      <c r="T23" s="190"/>
      <c r="U23" s="190"/>
      <c r="V23" s="190"/>
      <c r="W23" s="190"/>
      <c r="X23" s="190"/>
      <c r="Y23" s="190"/>
      <c r="Z23" s="190"/>
      <c r="AA23" s="190"/>
      <c r="AB23" s="190"/>
      <c r="AC23" s="190"/>
      <c r="AD23" s="190"/>
      <c r="AE23" s="190"/>
      <c r="AF23" s="190"/>
      <c r="AG23" s="190"/>
      <c r="AH23" s="190"/>
      <c r="AI23" s="190"/>
      <c r="AJ23" s="190"/>
      <c r="AK23" s="190"/>
      <c r="AL23" s="190"/>
      <c r="AM23" s="190"/>
      <c r="AN23" s="190"/>
      <c r="AO23" s="190"/>
      <c r="AP23" s="190"/>
      <c r="AQ23" s="190"/>
      <c r="AR23" s="190"/>
      <c r="AS23" s="190"/>
      <c r="AT23" s="190"/>
      <c r="AU23" s="190"/>
      <c r="AV23" s="190"/>
      <c r="AW23" s="190"/>
      <c r="AX23" s="190"/>
      <c r="AY23" s="190"/>
      <c r="AZ23" s="190"/>
      <c r="BA23" s="190"/>
      <c r="BB23" s="190"/>
      <c r="BC23" s="190"/>
      <c r="BD23" s="190"/>
      <c r="BE23" s="190"/>
      <c r="BF23" s="190"/>
      <c r="BG23" s="190"/>
      <c r="BH23" s="190"/>
      <c r="BI23" s="190"/>
      <c r="BJ23" s="190"/>
      <c r="BK23" s="190"/>
      <c r="BL23" s="190"/>
      <c r="BM23" s="190"/>
      <c r="BN23" s="191"/>
      <c r="BO23" s="192"/>
    </row>
    <row r="24" spans="2:67">
      <c r="B24" s="197" t="s">
        <v>122</v>
      </c>
      <c r="C24" s="198"/>
      <c r="D24" s="198"/>
      <c r="E24" s="198"/>
      <c r="F24" s="198"/>
      <c r="G24" s="198"/>
      <c r="H24" s="198"/>
      <c r="I24" s="198"/>
      <c r="J24" s="198"/>
      <c r="K24" s="198"/>
      <c r="L24" s="198"/>
      <c r="M24" s="198"/>
      <c r="N24" s="198"/>
      <c r="O24" s="198"/>
      <c r="P24" s="198"/>
      <c r="Q24" s="198"/>
      <c r="R24" s="198"/>
      <c r="S24" s="198"/>
      <c r="T24" s="198"/>
      <c r="U24" s="198"/>
      <c r="V24" s="198"/>
      <c r="W24" s="198"/>
      <c r="X24" s="198"/>
      <c r="Y24" s="198"/>
      <c r="Z24" s="198"/>
      <c r="AA24" s="198"/>
      <c r="AB24" s="198"/>
      <c r="AC24" s="198"/>
      <c r="AD24" s="198"/>
      <c r="AE24" s="198"/>
      <c r="AF24" s="198"/>
      <c r="AG24" s="198"/>
      <c r="AH24" s="198"/>
      <c r="AI24" s="198"/>
      <c r="AJ24" s="198"/>
      <c r="AK24" s="198"/>
      <c r="AL24" s="198"/>
      <c r="AM24" s="198"/>
      <c r="AN24" s="198"/>
      <c r="AO24" s="198"/>
      <c r="AP24" s="198"/>
      <c r="AQ24" s="198"/>
      <c r="AR24" s="198"/>
      <c r="AS24" s="198"/>
      <c r="AT24" s="198"/>
      <c r="AU24" s="198"/>
      <c r="AV24" s="198"/>
      <c r="AW24" s="198"/>
      <c r="AX24" s="198"/>
      <c r="AY24" s="198"/>
      <c r="AZ24" s="198"/>
      <c r="BA24" s="198"/>
      <c r="BB24" s="198"/>
      <c r="BC24" s="198"/>
      <c r="BD24" s="198"/>
      <c r="BE24" s="198"/>
      <c r="BF24" s="198"/>
      <c r="BG24" s="198"/>
      <c r="BH24" s="198"/>
      <c r="BI24" s="198"/>
      <c r="BJ24" s="198"/>
      <c r="BK24" s="198"/>
      <c r="BL24" s="198"/>
      <c r="BM24" s="198"/>
      <c r="BN24" s="199"/>
      <c r="BO24" s="200"/>
    </row>
    <row r="25" spans="2:67">
      <c r="B25" s="189" t="s">
        <v>123</v>
      </c>
      <c r="C25" s="190"/>
      <c r="D25" s="190"/>
      <c r="E25" s="190"/>
      <c r="F25" s="190"/>
      <c r="G25" s="190"/>
      <c r="H25" s="190"/>
      <c r="I25" s="190"/>
      <c r="J25" s="190"/>
      <c r="K25" s="190"/>
      <c r="L25" s="190"/>
      <c r="M25" s="190"/>
      <c r="N25" s="190"/>
      <c r="O25" s="190"/>
      <c r="P25" s="190"/>
      <c r="Q25" s="190"/>
      <c r="R25" s="190"/>
      <c r="S25" s="190"/>
      <c r="T25" s="190"/>
      <c r="U25" s="190"/>
      <c r="V25" s="190"/>
      <c r="W25" s="190"/>
      <c r="X25" s="190"/>
      <c r="Y25" s="190"/>
      <c r="Z25" s="190"/>
      <c r="AA25" s="190"/>
      <c r="AB25" s="190"/>
      <c r="AC25" s="190"/>
      <c r="AD25" s="190"/>
      <c r="AE25" s="190"/>
      <c r="AF25" s="190"/>
      <c r="AG25" s="190"/>
      <c r="AH25" s="190"/>
      <c r="AI25" s="190"/>
      <c r="AJ25" s="190"/>
      <c r="AK25" s="190"/>
      <c r="AL25" s="190"/>
      <c r="AM25" s="190"/>
      <c r="AN25" s="190"/>
      <c r="AO25" s="190"/>
      <c r="AP25" s="190"/>
      <c r="AQ25" s="190"/>
      <c r="AR25" s="190"/>
      <c r="AS25" s="190"/>
      <c r="AT25" s="190"/>
      <c r="AU25" s="190"/>
      <c r="AV25" s="190"/>
      <c r="AW25" s="190"/>
      <c r="AX25" s="190"/>
      <c r="AY25" s="190"/>
      <c r="AZ25" s="190"/>
      <c r="BA25" s="190"/>
      <c r="BB25" s="190"/>
      <c r="BC25" s="190"/>
      <c r="BD25" s="190"/>
      <c r="BE25" s="190"/>
      <c r="BF25" s="190"/>
      <c r="BG25" s="190"/>
      <c r="BH25" s="190"/>
      <c r="BI25" s="190"/>
      <c r="BJ25" s="190"/>
      <c r="BK25" s="190"/>
      <c r="BL25" s="190"/>
      <c r="BM25" s="190"/>
      <c r="BN25" s="191"/>
      <c r="BO25" s="192"/>
    </row>
    <row r="26" spans="2:67">
      <c r="B26" s="189" t="s">
        <v>124</v>
      </c>
      <c r="C26" s="190"/>
      <c r="D26" s="190"/>
      <c r="E26" s="190"/>
      <c r="F26" s="190"/>
      <c r="G26" s="190"/>
      <c r="H26" s="190"/>
      <c r="I26" s="190"/>
      <c r="J26" s="190"/>
      <c r="K26" s="190"/>
      <c r="L26" s="190"/>
      <c r="M26" s="190"/>
      <c r="N26" s="190"/>
      <c r="O26" s="190"/>
      <c r="P26" s="190"/>
      <c r="Q26" s="190"/>
      <c r="R26" s="190"/>
      <c r="S26" s="190"/>
      <c r="T26" s="190"/>
      <c r="U26" s="190"/>
      <c r="V26" s="190"/>
      <c r="W26" s="190"/>
      <c r="X26" s="190"/>
      <c r="Y26" s="190"/>
      <c r="Z26" s="190"/>
      <c r="AA26" s="190"/>
      <c r="AB26" s="190"/>
      <c r="AC26" s="190"/>
      <c r="AD26" s="190"/>
      <c r="AE26" s="190"/>
      <c r="AF26" s="190"/>
      <c r="AG26" s="190"/>
      <c r="AH26" s="190"/>
      <c r="AI26" s="190"/>
      <c r="AJ26" s="190"/>
      <c r="AK26" s="190"/>
      <c r="AL26" s="190"/>
      <c r="AM26" s="190"/>
      <c r="AN26" s="190"/>
      <c r="AO26" s="190"/>
      <c r="AP26" s="190"/>
      <c r="AQ26" s="190"/>
      <c r="AR26" s="190"/>
      <c r="AS26" s="190"/>
      <c r="AT26" s="190"/>
      <c r="AU26" s="190"/>
      <c r="AV26" s="190"/>
      <c r="AW26" s="190"/>
      <c r="AX26" s="190"/>
      <c r="AY26" s="190"/>
      <c r="AZ26" s="190"/>
      <c r="BA26" s="190"/>
      <c r="BB26" s="190"/>
      <c r="BC26" s="190"/>
      <c r="BD26" s="190"/>
      <c r="BE26" s="190"/>
      <c r="BF26" s="190"/>
      <c r="BG26" s="190"/>
      <c r="BH26" s="190"/>
      <c r="BI26" s="190"/>
      <c r="BJ26" s="190"/>
      <c r="BK26" s="190"/>
      <c r="BL26" s="190"/>
      <c r="BM26" s="190"/>
      <c r="BN26" s="191"/>
      <c r="BO26" s="192"/>
    </row>
    <row r="27" spans="2:67">
      <c r="B27" s="189" t="s">
        <v>125</v>
      </c>
      <c r="C27" s="190"/>
      <c r="D27" s="190"/>
      <c r="E27" s="190"/>
      <c r="F27" s="190"/>
      <c r="G27" s="190"/>
      <c r="H27" s="190"/>
      <c r="I27" s="190"/>
      <c r="J27" s="190"/>
      <c r="K27" s="190"/>
      <c r="L27" s="190"/>
      <c r="M27" s="190"/>
      <c r="N27" s="190"/>
      <c r="O27" s="190"/>
      <c r="P27" s="190"/>
      <c r="Q27" s="190"/>
      <c r="R27" s="190"/>
      <c r="S27" s="190"/>
      <c r="T27" s="190"/>
      <c r="U27" s="190"/>
      <c r="V27" s="190"/>
      <c r="W27" s="190"/>
      <c r="X27" s="190"/>
      <c r="Y27" s="190"/>
      <c r="Z27" s="190"/>
      <c r="AA27" s="190"/>
      <c r="AB27" s="190"/>
      <c r="AC27" s="190"/>
      <c r="AD27" s="190"/>
      <c r="AE27" s="190"/>
      <c r="AF27" s="190"/>
      <c r="AG27" s="190"/>
      <c r="AH27" s="190"/>
      <c r="AI27" s="190"/>
      <c r="AJ27" s="190"/>
      <c r="AK27" s="190"/>
      <c r="AL27" s="190"/>
      <c r="AM27" s="190"/>
      <c r="AN27" s="190"/>
      <c r="AO27" s="190"/>
      <c r="AP27" s="190"/>
      <c r="AQ27" s="190"/>
      <c r="AR27" s="190"/>
      <c r="AS27" s="190"/>
      <c r="AT27" s="190"/>
      <c r="AU27" s="190"/>
      <c r="AV27" s="190"/>
      <c r="AW27" s="190"/>
      <c r="AX27" s="190"/>
      <c r="AY27" s="190"/>
      <c r="AZ27" s="190"/>
      <c r="BA27" s="190"/>
      <c r="BB27" s="190"/>
      <c r="BC27" s="190"/>
      <c r="BD27" s="190"/>
      <c r="BE27" s="190"/>
      <c r="BF27" s="190"/>
      <c r="BG27" s="190"/>
      <c r="BH27" s="190"/>
      <c r="BI27" s="190"/>
      <c r="BJ27" s="190"/>
      <c r="BK27" s="190"/>
      <c r="BL27" s="190"/>
      <c r="BM27" s="190"/>
      <c r="BN27" s="191"/>
      <c r="BO27" s="192"/>
    </row>
    <row r="28" spans="2:67">
      <c r="B28" s="189" t="s">
        <v>245</v>
      </c>
      <c r="C28" s="190"/>
      <c r="D28" s="190"/>
      <c r="E28" s="190"/>
      <c r="F28" s="190"/>
      <c r="G28" s="190"/>
      <c r="H28" s="190"/>
      <c r="I28" s="190"/>
      <c r="J28" s="190"/>
      <c r="K28" s="190"/>
      <c r="L28" s="190"/>
      <c r="M28" s="190"/>
      <c r="N28" s="190"/>
      <c r="O28" s="190"/>
      <c r="P28" s="190"/>
      <c r="Q28" s="190"/>
      <c r="R28" s="190"/>
      <c r="S28" s="190"/>
      <c r="T28" s="190"/>
      <c r="U28" s="190"/>
      <c r="V28" s="190"/>
      <c r="W28" s="190"/>
      <c r="X28" s="190"/>
      <c r="Y28" s="190"/>
      <c r="Z28" s="190"/>
      <c r="AA28" s="190"/>
      <c r="AB28" s="190"/>
      <c r="AC28" s="190"/>
      <c r="AD28" s="190"/>
      <c r="AE28" s="190"/>
      <c r="AF28" s="190"/>
      <c r="AG28" s="190"/>
      <c r="AH28" s="190"/>
      <c r="AI28" s="190"/>
      <c r="AJ28" s="190"/>
      <c r="AK28" s="190"/>
      <c r="AL28" s="190"/>
      <c r="AM28" s="190"/>
      <c r="AN28" s="190"/>
      <c r="AO28" s="190"/>
      <c r="AP28" s="190"/>
      <c r="AQ28" s="190"/>
      <c r="AR28" s="190"/>
      <c r="AS28" s="190"/>
      <c r="AT28" s="190"/>
      <c r="AU28" s="190"/>
      <c r="AV28" s="190"/>
      <c r="AW28" s="190"/>
      <c r="AX28" s="190"/>
      <c r="AY28" s="190"/>
      <c r="AZ28" s="190"/>
      <c r="BA28" s="190"/>
      <c r="BB28" s="190"/>
      <c r="BC28" s="190"/>
      <c r="BD28" s="190"/>
      <c r="BE28" s="190"/>
      <c r="BF28" s="190"/>
      <c r="BG28" s="190"/>
      <c r="BH28" s="190"/>
      <c r="BI28" s="190"/>
      <c r="BJ28" s="190"/>
      <c r="BK28" s="190"/>
      <c r="BL28" s="190"/>
      <c r="BM28" s="190"/>
      <c r="BN28" s="191"/>
      <c r="BO28" s="192"/>
    </row>
    <row r="29" spans="2:67">
      <c r="B29" s="189" t="s">
        <v>244</v>
      </c>
      <c r="C29" s="190"/>
      <c r="D29" s="190"/>
      <c r="E29" s="190"/>
      <c r="F29" s="190"/>
      <c r="G29" s="190"/>
      <c r="H29" s="190"/>
      <c r="I29" s="190"/>
      <c r="J29" s="190"/>
      <c r="K29" s="190"/>
      <c r="L29" s="190"/>
      <c r="M29" s="190"/>
      <c r="N29" s="190"/>
      <c r="O29" s="190"/>
      <c r="P29" s="190"/>
      <c r="Q29" s="190"/>
      <c r="R29" s="190"/>
      <c r="S29" s="190"/>
      <c r="T29" s="190"/>
      <c r="U29" s="190"/>
      <c r="V29" s="190"/>
      <c r="W29" s="190"/>
      <c r="X29" s="190"/>
      <c r="Y29" s="190"/>
      <c r="Z29" s="190"/>
      <c r="AA29" s="190"/>
      <c r="AB29" s="190"/>
      <c r="AC29" s="190"/>
      <c r="AD29" s="190"/>
      <c r="AE29" s="190"/>
      <c r="AF29" s="190"/>
      <c r="AG29" s="190"/>
      <c r="AH29" s="190"/>
      <c r="AI29" s="190"/>
      <c r="AJ29" s="190"/>
      <c r="AK29" s="190"/>
      <c r="AL29" s="190"/>
      <c r="AM29" s="190"/>
      <c r="AN29" s="190"/>
      <c r="AO29" s="190"/>
      <c r="AP29" s="190"/>
      <c r="AQ29" s="190"/>
      <c r="AR29" s="190"/>
      <c r="AS29" s="190"/>
      <c r="AT29" s="190"/>
      <c r="AU29" s="190"/>
      <c r="AV29" s="190"/>
      <c r="AW29" s="190"/>
      <c r="AX29" s="190"/>
      <c r="AY29" s="190"/>
      <c r="AZ29" s="190"/>
      <c r="BA29" s="190"/>
      <c r="BB29" s="190"/>
      <c r="BC29" s="190"/>
      <c r="BD29" s="190"/>
      <c r="BE29" s="190"/>
      <c r="BF29" s="190"/>
      <c r="BG29" s="190"/>
      <c r="BH29" s="190"/>
      <c r="BI29" s="190"/>
      <c r="BJ29" s="190"/>
      <c r="BK29" s="190"/>
      <c r="BL29" s="190"/>
      <c r="BM29" s="190"/>
      <c r="BN29" s="191"/>
      <c r="BO29" s="192"/>
    </row>
    <row r="30" spans="2:67">
      <c r="B30" s="189" t="s">
        <v>243</v>
      </c>
      <c r="C30" s="190"/>
      <c r="D30" s="190"/>
      <c r="E30" s="190"/>
      <c r="F30" s="190"/>
      <c r="G30" s="190"/>
      <c r="H30" s="190"/>
      <c r="I30" s="190"/>
      <c r="J30" s="190"/>
      <c r="K30" s="190"/>
      <c r="L30" s="190"/>
      <c r="M30" s="190"/>
      <c r="N30" s="190"/>
      <c r="O30" s="190"/>
      <c r="P30" s="190"/>
      <c r="Q30" s="190"/>
      <c r="R30" s="190"/>
      <c r="S30" s="190"/>
      <c r="T30" s="190"/>
      <c r="U30" s="190"/>
      <c r="V30" s="190"/>
      <c r="W30" s="190"/>
      <c r="X30" s="190"/>
      <c r="Y30" s="190"/>
      <c r="Z30" s="190"/>
      <c r="AA30" s="190"/>
      <c r="AB30" s="190"/>
      <c r="AC30" s="190"/>
      <c r="AD30" s="190"/>
      <c r="AE30" s="190"/>
      <c r="AF30" s="190"/>
      <c r="AG30" s="190"/>
      <c r="AH30" s="190"/>
      <c r="AI30" s="190"/>
      <c r="AJ30" s="190"/>
      <c r="AK30" s="190"/>
      <c r="AL30" s="190"/>
      <c r="AM30" s="190"/>
      <c r="AN30" s="190"/>
      <c r="AO30" s="190"/>
      <c r="AP30" s="190"/>
      <c r="AQ30" s="190"/>
      <c r="AR30" s="190"/>
      <c r="AS30" s="190"/>
      <c r="AT30" s="190"/>
      <c r="AU30" s="190"/>
      <c r="AV30" s="190"/>
      <c r="AW30" s="190"/>
      <c r="AX30" s="190"/>
      <c r="AY30" s="190"/>
      <c r="AZ30" s="190"/>
      <c r="BA30" s="190"/>
      <c r="BB30" s="190"/>
      <c r="BC30" s="190"/>
      <c r="BD30" s="190"/>
      <c r="BE30" s="190"/>
      <c r="BF30" s="190"/>
      <c r="BG30" s="190"/>
      <c r="BH30" s="190"/>
      <c r="BI30" s="190"/>
      <c r="BJ30" s="190"/>
      <c r="BK30" s="190"/>
      <c r="BL30" s="190"/>
      <c r="BM30" s="190"/>
      <c r="BN30" s="191"/>
      <c r="BO30" s="192"/>
    </row>
    <row r="31" spans="2:67">
      <c r="B31" s="189" t="s">
        <v>242</v>
      </c>
      <c r="C31" s="190"/>
      <c r="D31" s="190"/>
      <c r="E31" s="190"/>
      <c r="F31" s="190"/>
      <c r="G31" s="190"/>
      <c r="H31" s="190"/>
      <c r="I31" s="190"/>
      <c r="J31" s="190"/>
      <c r="K31" s="190"/>
      <c r="L31" s="190"/>
      <c r="M31" s="190"/>
      <c r="N31" s="190"/>
      <c r="O31" s="190"/>
      <c r="P31" s="190"/>
      <c r="Q31" s="190"/>
      <c r="R31" s="190"/>
      <c r="S31" s="190"/>
      <c r="T31" s="190"/>
      <c r="U31" s="190"/>
      <c r="V31" s="190"/>
      <c r="W31" s="190"/>
      <c r="X31" s="190"/>
      <c r="Y31" s="190"/>
      <c r="Z31" s="190"/>
      <c r="AA31" s="190"/>
      <c r="AB31" s="190"/>
      <c r="AC31" s="190"/>
      <c r="AD31" s="190"/>
      <c r="AE31" s="190"/>
      <c r="AF31" s="190"/>
      <c r="AG31" s="190"/>
      <c r="AH31" s="190"/>
      <c r="AI31" s="190"/>
      <c r="AJ31" s="190"/>
      <c r="AK31" s="190"/>
      <c r="AL31" s="190"/>
      <c r="AM31" s="190"/>
      <c r="AN31" s="190"/>
      <c r="AO31" s="190"/>
      <c r="AP31" s="190"/>
      <c r="AQ31" s="190"/>
      <c r="AR31" s="190"/>
      <c r="AS31" s="190"/>
      <c r="AT31" s="190"/>
      <c r="AU31" s="190"/>
      <c r="AV31" s="190"/>
      <c r="AW31" s="190"/>
      <c r="AX31" s="190"/>
      <c r="AY31" s="190"/>
      <c r="AZ31" s="190"/>
      <c r="BA31" s="190"/>
      <c r="BB31" s="190"/>
      <c r="BC31" s="190"/>
      <c r="BD31" s="190"/>
      <c r="BE31" s="190"/>
      <c r="BF31" s="190"/>
      <c r="BG31" s="190"/>
      <c r="BH31" s="190"/>
      <c r="BI31" s="190"/>
      <c r="BJ31" s="190"/>
      <c r="BK31" s="190"/>
      <c r="BL31" s="190"/>
      <c r="BM31" s="190"/>
      <c r="BN31" s="191"/>
      <c r="BO31" s="192"/>
    </row>
    <row r="32" spans="2:67">
      <c r="B32" s="189" t="s">
        <v>241</v>
      </c>
      <c r="C32" s="190"/>
      <c r="D32" s="190"/>
      <c r="E32" s="190"/>
      <c r="F32" s="190"/>
      <c r="G32" s="190"/>
      <c r="H32" s="190"/>
      <c r="I32" s="190"/>
      <c r="J32" s="190"/>
      <c r="K32" s="190"/>
      <c r="L32" s="190"/>
      <c r="M32" s="190"/>
      <c r="N32" s="190"/>
      <c r="O32" s="190"/>
      <c r="P32" s="190"/>
      <c r="Q32" s="190"/>
      <c r="R32" s="190"/>
      <c r="S32" s="190"/>
      <c r="T32" s="190"/>
      <c r="U32" s="190"/>
      <c r="V32" s="190"/>
      <c r="W32" s="190"/>
      <c r="X32" s="190"/>
      <c r="Y32" s="190"/>
      <c r="Z32" s="190"/>
      <c r="AA32" s="190"/>
      <c r="AB32" s="190"/>
      <c r="AC32" s="190"/>
      <c r="AD32" s="190"/>
      <c r="AE32" s="190"/>
      <c r="AF32" s="190"/>
      <c r="AG32" s="190"/>
      <c r="AH32" s="190"/>
      <c r="AI32" s="190"/>
      <c r="AJ32" s="190"/>
      <c r="AK32" s="190"/>
      <c r="AL32" s="190"/>
      <c r="AM32" s="190"/>
      <c r="AN32" s="190"/>
      <c r="AO32" s="190"/>
      <c r="AP32" s="190"/>
      <c r="AQ32" s="190"/>
      <c r="AR32" s="190"/>
      <c r="AS32" s="190"/>
      <c r="AT32" s="190"/>
      <c r="AU32" s="190"/>
      <c r="AV32" s="190"/>
      <c r="AW32" s="190"/>
      <c r="AX32" s="190"/>
      <c r="AY32" s="190"/>
      <c r="AZ32" s="190"/>
      <c r="BA32" s="190"/>
      <c r="BB32" s="190"/>
      <c r="BC32" s="190"/>
      <c r="BD32" s="190"/>
      <c r="BE32" s="190"/>
      <c r="BF32" s="190"/>
      <c r="BG32" s="190"/>
      <c r="BH32" s="190"/>
      <c r="BI32" s="190"/>
      <c r="BJ32" s="190"/>
      <c r="BK32" s="190"/>
      <c r="BL32" s="190"/>
      <c r="BM32" s="190"/>
      <c r="BN32" s="191"/>
      <c r="BO32" s="192"/>
    </row>
    <row r="33" spans="2:67">
      <c r="B33" s="189" t="s">
        <v>240</v>
      </c>
      <c r="C33" s="190"/>
      <c r="D33" s="190"/>
      <c r="E33" s="190"/>
      <c r="F33" s="190"/>
      <c r="G33" s="190"/>
      <c r="H33" s="190"/>
      <c r="I33" s="190"/>
      <c r="J33" s="190"/>
      <c r="K33" s="190"/>
      <c r="L33" s="190"/>
      <c r="M33" s="190"/>
      <c r="N33" s="190"/>
      <c r="O33" s="190"/>
      <c r="P33" s="190"/>
      <c r="Q33" s="190"/>
      <c r="R33" s="190"/>
      <c r="S33" s="190"/>
      <c r="T33" s="190"/>
      <c r="U33" s="190"/>
      <c r="V33" s="190"/>
      <c r="W33" s="190"/>
      <c r="X33" s="190"/>
      <c r="Y33" s="190"/>
      <c r="Z33" s="190"/>
      <c r="AA33" s="190"/>
      <c r="AB33" s="190"/>
      <c r="AC33" s="190"/>
      <c r="AD33" s="190"/>
      <c r="AE33" s="190"/>
      <c r="AF33" s="190"/>
      <c r="AG33" s="190"/>
      <c r="AH33" s="190"/>
      <c r="AI33" s="190"/>
      <c r="AJ33" s="190"/>
      <c r="AK33" s="190"/>
      <c r="AL33" s="190"/>
      <c r="AM33" s="190"/>
      <c r="AN33" s="190"/>
      <c r="AO33" s="190"/>
      <c r="AP33" s="190"/>
      <c r="AQ33" s="190"/>
      <c r="AR33" s="190"/>
      <c r="AS33" s="190"/>
      <c r="AT33" s="190"/>
      <c r="AU33" s="190"/>
      <c r="AV33" s="190"/>
      <c r="AW33" s="190"/>
      <c r="AX33" s="190"/>
      <c r="AY33" s="190"/>
      <c r="AZ33" s="190"/>
      <c r="BA33" s="190"/>
      <c r="BB33" s="190"/>
      <c r="BC33" s="190"/>
      <c r="BD33" s="190"/>
      <c r="BE33" s="190"/>
      <c r="BF33" s="190"/>
      <c r="BG33" s="190"/>
      <c r="BH33" s="190"/>
      <c r="BI33" s="190"/>
      <c r="BJ33" s="190"/>
      <c r="BK33" s="190"/>
      <c r="BL33" s="190"/>
      <c r="BM33" s="190"/>
      <c r="BN33" s="191"/>
      <c r="BO33" s="192"/>
    </row>
    <row r="34" spans="2:67">
      <c r="B34" s="189" t="s">
        <v>126</v>
      </c>
      <c r="C34" s="190"/>
      <c r="D34" s="190"/>
      <c r="E34" s="190"/>
      <c r="F34" s="190"/>
      <c r="G34" s="190"/>
      <c r="H34" s="190"/>
      <c r="I34" s="190"/>
      <c r="J34" s="190"/>
      <c r="K34" s="190"/>
      <c r="L34" s="190"/>
      <c r="M34" s="190"/>
      <c r="N34" s="190"/>
      <c r="O34" s="190"/>
      <c r="P34" s="190"/>
      <c r="Q34" s="190"/>
      <c r="R34" s="190"/>
      <c r="S34" s="190"/>
      <c r="T34" s="190"/>
      <c r="U34" s="190"/>
      <c r="V34" s="190"/>
      <c r="W34" s="190"/>
      <c r="X34" s="190"/>
      <c r="Y34" s="190"/>
      <c r="Z34" s="190"/>
      <c r="AA34" s="190"/>
      <c r="AB34" s="190"/>
      <c r="AC34" s="190"/>
      <c r="AD34" s="190"/>
      <c r="AE34" s="190"/>
      <c r="AF34" s="190"/>
      <c r="AG34" s="190"/>
      <c r="AH34" s="190"/>
      <c r="AI34" s="190"/>
      <c r="AJ34" s="190"/>
      <c r="AK34" s="190"/>
      <c r="AL34" s="190"/>
      <c r="AM34" s="190"/>
      <c r="AN34" s="190"/>
      <c r="AO34" s="190"/>
      <c r="AP34" s="190"/>
      <c r="AQ34" s="190"/>
      <c r="AR34" s="190"/>
      <c r="AS34" s="190"/>
      <c r="AT34" s="190"/>
      <c r="AU34" s="190"/>
      <c r="AV34" s="190"/>
      <c r="AW34" s="190"/>
      <c r="AX34" s="190"/>
      <c r="AY34" s="190"/>
      <c r="AZ34" s="190"/>
      <c r="BA34" s="190"/>
      <c r="BB34" s="190"/>
      <c r="BC34" s="190"/>
      <c r="BD34" s="190"/>
      <c r="BE34" s="190"/>
      <c r="BF34" s="190"/>
      <c r="BG34" s="190"/>
      <c r="BH34" s="190"/>
      <c r="BI34" s="190"/>
      <c r="BJ34" s="190"/>
      <c r="BK34" s="190"/>
      <c r="BL34" s="190"/>
      <c r="BM34" s="190"/>
      <c r="BN34" s="191"/>
      <c r="BO34" s="192"/>
    </row>
    <row r="35" spans="2:67">
      <c r="B35" s="189" t="s">
        <v>239</v>
      </c>
      <c r="C35" s="190"/>
      <c r="D35" s="190"/>
      <c r="E35" s="190"/>
      <c r="F35" s="190"/>
      <c r="G35" s="190"/>
      <c r="H35" s="190"/>
      <c r="I35" s="190"/>
      <c r="J35" s="190"/>
      <c r="K35" s="190"/>
      <c r="L35" s="190"/>
      <c r="M35" s="190"/>
      <c r="N35" s="190"/>
      <c r="O35" s="190"/>
      <c r="P35" s="190"/>
      <c r="Q35" s="190"/>
      <c r="R35" s="190"/>
      <c r="S35" s="190"/>
      <c r="T35" s="190"/>
      <c r="U35" s="190"/>
      <c r="V35" s="190"/>
      <c r="W35" s="190"/>
      <c r="X35" s="190"/>
      <c r="Y35" s="190"/>
      <c r="Z35" s="190"/>
      <c r="AA35" s="190"/>
      <c r="AB35" s="190"/>
      <c r="AC35" s="190"/>
      <c r="AD35" s="190"/>
      <c r="AE35" s="190"/>
      <c r="AF35" s="190"/>
      <c r="AG35" s="190"/>
      <c r="AH35" s="190"/>
      <c r="AI35" s="190"/>
      <c r="AJ35" s="190"/>
      <c r="AK35" s="190"/>
      <c r="AL35" s="190"/>
      <c r="AM35" s="190"/>
      <c r="AN35" s="190"/>
      <c r="AO35" s="190"/>
      <c r="AP35" s="190"/>
      <c r="AQ35" s="190"/>
      <c r="AR35" s="190"/>
      <c r="AS35" s="190"/>
      <c r="AT35" s="190"/>
      <c r="AU35" s="190"/>
      <c r="AV35" s="190"/>
      <c r="AW35" s="190"/>
      <c r="AX35" s="190"/>
      <c r="AY35" s="190"/>
      <c r="AZ35" s="190"/>
      <c r="BA35" s="190"/>
      <c r="BB35" s="190"/>
      <c r="BC35" s="190"/>
      <c r="BD35" s="190"/>
      <c r="BE35" s="190"/>
      <c r="BF35" s="190"/>
      <c r="BG35" s="190"/>
      <c r="BH35" s="190"/>
      <c r="BI35" s="190"/>
      <c r="BJ35" s="190"/>
      <c r="BK35" s="190"/>
      <c r="BL35" s="190"/>
      <c r="BM35" s="190"/>
      <c r="BN35" s="191"/>
      <c r="BO35" s="192"/>
    </row>
    <row r="36" spans="2:67">
      <c r="B36" s="189" t="s">
        <v>238</v>
      </c>
      <c r="C36" s="190"/>
      <c r="D36" s="190"/>
      <c r="E36" s="190"/>
      <c r="F36" s="190"/>
      <c r="G36" s="190"/>
      <c r="H36" s="190"/>
      <c r="I36" s="190"/>
      <c r="J36" s="190"/>
      <c r="K36" s="190"/>
      <c r="L36" s="190"/>
      <c r="M36" s="190"/>
      <c r="N36" s="190"/>
      <c r="O36" s="190"/>
      <c r="P36" s="190"/>
      <c r="Q36" s="190"/>
      <c r="R36" s="190"/>
      <c r="S36" s="190"/>
      <c r="T36" s="190"/>
      <c r="U36" s="190"/>
      <c r="V36" s="190"/>
      <c r="W36" s="190"/>
      <c r="X36" s="190"/>
      <c r="Y36" s="190"/>
      <c r="Z36" s="190"/>
      <c r="AA36" s="190"/>
      <c r="AB36" s="190"/>
      <c r="AC36" s="190"/>
      <c r="AD36" s="190"/>
      <c r="AE36" s="190"/>
      <c r="AF36" s="190"/>
      <c r="AG36" s="190"/>
      <c r="AH36" s="190"/>
      <c r="AI36" s="190"/>
      <c r="AJ36" s="190"/>
      <c r="AK36" s="190"/>
      <c r="AL36" s="190"/>
      <c r="AM36" s="190"/>
      <c r="AN36" s="190"/>
      <c r="AO36" s="190"/>
      <c r="AP36" s="190"/>
      <c r="AQ36" s="190"/>
      <c r="AR36" s="190"/>
      <c r="AS36" s="190"/>
      <c r="AT36" s="190"/>
      <c r="AU36" s="190"/>
      <c r="AV36" s="190"/>
      <c r="AW36" s="190"/>
      <c r="AX36" s="190"/>
      <c r="AY36" s="190"/>
      <c r="AZ36" s="190"/>
      <c r="BA36" s="190"/>
      <c r="BB36" s="190"/>
      <c r="BC36" s="190"/>
      <c r="BD36" s="190"/>
      <c r="BE36" s="190"/>
      <c r="BF36" s="190"/>
      <c r="BG36" s="190"/>
      <c r="BH36" s="190"/>
      <c r="BI36" s="190"/>
      <c r="BJ36" s="190"/>
      <c r="BK36" s="190"/>
      <c r="BL36" s="190"/>
      <c r="BM36" s="190"/>
      <c r="BN36" s="191"/>
      <c r="BO36" s="192"/>
    </row>
    <row r="37" spans="2:67">
      <c r="B37" s="189" t="s">
        <v>127</v>
      </c>
      <c r="C37" s="190"/>
      <c r="D37" s="190"/>
      <c r="E37" s="190"/>
      <c r="F37" s="190"/>
      <c r="G37" s="190"/>
      <c r="H37" s="190"/>
      <c r="I37" s="190"/>
      <c r="J37" s="190"/>
      <c r="K37" s="190"/>
      <c r="L37" s="190"/>
      <c r="M37" s="190"/>
      <c r="N37" s="190"/>
      <c r="O37" s="190"/>
      <c r="P37" s="190"/>
      <c r="Q37" s="190"/>
      <c r="R37" s="190"/>
      <c r="S37" s="190"/>
      <c r="T37" s="190"/>
      <c r="U37" s="190"/>
      <c r="V37" s="190"/>
      <c r="W37" s="190"/>
      <c r="X37" s="190"/>
      <c r="Y37" s="190"/>
      <c r="Z37" s="190"/>
      <c r="AA37" s="190"/>
      <c r="AB37" s="190"/>
      <c r="AC37" s="190"/>
      <c r="AD37" s="190"/>
      <c r="AE37" s="190"/>
      <c r="AF37" s="190"/>
      <c r="AG37" s="190"/>
      <c r="AH37" s="190"/>
      <c r="AI37" s="190"/>
      <c r="AJ37" s="190"/>
      <c r="AK37" s="190"/>
      <c r="AL37" s="190"/>
      <c r="AM37" s="190"/>
      <c r="AN37" s="190"/>
      <c r="AO37" s="190"/>
      <c r="AP37" s="190"/>
      <c r="AQ37" s="190"/>
      <c r="AR37" s="190"/>
      <c r="AS37" s="190"/>
      <c r="AT37" s="190"/>
      <c r="AU37" s="190"/>
      <c r="AV37" s="190"/>
      <c r="AW37" s="190"/>
      <c r="AX37" s="190"/>
      <c r="AY37" s="190"/>
      <c r="AZ37" s="190"/>
      <c r="BA37" s="190"/>
      <c r="BB37" s="190"/>
      <c r="BC37" s="190"/>
      <c r="BD37" s="190"/>
      <c r="BE37" s="190"/>
      <c r="BF37" s="190"/>
      <c r="BG37" s="190"/>
      <c r="BH37" s="190"/>
      <c r="BI37" s="190"/>
      <c r="BJ37" s="190"/>
      <c r="BK37" s="190"/>
      <c r="BL37" s="190"/>
      <c r="BM37" s="190"/>
      <c r="BN37" s="191"/>
      <c r="BO37" s="192"/>
    </row>
    <row r="38" spans="2:67">
      <c r="B38" s="189" t="s">
        <v>128</v>
      </c>
      <c r="C38" s="190"/>
      <c r="D38" s="190"/>
      <c r="E38" s="190"/>
      <c r="F38" s="190"/>
      <c r="G38" s="190"/>
      <c r="H38" s="190"/>
      <c r="I38" s="190"/>
      <c r="J38" s="190"/>
      <c r="K38" s="190"/>
      <c r="L38" s="190"/>
      <c r="M38" s="190"/>
      <c r="N38" s="190"/>
      <c r="O38" s="190"/>
      <c r="P38" s="190"/>
      <c r="Q38" s="190"/>
      <c r="R38" s="190"/>
      <c r="S38" s="190"/>
      <c r="T38" s="190"/>
      <c r="U38" s="190"/>
      <c r="V38" s="190"/>
      <c r="W38" s="190"/>
      <c r="X38" s="190"/>
      <c r="Y38" s="190"/>
      <c r="Z38" s="190"/>
      <c r="AA38" s="190"/>
      <c r="AB38" s="190"/>
      <c r="AC38" s="190"/>
      <c r="AD38" s="190"/>
      <c r="AE38" s="190"/>
      <c r="AF38" s="190"/>
      <c r="AG38" s="190"/>
      <c r="AH38" s="190"/>
      <c r="AI38" s="190"/>
      <c r="AJ38" s="190"/>
      <c r="AK38" s="190"/>
      <c r="AL38" s="190"/>
      <c r="AM38" s="190"/>
      <c r="AN38" s="190"/>
      <c r="AO38" s="190"/>
      <c r="AP38" s="190"/>
      <c r="AQ38" s="190"/>
      <c r="AR38" s="190"/>
      <c r="AS38" s="190"/>
      <c r="AT38" s="190"/>
      <c r="AU38" s="190"/>
      <c r="AV38" s="190"/>
      <c r="AW38" s="190"/>
      <c r="AX38" s="190"/>
      <c r="AY38" s="190"/>
      <c r="AZ38" s="190"/>
      <c r="BA38" s="190"/>
      <c r="BB38" s="190"/>
      <c r="BC38" s="190"/>
      <c r="BD38" s="190"/>
      <c r="BE38" s="190"/>
      <c r="BF38" s="190"/>
      <c r="BG38" s="190"/>
      <c r="BH38" s="190"/>
      <c r="BI38" s="190"/>
      <c r="BJ38" s="190"/>
      <c r="BK38" s="190"/>
      <c r="BL38" s="190"/>
      <c r="BM38" s="190"/>
      <c r="BN38" s="191"/>
      <c r="BO38" s="192"/>
    </row>
    <row r="39" spans="2:67" ht="16" thickBot="1">
      <c r="B39" s="189" t="s">
        <v>129</v>
      </c>
      <c r="C39" s="190"/>
      <c r="D39" s="190"/>
      <c r="E39" s="190"/>
      <c r="F39" s="190"/>
      <c r="G39" s="190"/>
      <c r="H39" s="190"/>
      <c r="I39" s="190"/>
      <c r="J39" s="190"/>
      <c r="K39" s="190"/>
      <c r="L39" s="190"/>
      <c r="M39" s="190"/>
      <c r="N39" s="190"/>
      <c r="O39" s="190"/>
      <c r="P39" s="190"/>
      <c r="Q39" s="190"/>
      <c r="R39" s="190"/>
      <c r="S39" s="190"/>
      <c r="T39" s="190"/>
      <c r="U39" s="190"/>
      <c r="V39" s="190"/>
      <c r="W39" s="190"/>
      <c r="X39" s="190"/>
      <c r="Y39" s="190"/>
      <c r="Z39" s="190"/>
      <c r="AA39" s="190"/>
      <c r="AB39" s="190"/>
      <c r="AC39" s="190"/>
      <c r="AD39" s="190"/>
      <c r="AE39" s="190"/>
      <c r="AF39" s="190"/>
      <c r="AG39" s="190"/>
      <c r="AH39" s="190"/>
      <c r="AI39" s="190"/>
      <c r="AJ39" s="190"/>
      <c r="AK39" s="190"/>
      <c r="AL39" s="190"/>
      <c r="AM39" s="190"/>
      <c r="AN39" s="190"/>
      <c r="AO39" s="190"/>
      <c r="AP39" s="190"/>
      <c r="AQ39" s="190"/>
      <c r="AR39" s="190"/>
      <c r="AS39" s="190"/>
      <c r="AT39" s="190"/>
      <c r="AU39" s="190"/>
      <c r="AV39" s="190"/>
      <c r="AW39" s="190"/>
      <c r="AX39" s="190"/>
      <c r="AY39" s="190"/>
      <c r="AZ39" s="190"/>
      <c r="BA39" s="190"/>
      <c r="BB39" s="190"/>
      <c r="BC39" s="190"/>
      <c r="BD39" s="190"/>
      <c r="BE39" s="190"/>
      <c r="BF39" s="190"/>
      <c r="BG39" s="190"/>
      <c r="BH39" s="190"/>
      <c r="BI39" s="190"/>
      <c r="BJ39" s="190"/>
      <c r="BK39" s="190"/>
      <c r="BL39" s="190"/>
      <c r="BM39" s="190"/>
      <c r="BN39" s="191"/>
      <c r="BO39" s="192"/>
    </row>
    <row r="40" spans="2:67" ht="16" thickBot="1">
      <c r="B40" s="193" t="s">
        <v>130</v>
      </c>
      <c r="C40" s="194"/>
      <c r="D40" s="194"/>
      <c r="E40" s="194"/>
      <c r="F40" s="194"/>
      <c r="G40" s="194"/>
      <c r="H40" s="194"/>
      <c r="I40" s="194"/>
      <c r="J40" s="194"/>
      <c r="K40" s="194"/>
      <c r="L40" s="194"/>
      <c r="M40" s="194"/>
      <c r="N40" s="194"/>
      <c r="O40" s="194"/>
      <c r="P40" s="194"/>
      <c r="Q40" s="194"/>
      <c r="R40" s="194"/>
      <c r="S40" s="194"/>
      <c r="T40" s="194"/>
      <c r="U40" s="194"/>
      <c r="V40" s="194"/>
      <c r="W40" s="194"/>
      <c r="X40" s="194"/>
      <c r="Y40" s="194"/>
      <c r="Z40" s="194"/>
      <c r="AA40" s="194"/>
      <c r="AB40" s="194"/>
      <c r="AC40" s="194"/>
      <c r="AD40" s="194"/>
      <c r="AE40" s="194"/>
      <c r="AF40" s="194"/>
      <c r="AG40" s="194"/>
      <c r="AH40" s="194"/>
      <c r="AI40" s="194"/>
      <c r="AJ40" s="194"/>
      <c r="AK40" s="194"/>
      <c r="AL40" s="194"/>
      <c r="AM40" s="194"/>
      <c r="AN40" s="194"/>
      <c r="AO40" s="194"/>
      <c r="AP40" s="194"/>
      <c r="AQ40" s="194"/>
      <c r="AR40" s="194"/>
      <c r="AS40" s="194"/>
      <c r="AT40" s="194"/>
      <c r="AU40" s="194"/>
      <c r="AV40" s="194"/>
      <c r="AW40" s="194"/>
      <c r="AX40" s="194"/>
      <c r="AY40" s="194"/>
      <c r="AZ40" s="194"/>
      <c r="BA40" s="194"/>
      <c r="BB40" s="194"/>
      <c r="BC40" s="194"/>
      <c r="BD40" s="194"/>
      <c r="BE40" s="194"/>
      <c r="BF40" s="194"/>
      <c r="BG40" s="194"/>
      <c r="BH40" s="194"/>
      <c r="BI40" s="194"/>
      <c r="BJ40" s="194"/>
      <c r="BK40" s="194"/>
      <c r="BL40" s="194"/>
      <c r="BM40" s="194"/>
      <c r="BN40" s="195"/>
      <c r="BO40" s="196"/>
    </row>
    <row r="41" spans="2:67">
      <c r="B41" s="189" t="s">
        <v>131</v>
      </c>
      <c r="C41" s="190"/>
      <c r="D41" s="190"/>
      <c r="E41" s="190"/>
      <c r="F41" s="190"/>
      <c r="G41" s="190"/>
      <c r="H41" s="190"/>
      <c r="I41" s="190"/>
      <c r="J41" s="190"/>
      <c r="K41" s="190"/>
      <c r="L41" s="190"/>
      <c r="M41" s="190"/>
      <c r="N41" s="190"/>
      <c r="O41" s="190"/>
      <c r="P41" s="190"/>
      <c r="Q41" s="190"/>
      <c r="R41" s="190"/>
      <c r="S41" s="190"/>
      <c r="T41" s="190"/>
      <c r="U41" s="190"/>
      <c r="V41" s="190"/>
      <c r="W41" s="190"/>
      <c r="X41" s="190"/>
      <c r="Y41" s="190"/>
      <c r="Z41" s="190"/>
      <c r="AA41" s="190"/>
      <c r="AB41" s="190"/>
      <c r="AC41" s="190"/>
      <c r="AD41" s="190"/>
      <c r="AE41" s="190"/>
      <c r="AF41" s="190"/>
      <c r="AG41" s="190"/>
      <c r="AH41" s="190"/>
      <c r="AI41" s="190"/>
      <c r="AJ41" s="190"/>
      <c r="AK41" s="190"/>
      <c r="AL41" s="190"/>
      <c r="AM41" s="190"/>
      <c r="AN41" s="190"/>
      <c r="AO41" s="190"/>
      <c r="AP41" s="190"/>
      <c r="AQ41" s="190"/>
      <c r="AR41" s="190"/>
      <c r="AS41" s="190"/>
      <c r="AT41" s="190"/>
      <c r="AU41" s="190"/>
      <c r="AV41" s="190"/>
      <c r="AW41" s="190"/>
      <c r="AX41" s="190"/>
      <c r="AY41" s="190"/>
      <c r="AZ41" s="190"/>
      <c r="BA41" s="190"/>
      <c r="BB41" s="190"/>
      <c r="BC41" s="190"/>
      <c r="BD41" s="190"/>
      <c r="BE41" s="190"/>
      <c r="BF41" s="190"/>
      <c r="BG41" s="190"/>
      <c r="BH41" s="190"/>
      <c r="BI41" s="190"/>
      <c r="BJ41" s="190"/>
      <c r="BK41" s="190"/>
      <c r="BL41" s="190"/>
      <c r="BM41" s="190"/>
      <c r="BN41" s="191"/>
      <c r="BO41" s="192"/>
    </row>
    <row r="42" spans="2:67">
      <c r="B42" s="189" t="s">
        <v>132</v>
      </c>
      <c r="C42" s="190"/>
      <c r="D42" s="190"/>
      <c r="E42" s="190"/>
      <c r="F42" s="190"/>
      <c r="G42" s="190"/>
      <c r="H42" s="190"/>
      <c r="I42" s="190"/>
      <c r="J42" s="190"/>
      <c r="K42" s="190"/>
      <c r="L42" s="190"/>
      <c r="M42" s="190"/>
      <c r="N42" s="190"/>
      <c r="O42" s="190"/>
      <c r="P42" s="190"/>
      <c r="Q42" s="190"/>
      <c r="R42" s="190"/>
      <c r="S42" s="190"/>
      <c r="T42" s="190"/>
      <c r="U42" s="190"/>
      <c r="V42" s="190"/>
      <c r="W42" s="190"/>
      <c r="X42" s="190"/>
      <c r="Y42" s="190"/>
      <c r="Z42" s="190"/>
      <c r="AA42" s="190"/>
      <c r="AB42" s="190"/>
      <c r="AC42" s="190"/>
      <c r="AD42" s="190"/>
      <c r="AE42" s="190"/>
      <c r="AF42" s="190"/>
      <c r="AG42" s="190"/>
      <c r="AH42" s="190"/>
      <c r="AI42" s="190"/>
      <c r="AJ42" s="190"/>
      <c r="AK42" s="190"/>
      <c r="AL42" s="190"/>
      <c r="AM42" s="190"/>
      <c r="AN42" s="190"/>
      <c r="AO42" s="190"/>
      <c r="AP42" s="190"/>
      <c r="AQ42" s="190"/>
      <c r="AR42" s="190"/>
      <c r="AS42" s="190"/>
      <c r="AT42" s="190"/>
      <c r="AU42" s="190"/>
      <c r="AV42" s="190"/>
      <c r="AW42" s="190"/>
      <c r="AX42" s="190"/>
      <c r="AY42" s="190"/>
      <c r="AZ42" s="190"/>
      <c r="BA42" s="190"/>
      <c r="BB42" s="190"/>
      <c r="BC42" s="190"/>
      <c r="BD42" s="190"/>
      <c r="BE42" s="190"/>
      <c r="BF42" s="190"/>
      <c r="BG42" s="190"/>
      <c r="BH42" s="190"/>
      <c r="BI42" s="190"/>
      <c r="BJ42" s="190"/>
      <c r="BK42" s="190"/>
      <c r="BL42" s="190"/>
      <c r="BM42" s="190"/>
      <c r="BN42" s="191"/>
      <c r="BO42" s="192"/>
    </row>
    <row r="43" spans="2:67">
      <c r="B43" s="189" t="s">
        <v>237</v>
      </c>
      <c r="C43" s="190"/>
      <c r="D43" s="190"/>
      <c r="E43" s="190"/>
      <c r="F43" s="190"/>
      <c r="G43" s="190"/>
      <c r="H43" s="190"/>
      <c r="I43" s="190"/>
      <c r="J43" s="190"/>
      <c r="K43" s="190"/>
      <c r="L43" s="190"/>
      <c r="M43" s="190"/>
      <c r="N43" s="190"/>
      <c r="O43" s="190"/>
      <c r="P43" s="190"/>
      <c r="Q43" s="190"/>
      <c r="R43" s="190"/>
      <c r="S43" s="190"/>
      <c r="T43" s="190"/>
      <c r="U43" s="190"/>
      <c r="V43" s="190"/>
      <c r="W43" s="190"/>
      <c r="X43" s="190"/>
      <c r="Y43" s="190"/>
      <c r="Z43" s="190"/>
      <c r="AA43" s="190"/>
      <c r="AB43" s="190"/>
      <c r="AC43" s="190"/>
      <c r="AD43" s="190"/>
      <c r="AE43" s="190"/>
      <c r="AF43" s="190"/>
      <c r="AG43" s="190"/>
      <c r="AH43" s="190"/>
      <c r="AI43" s="190"/>
      <c r="AJ43" s="190"/>
      <c r="AK43" s="190"/>
      <c r="AL43" s="190"/>
      <c r="AM43" s="190"/>
      <c r="AN43" s="190"/>
      <c r="AO43" s="190"/>
      <c r="AP43" s="190"/>
      <c r="AQ43" s="190"/>
      <c r="AR43" s="190"/>
      <c r="AS43" s="190"/>
      <c r="AT43" s="190"/>
      <c r="AU43" s="190"/>
      <c r="AV43" s="190"/>
      <c r="AW43" s="190"/>
      <c r="AX43" s="190"/>
      <c r="AY43" s="190"/>
      <c r="AZ43" s="190"/>
      <c r="BA43" s="190"/>
      <c r="BB43" s="190"/>
      <c r="BC43" s="190"/>
      <c r="BD43" s="190"/>
      <c r="BE43" s="190"/>
      <c r="BF43" s="190"/>
      <c r="BG43" s="190"/>
      <c r="BH43" s="190"/>
      <c r="BI43" s="190"/>
      <c r="BJ43" s="190"/>
      <c r="BK43" s="190"/>
      <c r="BL43" s="190"/>
      <c r="BM43" s="190"/>
      <c r="BN43" s="191"/>
      <c r="BO43" s="192"/>
    </row>
    <row r="44" spans="2:67">
      <c r="B44" s="189" t="s">
        <v>236</v>
      </c>
      <c r="C44" s="190"/>
      <c r="D44" s="190"/>
      <c r="E44" s="190"/>
      <c r="F44" s="190"/>
      <c r="G44" s="190"/>
      <c r="H44" s="190"/>
      <c r="I44" s="190"/>
      <c r="J44" s="190"/>
      <c r="K44" s="190"/>
      <c r="L44" s="190"/>
      <c r="M44" s="190"/>
      <c r="N44" s="190"/>
      <c r="O44" s="190"/>
      <c r="P44" s="190"/>
      <c r="Q44" s="190"/>
      <c r="R44" s="190"/>
      <c r="S44" s="190"/>
      <c r="T44" s="190"/>
      <c r="U44" s="190"/>
      <c r="V44" s="190"/>
      <c r="W44" s="190"/>
      <c r="X44" s="190"/>
      <c r="Y44" s="190"/>
      <c r="Z44" s="190"/>
      <c r="AA44" s="190"/>
      <c r="AB44" s="190"/>
      <c r="AC44" s="190"/>
      <c r="AD44" s="190"/>
      <c r="AE44" s="190"/>
      <c r="AF44" s="190"/>
      <c r="AG44" s="190"/>
      <c r="AH44" s="190"/>
      <c r="AI44" s="190"/>
      <c r="AJ44" s="190"/>
      <c r="AK44" s="190"/>
      <c r="AL44" s="190"/>
      <c r="AM44" s="190"/>
      <c r="AN44" s="190"/>
      <c r="AO44" s="190"/>
      <c r="AP44" s="190"/>
      <c r="AQ44" s="190"/>
      <c r="AR44" s="190"/>
      <c r="AS44" s="190"/>
      <c r="AT44" s="190"/>
      <c r="AU44" s="190"/>
      <c r="AV44" s="190"/>
      <c r="AW44" s="190"/>
      <c r="AX44" s="190"/>
      <c r="AY44" s="190"/>
      <c r="AZ44" s="190"/>
      <c r="BA44" s="190"/>
      <c r="BB44" s="190"/>
      <c r="BC44" s="190"/>
      <c r="BD44" s="190"/>
      <c r="BE44" s="190"/>
      <c r="BF44" s="190"/>
      <c r="BG44" s="190"/>
      <c r="BH44" s="190"/>
      <c r="BI44" s="190"/>
      <c r="BJ44" s="190"/>
      <c r="BK44" s="190"/>
      <c r="BL44" s="190"/>
      <c r="BM44" s="190"/>
      <c r="BN44" s="191"/>
      <c r="BO44" s="192"/>
    </row>
    <row r="45" spans="2:67">
      <c r="B45" s="189" t="s">
        <v>133</v>
      </c>
      <c r="C45" s="190"/>
      <c r="D45" s="190"/>
      <c r="E45" s="190"/>
      <c r="F45" s="190"/>
      <c r="G45" s="190"/>
      <c r="H45" s="190"/>
      <c r="I45" s="190"/>
      <c r="J45" s="190"/>
      <c r="K45" s="190"/>
      <c r="L45" s="190"/>
      <c r="M45" s="190"/>
      <c r="N45" s="190"/>
      <c r="O45" s="190"/>
      <c r="P45" s="190"/>
      <c r="Q45" s="190"/>
      <c r="R45" s="190"/>
      <c r="S45" s="190"/>
      <c r="T45" s="190"/>
      <c r="U45" s="190"/>
      <c r="V45" s="190"/>
      <c r="W45" s="190"/>
      <c r="X45" s="190"/>
      <c r="Y45" s="190"/>
      <c r="Z45" s="190"/>
      <c r="AA45" s="190"/>
      <c r="AB45" s="190"/>
      <c r="AC45" s="190"/>
      <c r="AD45" s="190"/>
      <c r="AE45" s="190"/>
      <c r="AF45" s="190"/>
      <c r="AG45" s="190"/>
      <c r="AH45" s="190"/>
      <c r="AI45" s="190"/>
      <c r="AJ45" s="190"/>
      <c r="AK45" s="190"/>
      <c r="AL45" s="190"/>
      <c r="AM45" s="190"/>
      <c r="AN45" s="190"/>
      <c r="AO45" s="190"/>
      <c r="AP45" s="190"/>
      <c r="AQ45" s="190"/>
      <c r="AR45" s="190"/>
      <c r="AS45" s="190"/>
      <c r="AT45" s="190"/>
      <c r="AU45" s="190"/>
      <c r="AV45" s="190"/>
      <c r="AW45" s="190"/>
      <c r="AX45" s="190"/>
      <c r="AY45" s="190"/>
      <c r="AZ45" s="190"/>
      <c r="BA45" s="190"/>
      <c r="BB45" s="190"/>
      <c r="BC45" s="190"/>
      <c r="BD45" s="190"/>
      <c r="BE45" s="190"/>
      <c r="BF45" s="190"/>
      <c r="BG45" s="190"/>
      <c r="BH45" s="190"/>
      <c r="BI45" s="190"/>
      <c r="BJ45" s="190"/>
      <c r="BK45" s="190"/>
      <c r="BL45" s="190"/>
      <c r="BM45" s="190"/>
      <c r="BN45" s="191"/>
      <c r="BO45" s="192"/>
    </row>
    <row r="46" spans="2:67">
      <c r="B46" s="189" t="s">
        <v>235</v>
      </c>
      <c r="C46" s="190"/>
      <c r="D46" s="190"/>
      <c r="E46" s="190"/>
      <c r="F46" s="190"/>
      <c r="G46" s="190"/>
      <c r="H46" s="190"/>
      <c r="I46" s="190"/>
      <c r="J46" s="190"/>
      <c r="K46" s="190"/>
      <c r="L46" s="190"/>
      <c r="M46" s="190"/>
      <c r="N46" s="190"/>
      <c r="O46" s="190"/>
      <c r="P46" s="190"/>
      <c r="Q46" s="190"/>
      <c r="R46" s="190"/>
      <c r="S46" s="190"/>
      <c r="T46" s="190"/>
      <c r="U46" s="190"/>
      <c r="V46" s="190"/>
      <c r="W46" s="190"/>
      <c r="X46" s="190"/>
      <c r="Y46" s="190"/>
      <c r="Z46" s="190"/>
      <c r="AA46" s="190"/>
      <c r="AB46" s="190"/>
      <c r="AC46" s="190"/>
      <c r="AD46" s="190"/>
      <c r="AE46" s="190"/>
      <c r="AF46" s="190"/>
      <c r="AG46" s="190"/>
      <c r="AH46" s="190"/>
      <c r="AI46" s="190"/>
      <c r="AJ46" s="190"/>
      <c r="AK46" s="190"/>
      <c r="AL46" s="190"/>
      <c r="AM46" s="190"/>
      <c r="AN46" s="190"/>
      <c r="AO46" s="190"/>
      <c r="AP46" s="190"/>
      <c r="AQ46" s="190"/>
      <c r="AR46" s="190"/>
      <c r="AS46" s="190"/>
      <c r="AT46" s="190"/>
      <c r="AU46" s="190"/>
      <c r="AV46" s="190"/>
      <c r="AW46" s="190"/>
      <c r="AX46" s="190"/>
      <c r="AY46" s="190"/>
      <c r="AZ46" s="190"/>
      <c r="BA46" s="190"/>
      <c r="BB46" s="190"/>
      <c r="BC46" s="190"/>
      <c r="BD46" s="190"/>
      <c r="BE46" s="190"/>
      <c r="BF46" s="190"/>
      <c r="BG46" s="190"/>
      <c r="BH46" s="190"/>
      <c r="BI46" s="190"/>
      <c r="BJ46" s="190"/>
      <c r="BK46" s="190"/>
      <c r="BL46" s="190"/>
      <c r="BM46" s="190"/>
      <c r="BN46" s="191"/>
      <c r="BO46" s="192"/>
    </row>
    <row r="47" spans="2:67">
      <c r="B47" s="189" t="s">
        <v>234</v>
      </c>
      <c r="C47" s="190"/>
      <c r="D47" s="190"/>
      <c r="E47" s="190"/>
      <c r="F47" s="190"/>
      <c r="G47" s="190"/>
      <c r="H47" s="190"/>
      <c r="I47" s="190"/>
      <c r="J47" s="190"/>
      <c r="K47" s="190"/>
      <c r="L47" s="190"/>
      <c r="M47" s="190"/>
      <c r="N47" s="190"/>
      <c r="O47" s="190"/>
      <c r="P47" s="190"/>
      <c r="Q47" s="190"/>
      <c r="R47" s="190"/>
      <c r="S47" s="190"/>
      <c r="T47" s="190"/>
      <c r="U47" s="190"/>
      <c r="V47" s="190"/>
      <c r="W47" s="190"/>
      <c r="X47" s="190"/>
      <c r="Y47" s="190"/>
      <c r="Z47" s="190"/>
      <c r="AA47" s="190"/>
      <c r="AB47" s="190"/>
      <c r="AC47" s="190"/>
      <c r="AD47" s="190"/>
      <c r="AE47" s="190"/>
      <c r="AF47" s="190"/>
      <c r="AG47" s="190"/>
      <c r="AH47" s="190"/>
      <c r="AI47" s="190"/>
      <c r="AJ47" s="190"/>
      <c r="AK47" s="190"/>
      <c r="AL47" s="190"/>
      <c r="AM47" s="190"/>
      <c r="AN47" s="190"/>
      <c r="AO47" s="190"/>
      <c r="AP47" s="190"/>
      <c r="AQ47" s="190"/>
      <c r="AR47" s="190"/>
      <c r="AS47" s="190"/>
      <c r="AT47" s="190"/>
      <c r="AU47" s="190"/>
      <c r="AV47" s="190"/>
      <c r="AW47" s="190"/>
      <c r="AX47" s="190"/>
      <c r="AY47" s="190"/>
      <c r="AZ47" s="190"/>
      <c r="BA47" s="190"/>
      <c r="BB47" s="190"/>
      <c r="BC47" s="190"/>
      <c r="BD47" s="190"/>
      <c r="BE47" s="190"/>
      <c r="BF47" s="190"/>
      <c r="BG47" s="190"/>
      <c r="BH47" s="190"/>
      <c r="BI47" s="190"/>
      <c r="BJ47" s="190"/>
      <c r="BK47" s="190"/>
      <c r="BL47" s="190"/>
      <c r="BM47" s="190"/>
      <c r="BN47" s="191"/>
      <c r="BO47" s="192"/>
    </row>
    <row r="48" spans="2:67">
      <c r="B48" s="189" t="s">
        <v>233</v>
      </c>
      <c r="C48" s="190"/>
      <c r="D48" s="190"/>
      <c r="E48" s="190"/>
      <c r="F48" s="190"/>
      <c r="G48" s="190"/>
      <c r="H48" s="190"/>
      <c r="I48" s="190"/>
      <c r="J48" s="190"/>
      <c r="K48" s="190"/>
      <c r="L48" s="190"/>
      <c r="M48" s="190"/>
      <c r="N48" s="190"/>
      <c r="O48" s="190"/>
      <c r="P48" s="190"/>
      <c r="Q48" s="190"/>
      <c r="R48" s="190"/>
      <c r="S48" s="190"/>
      <c r="T48" s="190"/>
      <c r="U48" s="190"/>
      <c r="V48" s="190"/>
      <c r="W48" s="190"/>
      <c r="X48" s="190"/>
      <c r="Y48" s="190"/>
      <c r="Z48" s="190"/>
      <c r="AA48" s="190"/>
      <c r="AB48" s="190"/>
      <c r="AC48" s="190"/>
      <c r="AD48" s="190"/>
      <c r="AE48" s="190"/>
      <c r="AF48" s="190"/>
      <c r="AG48" s="190"/>
      <c r="AH48" s="190"/>
      <c r="AI48" s="190"/>
      <c r="AJ48" s="190"/>
      <c r="AK48" s="190"/>
      <c r="AL48" s="190"/>
      <c r="AM48" s="190"/>
      <c r="AN48" s="190"/>
      <c r="AO48" s="190"/>
      <c r="AP48" s="190"/>
      <c r="AQ48" s="190"/>
      <c r="AR48" s="190"/>
      <c r="AS48" s="190"/>
      <c r="AT48" s="190"/>
      <c r="AU48" s="190"/>
      <c r="AV48" s="190"/>
      <c r="AW48" s="190"/>
      <c r="AX48" s="190"/>
      <c r="AY48" s="190"/>
      <c r="AZ48" s="190"/>
      <c r="BA48" s="190"/>
      <c r="BB48" s="190"/>
      <c r="BC48" s="190"/>
      <c r="BD48" s="190"/>
      <c r="BE48" s="190"/>
      <c r="BF48" s="190"/>
      <c r="BG48" s="190"/>
      <c r="BH48" s="190"/>
      <c r="BI48" s="190"/>
      <c r="BJ48" s="190"/>
      <c r="BK48" s="190"/>
      <c r="BL48" s="190"/>
      <c r="BM48" s="190"/>
      <c r="BN48" s="191"/>
      <c r="BO48" s="192"/>
    </row>
    <row r="49" spans="2:67">
      <c r="B49" s="189" t="s">
        <v>232</v>
      </c>
      <c r="C49" s="190"/>
      <c r="D49" s="190"/>
      <c r="E49" s="190"/>
      <c r="F49" s="190"/>
      <c r="G49" s="190"/>
      <c r="H49" s="190"/>
      <c r="I49" s="190"/>
      <c r="J49" s="190"/>
      <c r="K49" s="190"/>
      <c r="L49" s="190"/>
      <c r="M49" s="190"/>
      <c r="N49" s="190"/>
      <c r="O49" s="190"/>
      <c r="P49" s="190"/>
      <c r="Q49" s="190"/>
      <c r="R49" s="190"/>
      <c r="S49" s="190"/>
      <c r="T49" s="190"/>
      <c r="U49" s="190"/>
      <c r="V49" s="190"/>
      <c r="W49" s="190"/>
      <c r="X49" s="190"/>
      <c r="Y49" s="190"/>
      <c r="Z49" s="190"/>
      <c r="AA49" s="190"/>
      <c r="AB49" s="190"/>
      <c r="AC49" s="190"/>
      <c r="AD49" s="190"/>
      <c r="AE49" s="190"/>
      <c r="AF49" s="190"/>
      <c r="AG49" s="190"/>
      <c r="AH49" s="190"/>
      <c r="AI49" s="190"/>
      <c r="AJ49" s="190"/>
      <c r="AK49" s="190"/>
      <c r="AL49" s="190"/>
      <c r="AM49" s="190"/>
      <c r="AN49" s="190"/>
      <c r="AO49" s="190"/>
      <c r="AP49" s="190"/>
      <c r="AQ49" s="190"/>
      <c r="AR49" s="190"/>
      <c r="AS49" s="190"/>
      <c r="AT49" s="190"/>
      <c r="AU49" s="190"/>
      <c r="AV49" s="190"/>
      <c r="AW49" s="190"/>
      <c r="AX49" s="190"/>
      <c r="AY49" s="190"/>
      <c r="AZ49" s="190"/>
      <c r="BA49" s="190"/>
      <c r="BB49" s="190"/>
      <c r="BC49" s="190"/>
      <c r="BD49" s="190"/>
      <c r="BE49" s="190"/>
      <c r="BF49" s="190"/>
      <c r="BG49" s="190"/>
      <c r="BH49" s="190"/>
      <c r="BI49" s="190"/>
      <c r="BJ49" s="190"/>
      <c r="BK49" s="190"/>
      <c r="BL49" s="190"/>
      <c r="BM49" s="190"/>
      <c r="BN49" s="191"/>
      <c r="BO49" s="192"/>
    </row>
    <row r="50" spans="2:67">
      <c r="B50" s="189" t="s">
        <v>231</v>
      </c>
      <c r="C50" s="190"/>
      <c r="D50" s="190"/>
      <c r="E50" s="190"/>
      <c r="F50" s="190"/>
      <c r="G50" s="190"/>
      <c r="H50" s="190"/>
      <c r="I50" s="190"/>
      <c r="J50" s="190"/>
      <c r="K50" s="190"/>
      <c r="L50" s="190"/>
      <c r="M50" s="190"/>
      <c r="N50" s="190"/>
      <c r="O50" s="190"/>
      <c r="P50" s="190"/>
      <c r="Q50" s="190"/>
      <c r="R50" s="190"/>
      <c r="S50" s="190"/>
      <c r="T50" s="190"/>
      <c r="U50" s="190"/>
      <c r="V50" s="190"/>
      <c r="W50" s="190"/>
      <c r="X50" s="190"/>
      <c r="Y50" s="190"/>
      <c r="Z50" s="190"/>
      <c r="AA50" s="190"/>
      <c r="AB50" s="190"/>
      <c r="AC50" s="190"/>
      <c r="AD50" s="190"/>
      <c r="AE50" s="190"/>
      <c r="AF50" s="190"/>
      <c r="AG50" s="190"/>
      <c r="AH50" s="190"/>
      <c r="AI50" s="190"/>
      <c r="AJ50" s="190"/>
      <c r="AK50" s="190"/>
      <c r="AL50" s="190"/>
      <c r="AM50" s="190"/>
      <c r="AN50" s="190"/>
      <c r="AO50" s="190"/>
      <c r="AP50" s="190"/>
      <c r="AQ50" s="190"/>
      <c r="AR50" s="190"/>
      <c r="AS50" s="190"/>
      <c r="AT50" s="190"/>
      <c r="AU50" s="190"/>
      <c r="AV50" s="190"/>
      <c r="AW50" s="190"/>
      <c r="AX50" s="190"/>
      <c r="AY50" s="190"/>
      <c r="AZ50" s="190"/>
      <c r="BA50" s="190"/>
      <c r="BB50" s="190"/>
      <c r="BC50" s="190"/>
      <c r="BD50" s="190"/>
      <c r="BE50" s="190"/>
      <c r="BF50" s="190"/>
      <c r="BG50" s="190"/>
      <c r="BH50" s="190"/>
      <c r="BI50" s="190"/>
      <c r="BJ50" s="190"/>
      <c r="BK50" s="190"/>
      <c r="BL50" s="190"/>
      <c r="BM50" s="190"/>
      <c r="BN50" s="191"/>
      <c r="BO50" s="192"/>
    </row>
    <row r="51" spans="2:67">
      <c r="B51" s="189" t="s">
        <v>134</v>
      </c>
      <c r="C51" s="190"/>
      <c r="D51" s="190"/>
      <c r="E51" s="190"/>
      <c r="F51" s="190"/>
      <c r="G51" s="190"/>
      <c r="H51" s="190"/>
      <c r="I51" s="190"/>
      <c r="J51" s="190"/>
      <c r="K51" s="190"/>
      <c r="L51" s="190"/>
      <c r="M51" s="190"/>
      <c r="N51" s="190"/>
      <c r="O51" s="190"/>
      <c r="P51" s="190"/>
      <c r="Q51" s="190"/>
      <c r="R51" s="190"/>
      <c r="S51" s="190"/>
      <c r="T51" s="190"/>
      <c r="U51" s="190"/>
      <c r="V51" s="190"/>
      <c r="W51" s="190"/>
      <c r="X51" s="190"/>
      <c r="Y51" s="190"/>
      <c r="Z51" s="190"/>
      <c r="AA51" s="190"/>
      <c r="AB51" s="190"/>
      <c r="AC51" s="190"/>
      <c r="AD51" s="190"/>
      <c r="AE51" s="190"/>
      <c r="AF51" s="190"/>
      <c r="AG51" s="190"/>
      <c r="AH51" s="190"/>
      <c r="AI51" s="190"/>
      <c r="AJ51" s="190"/>
      <c r="AK51" s="190"/>
      <c r="AL51" s="190"/>
      <c r="AM51" s="190"/>
      <c r="AN51" s="190"/>
      <c r="AO51" s="190"/>
      <c r="AP51" s="190"/>
      <c r="AQ51" s="190"/>
      <c r="AR51" s="190"/>
      <c r="AS51" s="190"/>
      <c r="AT51" s="190"/>
      <c r="AU51" s="190"/>
      <c r="AV51" s="190"/>
      <c r="AW51" s="190"/>
      <c r="AX51" s="190"/>
      <c r="AY51" s="190"/>
      <c r="AZ51" s="190"/>
      <c r="BA51" s="190"/>
      <c r="BB51" s="190"/>
      <c r="BC51" s="190"/>
      <c r="BD51" s="190"/>
      <c r="BE51" s="190"/>
      <c r="BF51" s="190"/>
      <c r="BG51" s="190"/>
      <c r="BH51" s="190"/>
      <c r="BI51" s="190"/>
      <c r="BJ51" s="190"/>
      <c r="BK51" s="190"/>
      <c r="BL51" s="190"/>
      <c r="BM51" s="190"/>
      <c r="BN51" s="191"/>
      <c r="BO51" s="192"/>
    </row>
    <row r="52" spans="2:67">
      <c r="B52" s="189" t="s">
        <v>230</v>
      </c>
      <c r="C52" s="190"/>
      <c r="D52" s="190"/>
      <c r="E52" s="190"/>
      <c r="F52" s="190"/>
      <c r="G52" s="190"/>
      <c r="H52" s="190"/>
      <c r="I52" s="190"/>
      <c r="J52" s="190"/>
      <c r="K52" s="190"/>
      <c r="L52" s="190"/>
      <c r="M52" s="190"/>
      <c r="N52" s="190"/>
      <c r="O52" s="190"/>
      <c r="P52" s="190"/>
      <c r="Q52" s="190"/>
      <c r="R52" s="190"/>
      <c r="S52" s="190"/>
      <c r="T52" s="190"/>
      <c r="U52" s="190"/>
      <c r="V52" s="190"/>
      <c r="W52" s="190"/>
      <c r="X52" s="190"/>
      <c r="Y52" s="190"/>
      <c r="Z52" s="190"/>
      <c r="AA52" s="190"/>
      <c r="AB52" s="190"/>
      <c r="AC52" s="190"/>
      <c r="AD52" s="190"/>
      <c r="AE52" s="190"/>
      <c r="AF52" s="190"/>
      <c r="AG52" s="190"/>
      <c r="AH52" s="190"/>
      <c r="AI52" s="190"/>
      <c r="AJ52" s="190"/>
      <c r="AK52" s="190"/>
      <c r="AL52" s="190"/>
      <c r="AM52" s="190"/>
      <c r="AN52" s="190"/>
      <c r="AO52" s="190"/>
      <c r="AP52" s="190"/>
      <c r="AQ52" s="190"/>
      <c r="AR52" s="190"/>
      <c r="AS52" s="190"/>
      <c r="AT52" s="190"/>
      <c r="AU52" s="190"/>
      <c r="AV52" s="190"/>
      <c r="AW52" s="190"/>
      <c r="AX52" s="190"/>
      <c r="AY52" s="190"/>
      <c r="AZ52" s="190"/>
      <c r="BA52" s="190"/>
      <c r="BB52" s="190"/>
      <c r="BC52" s="190"/>
      <c r="BD52" s="190"/>
      <c r="BE52" s="190"/>
      <c r="BF52" s="190"/>
      <c r="BG52" s="190"/>
      <c r="BH52" s="190"/>
      <c r="BI52" s="190"/>
      <c r="BJ52" s="190"/>
      <c r="BK52" s="190"/>
      <c r="BL52" s="190"/>
      <c r="BM52" s="190"/>
      <c r="BN52" s="191"/>
      <c r="BO52" s="192"/>
    </row>
    <row r="53" spans="2:67">
      <c r="B53" s="189" t="s">
        <v>135</v>
      </c>
      <c r="C53" s="190"/>
      <c r="D53" s="190"/>
      <c r="E53" s="190"/>
      <c r="F53" s="190"/>
      <c r="G53" s="190"/>
      <c r="H53" s="190"/>
      <c r="I53" s="190"/>
      <c r="J53" s="190"/>
      <c r="K53" s="190"/>
      <c r="L53" s="190"/>
      <c r="M53" s="190"/>
      <c r="N53" s="190"/>
      <c r="O53" s="190"/>
      <c r="P53" s="190"/>
      <c r="Q53" s="190"/>
      <c r="R53" s="190"/>
      <c r="S53" s="190"/>
      <c r="T53" s="190"/>
      <c r="U53" s="190"/>
      <c r="V53" s="190"/>
      <c r="W53" s="190"/>
      <c r="X53" s="190"/>
      <c r="Y53" s="190"/>
      <c r="Z53" s="190"/>
      <c r="AA53" s="190"/>
      <c r="AB53" s="190"/>
      <c r="AC53" s="190"/>
      <c r="AD53" s="190"/>
      <c r="AE53" s="190"/>
      <c r="AF53" s="190"/>
      <c r="AG53" s="190"/>
      <c r="AH53" s="190"/>
      <c r="AI53" s="190"/>
      <c r="AJ53" s="190"/>
      <c r="AK53" s="190"/>
      <c r="AL53" s="190"/>
      <c r="AM53" s="190"/>
      <c r="AN53" s="190"/>
      <c r="AO53" s="190"/>
      <c r="AP53" s="190"/>
      <c r="AQ53" s="190"/>
      <c r="AR53" s="190"/>
      <c r="AS53" s="190"/>
      <c r="AT53" s="190"/>
      <c r="AU53" s="190"/>
      <c r="AV53" s="190"/>
      <c r="AW53" s="190"/>
      <c r="AX53" s="190"/>
      <c r="AY53" s="190"/>
      <c r="AZ53" s="190"/>
      <c r="BA53" s="190"/>
      <c r="BB53" s="190"/>
      <c r="BC53" s="190"/>
      <c r="BD53" s="190"/>
      <c r="BE53" s="190"/>
      <c r="BF53" s="190"/>
      <c r="BG53" s="190"/>
      <c r="BH53" s="190"/>
      <c r="BI53" s="190"/>
      <c r="BJ53" s="190"/>
      <c r="BK53" s="190"/>
      <c r="BL53" s="190"/>
      <c r="BM53" s="190"/>
      <c r="BN53" s="191"/>
      <c r="BO53" s="192"/>
    </row>
    <row r="54" spans="2:67">
      <c r="B54" s="189" t="s">
        <v>136</v>
      </c>
      <c r="C54" s="190"/>
      <c r="D54" s="190"/>
      <c r="E54" s="190"/>
      <c r="F54" s="190"/>
      <c r="G54" s="190"/>
      <c r="H54" s="190"/>
      <c r="I54" s="190"/>
      <c r="J54" s="190"/>
      <c r="K54" s="190"/>
      <c r="L54" s="190"/>
      <c r="M54" s="190"/>
      <c r="N54" s="190"/>
      <c r="O54" s="190"/>
      <c r="P54" s="190"/>
      <c r="Q54" s="190"/>
      <c r="R54" s="190"/>
      <c r="S54" s="190"/>
      <c r="T54" s="190"/>
      <c r="U54" s="190"/>
      <c r="V54" s="190"/>
      <c r="W54" s="190"/>
      <c r="X54" s="190"/>
      <c r="Y54" s="190"/>
      <c r="Z54" s="190"/>
      <c r="AA54" s="190"/>
      <c r="AB54" s="190"/>
      <c r="AC54" s="190"/>
      <c r="AD54" s="190"/>
      <c r="AE54" s="190"/>
      <c r="AF54" s="190"/>
      <c r="AG54" s="190"/>
      <c r="AH54" s="190"/>
      <c r="AI54" s="190"/>
      <c r="AJ54" s="190"/>
      <c r="AK54" s="190"/>
      <c r="AL54" s="190"/>
      <c r="AM54" s="190"/>
      <c r="AN54" s="190"/>
      <c r="AO54" s="190"/>
      <c r="AP54" s="190"/>
      <c r="AQ54" s="190"/>
      <c r="AR54" s="190"/>
      <c r="AS54" s="190"/>
      <c r="AT54" s="190"/>
      <c r="AU54" s="190"/>
      <c r="AV54" s="190"/>
      <c r="AW54" s="190"/>
      <c r="AX54" s="190"/>
      <c r="AY54" s="190"/>
      <c r="AZ54" s="190"/>
      <c r="BA54" s="190"/>
      <c r="BB54" s="190"/>
      <c r="BC54" s="190"/>
      <c r="BD54" s="190"/>
      <c r="BE54" s="190"/>
      <c r="BF54" s="190"/>
      <c r="BG54" s="190"/>
      <c r="BH54" s="190"/>
      <c r="BI54" s="190"/>
      <c r="BJ54" s="190"/>
      <c r="BK54" s="190"/>
      <c r="BL54" s="190"/>
      <c r="BM54" s="190"/>
      <c r="BN54" s="191"/>
      <c r="BO54" s="192"/>
    </row>
    <row r="55" spans="2:67">
      <c r="B55" s="189" t="s">
        <v>137</v>
      </c>
      <c r="C55" s="190"/>
      <c r="D55" s="190"/>
      <c r="E55" s="190"/>
      <c r="F55" s="190"/>
      <c r="G55" s="190"/>
      <c r="H55" s="190"/>
      <c r="I55" s="190"/>
      <c r="J55" s="190"/>
      <c r="K55" s="190"/>
      <c r="L55" s="190"/>
      <c r="M55" s="190"/>
      <c r="N55" s="190"/>
      <c r="O55" s="190"/>
      <c r="P55" s="190"/>
      <c r="Q55" s="190"/>
      <c r="R55" s="190"/>
      <c r="S55" s="190"/>
      <c r="T55" s="190"/>
      <c r="U55" s="190"/>
      <c r="V55" s="190"/>
      <c r="W55" s="190"/>
      <c r="X55" s="190"/>
      <c r="Y55" s="190"/>
      <c r="Z55" s="190"/>
      <c r="AA55" s="190"/>
      <c r="AB55" s="190"/>
      <c r="AC55" s="190"/>
      <c r="AD55" s="190"/>
      <c r="AE55" s="190"/>
      <c r="AF55" s="190"/>
      <c r="AG55" s="190"/>
      <c r="AH55" s="190"/>
      <c r="AI55" s="190"/>
      <c r="AJ55" s="190"/>
      <c r="AK55" s="190"/>
      <c r="AL55" s="190"/>
      <c r="AM55" s="190"/>
      <c r="AN55" s="190"/>
      <c r="AO55" s="190"/>
      <c r="AP55" s="190"/>
      <c r="AQ55" s="190"/>
      <c r="AR55" s="190"/>
      <c r="AS55" s="190"/>
      <c r="AT55" s="190"/>
      <c r="AU55" s="190"/>
      <c r="AV55" s="190"/>
      <c r="AW55" s="190"/>
      <c r="AX55" s="190"/>
      <c r="AY55" s="190"/>
      <c r="AZ55" s="190"/>
      <c r="BA55" s="190"/>
      <c r="BB55" s="190"/>
      <c r="BC55" s="190"/>
      <c r="BD55" s="190"/>
      <c r="BE55" s="190"/>
      <c r="BF55" s="190"/>
      <c r="BG55" s="190"/>
      <c r="BH55" s="190"/>
      <c r="BI55" s="190"/>
      <c r="BJ55" s="190"/>
      <c r="BK55" s="190"/>
      <c r="BL55" s="190"/>
      <c r="BM55" s="190"/>
      <c r="BN55" s="191"/>
      <c r="BO55" s="192"/>
    </row>
    <row r="56" spans="2:67">
      <c r="B56" s="189" t="s">
        <v>128</v>
      </c>
      <c r="C56" s="190"/>
      <c r="D56" s="190"/>
      <c r="E56" s="190"/>
      <c r="F56" s="190"/>
      <c r="G56" s="190"/>
      <c r="H56" s="190"/>
      <c r="I56" s="190"/>
      <c r="J56" s="190"/>
      <c r="K56" s="190"/>
      <c r="L56" s="190"/>
      <c r="M56" s="190"/>
      <c r="N56" s="190"/>
      <c r="O56" s="190"/>
      <c r="P56" s="190"/>
      <c r="Q56" s="190"/>
      <c r="R56" s="190"/>
      <c r="S56" s="190"/>
      <c r="T56" s="190"/>
      <c r="U56" s="190"/>
      <c r="V56" s="190"/>
      <c r="W56" s="190"/>
      <c r="X56" s="190"/>
      <c r="Y56" s="190"/>
      <c r="Z56" s="190"/>
      <c r="AA56" s="190"/>
      <c r="AB56" s="190"/>
      <c r="AC56" s="190"/>
      <c r="AD56" s="190"/>
      <c r="AE56" s="190"/>
      <c r="AF56" s="190"/>
      <c r="AG56" s="190"/>
      <c r="AH56" s="190"/>
      <c r="AI56" s="190"/>
      <c r="AJ56" s="190"/>
      <c r="AK56" s="190"/>
      <c r="AL56" s="190"/>
      <c r="AM56" s="190"/>
      <c r="AN56" s="190"/>
      <c r="AO56" s="190"/>
      <c r="AP56" s="190"/>
      <c r="AQ56" s="190"/>
      <c r="AR56" s="190"/>
      <c r="AS56" s="190"/>
      <c r="AT56" s="190"/>
      <c r="AU56" s="190"/>
      <c r="AV56" s="190"/>
      <c r="AW56" s="190"/>
      <c r="AX56" s="190"/>
      <c r="AY56" s="190"/>
      <c r="AZ56" s="190"/>
      <c r="BA56" s="190"/>
      <c r="BB56" s="190"/>
      <c r="BC56" s="190"/>
      <c r="BD56" s="190"/>
      <c r="BE56" s="190"/>
      <c r="BF56" s="190"/>
      <c r="BG56" s="190"/>
      <c r="BH56" s="190"/>
      <c r="BI56" s="190"/>
      <c r="BJ56" s="190"/>
      <c r="BK56" s="190"/>
      <c r="BL56" s="190"/>
      <c r="BM56" s="190"/>
      <c r="BN56" s="191"/>
      <c r="BO56" s="192"/>
    </row>
    <row r="57" spans="2:67">
      <c r="B57" s="189" t="s">
        <v>138</v>
      </c>
      <c r="C57" s="190"/>
      <c r="D57" s="190"/>
      <c r="E57" s="190"/>
      <c r="F57" s="190"/>
      <c r="G57" s="190"/>
      <c r="H57" s="190"/>
      <c r="I57" s="190"/>
      <c r="J57" s="190"/>
      <c r="K57" s="190"/>
      <c r="L57" s="190"/>
      <c r="M57" s="190"/>
      <c r="N57" s="190"/>
      <c r="O57" s="190"/>
      <c r="P57" s="190"/>
      <c r="Q57" s="190"/>
      <c r="R57" s="190"/>
      <c r="S57" s="190"/>
      <c r="T57" s="190"/>
      <c r="U57" s="190"/>
      <c r="V57" s="190"/>
      <c r="W57" s="190"/>
      <c r="X57" s="190"/>
      <c r="Y57" s="190"/>
      <c r="Z57" s="190"/>
      <c r="AA57" s="190"/>
      <c r="AB57" s="190"/>
      <c r="AC57" s="190"/>
      <c r="AD57" s="190"/>
      <c r="AE57" s="190"/>
      <c r="AF57" s="190"/>
      <c r="AG57" s="190"/>
      <c r="AH57" s="190"/>
      <c r="AI57" s="190"/>
      <c r="AJ57" s="190"/>
      <c r="AK57" s="190"/>
      <c r="AL57" s="190"/>
      <c r="AM57" s="190"/>
      <c r="AN57" s="190"/>
      <c r="AO57" s="190"/>
      <c r="AP57" s="190"/>
      <c r="AQ57" s="190"/>
      <c r="AR57" s="190"/>
      <c r="AS57" s="190"/>
      <c r="AT57" s="190"/>
      <c r="AU57" s="190"/>
      <c r="AV57" s="190"/>
      <c r="AW57" s="190"/>
      <c r="AX57" s="190"/>
      <c r="AY57" s="190"/>
      <c r="AZ57" s="190"/>
      <c r="BA57" s="190"/>
      <c r="BB57" s="190"/>
      <c r="BC57" s="190"/>
      <c r="BD57" s="190"/>
      <c r="BE57" s="190"/>
      <c r="BF57" s="190"/>
      <c r="BG57" s="190"/>
      <c r="BH57" s="190"/>
      <c r="BI57" s="190"/>
      <c r="BJ57" s="190"/>
      <c r="BK57" s="190"/>
      <c r="BL57" s="190"/>
      <c r="BM57" s="190"/>
      <c r="BN57" s="191"/>
      <c r="BO57" s="192"/>
    </row>
    <row r="58" spans="2:67" ht="16" thickBot="1">
      <c r="B58" s="189" t="s">
        <v>139</v>
      </c>
      <c r="C58" s="190"/>
      <c r="D58" s="190"/>
      <c r="E58" s="190"/>
      <c r="F58" s="190"/>
      <c r="G58" s="190"/>
      <c r="H58" s="190"/>
      <c r="I58" s="190"/>
      <c r="J58" s="190"/>
      <c r="K58" s="190"/>
      <c r="L58" s="190"/>
      <c r="M58" s="190"/>
      <c r="N58" s="190"/>
      <c r="O58" s="190"/>
      <c r="P58" s="190"/>
      <c r="Q58" s="190"/>
      <c r="R58" s="190"/>
      <c r="S58" s="190"/>
      <c r="T58" s="190"/>
      <c r="U58" s="190"/>
      <c r="V58" s="190"/>
      <c r="W58" s="190"/>
      <c r="X58" s="190"/>
      <c r="Y58" s="190"/>
      <c r="Z58" s="190"/>
      <c r="AA58" s="190"/>
      <c r="AB58" s="190"/>
      <c r="AC58" s="190"/>
      <c r="AD58" s="190"/>
      <c r="AE58" s="190"/>
      <c r="AF58" s="190"/>
      <c r="AG58" s="190"/>
      <c r="AH58" s="190"/>
      <c r="AI58" s="190"/>
      <c r="AJ58" s="190"/>
      <c r="AK58" s="190"/>
      <c r="AL58" s="190"/>
      <c r="AM58" s="190"/>
      <c r="AN58" s="190"/>
      <c r="AO58" s="190"/>
      <c r="AP58" s="190"/>
      <c r="AQ58" s="190"/>
      <c r="AR58" s="190"/>
      <c r="AS58" s="190"/>
      <c r="AT58" s="190"/>
      <c r="AU58" s="190"/>
      <c r="AV58" s="190"/>
      <c r="AW58" s="190"/>
      <c r="AX58" s="190"/>
      <c r="AY58" s="190"/>
      <c r="AZ58" s="190"/>
      <c r="BA58" s="190"/>
      <c r="BB58" s="190"/>
      <c r="BC58" s="190"/>
      <c r="BD58" s="190"/>
      <c r="BE58" s="190"/>
      <c r="BF58" s="190"/>
      <c r="BG58" s="190"/>
      <c r="BH58" s="190"/>
      <c r="BI58" s="190"/>
      <c r="BJ58" s="190"/>
      <c r="BK58" s="190"/>
      <c r="BL58" s="190"/>
      <c r="BM58" s="190"/>
      <c r="BN58" s="191"/>
      <c r="BO58" s="192"/>
    </row>
    <row r="59" spans="2:67" ht="16" thickBot="1">
      <c r="B59" s="193" t="s">
        <v>140</v>
      </c>
      <c r="C59" s="194"/>
      <c r="D59" s="194"/>
      <c r="E59" s="194"/>
      <c r="F59" s="194"/>
      <c r="G59" s="194"/>
      <c r="H59" s="194"/>
      <c r="I59" s="194"/>
      <c r="J59" s="194"/>
      <c r="K59" s="194"/>
      <c r="L59" s="194"/>
      <c r="M59" s="194"/>
      <c r="N59" s="194"/>
      <c r="O59" s="194"/>
      <c r="P59" s="194"/>
      <c r="Q59" s="194"/>
      <c r="R59" s="194"/>
      <c r="S59" s="194"/>
      <c r="T59" s="194"/>
      <c r="U59" s="194"/>
      <c r="V59" s="194"/>
      <c r="W59" s="194"/>
      <c r="X59" s="194"/>
      <c r="Y59" s="194"/>
      <c r="Z59" s="194"/>
      <c r="AA59" s="194"/>
      <c r="AB59" s="194"/>
      <c r="AC59" s="194"/>
      <c r="AD59" s="194"/>
      <c r="AE59" s="194"/>
      <c r="AF59" s="194"/>
      <c r="AG59" s="194"/>
      <c r="AH59" s="194"/>
      <c r="AI59" s="194"/>
      <c r="AJ59" s="194"/>
      <c r="AK59" s="194"/>
      <c r="AL59" s="194"/>
      <c r="AM59" s="194"/>
      <c r="AN59" s="194"/>
      <c r="AO59" s="194"/>
      <c r="AP59" s="194"/>
      <c r="AQ59" s="194"/>
      <c r="AR59" s="194"/>
      <c r="AS59" s="194"/>
      <c r="AT59" s="194"/>
      <c r="AU59" s="194"/>
      <c r="AV59" s="194"/>
      <c r="AW59" s="194"/>
      <c r="AX59" s="194"/>
      <c r="AY59" s="194"/>
      <c r="AZ59" s="194"/>
      <c r="BA59" s="194"/>
      <c r="BB59" s="194"/>
      <c r="BC59" s="194"/>
      <c r="BD59" s="194"/>
      <c r="BE59" s="194"/>
      <c r="BF59" s="194"/>
      <c r="BG59" s="194"/>
      <c r="BH59" s="194"/>
      <c r="BI59" s="194"/>
      <c r="BJ59" s="194"/>
      <c r="BK59" s="194"/>
      <c r="BL59" s="194"/>
      <c r="BM59" s="194"/>
      <c r="BN59" s="195"/>
      <c r="BO59" s="196"/>
    </row>
    <row r="60" spans="2:67" ht="16" thickBot="1">
      <c r="B60" s="193" t="s">
        <v>25</v>
      </c>
      <c r="C60" s="194"/>
      <c r="D60" s="194"/>
      <c r="E60" s="194"/>
      <c r="F60" s="194"/>
      <c r="G60" s="194"/>
      <c r="H60" s="194"/>
      <c r="I60" s="194"/>
      <c r="J60" s="194"/>
      <c r="K60" s="194"/>
      <c r="L60" s="194"/>
      <c r="M60" s="194"/>
      <c r="N60" s="194"/>
      <c r="O60" s="194"/>
      <c r="P60" s="194"/>
      <c r="Q60" s="194"/>
      <c r="R60" s="194"/>
      <c r="S60" s="194"/>
      <c r="T60" s="194"/>
      <c r="U60" s="194"/>
      <c r="V60" s="194"/>
      <c r="W60" s="194"/>
      <c r="X60" s="194"/>
      <c r="Y60" s="194"/>
      <c r="Z60" s="194"/>
      <c r="AA60" s="194"/>
      <c r="AB60" s="194"/>
      <c r="AC60" s="194"/>
      <c r="AD60" s="194"/>
      <c r="AE60" s="194"/>
      <c r="AF60" s="194"/>
      <c r="AG60" s="194"/>
      <c r="AH60" s="194"/>
      <c r="AI60" s="194"/>
      <c r="AJ60" s="194"/>
      <c r="AK60" s="194"/>
      <c r="AL60" s="194"/>
      <c r="AM60" s="194"/>
      <c r="AN60" s="194"/>
      <c r="AO60" s="194"/>
      <c r="AP60" s="194"/>
      <c r="AQ60" s="194"/>
      <c r="AR60" s="194"/>
      <c r="AS60" s="194"/>
      <c r="AT60" s="194"/>
      <c r="AU60" s="194"/>
      <c r="AV60" s="194"/>
      <c r="AW60" s="194"/>
      <c r="AX60" s="194"/>
      <c r="AY60" s="194"/>
      <c r="AZ60" s="194"/>
      <c r="BA60" s="194"/>
      <c r="BB60" s="194"/>
      <c r="BC60" s="194"/>
      <c r="BD60" s="194"/>
      <c r="BE60" s="194"/>
      <c r="BF60" s="194"/>
      <c r="BG60" s="194"/>
      <c r="BH60" s="194"/>
      <c r="BI60" s="194"/>
      <c r="BJ60" s="194"/>
      <c r="BK60" s="194"/>
      <c r="BL60" s="194"/>
      <c r="BM60" s="194"/>
      <c r="BN60" s="195"/>
      <c r="BO60" s="196"/>
    </row>
    <row r="61" spans="2:67">
      <c r="B61" s="189" t="s">
        <v>141</v>
      </c>
      <c r="C61" s="190"/>
      <c r="D61" s="190"/>
      <c r="E61" s="190"/>
      <c r="F61" s="190"/>
      <c r="G61" s="190"/>
      <c r="H61" s="190"/>
      <c r="I61" s="190"/>
      <c r="J61" s="190"/>
      <c r="K61" s="190"/>
      <c r="L61" s="190"/>
      <c r="M61" s="190"/>
      <c r="N61" s="190"/>
      <c r="O61" s="190"/>
      <c r="P61" s="190"/>
      <c r="Q61" s="190"/>
      <c r="R61" s="190"/>
      <c r="S61" s="190"/>
      <c r="T61" s="190"/>
      <c r="U61" s="190"/>
      <c r="V61" s="190"/>
      <c r="W61" s="190"/>
      <c r="X61" s="190"/>
      <c r="Y61" s="190"/>
      <c r="Z61" s="190"/>
      <c r="AA61" s="190"/>
      <c r="AB61" s="190"/>
      <c r="AC61" s="190"/>
      <c r="AD61" s="190"/>
      <c r="AE61" s="190"/>
      <c r="AF61" s="190"/>
      <c r="AG61" s="190"/>
      <c r="AH61" s="190"/>
      <c r="AI61" s="190"/>
      <c r="AJ61" s="190"/>
      <c r="AK61" s="190"/>
      <c r="AL61" s="190"/>
      <c r="AM61" s="190"/>
      <c r="AN61" s="190"/>
      <c r="AO61" s="190"/>
      <c r="AP61" s="190"/>
      <c r="AQ61" s="190"/>
      <c r="AR61" s="190"/>
      <c r="AS61" s="190"/>
      <c r="AT61" s="190"/>
      <c r="AU61" s="190"/>
      <c r="AV61" s="190"/>
      <c r="AW61" s="190"/>
      <c r="AX61" s="190"/>
      <c r="AY61" s="190"/>
      <c r="AZ61" s="190"/>
      <c r="BA61" s="190"/>
      <c r="BB61" s="190"/>
      <c r="BC61" s="190"/>
      <c r="BD61" s="190"/>
      <c r="BE61" s="190"/>
      <c r="BF61" s="190"/>
      <c r="BG61" s="190"/>
      <c r="BH61" s="190"/>
      <c r="BI61" s="190"/>
      <c r="BJ61" s="190"/>
      <c r="BK61" s="190"/>
      <c r="BL61" s="190"/>
      <c r="BM61" s="190"/>
      <c r="BN61" s="191"/>
      <c r="BO61" s="192"/>
    </row>
    <row r="62" spans="2:67">
      <c r="B62" s="189" t="s">
        <v>142</v>
      </c>
      <c r="C62" s="190"/>
      <c r="D62" s="190"/>
      <c r="E62" s="190"/>
      <c r="F62" s="190"/>
      <c r="G62" s="190"/>
      <c r="H62" s="190"/>
      <c r="I62" s="190"/>
      <c r="J62" s="190"/>
      <c r="K62" s="190"/>
      <c r="L62" s="190"/>
      <c r="M62" s="190"/>
      <c r="N62" s="190"/>
      <c r="O62" s="190"/>
      <c r="P62" s="190"/>
      <c r="Q62" s="190"/>
      <c r="R62" s="190"/>
      <c r="S62" s="190"/>
      <c r="T62" s="190"/>
      <c r="U62" s="190"/>
      <c r="V62" s="190"/>
      <c r="W62" s="190"/>
      <c r="X62" s="190"/>
      <c r="Y62" s="190"/>
      <c r="Z62" s="190"/>
      <c r="AA62" s="190"/>
      <c r="AB62" s="190"/>
      <c r="AC62" s="190"/>
      <c r="AD62" s="190"/>
      <c r="AE62" s="190"/>
      <c r="AF62" s="190"/>
      <c r="AG62" s="190"/>
      <c r="AH62" s="190"/>
      <c r="AI62" s="190"/>
      <c r="AJ62" s="190"/>
      <c r="AK62" s="190"/>
      <c r="AL62" s="190"/>
      <c r="AM62" s="190"/>
      <c r="AN62" s="190"/>
      <c r="AO62" s="190"/>
      <c r="AP62" s="190"/>
      <c r="AQ62" s="190"/>
      <c r="AR62" s="190"/>
      <c r="AS62" s="190"/>
      <c r="AT62" s="190"/>
      <c r="AU62" s="190"/>
      <c r="AV62" s="190"/>
      <c r="AW62" s="190"/>
      <c r="AX62" s="190"/>
      <c r="AY62" s="190"/>
      <c r="AZ62" s="190"/>
      <c r="BA62" s="190"/>
      <c r="BB62" s="190"/>
      <c r="BC62" s="190"/>
      <c r="BD62" s="190"/>
      <c r="BE62" s="190"/>
      <c r="BF62" s="190"/>
      <c r="BG62" s="190"/>
      <c r="BH62" s="190"/>
      <c r="BI62" s="190"/>
      <c r="BJ62" s="190"/>
      <c r="BK62" s="190"/>
      <c r="BL62" s="190"/>
      <c r="BM62" s="190"/>
      <c r="BN62" s="191"/>
      <c r="BO62" s="192"/>
    </row>
    <row r="63" spans="2:67">
      <c r="B63" s="189" t="s">
        <v>143</v>
      </c>
      <c r="C63" s="190"/>
      <c r="D63" s="190"/>
      <c r="E63" s="190"/>
      <c r="F63" s="190"/>
      <c r="G63" s="190"/>
      <c r="H63" s="190"/>
      <c r="I63" s="190"/>
      <c r="J63" s="190"/>
      <c r="K63" s="190"/>
      <c r="L63" s="190"/>
      <c r="M63" s="190"/>
      <c r="N63" s="190"/>
      <c r="O63" s="190"/>
      <c r="P63" s="190"/>
      <c r="Q63" s="190"/>
      <c r="R63" s="190"/>
      <c r="S63" s="190"/>
      <c r="T63" s="190"/>
      <c r="U63" s="190"/>
      <c r="V63" s="190"/>
      <c r="W63" s="190"/>
      <c r="X63" s="190"/>
      <c r="Y63" s="190"/>
      <c r="Z63" s="190"/>
      <c r="AA63" s="190"/>
      <c r="AB63" s="190"/>
      <c r="AC63" s="190"/>
      <c r="AD63" s="190"/>
      <c r="AE63" s="190"/>
      <c r="AF63" s="190"/>
      <c r="AG63" s="190"/>
      <c r="AH63" s="190"/>
      <c r="AI63" s="190"/>
      <c r="AJ63" s="190"/>
      <c r="AK63" s="190"/>
      <c r="AL63" s="190"/>
      <c r="AM63" s="190"/>
      <c r="AN63" s="190"/>
      <c r="AO63" s="190"/>
      <c r="AP63" s="190"/>
      <c r="AQ63" s="190"/>
      <c r="AR63" s="190"/>
      <c r="AS63" s="190"/>
      <c r="AT63" s="190"/>
      <c r="AU63" s="190"/>
      <c r="AV63" s="190"/>
      <c r="AW63" s="190"/>
      <c r="AX63" s="190"/>
      <c r="AY63" s="190"/>
      <c r="AZ63" s="190"/>
      <c r="BA63" s="190"/>
      <c r="BB63" s="190"/>
      <c r="BC63" s="190"/>
      <c r="BD63" s="190"/>
      <c r="BE63" s="190"/>
      <c r="BF63" s="190"/>
      <c r="BG63" s="190"/>
      <c r="BH63" s="190"/>
      <c r="BI63" s="190"/>
      <c r="BJ63" s="190"/>
      <c r="BK63" s="190"/>
      <c r="BL63" s="190"/>
      <c r="BM63" s="190"/>
      <c r="BN63" s="191"/>
      <c r="BO63" s="192"/>
    </row>
    <row r="64" spans="2:67">
      <c r="B64" s="189" t="s">
        <v>144</v>
      </c>
      <c r="C64" s="190"/>
      <c r="D64" s="190"/>
      <c r="E64" s="190"/>
      <c r="F64" s="190"/>
      <c r="G64" s="190"/>
      <c r="H64" s="190"/>
      <c r="I64" s="190"/>
      <c r="J64" s="190"/>
      <c r="K64" s="190"/>
      <c r="L64" s="190"/>
      <c r="M64" s="190"/>
      <c r="N64" s="190"/>
      <c r="O64" s="190"/>
      <c r="P64" s="190"/>
      <c r="Q64" s="190"/>
      <c r="R64" s="190"/>
      <c r="S64" s="190"/>
      <c r="T64" s="190"/>
      <c r="U64" s="190"/>
      <c r="V64" s="190"/>
      <c r="W64" s="190"/>
      <c r="X64" s="190"/>
      <c r="Y64" s="190"/>
      <c r="Z64" s="190"/>
      <c r="AA64" s="190"/>
      <c r="AB64" s="190"/>
      <c r="AC64" s="190"/>
      <c r="AD64" s="190"/>
      <c r="AE64" s="190"/>
      <c r="AF64" s="190"/>
      <c r="AG64" s="190"/>
      <c r="AH64" s="190"/>
      <c r="AI64" s="190"/>
      <c r="AJ64" s="190"/>
      <c r="AK64" s="190"/>
      <c r="AL64" s="190"/>
      <c r="AM64" s="190"/>
      <c r="AN64" s="190"/>
      <c r="AO64" s="190"/>
      <c r="AP64" s="190"/>
      <c r="AQ64" s="190"/>
      <c r="AR64" s="190"/>
      <c r="AS64" s="190"/>
      <c r="AT64" s="190"/>
      <c r="AU64" s="190"/>
      <c r="AV64" s="190"/>
      <c r="AW64" s="190"/>
      <c r="AX64" s="190"/>
      <c r="AY64" s="190"/>
      <c r="AZ64" s="190"/>
      <c r="BA64" s="190"/>
      <c r="BB64" s="190"/>
      <c r="BC64" s="190"/>
      <c r="BD64" s="190"/>
      <c r="BE64" s="190"/>
      <c r="BF64" s="190"/>
      <c r="BG64" s="190"/>
      <c r="BH64" s="190"/>
      <c r="BI64" s="190"/>
      <c r="BJ64" s="190"/>
      <c r="BK64" s="190"/>
      <c r="BL64" s="190"/>
      <c r="BM64" s="190"/>
      <c r="BN64" s="191"/>
      <c r="BO64" s="192"/>
    </row>
    <row r="65" spans="2:67">
      <c r="B65" s="189" t="s">
        <v>145</v>
      </c>
      <c r="C65" s="190"/>
      <c r="D65" s="190"/>
      <c r="E65" s="190"/>
      <c r="F65" s="190"/>
      <c r="G65" s="190"/>
      <c r="H65" s="190"/>
      <c r="I65" s="190"/>
      <c r="J65" s="190"/>
      <c r="K65" s="190"/>
      <c r="L65" s="190"/>
      <c r="M65" s="190"/>
      <c r="N65" s="190"/>
      <c r="O65" s="190"/>
      <c r="P65" s="190"/>
      <c r="Q65" s="190"/>
      <c r="R65" s="190"/>
      <c r="S65" s="190"/>
      <c r="T65" s="190"/>
      <c r="U65" s="190"/>
      <c r="V65" s="190"/>
      <c r="W65" s="190"/>
      <c r="X65" s="190"/>
      <c r="Y65" s="190"/>
      <c r="Z65" s="190"/>
      <c r="AA65" s="190"/>
      <c r="AB65" s="190"/>
      <c r="AC65" s="190"/>
      <c r="AD65" s="190"/>
      <c r="AE65" s="190"/>
      <c r="AF65" s="190"/>
      <c r="AG65" s="190"/>
      <c r="AH65" s="190"/>
      <c r="AI65" s="190"/>
      <c r="AJ65" s="190"/>
      <c r="AK65" s="190"/>
      <c r="AL65" s="190"/>
      <c r="AM65" s="190"/>
      <c r="AN65" s="190"/>
      <c r="AO65" s="190"/>
      <c r="AP65" s="190"/>
      <c r="AQ65" s="190"/>
      <c r="AR65" s="190"/>
      <c r="AS65" s="190"/>
      <c r="AT65" s="190"/>
      <c r="AU65" s="190"/>
      <c r="AV65" s="190"/>
      <c r="AW65" s="190"/>
      <c r="AX65" s="190"/>
      <c r="AY65" s="190"/>
      <c r="AZ65" s="190"/>
      <c r="BA65" s="190"/>
      <c r="BB65" s="190"/>
      <c r="BC65" s="190"/>
      <c r="BD65" s="190"/>
      <c r="BE65" s="190"/>
      <c r="BF65" s="190"/>
      <c r="BG65" s="190"/>
      <c r="BH65" s="190"/>
      <c r="BI65" s="190"/>
      <c r="BJ65" s="190"/>
      <c r="BK65" s="190"/>
      <c r="BL65" s="190"/>
      <c r="BM65" s="190"/>
      <c r="BN65" s="191"/>
      <c r="BO65" s="192"/>
    </row>
    <row r="66" spans="2:67">
      <c r="B66" s="189" t="s">
        <v>146</v>
      </c>
      <c r="C66" s="190"/>
      <c r="D66" s="190"/>
      <c r="E66" s="190"/>
      <c r="F66" s="190"/>
      <c r="G66" s="190"/>
      <c r="H66" s="190"/>
      <c r="I66" s="190"/>
      <c r="J66" s="190"/>
      <c r="K66" s="190"/>
      <c r="L66" s="190"/>
      <c r="M66" s="190"/>
      <c r="N66" s="190"/>
      <c r="O66" s="190"/>
      <c r="P66" s="190"/>
      <c r="Q66" s="190"/>
      <c r="R66" s="190"/>
      <c r="S66" s="190"/>
      <c r="T66" s="190"/>
      <c r="U66" s="190"/>
      <c r="V66" s="190"/>
      <c r="W66" s="190"/>
      <c r="X66" s="190"/>
      <c r="Y66" s="190"/>
      <c r="Z66" s="190"/>
      <c r="AA66" s="190"/>
      <c r="AB66" s="190"/>
      <c r="AC66" s="190"/>
      <c r="AD66" s="190"/>
      <c r="AE66" s="190"/>
      <c r="AF66" s="190"/>
      <c r="AG66" s="190"/>
      <c r="AH66" s="190"/>
      <c r="AI66" s="190"/>
      <c r="AJ66" s="190"/>
      <c r="AK66" s="190"/>
      <c r="AL66" s="190"/>
      <c r="AM66" s="190"/>
      <c r="AN66" s="190"/>
      <c r="AO66" s="190"/>
      <c r="AP66" s="190"/>
      <c r="AQ66" s="190"/>
      <c r="AR66" s="190"/>
      <c r="AS66" s="190"/>
      <c r="AT66" s="190"/>
      <c r="AU66" s="190"/>
      <c r="AV66" s="190"/>
      <c r="AW66" s="190"/>
      <c r="AX66" s="190"/>
      <c r="AY66" s="190"/>
      <c r="AZ66" s="190"/>
      <c r="BA66" s="190"/>
      <c r="BB66" s="190"/>
      <c r="BC66" s="190"/>
      <c r="BD66" s="190"/>
      <c r="BE66" s="190"/>
      <c r="BF66" s="190"/>
      <c r="BG66" s="190"/>
      <c r="BH66" s="190"/>
      <c r="BI66" s="190"/>
      <c r="BJ66" s="190"/>
      <c r="BK66" s="190"/>
      <c r="BL66" s="190"/>
      <c r="BM66" s="190"/>
      <c r="BN66" s="191"/>
      <c r="BO66" s="192"/>
    </row>
    <row r="67" spans="2:67">
      <c r="B67" s="189" t="s">
        <v>147</v>
      </c>
      <c r="C67" s="190"/>
      <c r="D67" s="190"/>
      <c r="E67" s="190"/>
      <c r="F67" s="190"/>
      <c r="G67" s="190"/>
      <c r="H67" s="190"/>
      <c r="I67" s="190"/>
      <c r="J67" s="190"/>
      <c r="K67" s="190"/>
      <c r="L67" s="190"/>
      <c r="M67" s="190"/>
      <c r="N67" s="190"/>
      <c r="O67" s="190"/>
      <c r="P67" s="190"/>
      <c r="Q67" s="190"/>
      <c r="R67" s="190"/>
      <c r="S67" s="190"/>
      <c r="T67" s="190"/>
      <c r="U67" s="190"/>
      <c r="V67" s="190"/>
      <c r="W67" s="190"/>
      <c r="X67" s="190"/>
      <c r="Y67" s="190"/>
      <c r="Z67" s="190"/>
      <c r="AA67" s="190"/>
      <c r="AB67" s="190"/>
      <c r="AC67" s="190"/>
      <c r="AD67" s="190"/>
      <c r="AE67" s="190"/>
      <c r="AF67" s="190"/>
      <c r="AG67" s="190"/>
      <c r="AH67" s="190"/>
      <c r="AI67" s="190"/>
      <c r="AJ67" s="190"/>
      <c r="AK67" s="190"/>
      <c r="AL67" s="190"/>
      <c r="AM67" s="190"/>
      <c r="AN67" s="190"/>
      <c r="AO67" s="190"/>
      <c r="AP67" s="190"/>
      <c r="AQ67" s="190"/>
      <c r="AR67" s="190"/>
      <c r="AS67" s="190"/>
      <c r="AT67" s="190"/>
      <c r="AU67" s="190"/>
      <c r="AV67" s="190"/>
      <c r="AW67" s="190"/>
      <c r="AX67" s="190"/>
      <c r="AY67" s="190"/>
      <c r="AZ67" s="190"/>
      <c r="BA67" s="190"/>
      <c r="BB67" s="190"/>
      <c r="BC67" s="190"/>
      <c r="BD67" s="190"/>
      <c r="BE67" s="190"/>
      <c r="BF67" s="190"/>
      <c r="BG67" s="190"/>
      <c r="BH67" s="190"/>
      <c r="BI67" s="190"/>
      <c r="BJ67" s="190"/>
      <c r="BK67" s="190"/>
      <c r="BL67" s="190"/>
      <c r="BM67" s="190"/>
      <c r="BN67" s="191"/>
      <c r="BO67" s="192"/>
    </row>
    <row r="68" spans="2:67">
      <c r="B68" s="189" t="s">
        <v>148</v>
      </c>
      <c r="C68" s="190"/>
      <c r="D68" s="190"/>
      <c r="E68" s="190"/>
      <c r="F68" s="190"/>
      <c r="G68" s="190"/>
      <c r="H68" s="190"/>
      <c r="I68" s="190"/>
      <c r="J68" s="190"/>
      <c r="K68" s="190"/>
      <c r="L68" s="190"/>
      <c r="M68" s="190"/>
      <c r="N68" s="190"/>
      <c r="O68" s="190"/>
      <c r="P68" s="190"/>
      <c r="Q68" s="190"/>
      <c r="R68" s="190"/>
      <c r="S68" s="190"/>
      <c r="T68" s="190"/>
      <c r="U68" s="190"/>
      <c r="V68" s="190"/>
      <c r="W68" s="190"/>
      <c r="X68" s="190"/>
      <c r="Y68" s="190"/>
      <c r="Z68" s="190"/>
      <c r="AA68" s="190"/>
      <c r="AB68" s="190"/>
      <c r="AC68" s="190"/>
      <c r="AD68" s="190"/>
      <c r="AE68" s="190"/>
      <c r="AF68" s="190"/>
      <c r="AG68" s="190"/>
      <c r="AH68" s="190"/>
      <c r="AI68" s="190"/>
      <c r="AJ68" s="190"/>
      <c r="AK68" s="190"/>
      <c r="AL68" s="190"/>
      <c r="AM68" s="190"/>
      <c r="AN68" s="190"/>
      <c r="AO68" s="190"/>
      <c r="AP68" s="190"/>
      <c r="AQ68" s="190"/>
      <c r="AR68" s="190"/>
      <c r="AS68" s="190"/>
      <c r="AT68" s="190"/>
      <c r="AU68" s="190"/>
      <c r="AV68" s="190"/>
      <c r="AW68" s="190"/>
      <c r="AX68" s="190"/>
      <c r="AY68" s="190"/>
      <c r="AZ68" s="190"/>
      <c r="BA68" s="190"/>
      <c r="BB68" s="190"/>
      <c r="BC68" s="190"/>
      <c r="BD68" s="190"/>
      <c r="BE68" s="190"/>
      <c r="BF68" s="190"/>
      <c r="BG68" s="190"/>
      <c r="BH68" s="190"/>
      <c r="BI68" s="190"/>
      <c r="BJ68" s="190"/>
      <c r="BK68" s="190"/>
      <c r="BL68" s="190"/>
      <c r="BM68" s="190"/>
      <c r="BN68" s="191"/>
      <c r="BO68" s="192"/>
    </row>
    <row r="69" spans="2:67">
      <c r="B69" s="189" t="s">
        <v>149</v>
      </c>
      <c r="C69" s="190"/>
      <c r="D69" s="190"/>
      <c r="E69" s="190"/>
      <c r="F69" s="190"/>
      <c r="G69" s="190"/>
      <c r="H69" s="190"/>
      <c r="I69" s="190"/>
      <c r="J69" s="190"/>
      <c r="K69" s="190"/>
      <c r="L69" s="190"/>
      <c r="M69" s="190"/>
      <c r="N69" s="190"/>
      <c r="O69" s="190"/>
      <c r="P69" s="190"/>
      <c r="Q69" s="190"/>
      <c r="R69" s="190"/>
      <c r="S69" s="190"/>
      <c r="T69" s="190"/>
      <c r="U69" s="190"/>
      <c r="V69" s="190"/>
      <c r="W69" s="190"/>
      <c r="X69" s="190"/>
      <c r="Y69" s="190"/>
      <c r="Z69" s="190"/>
      <c r="AA69" s="190"/>
      <c r="AB69" s="190"/>
      <c r="AC69" s="190"/>
      <c r="AD69" s="190"/>
      <c r="AE69" s="190"/>
      <c r="AF69" s="190"/>
      <c r="AG69" s="190"/>
      <c r="AH69" s="190"/>
      <c r="AI69" s="190"/>
      <c r="AJ69" s="190"/>
      <c r="AK69" s="190"/>
      <c r="AL69" s="190"/>
      <c r="AM69" s="190"/>
      <c r="AN69" s="190"/>
      <c r="AO69" s="190"/>
      <c r="AP69" s="190"/>
      <c r="AQ69" s="190"/>
      <c r="AR69" s="190"/>
      <c r="AS69" s="190"/>
      <c r="AT69" s="190"/>
      <c r="AU69" s="190"/>
      <c r="AV69" s="190"/>
      <c r="AW69" s="190"/>
      <c r="AX69" s="190"/>
      <c r="AY69" s="190"/>
      <c r="AZ69" s="190"/>
      <c r="BA69" s="190"/>
      <c r="BB69" s="190"/>
      <c r="BC69" s="190"/>
      <c r="BD69" s="190"/>
      <c r="BE69" s="190"/>
      <c r="BF69" s="190"/>
      <c r="BG69" s="190"/>
      <c r="BH69" s="190"/>
      <c r="BI69" s="190"/>
      <c r="BJ69" s="190"/>
      <c r="BK69" s="190"/>
      <c r="BL69" s="190"/>
      <c r="BM69" s="190"/>
      <c r="BN69" s="191"/>
      <c r="BO69" s="192"/>
    </row>
    <row r="70" spans="2:67">
      <c r="B70" s="189" t="s">
        <v>150</v>
      </c>
      <c r="C70" s="190"/>
      <c r="D70" s="190"/>
      <c r="E70" s="190"/>
      <c r="F70" s="190"/>
      <c r="G70" s="190"/>
      <c r="H70" s="190"/>
      <c r="I70" s="190"/>
      <c r="J70" s="190"/>
      <c r="K70" s="190"/>
      <c r="L70" s="190"/>
      <c r="M70" s="190"/>
      <c r="N70" s="190"/>
      <c r="O70" s="190"/>
      <c r="P70" s="190"/>
      <c r="Q70" s="190"/>
      <c r="R70" s="190"/>
      <c r="S70" s="190"/>
      <c r="T70" s="190"/>
      <c r="U70" s="190"/>
      <c r="V70" s="190"/>
      <c r="W70" s="190"/>
      <c r="X70" s="190"/>
      <c r="Y70" s="190"/>
      <c r="Z70" s="190"/>
      <c r="AA70" s="190"/>
      <c r="AB70" s="190"/>
      <c r="AC70" s="190"/>
      <c r="AD70" s="190"/>
      <c r="AE70" s="190"/>
      <c r="AF70" s="190"/>
      <c r="AG70" s="190"/>
      <c r="AH70" s="190"/>
      <c r="AI70" s="190"/>
      <c r="AJ70" s="190"/>
      <c r="AK70" s="190"/>
      <c r="AL70" s="190"/>
      <c r="AM70" s="190"/>
      <c r="AN70" s="190"/>
      <c r="AO70" s="190"/>
      <c r="AP70" s="190"/>
      <c r="AQ70" s="190"/>
      <c r="AR70" s="190"/>
      <c r="AS70" s="190"/>
      <c r="AT70" s="190"/>
      <c r="AU70" s="190"/>
      <c r="AV70" s="190"/>
      <c r="AW70" s="190"/>
      <c r="AX70" s="190"/>
      <c r="AY70" s="190"/>
      <c r="AZ70" s="190"/>
      <c r="BA70" s="190"/>
      <c r="BB70" s="190"/>
      <c r="BC70" s="190"/>
      <c r="BD70" s="190"/>
      <c r="BE70" s="190"/>
      <c r="BF70" s="190"/>
      <c r="BG70" s="190"/>
      <c r="BH70" s="190"/>
      <c r="BI70" s="190"/>
      <c r="BJ70" s="190"/>
      <c r="BK70" s="190"/>
      <c r="BL70" s="190"/>
      <c r="BM70" s="190"/>
      <c r="BN70" s="191"/>
      <c r="BO70" s="192"/>
    </row>
    <row r="71" spans="2:67">
      <c r="B71" s="189" t="s">
        <v>151</v>
      </c>
      <c r="C71" s="190"/>
      <c r="D71" s="190"/>
      <c r="E71" s="190"/>
      <c r="F71" s="190"/>
      <c r="G71" s="190"/>
      <c r="H71" s="190"/>
      <c r="I71" s="190"/>
      <c r="J71" s="190"/>
      <c r="K71" s="190"/>
      <c r="L71" s="190"/>
      <c r="M71" s="190"/>
      <c r="N71" s="190"/>
      <c r="O71" s="190"/>
      <c r="P71" s="190"/>
      <c r="Q71" s="190"/>
      <c r="R71" s="190"/>
      <c r="S71" s="190"/>
      <c r="T71" s="190"/>
      <c r="U71" s="190"/>
      <c r="V71" s="190"/>
      <c r="W71" s="190"/>
      <c r="X71" s="190"/>
      <c r="Y71" s="190"/>
      <c r="Z71" s="190"/>
      <c r="AA71" s="190"/>
      <c r="AB71" s="190"/>
      <c r="AC71" s="190"/>
      <c r="AD71" s="190"/>
      <c r="AE71" s="190"/>
      <c r="AF71" s="190"/>
      <c r="AG71" s="190"/>
      <c r="AH71" s="190"/>
      <c r="AI71" s="190"/>
      <c r="AJ71" s="190"/>
      <c r="AK71" s="190"/>
      <c r="AL71" s="190"/>
      <c r="AM71" s="190"/>
      <c r="AN71" s="190"/>
      <c r="AO71" s="190"/>
      <c r="AP71" s="190"/>
      <c r="AQ71" s="190"/>
      <c r="AR71" s="190"/>
      <c r="AS71" s="190"/>
      <c r="AT71" s="190"/>
      <c r="AU71" s="190"/>
      <c r="AV71" s="190"/>
      <c r="AW71" s="190"/>
      <c r="AX71" s="190"/>
      <c r="AY71" s="190"/>
      <c r="AZ71" s="190"/>
      <c r="BA71" s="190"/>
      <c r="BB71" s="190"/>
      <c r="BC71" s="190"/>
      <c r="BD71" s="190"/>
      <c r="BE71" s="190"/>
      <c r="BF71" s="190"/>
      <c r="BG71" s="190"/>
      <c r="BH71" s="190"/>
      <c r="BI71" s="190"/>
      <c r="BJ71" s="190"/>
      <c r="BK71" s="190"/>
      <c r="BL71" s="190"/>
      <c r="BM71" s="190"/>
      <c r="BN71" s="191"/>
      <c r="BO71" s="192"/>
    </row>
    <row r="72" spans="2:67">
      <c r="B72" s="189" t="s">
        <v>152</v>
      </c>
      <c r="C72" s="190"/>
      <c r="D72" s="190"/>
      <c r="E72" s="190"/>
      <c r="F72" s="190"/>
      <c r="G72" s="190"/>
      <c r="H72" s="190"/>
      <c r="I72" s="190"/>
      <c r="J72" s="190"/>
      <c r="K72" s="190"/>
      <c r="L72" s="190"/>
      <c r="M72" s="190"/>
      <c r="N72" s="190"/>
      <c r="O72" s="190"/>
      <c r="P72" s="190"/>
      <c r="Q72" s="190"/>
      <c r="R72" s="190"/>
      <c r="S72" s="190"/>
      <c r="T72" s="190"/>
      <c r="U72" s="190"/>
      <c r="V72" s="190"/>
      <c r="W72" s="190"/>
      <c r="X72" s="190"/>
      <c r="Y72" s="190"/>
      <c r="Z72" s="190"/>
      <c r="AA72" s="190"/>
      <c r="AB72" s="190"/>
      <c r="AC72" s="190"/>
      <c r="AD72" s="190"/>
      <c r="AE72" s="190"/>
      <c r="AF72" s="190"/>
      <c r="AG72" s="190"/>
      <c r="AH72" s="190"/>
      <c r="AI72" s="190"/>
      <c r="AJ72" s="190"/>
      <c r="AK72" s="190"/>
      <c r="AL72" s="190"/>
      <c r="AM72" s="190"/>
      <c r="AN72" s="190"/>
      <c r="AO72" s="190"/>
      <c r="AP72" s="190"/>
      <c r="AQ72" s="190"/>
      <c r="AR72" s="190"/>
      <c r="AS72" s="190"/>
      <c r="AT72" s="190"/>
      <c r="AU72" s="190"/>
      <c r="AV72" s="190"/>
      <c r="AW72" s="190"/>
      <c r="AX72" s="190"/>
      <c r="AY72" s="190"/>
      <c r="AZ72" s="190"/>
      <c r="BA72" s="190"/>
      <c r="BB72" s="190"/>
      <c r="BC72" s="190"/>
      <c r="BD72" s="190"/>
      <c r="BE72" s="190"/>
      <c r="BF72" s="190"/>
      <c r="BG72" s="190"/>
      <c r="BH72" s="190"/>
      <c r="BI72" s="190"/>
      <c r="BJ72" s="190"/>
      <c r="BK72" s="190"/>
      <c r="BL72" s="190"/>
      <c r="BM72" s="190"/>
      <c r="BN72" s="191"/>
      <c r="BO72" s="192"/>
    </row>
    <row r="73" spans="2:67" ht="16" thickBot="1">
      <c r="B73" s="189" t="s">
        <v>153</v>
      </c>
      <c r="C73" s="190"/>
      <c r="D73" s="190"/>
      <c r="E73" s="190"/>
      <c r="F73" s="190"/>
      <c r="G73" s="190"/>
      <c r="H73" s="190"/>
      <c r="I73" s="190"/>
      <c r="J73" s="190"/>
      <c r="K73" s="190"/>
      <c r="L73" s="190"/>
      <c r="M73" s="190"/>
      <c r="N73" s="190"/>
      <c r="O73" s="190"/>
      <c r="P73" s="190"/>
      <c r="Q73" s="190"/>
      <c r="R73" s="190"/>
      <c r="S73" s="190"/>
      <c r="T73" s="190"/>
      <c r="U73" s="190"/>
      <c r="V73" s="190"/>
      <c r="W73" s="190"/>
      <c r="X73" s="190"/>
      <c r="Y73" s="190"/>
      <c r="Z73" s="190"/>
      <c r="AA73" s="190"/>
      <c r="AB73" s="190"/>
      <c r="AC73" s="190"/>
      <c r="AD73" s="190"/>
      <c r="AE73" s="190"/>
      <c r="AF73" s="190"/>
      <c r="AG73" s="190"/>
      <c r="AH73" s="190"/>
      <c r="AI73" s="190"/>
      <c r="AJ73" s="190"/>
      <c r="AK73" s="190"/>
      <c r="AL73" s="190"/>
      <c r="AM73" s="190"/>
      <c r="AN73" s="190"/>
      <c r="AO73" s="190"/>
      <c r="AP73" s="190"/>
      <c r="AQ73" s="190"/>
      <c r="AR73" s="190"/>
      <c r="AS73" s="190"/>
      <c r="AT73" s="190"/>
      <c r="AU73" s="190"/>
      <c r="AV73" s="190"/>
      <c r="AW73" s="190"/>
      <c r="AX73" s="190"/>
      <c r="AY73" s="190"/>
      <c r="AZ73" s="190"/>
      <c r="BA73" s="190"/>
      <c r="BB73" s="190"/>
      <c r="BC73" s="190"/>
      <c r="BD73" s="190"/>
      <c r="BE73" s="190"/>
      <c r="BF73" s="190"/>
      <c r="BG73" s="190"/>
      <c r="BH73" s="190"/>
      <c r="BI73" s="190"/>
      <c r="BJ73" s="190"/>
      <c r="BK73" s="190"/>
      <c r="BL73" s="190"/>
      <c r="BM73" s="190"/>
      <c r="BN73" s="191"/>
      <c r="BO73" s="192"/>
    </row>
    <row r="74" spans="2:67" ht="16" thickBot="1">
      <c r="B74" s="193" t="s">
        <v>154</v>
      </c>
      <c r="C74" s="194"/>
      <c r="D74" s="194"/>
      <c r="E74" s="194"/>
      <c r="F74" s="194"/>
      <c r="G74" s="194"/>
      <c r="H74" s="194"/>
      <c r="I74" s="194"/>
      <c r="J74" s="194"/>
      <c r="K74" s="194"/>
      <c r="L74" s="194"/>
      <c r="M74" s="194"/>
      <c r="N74" s="194"/>
      <c r="O74" s="194"/>
      <c r="P74" s="194"/>
      <c r="Q74" s="194"/>
      <c r="R74" s="194"/>
      <c r="S74" s="194"/>
      <c r="T74" s="194"/>
      <c r="U74" s="194"/>
      <c r="V74" s="194"/>
      <c r="W74" s="194"/>
      <c r="X74" s="194"/>
      <c r="Y74" s="194"/>
      <c r="Z74" s="194"/>
      <c r="AA74" s="194"/>
      <c r="AB74" s="194"/>
      <c r="AC74" s="194"/>
      <c r="AD74" s="194"/>
      <c r="AE74" s="194"/>
      <c r="AF74" s="194"/>
      <c r="AG74" s="194"/>
      <c r="AH74" s="194"/>
      <c r="AI74" s="194"/>
      <c r="AJ74" s="194"/>
      <c r="AK74" s="194"/>
      <c r="AL74" s="194"/>
      <c r="AM74" s="194"/>
      <c r="AN74" s="194"/>
      <c r="AO74" s="194"/>
      <c r="AP74" s="194"/>
      <c r="AQ74" s="194"/>
      <c r="AR74" s="194"/>
      <c r="AS74" s="194"/>
      <c r="AT74" s="194"/>
      <c r="AU74" s="194"/>
      <c r="AV74" s="194"/>
      <c r="AW74" s="194"/>
      <c r="AX74" s="194"/>
      <c r="AY74" s="194"/>
      <c r="AZ74" s="194"/>
      <c r="BA74" s="194"/>
      <c r="BB74" s="194"/>
      <c r="BC74" s="194"/>
      <c r="BD74" s="194"/>
      <c r="BE74" s="194"/>
      <c r="BF74" s="194"/>
      <c r="BG74" s="194"/>
      <c r="BH74" s="194"/>
      <c r="BI74" s="194"/>
      <c r="BJ74" s="194"/>
      <c r="BK74" s="194"/>
      <c r="BL74" s="194"/>
      <c r="BM74" s="194"/>
      <c r="BN74" s="195"/>
      <c r="BO74" s="196"/>
    </row>
    <row r="75" spans="2:67">
      <c r="B75" s="189" t="s">
        <v>155</v>
      </c>
      <c r="C75" s="190"/>
      <c r="D75" s="190"/>
      <c r="E75" s="190"/>
      <c r="F75" s="190"/>
      <c r="G75" s="190"/>
      <c r="H75" s="190"/>
      <c r="I75" s="190"/>
      <c r="J75" s="190"/>
      <c r="K75" s="190"/>
      <c r="L75" s="190"/>
      <c r="M75" s="190"/>
      <c r="N75" s="190"/>
      <c r="O75" s="190"/>
      <c r="P75" s="190"/>
      <c r="Q75" s="190"/>
      <c r="R75" s="190"/>
      <c r="S75" s="190"/>
      <c r="T75" s="190"/>
      <c r="U75" s="190"/>
      <c r="V75" s="190"/>
      <c r="W75" s="190"/>
      <c r="X75" s="190"/>
      <c r="Y75" s="190"/>
      <c r="Z75" s="190"/>
      <c r="AA75" s="190"/>
      <c r="AB75" s="190"/>
      <c r="AC75" s="190"/>
      <c r="AD75" s="190"/>
      <c r="AE75" s="190"/>
      <c r="AF75" s="190"/>
      <c r="AG75" s="190"/>
      <c r="AH75" s="190"/>
      <c r="AI75" s="190"/>
      <c r="AJ75" s="190"/>
      <c r="AK75" s="190"/>
      <c r="AL75" s="190"/>
      <c r="AM75" s="190"/>
      <c r="AN75" s="190"/>
      <c r="AO75" s="190"/>
      <c r="AP75" s="190"/>
      <c r="AQ75" s="190"/>
      <c r="AR75" s="190"/>
      <c r="AS75" s="190"/>
      <c r="AT75" s="190"/>
      <c r="AU75" s="190"/>
      <c r="AV75" s="190"/>
      <c r="AW75" s="190"/>
      <c r="AX75" s="190"/>
      <c r="AY75" s="190"/>
      <c r="AZ75" s="190"/>
      <c r="BA75" s="190"/>
      <c r="BB75" s="190"/>
      <c r="BC75" s="190"/>
      <c r="BD75" s="190"/>
      <c r="BE75" s="190"/>
      <c r="BF75" s="190"/>
      <c r="BG75" s="190"/>
      <c r="BH75" s="190"/>
      <c r="BI75" s="190"/>
      <c r="BJ75" s="190"/>
      <c r="BK75" s="190"/>
      <c r="BL75" s="190"/>
      <c r="BM75" s="190"/>
      <c r="BN75" s="191"/>
      <c r="BO75" s="192"/>
    </row>
    <row r="76" spans="2:67">
      <c r="B76" s="189" t="s">
        <v>156</v>
      </c>
      <c r="C76" s="190"/>
      <c r="D76" s="190"/>
      <c r="E76" s="190"/>
      <c r="F76" s="190"/>
      <c r="G76" s="190"/>
      <c r="H76" s="190"/>
      <c r="I76" s="190"/>
      <c r="J76" s="190"/>
      <c r="K76" s="190"/>
      <c r="L76" s="190"/>
      <c r="M76" s="190"/>
      <c r="N76" s="190"/>
      <c r="O76" s="190"/>
      <c r="P76" s="190"/>
      <c r="Q76" s="190"/>
      <c r="R76" s="190"/>
      <c r="S76" s="190"/>
      <c r="T76" s="190"/>
      <c r="U76" s="190"/>
      <c r="V76" s="190"/>
      <c r="W76" s="190"/>
      <c r="X76" s="190"/>
      <c r="Y76" s="190"/>
      <c r="Z76" s="190"/>
      <c r="AA76" s="190"/>
      <c r="AB76" s="190"/>
      <c r="AC76" s="190"/>
      <c r="AD76" s="190"/>
      <c r="AE76" s="190"/>
      <c r="AF76" s="190"/>
      <c r="AG76" s="190"/>
      <c r="AH76" s="190"/>
      <c r="AI76" s="190"/>
      <c r="AJ76" s="190"/>
      <c r="AK76" s="190"/>
      <c r="AL76" s="190"/>
      <c r="AM76" s="190"/>
      <c r="AN76" s="190"/>
      <c r="AO76" s="190"/>
      <c r="AP76" s="190"/>
      <c r="AQ76" s="190"/>
      <c r="AR76" s="190"/>
      <c r="AS76" s="190"/>
      <c r="AT76" s="190"/>
      <c r="AU76" s="190"/>
      <c r="AV76" s="190"/>
      <c r="AW76" s="190"/>
      <c r="AX76" s="190"/>
      <c r="AY76" s="190"/>
      <c r="AZ76" s="190"/>
      <c r="BA76" s="190"/>
      <c r="BB76" s="190"/>
      <c r="BC76" s="190"/>
      <c r="BD76" s="190"/>
      <c r="BE76" s="190"/>
      <c r="BF76" s="190"/>
      <c r="BG76" s="190"/>
      <c r="BH76" s="190"/>
      <c r="BI76" s="190"/>
      <c r="BJ76" s="190"/>
      <c r="BK76" s="190"/>
      <c r="BL76" s="190"/>
      <c r="BM76" s="190"/>
      <c r="BN76" s="191"/>
      <c r="BO76" s="192"/>
    </row>
    <row r="77" spans="2:67">
      <c r="B77" s="189" t="s">
        <v>157</v>
      </c>
      <c r="C77" s="190"/>
      <c r="D77" s="190"/>
      <c r="E77" s="190"/>
      <c r="F77" s="190"/>
      <c r="G77" s="190"/>
      <c r="H77" s="190"/>
      <c r="I77" s="190"/>
      <c r="J77" s="190"/>
      <c r="K77" s="190"/>
      <c r="L77" s="190"/>
      <c r="M77" s="190"/>
      <c r="N77" s="190"/>
      <c r="O77" s="190"/>
      <c r="P77" s="190"/>
      <c r="Q77" s="190"/>
      <c r="R77" s="190"/>
      <c r="S77" s="190"/>
      <c r="T77" s="190"/>
      <c r="U77" s="190"/>
      <c r="V77" s="190"/>
      <c r="W77" s="190"/>
      <c r="X77" s="190"/>
      <c r="Y77" s="190"/>
      <c r="Z77" s="190"/>
      <c r="AA77" s="190"/>
      <c r="AB77" s="190"/>
      <c r="AC77" s="190"/>
      <c r="AD77" s="190"/>
      <c r="AE77" s="190"/>
      <c r="AF77" s="190"/>
      <c r="AG77" s="190"/>
      <c r="AH77" s="190"/>
      <c r="AI77" s="190"/>
      <c r="AJ77" s="190"/>
      <c r="AK77" s="190"/>
      <c r="AL77" s="190"/>
      <c r="AM77" s="190"/>
      <c r="AN77" s="190"/>
      <c r="AO77" s="190"/>
      <c r="AP77" s="190"/>
      <c r="AQ77" s="190"/>
      <c r="AR77" s="190"/>
      <c r="AS77" s="190"/>
      <c r="AT77" s="190"/>
      <c r="AU77" s="190"/>
      <c r="AV77" s="190"/>
      <c r="AW77" s="190"/>
      <c r="AX77" s="190"/>
      <c r="AY77" s="190"/>
      <c r="AZ77" s="190"/>
      <c r="BA77" s="190"/>
      <c r="BB77" s="190"/>
      <c r="BC77" s="190"/>
      <c r="BD77" s="190"/>
      <c r="BE77" s="190"/>
      <c r="BF77" s="190"/>
      <c r="BG77" s="190"/>
      <c r="BH77" s="190"/>
      <c r="BI77" s="190"/>
      <c r="BJ77" s="190"/>
      <c r="BK77" s="190"/>
      <c r="BL77" s="190"/>
      <c r="BM77" s="190"/>
      <c r="BN77" s="191"/>
      <c r="BO77" s="192"/>
    </row>
    <row r="78" spans="2:67">
      <c r="B78" s="189" t="s">
        <v>158</v>
      </c>
      <c r="C78" s="190"/>
      <c r="D78" s="190"/>
      <c r="E78" s="190"/>
      <c r="F78" s="190"/>
      <c r="G78" s="190"/>
      <c r="H78" s="190"/>
      <c r="I78" s="190"/>
      <c r="J78" s="190"/>
      <c r="K78" s="190"/>
      <c r="L78" s="190"/>
      <c r="M78" s="190"/>
      <c r="N78" s="190"/>
      <c r="O78" s="190"/>
      <c r="P78" s="190"/>
      <c r="Q78" s="190"/>
      <c r="R78" s="190"/>
      <c r="S78" s="190"/>
      <c r="T78" s="190"/>
      <c r="U78" s="190"/>
      <c r="V78" s="190"/>
      <c r="W78" s="190"/>
      <c r="X78" s="190"/>
      <c r="Y78" s="190"/>
      <c r="Z78" s="190"/>
      <c r="AA78" s="190"/>
      <c r="AB78" s="190"/>
      <c r="AC78" s="190"/>
      <c r="AD78" s="190"/>
      <c r="AE78" s="190"/>
      <c r="AF78" s="190"/>
      <c r="AG78" s="190"/>
      <c r="AH78" s="190"/>
      <c r="AI78" s="190"/>
      <c r="AJ78" s="190"/>
      <c r="AK78" s="190"/>
      <c r="AL78" s="190"/>
      <c r="AM78" s="190"/>
      <c r="AN78" s="190"/>
      <c r="AO78" s="190"/>
      <c r="AP78" s="190"/>
      <c r="AQ78" s="190"/>
      <c r="AR78" s="190"/>
      <c r="AS78" s="190"/>
      <c r="AT78" s="190"/>
      <c r="AU78" s="190"/>
      <c r="AV78" s="190"/>
      <c r="AW78" s="190"/>
      <c r="AX78" s="190"/>
      <c r="AY78" s="190"/>
      <c r="AZ78" s="190"/>
      <c r="BA78" s="190"/>
      <c r="BB78" s="190"/>
      <c r="BC78" s="190"/>
      <c r="BD78" s="190"/>
      <c r="BE78" s="190"/>
      <c r="BF78" s="190"/>
      <c r="BG78" s="190"/>
      <c r="BH78" s="190"/>
      <c r="BI78" s="190"/>
      <c r="BJ78" s="190"/>
      <c r="BK78" s="190"/>
      <c r="BL78" s="190"/>
      <c r="BM78" s="190"/>
      <c r="BN78" s="191"/>
      <c r="BO78" s="192"/>
    </row>
    <row r="79" spans="2:67">
      <c r="B79" s="189" t="s">
        <v>159</v>
      </c>
      <c r="C79" s="190"/>
      <c r="D79" s="190"/>
      <c r="E79" s="190"/>
      <c r="F79" s="190"/>
      <c r="G79" s="190"/>
      <c r="H79" s="190"/>
      <c r="I79" s="190"/>
      <c r="J79" s="190"/>
      <c r="K79" s="190"/>
      <c r="L79" s="190"/>
      <c r="M79" s="190"/>
      <c r="N79" s="190"/>
      <c r="O79" s="190"/>
      <c r="P79" s="190"/>
      <c r="Q79" s="190"/>
      <c r="R79" s="190"/>
      <c r="S79" s="190"/>
      <c r="T79" s="190"/>
      <c r="U79" s="190"/>
      <c r="V79" s="190"/>
      <c r="W79" s="190"/>
      <c r="X79" s="190"/>
      <c r="Y79" s="190"/>
      <c r="Z79" s="190"/>
      <c r="AA79" s="190"/>
      <c r="AB79" s="190"/>
      <c r="AC79" s="190"/>
      <c r="AD79" s="190"/>
      <c r="AE79" s="190"/>
      <c r="AF79" s="190"/>
      <c r="AG79" s="190"/>
      <c r="AH79" s="190"/>
      <c r="AI79" s="190"/>
      <c r="AJ79" s="190"/>
      <c r="AK79" s="190"/>
      <c r="AL79" s="190"/>
      <c r="AM79" s="190"/>
      <c r="AN79" s="190"/>
      <c r="AO79" s="190"/>
      <c r="AP79" s="190"/>
      <c r="AQ79" s="190"/>
      <c r="AR79" s="190"/>
      <c r="AS79" s="190"/>
      <c r="AT79" s="190"/>
      <c r="AU79" s="190"/>
      <c r="AV79" s="190"/>
      <c r="AW79" s="190"/>
      <c r="AX79" s="190"/>
      <c r="AY79" s="190"/>
      <c r="AZ79" s="190"/>
      <c r="BA79" s="190"/>
      <c r="BB79" s="190"/>
      <c r="BC79" s="190"/>
      <c r="BD79" s="190"/>
      <c r="BE79" s="190"/>
      <c r="BF79" s="190"/>
      <c r="BG79" s="190"/>
      <c r="BH79" s="190"/>
      <c r="BI79" s="190"/>
      <c r="BJ79" s="190"/>
      <c r="BK79" s="190"/>
      <c r="BL79" s="190"/>
      <c r="BM79" s="190"/>
      <c r="BN79" s="191"/>
      <c r="BO79" s="192"/>
    </row>
    <row r="80" spans="2:67" ht="16" thickBot="1">
      <c r="B80" s="189" t="s">
        <v>160</v>
      </c>
      <c r="C80" s="190"/>
      <c r="D80" s="190"/>
      <c r="E80" s="190"/>
      <c r="F80" s="190"/>
      <c r="G80" s="190"/>
      <c r="H80" s="190"/>
      <c r="I80" s="190"/>
      <c r="J80" s="190"/>
      <c r="K80" s="190"/>
      <c r="L80" s="190"/>
      <c r="M80" s="190"/>
      <c r="N80" s="190"/>
      <c r="O80" s="190"/>
      <c r="P80" s="190"/>
      <c r="Q80" s="190"/>
      <c r="R80" s="190"/>
      <c r="S80" s="190"/>
      <c r="T80" s="190"/>
      <c r="U80" s="190"/>
      <c r="V80" s="190"/>
      <c r="W80" s="190"/>
      <c r="X80" s="190"/>
      <c r="Y80" s="190"/>
      <c r="Z80" s="190"/>
      <c r="AA80" s="190"/>
      <c r="AB80" s="190"/>
      <c r="AC80" s="190"/>
      <c r="AD80" s="190"/>
      <c r="AE80" s="190"/>
      <c r="AF80" s="190"/>
      <c r="AG80" s="190"/>
      <c r="AH80" s="190"/>
      <c r="AI80" s="190"/>
      <c r="AJ80" s="190"/>
      <c r="AK80" s="190"/>
      <c r="AL80" s="190"/>
      <c r="AM80" s="190"/>
      <c r="AN80" s="190"/>
      <c r="AO80" s="190"/>
      <c r="AP80" s="190"/>
      <c r="AQ80" s="190"/>
      <c r="AR80" s="190"/>
      <c r="AS80" s="190"/>
      <c r="AT80" s="190"/>
      <c r="AU80" s="190"/>
      <c r="AV80" s="190"/>
      <c r="AW80" s="190"/>
      <c r="AX80" s="190"/>
      <c r="AY80" s="190"/>
      <c r="AZ80" s="190"/>
      <c r="BA80" s="190"/>
      <c r="BB80" s="190"/>
      <c r="BC80" s="190"/>
      <c r="BD80" s="190"/>
      <c r="BE80" s="190"/>
      <c r="BF80" s="190"/>
      <c r="BG80" s="190"/>
      <c r="BH80" s="190"/>
      <c r="BI80" s="190"/>
      <c r="BJ80" s="190"/>
      <c r="BK80" s="190"/>
      <c r="BL80" s="190"/>
      <c r="BM80" s="190"/>
      <c r="BN80" s="191"/>
      <c r="BO80" s="192"/>
    </row>
    <row r="81" spans="2:67" ht="16" thickBot="1">
      <c r="B81" s="193" t="s">
        <v>82</v>
      </c>
      <c r="C81" s="194"/>
      <c r="D81" s="194"/>
      <c r="E81" s="194"/>
      <c r="F81" s="194"/>
      <c r="G81" s="194"/>
      <c r="H81" s="194"/>
      <c r="I81" s="194"/>
      <c r="J81" s="194"/>
      <c r="K81" s="194"/>
      <c r="L81" s="194"/>
      <c r="M81" s="194"/>
      <c r="N81" s="194"/>
      <c r="O81" s="194"/>
      <c r="P81" s="194"/>
      <c r="Q81" s="194"/>
      <c r="R81" s="194"/>
      <c r="S81" s="194"/>
      <c r="T81" s="194"/>
      <c r="U81" s="194"/>
      <c r="V81" s="194"/>
      <c r="W81" s="194"/>
      <c r="X81" s="194"/>
      <c r="Y81" s="194"/>
      <c r="Z81" s="194"/>
      <c r="AA81" s="194"/>
      <c r="AB81" s="194"/>
      <c r="AC81" s="194"/>
      <c r="AD81" s="194"/>
      <c r="AE81" s="194"/>
      <c r="AF81" s="194"/>
      <c r="AG81" s="194"/>
      <c r="AH81" s="194"/>
      <c r="AI81" s="194"/>
      <c r="AJ81" s="194"/>
      <c r="AK81" s="194"/>
      <c r="AL81" s="194"/>
      <c r="AM81" s="194"/>
      <c r="AN81" s="194"/>
      <c r="AO81" s="194"/>
      <c r="AP81" s="194"/>
      <c r="AQ81" s="194"/>
      <c r="AR81" s="194"/>
      <c r="AS81" s="194"/>
      <c r="AT81" s="194"/>
      <c r="AU81" s="194"/>
      <c r="AV81" s="194"/>
      <c r="AW81" s="194"/>
      <c r="AX81" s="194"/>
      <c r="AY81" s="194"/>
      <c r="AZ81" s="194"/>
      <c r="BA81" s="194"/>
      <c r="BB81" s="194"/>
      <c r="BC81" s="194"/>
      <c r="BD81" s="194"/>
      <c r="BE81" s="194"/>
      <c r="BF81" s="194"/>
      <c r="BG81" s="194"/>
      <c r="BH81" s="194"/>
      <c r="BI81" s="194"/>
      <c r="BJ81" s="194"/>
      <c r="BK81" s="194"/>
      <c r="BL81" s="194"/>
      <c r="BM81" s="194"/>
      <c r="BN81" s="195"/>
      <c r="BO81" s="196"/>
    </row>
    <row r="82" spans="2:67">
      <c r="B82" s="189" t="s">
        <v>161</v>
      </c>
      <c r="C82" s="190"/>
      <c r="D82" s="190"/>
      <c r="E82" s="190"/>
      <c r="F82" s="190"/>
      <c r="G82" s="190"/>
      <c r="H82" s="190"/>
      <c r="I82" s="190"/>
      <c r="J82" s="190"/>
      <c r="K82" s="190"/>
      <c r="L82" s="190"/>
      <c r="M82" s="190"/>
      <c r="N82" s="190"/>
      <c r="O82" s="190"/>
      <c r="P82" s="190"/>
      <c r="Q82" s="190"/>
      <c r="R82" s="190"/>
      <c r="S82" s="190"/>
      <c r="T82" s="190"/>
      <c r="U82" s="190"/>
      <c r="V82" s="190"/>
      <c r="W82" s="190"/>
      <c r="X82" s="190"/>
      <c r="Y82" s="190"/>
      <c r="Z82" s="190"/>
      <c r="AA82" s="190"/>
      <c r="AB82" s="190"/>
      <c r="AC82" s="190"/>
      <c r="AD82" s="190"/>
      <c r="AE82" s="190"/>
      <c r="AF82" s="190"/>
      <c r="AG82" s="190"/>
      <c r="AH82" s="190"/>
      <c r="AI82" s="190"/>
      <c r="AJ82" s="190"/>
      <c r="AK82" s="190"/>
      <c r="AL82" s="190"/>
      <c r="AM82" s="190"/>
      <c r="AN82" s="190"/>
      <c r="AO82" s="190"/>
      <c r="AP82" s="190"/>
      <c r="AQ82" s="190"/>
      <c r="AR82" s="190"/>
      <c r="AS82" s="190"/>
      <c r="AT82" s="190"/>
      <c r="AU82" s="190"/>
      <c r="AV82" s="190"/>
      <c r="AW82" s="190"/>
      <c r="AX82" s="190"/>
      <c r="AY82" s="190"/>
      <c r="AZ82" s="190"/>
      <c r="BA82" s="190"/>
      <c r="BB82" s="190"/>
      <c r="BC82" s="190"/>
      <c r="BD82" s="190"/>
      <c r="BE82" s="190"/>
      <c r="BF82" s="190"/>
      <c r="BG82" s="190"/>
      <c r="BH82" s="190"/>
      <c r="BI82" s="190"/>
      <c r="BJ82" s="190"/>
      <c r="BK82" s="190"/>
      <c r="BL82" s="190"/>
      <c r="BM82" s="190"/>
      <c r="BN82" s="191"/>
      <c r="BO82" s="192"/>
    </row>
    <row r="83" spans="2:67">
      <c r="B83" s="189" t="s">
        <v>162</v>
      </c>
      <c r="C83" s="201"/>
      <c r="D83" s="201"/>
      <c r="E83" s="201"/>
      <c r="F83" s="201"/>
      <c r="G83" s="201"/>
      <c r="H83" s="201"/>
      <c r="I83" s="201"/>
      <c r="J83" s="201"/>
      <c r="K83" s="201"/>
      <c r="L83" s="201"/>
      <c r="M83" s="201"/>
      <c r="N83" s="201"/>
      <c r="O83" s="201"/>
      <c r="P83" s="201"/>
      <c r="Q83" s="201"/>
      <c r="R83" s="201"/>
      <c r="S83" s="201"/>
      <c r="T83" s="201"/>
      <c r="U83" s="201"/>
      <c r="V83" s="201"/>
      <c r="W83" s="201"/>
      <c r="X83" s="201"/>
      <c r="Y83" s="201"/>
      <c r="Z83" s="201"/>
      <c r="AA83" s="201"/>
      <c r="AB83" s="201"/>
      <c r="AC83" s="201"/>
      <c r="AD83" s="201"/>
      <c r="AE83" s="201"/>
      <c r="AF83" s="201"/>
      <c r="AG83" s="201"/>
      <c r="AH83" s="201"/>
      <c r="AI83" s="201"/>
      <c r="AJ83" s="201"/>
      <c r="AK83" s="201"/>
      <c r="AL83" s="201"/>
      <c r="AM83" s="201"/>
      <c r="AN83" s="201"/>
      <c r="AO83" s="201"/>
      <c r="AP83" s="201"/>
      <c r="AQ83" s="201"/>
      <c r="AR83" s="201"/>
      <c r="AS83" s="201"/>
      <c r="AT83" s="201"/>
      <c r="AU83" s="201"/>
      <c r="AV83" s="201"/>
      <c r="AW83" s="201"/>
      <c r="AX83" s="201"/>
      <c r="AY83" s="201"/>
      <c r="AZ83" s="201"/>
      <c r="BA83" s="201"/>
      <c r="BB83" s="201"/>
      <c r="BC83" s="201"/>
      <c r="BD83" s="201"/>
      <c r="BE83" s="201"/>
      <c r="BF83" s="201"/>
      <c r="BG83" s="201"/>
      <c r="BH83" s="201"/>
      <c r="BI83" s="201"/>
      <c r="BJ83" s="201"/>
      <c r="BK83" s="201"/>
      <c r="BL83" s="201"/>
      <c r="BM83" s="201"/>
      <c r="BN83" s="202"/>
      <c r="BO83" s="203"/>
    </row>
    <row r="84" spans="2:67">
      <c r="B84" s="189" t="s">
        <v>163</v>
      </c>
      <c r="C84" s="190"/>
      <c r="D84" s="190"/>
      <c r="E84" s="190"/>
      <c r="F84" s="190"/>
      <c r="G84" s="190"/>
      <c r="H84" s="190"/>
      <c r="I84" s="190"/>
      <c r="J84" s="190"/>
      <c r="K84" s="190"/>
      <c r="L84" s="190"/>
      <c r="M84" s="190"/>
      <c r="N84" s="190"/>
      <c r="O84" s="190"/>
      <c r="P84" s="190"/>
      <c r="Q84" s="190"/>
      <c r="R84" s="190"/>
      <c r="S84" s="190"/>
      <c r="T84" s="190"/>
      <c r="U84" s="190"/>
      <c r="V84" s="190"/>
      <c r="W84" s="190"/>
      <c r="X84" s="190"/>
      <c r="Y84" s="190"/>
      <c r="Z84" s="190"/>
      <c r="AA84" s="190"/>
      <c r="AB84" s="190"/>
      <c r="AC84" s="190"/>
      <c r="AD84" s="190"/>
      <c r="AE84" s="190"/>
      <c r="AF84" s="190"/>
      <c r="AG84" s="190"/>
      <c r="AH84" s="190"/>
      <c r="AI84" s="190"/>
      <c r="AJ84" s="190"/>
      <c r="AK84" s="190"/>
      <c r="AL84" s="190"/>
      <c r="AM84" s="190"/>
      <c r="AN84" s="190"/>
      <c r="AO84" s="190"/>
      <c r="AP84" s="190"/>
      <c r="AQ84" s="190"/>
      <c r="AR84" s="190"/>
      <c r="AS84" s="190"/>
      <c r="AT84" s="190"/>
      <c r="AU84" s="190"/>
      <c r="AV84" s="190"/>
      <c r="AW84" s="190"/>
      <c r="AX84" s="190"/>
      <c r="AY84" s="190"/>
      <c r="AZ84" s="190"/>
      <c r="BA84" s="190"/>
      <c r="BB84" s="190"/>
      <c r="BC84" s="190"/>
      <c r="BD84" s="190"/>
      <c r="BE84" s="190"/>
      <c r="BF84" s="190"/>
      <c r="BG84" s="190"/>
      <c r="BH84" s="190"/>
      <c r="BI84" s="190"/>
      <c r="BJ84" s="190"/>
      <c r="BK84" s="190"/>
      <c r="BL84" s="190"/>
      <c r="BM84" s="190"/>
      <c r="BN84" s="191"/>
      <c r="BO84" s="192"/>
    </row>
    <row r="85" spans="2:67">
      <c r="B85" s="189" t="s">
        <v>164</v>
      </c>
      <c r="C85" s="190"/>
      <c r="D85" s="190"/>
      <c r="E85" s="190"/>
      <c r="F85" s="190"/>
      <c r="G85" s="190"/>
      <c r="H85" s="190"/>
      <c r="I85" s="190"/>
      <c r="J85" s="190"/>
      <c r="K85" s="190"/>
      <c r="L85" s="190"/>
      <c r="M85" s="190"/>
      <c r="N85" s="190"/>
      <c r="O85" s="190"/>
      <c r="P85" s="190"/>
      <c r="Q85" s="190"/>
      <c r="R85" s="190"/>
      <c r="S85" s="190"/>
      <c r="T85" s="190"/>
      <c r="U85" s="190"/>
      <c r="V85" s="190"/>
      <c r="W85" s="190"/>
      <c r="X85" s="190"/>
      <c r="Y85" s="190"/>
      <c r="Z85" s="190"/>
      <c r="AA85" s="190"/>
      <c r="AB85" s="190"/>
      <c r="AC85" s="190"/>
      <c r="AD85" s="190"/>
      <c r="AE85" s="190"/>
      <c r="AF85" s="190"/>
      <c r="AG85" s="190"/>
      <c r="AH85" s="190"/>
      <c r="AI85" s="190"/>
      <c r="AJ85" s="190"/>
      <c r="AK85" s="190"/>
      <c r="AL85" s="190"/>
      <c r="AM85" s="190"/>
      <c r="AN85" s="190"/>
      <c r="AO85" s="190"/>
      <c r="AP85" s="190"/>
      <c r="AQ85" s="190"/>
      <c r="AR85" s="190"/>
      <c r="AS85" s="190"/>
      <c r="AT85" s="190"/>
      <c r="AU85" s="190"/>
      <c r="AV85" s="190"/>
      <c r="AW85" s="190"/>
      <c r="AX85" s="190"/>
      <c r="AY85" s="190"/>
      <c r="AZ85" s="190"/>
      <c r="BA85" s="190"/>
      <c r="BB85" s="190"/>
      <c r="BC85" s="190"/>
      <c r="BD85" s="190"/>
      <c r="BE85" s="190"/>
      <c r="BF85" s="190"/>
      <c r="BG85" s="190"/>
      <c r="BH85" s="190"/>
      <c r="BI85" s="190"/>
      <c r="BJ85" s="190"/>
      <c r="BK85" s="190"/>
      <c r="BL85" s="190"/>
      <c r="BM85" s="190"/>
      <c r="BN85" s="191"/>
      <c r="BO85" s="192"/>
    </row>
    <row r="86" spans="2:67" ht="16" thickBot="1">
      <c r="B86" s="189" t="s">
        <v>165</v>
      </c>
      <c r="C86" s="190"/>
      <c r="D86" s="190"/>
      <c r="E86" s="190"/>
      <c r="F86" s="190"/>
      <c r="G86" s="190"/>
      <c r="H86" s="190"/>
      <c r="I86" s="190"/>
      <c r="J86" s="190"/>
      <c r="K86" s="190"/>
      <c r="L86" s="190"/>
      <c r="M86" s="190"/>
      <c r="N86" s="190"/>
      <c r="O86" s="190"/>
      <c r="P86" s="190"/>
      <c r="Q86" s="190"/>
      <c r="R86" s="190"/>
      <c r="S86" s="190"/>
      <c r="T86" s="190"/>
      <c r="U86" s="190"/>
      <c r="V86" s="190"/>
      <c r="W86" s="190"/>
      <c r="X86" s="190"/>
      <c r="Y86" s="190"/>
      <c r="Z86" s="190"/>
      <c r="AA86" s="190"/>
      <c r="AB86" s="190"/>
      <c r="AC86" s="190"/>
      <c r="AD86" s="190"/>
      <c r="AE86" s="190"/>
      <c r="AF86" s="190"/>
      <c r="AG86" s="190"/>
      <c r="AH86" s="190"/>
      <c r="AI86" s="190"/>
      <c r="AJ86" s="190"/>
      <c r="AK86" s="190"/>
      <c r="AL86" s="190"/>
      <c r="AM86" s="190"/>
      <c r="AN86" s="190"/>
      <c r="AO86" s="190"/>
      <c r="AP86" s="190"/>
      <c r="AQ86" s="190"/>
      <c r="AR86" s="190"/>
      <c r="AS86" s="190"/>
      <c r="AT86" s="190"/>
      <c r="AU86" s="190"/>
      <c r="AV86" s="190"/>
      <c r="AW86" s="190"/>
      <c r="AX86" s="190"/>
      <c r="AY86" s="190"/>
      <c r="AZ86" s="190"/>
      <c r="BA86" s="190"/>
      <c r="BB86" s="190"/>
      <c r="BC86" s="190"/>
      <c r="BD86" s="190"/>
      <c r="BE86" s="190"/>
      <c r="BF86" s="190"/>
      <c r="BG86" s="190"/>
      <c r="BH86" s="190"/>
      <c r="BI86" s="190"/>
      <c r="BJ86" s="190"/>
      <c r="BK86" s="190"/>
      <c r="BL86" s="190"/>
      <c r="BM86" s="190"/>
      <c r="BN86" s="191"/>
      <c r="BO86" s="192"/>
    </row>
    <row r="87" spans="2:67" ht="16" thickBot="1">
      <c r="B87" s="193" t="s">
        <v>166</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c r="AQ87" s="194"/>
      <c r="AR87" s="194"/>
      <c r="AS87" s="194"/>
      <c r="AT87" s="194"/>
      <c r="AU87" s="194"/>
      <c r="AV87" s="194"/>
      <c r="AW87" s="194"/>
      <c r="AX87" s="194"/>
      <c r="AY87" s="194"/>
      <c r="AZ87" s="194"/>
      <c r="BA87" s="194"/>
      <c r="BB87" s="194"/>
      <c r="BC87" s="194"/>
      <c r="BD87" s="194"/>
      <c r="BE87" s="194"/>
      <c r="BF87" s="194"/>
      <c r="BG87" s="194"/>
      <c r="BH87" s="194"/>
      <c r="BI87" s="194"/>
      <c r="BJ87" s="194"/>
      <c r="BK87" s="194"/>
      <c r="BL87" s="194"/>
      <c r="BM87" s="194"/>
      <c r="BN87" s="195"/>
      <c r="BO87" s="196"/>
    </row>
    <row r="88" spans="2:67">
      <c r="B88" s="189" t="s">
        <v>167</v>
      </c>
      <c r="C88" s="190"/>
      <c r="D88" s="190"/>
      <c r="E88" s="190"/>
      <c r="F88" s="190"/>
      <c r="G88" s="190"/>
      <c r="H88" s="190"/>
      <c r="I88" s="190"/>
      <c r="J88" s="190"/>
      <c r="K88" s="190"/>
      <c r="L88" s="190"/>
      <c r="M88" s="190"/>
      <c r="N88" s="190"/>
      <c r="O88" s="190"/>
      <c r="P88" s="190"/>
      <c r="Q88" s="190"/>
      <c r="R88" s="190"/>
      <c r="S88" s="190"/>
      <c r="T88" s="190"/>
      <c r="U88" s="190"/>
      <c r="V88" s="190"/>
      <c r="W88" s="190"/>
      <c r="X88" s="190"/>
      <c r="Y88" s="190"/>
      <c r="Z88" s="190"/>
      <c r="AA88" s="190"/>
      <c r="AB88" s="190"/>
      <c r="AC88" s="190"/>
      <c r="AD88" s="190"/>
      <c r="AE88" s="190"/>
      <c r="AF88" s="190"/>
      <c r="AG88" s="190"/>
      <c r="AH88" s="190"/>
      <c r="AI88" s="190"/>
      <c r="AJ88" s="190"/>
      <c r="AK88" s="190"/>
      <c r="AL88" s="190"/>
      <c r="AM88" s="190"/>
      <c r="AN88" s="190"/>
      <c r="AO88" s="190"/>
      <c r="AP88" s="190"/>
      <c r="AQ88" s="190"/>
      <c r="AR88" s="190"/>
      <c r="AS88" s="190"/>
      <c r="AT88" s="190"/>
      <c r="AU88" s="190"/>
      <c r="AV88" s="190"/>
      <c r="AW88" s="190"/>
      <c r="AX88" s="190"/>
      <c r="AY88" s="190"/>
      <c r="AZ88" s="190"/>
      <c r="BA88" s="190"/>
      <c r="BB88" s="190"/>
      <c r="BC88" s="190"/>
      <c r="BD88" s="190"/>
      <c r="BE88" s="190"/>
      <c r="BF88" s="190"/>
      <c r="BG88" s="190"/>
      <c r="BH88" s="190"/>
      <c r="BI88" s="190"/>
      <c r="BJ88" s="190"/>
      <c r="BK88" s="190"/>
      <c r="BL88" s="190"/>
      <c r="BM88" s="190"/>
      <c r="BN88" s="191"/>
      <c r="BO88" s="192"/>
    </row>
    <row r="89" spans="2:67">
      <c r="B89" s="189" t="s">
        <v>168</v>
      </c>
      <c r="C89" s="190"/>
      <c r="D89" s="190"/>
      <c r="E89" s="190"/>
      <c r="F89" s="190"/>
      <c r="G89" s="190"/>
      <c r="H89" s="190"/>
      <c r="I89" s="190"/>
      <c r="J89" s="190"/>
      <c r="K89" s="190"/>
      <c r="L89" s="190"/>
      <c r="M89" s="190"/>
      <c r="N89" s="190"/>
      <c r="O89" s="190"/>
      <c r="P89" s="190"/>
      <c r="Q89" s="190"/>
      <c r="R89" s="190"/>
      <c r="S89" s="190"/>
      <c r="T89" s="190"/>
      <c r="U89" s="190"/>
      <c r="V89" s="190"/>
      <c r="W89" s="190"/>
      <c r="X89" s="190"/>
      <c r="Y89" s="190"/>
      <c r="Z89" s="190"/>
      <c r="AA89" s="190"/>
      <c r="AB89" s="190"/>
      <c r="AC89" s="190"/>
      <c r="AD89" s="190"/>
      <c r="AE89" s="190"/>
      <c r="AF89" s="190"/>
      <c r="AG89" s="190"/>
      <c r="AH89" s="190"/>
      <c r="AI89" s="190"/>
      <c r="AJ89" s="190"/>
      <c r="AK89" s="190"/>
      <c r="AL89" s="190"/>
      <c r="AM89" s="190"/>
      <c r="AN89" s="190"/>
      <c r="AO89" s="190"/>
      <c r="AP89" s="190"/>
      <c r="AQ89" s="190"/>
      <c r="AR89" s="190"/>
      <c r="AS89" s="190"/>
      <c r="AT89" s="190"/>
      <c r="AU89" s="190"/>
      <c r="AV89" s="190"/>
      <c r="AW89" s="190"/>
      <c r="AX89" s="190"/>
      <c r="AY89" s="190"/>
      <c r="AZ89" s="190"/>
      <c r="BA89" s="190"/>
      <c r="BB89" s="190"/>
      <c r="BC89" s="190"/>
      <c r="BD89" s="190"/>
      <c r="BE89" s="190"/>
      <c r="BF89" s="190"/>
      <c r="BG89" s="190"/>
      <c r="BH89" s="190"/>
      <c r="BI89" s="190"/>
      <c r="BJ89" s="190"/>
      <c r="BK89" s="190"/>
      <c r="BL89" s="190"/>
      <c r="BM89" s="190"/>
      <c r="BN89" s="191"/>
      <c r="BO89" s="192"/>
    </row>
    <row r="90" spans="2:67">
      <c r="B90" s="189" t="s">
        <v>169</v>
      </c>
      <c r="C90" s="190"/>
      <c r="D90" s="190"/>
      <c r="E90" s="190"/>
      <c r="F90" s="190"/>
      <c r="G90" s="190"/>
      <c r="H90" s="190"/>
      <c r="I90" s="190"/>
      <c r="J90" s="190"/>
      <c r="K90" s="190"/>
      <c r="L90" s="190"/>
      <c r="M90" s="190"/>
      <c r="N90" s="190"/>
      <c r="O90" s="190"/>
      <c r="P90" s="190"/>
      <c r="Q90" s="190"/>
      <c r="R90" s="190"/>
      <c r="S90" s="190"/>
      <c r="T90" s="190"/>
      <c r="U90" s="190"/>
      <c r="V90" s="190"/>
      <c r="W90" s="190"/>
      <c r="X90" s="190"/>
      <c r="Y90" s="190"/>
      <c r="Z90" s="190"/>
      <c r="AA90" s="190"/>
      <c r="AB90" s="190"/>
      <c r="AC90" s="190"/>
      <c r="AD90" s="190"/>
      <c r="AE90" s="190"/>
      <c r="AF90" s="190"/>
      <c r="AG90" s="190"/>
      <c r="AH90" s="190"/>
      <c r="AI90" s="190"/>
      <c r="AJ90" s="190"/>
      <c r="AK90" s="190"/>
      <c r="AL90" s="190"/>
      <c r="AM90" s="190"/>
      <c r="AN90" s="190"/>
      <c r="AO90" s="190"/>
      <c r="AP90" s="190"/>
      <c r="AQ90" s="190"/>
      <c r="AR90" s="190"/>
      <c r="AS90" s="190"/>
      <c r="AT90" s="190"/>
      <c r="AU90" s="190"/>
      <c r="AV90" s="190"/>
      <c r="AW90" s="190"/>
      <c r="AX90" s="190"/>
      <c r="AY90" s="190"/>
      <c r="AZ90" s="190"/>
      <c r="BA90" s="190"/>
      <c r="BB90" s="190"/>
      <c r="BC90" s="190"/>
      <c r="BD90" s="190"/>
      <c r="BE90" s="190"/>
      <c r="BF90" s="190"/>
      <c r="BG90" s="190"/>
      <c r="BH90" s="190"/>
      <c r="BI90" s="190"/>
      <c r="BJ90" s="190"/>
      <c r="BK90" s="190"/>
      <c r="BL90" s="190"/>
      <c r="BM90" s="190"/>
      <c r="BN90" s="191"/>
      <c r="BO90" s="192"/>
    </row>
    <row r="91" spans="2:67" ht="16" thickBot="1">
      <c r="B91" s="189" t="s">
        <v>170</v>
      </c>
      <c r="C91" s="190"/>
      <c r="D91" s="190"/>
      <c r="E91" s="190"/>
      <c r="F91" s="190"/>
      <c r="G91" s="190"/>
      <c r="H91" s="190"/>
      <c r="I91" s="190"/>
      <c r="J91" s="190"/>
      <c r="K91" s="190"/>
      <c r="L91" s="190"/>
      <c r="M91" s="190"/>
      <c r="N91" s="190"/>
      <c r="O91" s="190"/>
      <c r="P91" s="190"/>
      <c r="Q91" s="190"/>
      <c r="R91" s="190"/>
      <c r="S91" s="190"/>
      <c r="T91" s="190"/>
      <c r="U91" s="190"/>
      <c r="V91" s="190"/>
      <c r="W91" s="190"/>
      <c r="X91" s="190"/>
      <c r="Y91" s="190"/>
      <c r="Z91" s="190"/>
      <c r="AA91" s="190"/>
      <c r="AB91" s="190"/>
      <c r="AC91" s="190"/>
      <c r="AD91" s="190"/>
      <c r="AE91" s="190"/>
      <c r="AF91" s="190"/>
      <c r="AG91" s="190"/>
      <c r="AH91" s="190"/>
      <c r="AI91" s="190"/>
      <c r="AJ91" s="190"/>
      <c r="AK91" s="190"/>
      <c r="AL91" s="190"/>
      <c r="AM91" s="190"/>
      <c r="AN91" s="190"/>
      <c r="AO91" s="190"/>
      <c r="AP91" s="190"/>
      <c r="AQ91" s="190"/>
      <c r="AR91" s="190"/>
      <c r="AS91" s="190"/>
      <c r="AT91" s="190"/>
      <c r="AU91" s="190"/>
      <c r="AV91" s="190"/>
      <c r="AW91" s="190"/>
      <c r="AX91" s="190"/>
      <c r="AY91" s="190"/>
      <c r="AZ91" s="190"/>
      <c r="BA91" s="190"/>
      <c r="BB91" s="190"/>
      <c r="BC91" s="190"/>
      <c r="BD91" s="190"/>
      <c r="BE91" s="190"/>
      <c r="BF91" s="190"/>
      <c r="BG91" s="190"/>
      <c r="BH91" s="190"/>
      <c r="BI91" s="190"/>
      <c r="BJ91" s="190"/>
      <c r="BK91" s="190"/>
      <c r="BL91" s="190"/>
      <c r="BM91" s="190"/>
      <c r="BN91" s="191"/>
      <c r="BO91" s="192"/>
    </row>
    <row r="92" spans="2:67" ht="16" thickBot="1">
      <c r="B92" s="193" t="s">
        <v>171</v>
      </c>
      <c r="C92" s="194"/>
      <c r="D92" s="194"/>
      <c r="E92" s="194"/>
      <c r="F92" s="194"/>
      <c r="G92" s="194"/>
      <c r="H92" s="194"/>
      <c r="I92" s="194"/>
      <c r="J92" s="194"/>
      <c r="K92" s="194"/>
      <c r="L92" s="194"/>
      <c r="M92" s="194"/>
      <c r="N92" s="194"/>
      <c r="O92" s="194"/>
      <c r="P92" s="194"/>
      <c r="Q92" s="194"/>
      <c r="R92" s="194"/>
      <c r="S92" s="194"/>
      <c r="T92" s="194"/>
      <c r="U92" s="194"/>
      <c r="V92" s="194"/>
      <c r="W92" s="194"/>
      <c r="X92" s="194"/>
      <c r="Y92" s="194"/>
      <c r="Z92" s="194"/>
      <c r="AA92" s="194"/>
      <c r="AB92" s="194"/>
      <c r="AC92" s="194"/>
      <c r="AD92" s="194"/>
      <c r="AE92" s="194"/>
      <c r="AF92" s="194"/>
      <c r="AG92" s="194"/>
      <c r="AH92" s="194"/>
      <c r="AI92" s="194"/>
      <c r="AJ92" s="194"/>
      <c r="AK92" s="194"/>
      <c r="AL92" s="194"/>
      <c r="AM92" s="194"/>
      <c r="AN92" s="194"/>
      <c r="AO92" s="194"/>
      <c r="AP92" s="194"/>
      <c r="AQ92" s="194"/>
      <c r="AR92" s="194"/>
      <c r="AS92" s="194"/>
      <c r="AT92" s="194"/>
      <c r="AU92" s="194"/>
      <c r="AV92" s="194"/>
      <c r="AW92" s="194"/>
      <c r="AX92" s="194"/>
      <c r="AY92" s="194"/>
      <c r="AZ92" s="194"/>
      <c r="BA92" s="194"/>
      <c r="BB92" s="194"/>
      <c r="BC92" s="194"/>
      <c r="BD92" s="194"/>
      <c r="BE92" s="194"/>
      <c r="BF92" s="194"/>
      <c r="BG92" s="194"/>
      <c r="BH92" s="194"/>
      <c r="BI92" s="194"/>
      <c r="BJ92" s="194"/>
      <c r="BK92" s="194"/>
      <c r="BL92" s="194"/>
      <c r="BM92" s="194"/>
      <c r="BN92" s="195"/>
      <c r="BO92" s="196"/>
    </row>
    <row r="93" spans="2:67">
      <c r="B93" s="189" t="s">
        <v>172</v>
      </c>
      <c r="C93" s="190"/>
      <c r="D93" s="190"/>
      <c r="E93" s="190"/>
      <c r="F93" s="190"/>
      <c r="G93" s="190"/>
      <c r="H93" s="190"/>
      <c r="I93" s="190"/>
      <c r="J93" s="190"/>
      <c r="K93" s="190"/>
      <c r="L93" s="190"/>
      <c r="M93" s="190"/>
      <c r="N93" s="190"/>
      <c r="O93" s="190"/>
      <c r="P93" s="190"/>
      <c r="Q93" s="190"/>
      <c r="R93" s="190"/>
      <c r="S93" s="190"/>
      <c r="T93" s="190"/>
      <c r="U93" s="190"/>
      <c r="V93" s="190"/>
      <c r="W93" s="190"/>
      <c r="X93" s="190"/>
      <c r="Y93" s="190"/>
      <c r="Z93" s="190"/>
      <c r="AA93" s="190"/>
      <c r="AB93" s="190"/>
      <c r="AC93" s="190"/>
      <c r="AD93" s="190"/>
      <c r="AE93" s="190"/>
      <c r="AF93" s="190"/>
      <c r="AG93" s="190"/>
      <c r="AH93" s="190"/>
      <c r="AI93" s="190"/>
      <c r="AJ93" s="190"/>
      <c r="AK93" s="190"/>
      <c r="AL93" s="190"/>
      <c r="AM93" s="190"/>
      <c r="AN93" s="190"/>
      <c r="AO93" s="190"/>
      <c r="AP93" s="190"/>
      <c r="AQ93" s="190"/>
      <c r="AR93" s="190"/>
      <c r="AS93" s="190"/>
      <c r="AT93" s="190"/>
      <c r="AU93" s="190"/>
      <c r="AV93" s="190"/>
      <c r="AW93" s="190"/>
      <c r="AX93" s="190"/>
      <c r="AY93" s="190"/>
      <c r="AZ93" s="190"/>
      <c r="BA93" s="190"/>
      <c r="BB93" s="190"/>
      <c r="BC93" s="190"/>
      <c r="BD93" s="190"/>
      <c r="BE93" s="190"/>
      <c r="BF93" s="190"/>
      <c r="BG93" s="190"/>
      <c r="BH93" s="190"/>
      <c r="BI93" s="190"/>
      <c r="BJ93" s="190"/>
      <c r="BK93" s="190"/>
      <c r="BL93" s="190"/>
      <c r="BM93" s="190"/>
      <c r="BN93" s="191"/>
      <c r="BO93" s="192"/>
    </row>
    <row r="94" spans="2:67">
      <c r="B94" s="189" t="s">
        <v>173</v>
      </c>
      <c r="C94" s="190"/>
      <c r="D94" s="190"/>
      <c r="E94" s="190"/>
      <c r="F94" s="190"/>
      <c r="G94" s="190"/>
      <c r="H94" s="190"/>
      <c r="I94" s="190"/>
      <c r="J94" s="190"/>
      <c r="K94" s="190"/>
      <c r="L94" s="190"/>
      <c r="M94" s="190"/>
      <c r="N94" s="190"/>
      <c r="O94" s="190"/>
      <c r="P94" s="190"/>
      <c r="Q94" s="190"/>
      <c r="R94" s="190"/>
      <c r="S94" s="190"/>
      <c r="T94" s="190"/>
      <c r="U94" s="190"/>
      <c r="V94" s="190"/>
      <c r="W94" s="190"/>
      <c r="X94" s="190"/>
      <c r="Y94" s="190"/>
      <c r="Z94" s="190"/>
      <c r="AA94" s="190"/>
      <c r="AB94" s="190"/>
      <c r="AC94" s="190"/>
      <c r="AD94" s="190"/>
      <c r="AE94" s="190"/>
      <c r="AF94" s="190"/>
      <c r="AG94" s="190"/>
      <c r="AH94" s="190"/>
      <c r="AI94" s="190"/>
      <c r="AJ94" s="190"/>
      <c r="AK94" s="190"/>
      <c r="AL94" s="190"/>
      <c r="AM94" s="190"/>
      <c r="AN94" s="190"/>
      <c r="AO94" s="190"/>
      <c r="AP94" s="190"/>
      <c r="AQ94" s="190"/>
      <c r="AR94" s="190"/>
      <c r="AS94" s="190"/>
      <c r="AT94" s="190"/>
      <c r="AU94" s="190"/>
      <c r="AV94" s="190"/>
      <c r="AW94" s="190"/>
      <c r="AX94" s="190"/>
      <c r="AY94" s="190"/>
      <c r="AZ94" s="190"/>
      <c r="BA94" s="190"/>
      <c r="BB94" s="190"/>
      <c r="BC94" s="190"/>
      <c r="BD94" s="190"/>
      <c r="BE94" s="190"/>
      <c r="BF94" s="190"/>
      <c r="BG94" s="190"/>
      <c r="BH94" s="190"/>
      <c r="BI94" s="190"/>
      <c r="BJ94" s="190"/>
      <c r="BK94" s="190"/>
      <c r="BL94" s="190"/>
      <c r="BM94" s="190"/>
      <c r="BN94" s="191"/>
      <c r="BO94" s="192"/>
    </row>
    <row r="95" spans="2:67">
      <c r="B95" s="189" t="s">
        <v>174</v>
      </c>
      <c r="C95" s="190"/>
      <c r="D95" s="190"/>
      <c r="E95" s="190"/>
      <c r="F95" s="190"/>
      <c r="G95" s="190"/>
      <c r="H95" s="190"/>
      <c r="I95" s="190"/>
      <c r="J95" s="190"/>
      <c r="K95" s="190"/>
      <c r="L95" s="190"/>
      <c r="M95" s="190"/>
      <c r="N95" s="190"/>
      <c r="O95" s="190"/>
      <c r="P95" s="190"/>
      <c r="Q95" s="190"/>
      <c r="R95" s="190"/>
      <c r="S95" s="190"/>
      <c r="T95" s="190"/>
      <c r="U95" s="190"/>
      <c r="V95" s="190"/>
      <c r="W95" s="190"/>
      <c r="X95" s="190"/>
      <c r="Y95" s="190"/>
      <c r="Z95" s="190"/>
      <c r="AA95" s="190"/>
      <c r="AB95" s="190"/>
      <c r="AC95" s="190"/>
      <c r="AD95" s="190"/>
      <c r="AE95" s="190"/>
      <c r="AF95" s="190"/>
      <c r="AG95" s="190"/>
      <c r="AH95" s="190"/>
      <c r="AI95" s="190"/>
      <c r="AJ95" s="190"/>
      <c r="AK95" s="190"/>
      <c r="AL95" s="190"/>
      <c r="AM95" s="190"/>
      <c r="AN95" s="190"/>
      <c r="AO95" s="190"/>
      <c r="AP95" s="190"/>
      <c r="AQ95" s="190"/>
      <c r="AR95" s="190"/>
      <c r="AS95" s="190"/>
      <c r="AT95" s="190"/>
      <c r="AU95" s="190"/>
      <c r="AV95" s="190"/>
      <c r="AW95" s="190"/>
      <c r="AX95" s="190"/>
      <c r="AY95" s="190"/>
      <c r="AZ95" s="190"/>
      <c r="BA95" s="190"/>
      <c r="BB95" s="190"/>
      <c r="BC95" s="190"/>
      <c r="BD95" s="190"/>
      <c r="BE95" s="190"/>
      <c r="BF95" s="190"/>
      <c r="BG95" s="190"/>
      <c r="BH95" s="190"/>
      <c r="BI95" s="190"/>
      <c r="BJ95" s="190"/>
      <c r="BK95" s="190"/>
      <c r="BL95" s="190"/>
      <c r="BM95" s="190"/>
      <c r="BN95" s="191"/>
      <c r="BO95" s="192"/>
    </row>
    <row r="96" spans="2:67" ht="16" thickBot="1">
      <c r="B96" s="189" t="s">
        <v>175</v>
      </c>
      <c r="C96" s="190"/>
      <c r="D96" s="190"/>
      <c r="E96" s="190"/>
      <c r="F96" s="190"/>
      <c r="G96" s="190"/>
      <c r="H96" s="190"/>
      <c r="I96" s="190"/>
      <c r="J96" s="190"/>
      <c r="K96" s="190"/>
      <c r="L96" s="190"/>
      <c r="M96" s="190"/>
      <c r="N96" s="190"/>
      <c r="O96" s="190"/>
      <c r="P96" s="190"/>
      <c r="Q96" s="190"/>
      <c r="R96" s="190"/>
      <c r="S96" s="190"/>
      <c r="T96" s="190"/>
      <c r="U96" s="190"/>
      <c r="V96" s="190"/>
      <c r="W96" s="190"/>
      <c r="X96" s="190"/>
      <c r="Y96" s="190"/>
      <c r="Z96" s="190"/>
      <c r="AA96" s="190"/>
      <c r="AB96" s="190"/>
      <c r="AC96" s="190"/>
      <c r="AD96" s="190"/>
      <c r="AE96" s="190"/>
      <c r="AF96" s="190"/>
      <c r="AG96" s="190"/>
      <c r="AH96" s="190"/>
      <c r="AI96" s="190"/>
      <c r="AJ96" s="190"/>
      <c r="AK96" s="190"/>
      <c r="AL96" s="190"/>
      <c r="AM96" s="190"/>
      <c r="AN96" s="190"/>
      <c r="AO96" s="190"/>
      <c r="AP96" s="190"/>
      <c r="AQ96" s="190"/>
      <c r="AR96" s="190"/>
      <c r="AS96" s="190"/>
      <c r="AT96" s="190"/>
      <c r="AU96" s="190"/>
      <c r="AV96" s="190"/>
      <c r="AW96" s="190"/>
      <c r="AX96" s="190"/>
      <c r="AY96" s="190"/>
      <c r="AZ96" s="190"/>
      <c r="BA96" s="190"/>
      <c r="BB96" s="190"/>
      <c r="BC96" s="190"/>
      <c r="BD96" s="190"/>
      <c r="BE96" s="190"/>
      <c r="BF96" s="190"/>
      <c r="BG96" s="190"/>
      <c r="BH96" s="190"/>
      <c r="BI96" s="190"/>
      <c r="BJ96" s="190"/>
      <c r="BK96" s="190"/>
      <c r="BL96" s="190"/>
      <c r="BM96" s="190"/>
      <c r="BN96" s="191"/>
      <c r="BO96" s="192"/>
    </row>
    <row r="97" spans="2:67" ht="16" thickBot="1">
      <c r="B97" s="193" t="s">
        <v>176</v>
      </c>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c r="AI97" s="194"/>
      <c r="AJ97" s="194"/>
      <c r="AK97" s="194"/>
      <c r="AL97" s="194"/>
      <c r="AM97" s="194"/>
      <c r="AN97" s="194"/>
      <c r="AO97" s="194"/>
      <c r="AP97" s="194"/>
      <c r="AQ97" s="194"/>
      <c r="AR97" s="194"/>
      <c r="AS97" s="194"/>
      <c r="AT97" s="194"/>
      <c r="AU97" s="194"/>
      <c r="AV97" s="194"/>
      <c r="AW97" s="194"/>
      <c r="AX97" s="194"/>
      <c r="AY97" s="194"/>
      <c r="AZ97" s="194"/>
      <c r="BA97" s="194"/>
      <c r="BB97" s="194"/>
      <c r="BC97" s="194"/>
      <c r="BD97" s="194"/>
      <c r="BE97" s="194"/>
      <c r="BF97" s="194"/>
      <c r="BG97" s="194"/>
      <c r="BH97" s="194"/>
      <c r="BI97" s="194"/>
      <c r="BJ97" s="194"/>
      <c r="BK97" s="194"/>
      <c r="BL97" s="194"/>
      <c r="BM97" s="194"/>
      <c r="BN97" s="195"/>
      <c r="BO97" s="196"/>
    </row>
    <row r="98" spans="2:67">
      <c r="B98" s="189" t="s">
        <v>177</v>
      </c>
      <c r="C98" s="190"/>
      <c r="D98" s="190"/>
      <c r="E98" s="190"/>
      <c r="F98" s="190"/>
      <c r="G98" s="190"/>
      <c r="H98" s="190"/>
      <c r="I98" s="190"/>
      <c r="J98" s="190"/>
      <c r="K98" s="190"/>
      <c r="L98" s="190"/>
      <c r="M98" s="190"/>
      <c r="N98" s="190"/>
      <c r="O98" s="190"/>
      <c r="P98" s="190"/>
      <c r="Q98" s="190"/>
      <c r="R98" s="190"/>
      <c r="S98" s="190"/>
      <c r="T98" s="190"/>
      <c r="U98" s="190"/>
      <c r="V98" s="190"/>
      <c r="W98" s="190"/>
      <c r="X98" s="190"/>
      <c r="Y98" s="190"/>
      <c r="Z98" s="190"/>
      <c r="AA98" s="190"/>
      <c r="AB98" s="190"/>
      <c r="AC98" s="190"/>
      <c r="AD98" s="190"/>
      <c r="AE98" s="190"/>
      <c r="AF98" s="190"/>
      <c r="AG98" s="190"/>
      <c r="AH98" s="190"/>
      <c r="AI98" s="190"/>
      <c r="AJ98" s="190"/>
      <c r="AK98" s="190"/>
      <c r="AL98" s="190"/>
      <c r="AM98" s="190"/>
      <c r="AN98" s="190"/>
      <c r="AO98" s="190"/>
      <c r="AP98" s="190"/>
      <c r="AQ98" s="190"/>
      <c r="AR98" s="190"/>
      <c r="AS98" s="190"/>
      <c r="AT98" s="190"/>
      <c r="AU98" s="190"/>
      <c r="AV98" s="190"/>
      <c r="AW98" s="190"/>
      <c r="AX98" s="190"/>
      <c r="AY98" s="190"/>
      <c r="AZ98" s="190"/>
      <c r="BA98" s="190"/>
      <c r="BB98" s="190"/>
      <c r="BC98" s="190"/>
      <c r="BD98" s="190"/>
      <c r="BE98" s="190"/>
      <c r="BF98" s="190"/>
      <c r="BG98" s="190"/>
      <c r="BH98" s="190"/>
      <c r="BI98" s="190"/>
      <c r="BJ98" s="190"/>
      <c r="BK98" s="190"/>
      <c r="BL98" s="190"/>
      <c r="BM98" s="190"/>
      <c r="BN98" s="191"/>
      <c r="BO98" s="192"/>
    </row>
    <row r="99" spans="2:67">
      <c r="B99" s="189" t="s">
        <v>178</v>
      </c>
      <c r="C99" s="190"/>
      <c r="D99" s="190"/>
      <c r="E99" s="190"/>
      <c r="F99" s="190"/>
      <c r="G99" s="190"/>
      <c r="H99" s="190"/>
      <c r="I99" s="190"/>
      <c r="J99" s="190"/>
      <c r="K99" s="190"/>
      <c r="L99" s="190"/>
      <c r="M99" s="190"/>
      <c r="N99" s="190"/>
      <c r="O99" s="190"/>
      <c r="P99" s="190"/>
      <c r="Q99" s="190"/>
      <c r="R99" s="190"/>
      <c r="S99" s="190"/>
      <c r="T99" s="190"/>
      <c r="U99" s="190"/>
      <c r="V99" s="190"/>
      <c r="W99" s="190"/>
      <c r="X99" s="190"/>
      <c r="Y99" s="190"/>
      <c r="Z99" s="190"/>
      <c r="AA99" s="190"/>
      <c r="AB99" s="190"/>
      <c r="AC99" s="190"/>
      <c r="AD99" s="190"/>
      <c r="AE99" s="190"/>
      <c r="AF99" s="190"/>
      <c r="AG99" s="190"/>
      <c r="AH99" s="190"/>
      <c r="AI99" s="190"/>
      <c r="AJ99" s="190"/>
      <c r="AK99" s="190"/>
      <c r="AL99" s="190"/>
      <c r="AM99" s="190"/>
      <c r="AN99" s="190"/>
      <c r="AO99" s="190"/>
      <c r="AP99" s="190"/>
      <c r="AQ99" s="190"/>
      <c r="AR99" s="190"/>
      <c r="AS99" s="190"/>
      <c r="AT99" s="190"/>
      <c r="AU99" s="190"/>
      <c r="AV99" s="190"/>
      <c r="AW99" s="190"/>
      <c r="AX99" s="190"/>
      <c r="AY99" s="190"/>
      <c r="AZ99" s="190"/>
      <c r="BA99" s="190"/>
      <c r="BB99" s="190"/>
      <c r="BC99" s="190"/>
      <c r="BD99" s="190"/>
      <c r="BE99" s="190"/>
      <c r="BF99" s="190"/>
      <c r="BG99" s="190"/>
      <c r="BH99" s="190"/>
      <c r="BI99" s="190"/>
      <c r="BJ99" s="190"/>
      <c r="BK99" s="190"/>
      <c r="BL99" s="190"/>
      <c r="BM99" s="190"/>
      <c r="BN99" s="191"/>
      <c r="BO99" s="192"/>
    </row>
    <row r="100" spans="2:67">
      <c r="B100" s="189" t="s">
        <v>179</v>
      </c>
      <c r="C100" s="190"/>
      <c r="D100" s="190"/>
      <c r="E100" s="190"/>
      <c r="F100" s="190"/>
      <c r="G100" s="190"/>
      <c r="H100" s="190"/>
      <c r="I100" s="190"/>
      <c r="J100" s="190"/>
      <c r="K100" s="190"/>
      <c r="L100" s="190"/>
      <c r="M100" s="190"/>
      <c r="N100" s="190"/>
      <c r="O100" s="190"/>
      <c r="P100" s="190"/>
      <c r="Q100" s="190"/>
      <c r="R100" s="190"/>
      <c r="S100" s="190"/>
      <c r="T100" s="190"/>
      <c r="U100" s="190"/>
      <c r="V100" s="190"/>
      <c r="W100" s="190"/>
      <c r="X100" s="190"/>
      <c r="Y100" s="190"/>
      <c r="Z100" s="190"/>
      <c r="AA100" s="190"/>
      <c r="AB100" s="190"/>
      <c r="AC100" s="190"/>
      <c r="AD100" s="190"/>
      <c r="AE100" s="190"/>
      <c r="AF100" s="190"/>
      <c r="AG100" s="190"/>
      <c r="AH100" s="190"/>
      <c r="AI100" s="190"/>
      <c r="AJ100" s="190"/>
      <c r="AK100" s="190"/>
      <c r="AL100" s="190"/>
      <c r="AM100" s="190"/>
      <c r="AN100" s="190"/>
      <c r="AO100" s="190"/>
      <c r="AP100" s="190"/>
      <c r="AQ100" s="190"/>
      <c r="AR100" s="190"/>
      <c r="AS100" s="190"/>
      <c r="AT100" s="190"/>
      <c r="AU100" s="190"/>
      <c r="AV100" s="190"/>
      <c r="AW100" s="190"/>
      <c r="AX100" s="190"/>
      <c r="AY100" s="190"/>
      <c r="AZ100" s="190"/>
      <c r="BA100" s="190"/>
      <c r="BB100" s="190"/>
      <c r="BC100" s="190"/>
      <c r="BD100" s="190"/>
      <c r="BE100" s="190"/>
      <c r="BF100" s="190"/>
      <c r="BG100" s="190"/>
      <c r="BH100" s="190"/>
      <c r="BI100" s="190"/>
      <c r="BJ100" s="190"/>
      <c r="BK100" s="190"/>
      <c r="BL100" s="190"/>
      <c r="BM100" s="190"/>
      <c r="BN100" s="191"/>
      <c r="BO100" s="192"/>
    </row>
    <row r="101" spans="2:67" ht="16" thickBot="1">
      <c r="B101" s="204" t="s">
        <v>180</v>
      </c>
      <c r="C101" s="205"/>
      <c r="D101" s="205"/>
      <c r="E101" s="205"/>
      <c r="F101" s="205"/>
      <c r="G101" s="205"/>
      <c r="H101" s="205"/>
      <c r="I101" s="205"/>
      <c r="J101" s="205"/>
      <c r="K101" s="205"/>
      <c r="L101" s="205"/>
      <c r="M101" s="205"/>
      <c r="N101" s="205"/>
      <c r="O101" s="205"/>
      <c r="P101" s="205"/>
      <c r="Q101" s="205"/>
      <c r="R101" s="205"/>
      <c r="S101" s="205"/>
      <c r="T101" s="205"/>
      <c r="U101" s="205"/>
      <c r="V101" s="205"/>
      <c r="W101" s="205"/>
      <c r="X101" s="205"/>
      <c r="Y101" s="205"/>
      <c r="Z101" s="205"/>
      <c r="AA101" s="205"/>
      <c r="AB101" s="205"/>
      <c r="AC101" s="205"/>
      <c r="AD101" s="205"/>
      <c r="AE101" s="205"/>
      <c r="AF101" s="205"/>
      <c r="AG101" s="205"/>
      <c r="AH101" s="205"/>
      <c r="AI101" s="205"/>
      <c r="AJ101" s="205"/>
      <c r="AK101" s="205"/>
      <c r="AL101" s="205"/>
      <c r="AM101" s="205"/>
      <c r="AN101" s="205"/>
      <c r="AO101" s="205"/>
      <c r="AP101" s="205"/>
      <c r="AQ101" s="205"/>
      <c r="AR101" s="205"/>
      <c r="AS101" s="205"/>
      <c r="AT101" s="205"/>
      <c r="AU101" s="205"/>
      <c r="AV101" s="205"/>
      <c r="AW101" s="205"/>
      <c r="AX101" s="205"/>
      <c r="AY101" s="205"/>
      <c r="AZ101" s="205"/>
      <c r="BA101" s="205"/>
      <c r="BB101" s="205"/>
      <c r="BC101" s="205"/>
      <c r="BD101" s="205"/>
      <c r="BE101" s="205"/>
      <c r="BF101" s="205"/>
      <c r="BG101" s="205"/>
      <c r="BH101" s="205"/>
      <c r="BI101" s="205"/>
      <c r="BJ101" s="205"/>
      <c r="BK101" s="205"/>
      <c r="BL101" s="205"/>
      <c r="BM101" s="205"/>
      <c r="BN101" s="206"/>
      <c r="BO101" s="207"/>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theme="6" tint="0.39997558519241921"/>
  </sheetPr>
  <dimension ref="B1:M18"/>
  <sheetViews>
    <sheetView workbookViewId="0"/>
  </sheetViews>
  <sheetFormatPr baseColWidth="10" defaultRowHeight="15" x14ac:dyDescent="0"/>
  <cols>
    <col min="1" max="1" width="10.83203125" style="1"/>
    <col min="2" max="2" width="21.6640625" style="1" customWidth="1"/>
    <col min="3" max="3" width="41.1640625" style="1" bestFit="1" customWidth="1"/>
    <col min="4" max="4" width="41.1640625" style="1" hidden="1" customWidth="1"/>
    <col min="5" max="5" width="52.33203125" style="1" bestFit="1" customWidth="1"/>
    <col min="6" max="19" width="14.1640625" style="1" customWidth="1"/>
    <col min="20" max="21" width="20.83203125" style="1" customWidth="1"/>
    <col min="22" max="16384" width="10.83203125" style="1"/>
  </cols>
  <sheetData>
    <row r="1" spans="2:13">
      <c r="E1" s="94"/>
    </row>
    <row r="2" spans="2:13" ht="20">
      <c r="B2" s="85" t="s">
        <v>205</v>
      </c>
      <c r="C2" s="8"/>
      <c r="E2" s="94"/>
    </row>
    <row r="3" spans="2:13">
      <c r="E3" s="94"/>
    </row>
    <row r="4" spans="2:13">
      <c r="B4" s="3" t="s">
        <v>83</v>
      </c>
      <c r="C4" s="4"/>
      <c r="D4" s="4"/>
      <c r="E4" s="287"/>
      <c r="F4" s="8"/>
      <c r="G4" s="8"/>
      <c r="H4" s="8"/>
      <c r="I4" s="8"/>
      <c r="J4" s="8"/>
      <c r="K4" s="8"/>
      <c r="L4" s="8"/>
      <c r="M4" s="8"/>
    </row>
    <row r="5" spans="2:13" ht="60" customHeight="1">
      <c r="B5" s="303" t="s">
        <v>308</v>
      </c>
      <c r="C5" s="304"/>
      <c r="D5" s="304"/>
      <c r="E5" s="287"/>
      <c r="F5" s="48"/>
      <c r="G5" s="48"/>
      <c r="H5" s="48"/>
      <c r="I5" s="48"/>
      <c r="J5" s="48"/>
      <c r="K5" s="48"/>
      <c r="L5" s="48"/>
      <c r="M5" s="48"/>
    </row>
    <row r="6" spans="2:13" ht="16" thickBot="1">
      <c r="B6" s="8"/>
      <c r="C6" s="8"/>
      <c r="D6" s="8"/>
      <c r="E6" s="94"/>
    </row>
    <row r="7" spans="2:13">
      <c r="B7" s="23" t="s">
        <v>283</v>
      </c>
      <c r="C7" s="41"/>
      <c r="D7" s="41"/>
      <c r="E7" s="262"/>
      <c r="F7" s="41"/>
      <c r="G7" s="24"/>
    </row>
    <row r="8" spans="2:13">
      <c r="B8" s="25"/>
      <c r="C8" s="8"/>
      <c r="D8" s="8"/>
      <c r="E8" s="242" t="s">
        <v>271</v>
      </c>
      <c r="F8" s="242" t="s">
        <v>272</v>
      </c>
      <c r="G8" s="26"/>
    </row>
    <row r="9" spans="2:13">
      <c r="B9" s="25"/>
      <c r="C9" s="8"/>
      <c r="D9" s="8"/>
      <c r="E9" s="242"/>
      <c r="F9" s="242" t="s">
        <v>273</v>
      </c>
      <c r="G9" s="26"/>
    </row>
    <row r="10" spans="2:13">
      <c r="B10" s="95" t="s">
        <v>284</v>
      </c>
      <c r="C10" s="96" t="s">
        <v>206</v>
      </c>
      <c r="D10" s="96"/>
      <c r="E10" s="222"/>
      <c r="F10" s="263"/>
      <c r="G10" s="264" t="s">
        <v>285</v>
      </c>
    </row>
    <row r="11" spans="2:13">
      <c r="B11" s="38" t="s">
        <v>286</v>
      </c>
      <c r="C11" s="273"/>
      <c r="D11" s="273"/>
      <c r="E11" s="273"/>
      <c r="F11" s="273"/>
      <c r="G11" s="274"/>
    </row>
    <row r="12" spans="2:13">
      <c r="B12" s="288"/>
      <c r="C12" s="289" t="s">
        <v>309</v>
      </c>
      <c r="D12" s="289"/>
      <c r="E12" s="289" t="s">
        <v>297</v>
      </c>
      <c r="F12" s="290"/>
      <c r="G12" s="291">
        <f>F12</f>
        <v>0</v>
      </c>
    </row>
    <row r="13" spans="2:13">
      <c r="B13" s="288"/>
      <c r="C13" s="289" t="s">
        <v>310</v>
      </c>
      <c r="D13" s="289"/>
      <c r="E13" s="289" t="s">
        <v>298</v>
      </c>
      <c r="F13" s="290"/>
      <c r="G13" s="291">
        <f>F13</f>
        <v>0</v>
      </c>
    </row>
    <row r="14" spans="2:13">
      <c r="B14" s="288"/>
      <c r="C14" s="289" t="s">
        <v>311</v>
      </c>
      <c r="D14" s="289"/>
      <c r="E14" s="289" t="s">
        <v>299</v>
      </c>
      <c r="F14" s="290"/>
      <c r="G14" s="291">
        <f>F14</f>
        <v>0</v>
      </c>
    </row>
    <row r="15" spans="2:13">
      <c r="B15" s="288"/>
      <c r="C15" s="289" t="s">
        <v>312</v>
      </c>
      <c r="D15" s="289"/>
      <c r="E15" s="289" t="s">
        <v>300</v>
      </c>
      <c r="F15" s="290"/>
      <c r="G15" s="291">
        <f>F15</f>
        <v>0</v>
      </c>
    </row>
    <row r="16" spans="2:13" ht="16" thickBot="1">
      <c r="B16" s="89"/>
      <c r="C16" s="90"/>
      <c r="D16" s="90"/>
      <c r="E16" s="265"/>
      <c r="F16" s="90"/>
      <c r="G16" s="91"/>
    </row>
    <row r="17" spans="5:5">
      <c r="E17" s="94"/>
    </row>
    <row r="18" spans="5:5">
      <c r="E18" s="94"/>
    </row>
  </sheetData>
  <mergeCells count="1">
    <mergeCell ref="B5:D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5" tint="0.39997558519241921"/>
  </sheetPr>
  <dimension ref="A1:Q32"/>
  <sheetViews>
    <sheetView workbookViewId="0"/>
  </sheetViews>
  <sheetFormatPr baseColWidth="10" defaultRowHeight="15" x14ac:dyDescent="0"/>
  <cols>
    <col min="1" max="1" width="10.83203125" style="1"/>
    <col min="2" max="2" width="21.6640625" style="1" customWidth="1"/>
    <col min="3" max="4" width="14.33203125" style="1" customWidth="1"/>
    <col min="5" max="5" width="14.33203125" style="94" customWidth="1"/>
    <col min="6" max="10" width="14.33203125" style="1" customWidth="1"/>
    <col min="11" max="16384" width="10.83203125" style="1"/>
  </cols>
  <sheetData>
    <row r="1" spans="1:17">
      <c r="B1" s="86"/>
      <c r="C1" s="86"/>
      <c r="D1" s="86"/>
      <c r="E1" s="86"/>
      <c r="F1" s="86"/>
      <c r="G1" s="86"/>
      <c r="H1" s="86"/>
      <c r="I1" s="86"/>
      <c r="J1" s="86"/>
      <c r="K1" s="86"/>
      <c r="L1" s="86"/>
      <c r="M1" s="86"/>
    </row>
    <row r="2" spans="1:17" ht="20">
      <c r="A2" s="86"/>
      <c r="B2" s="85" t="s">
        <v>209</v>
      </c>
      <c r="C2" s="8"/>
      <c r="D2" s="8"/>
      <c r="E2" s="8"/>
      <c r="F2" s="8"/>
      <c r="G2" s="86"/>
      <c r="H2" s="86"/>
      <c r="I2" s="86"/>
      <c r="J2" s="86"/>
      <c r="K2" s="86"/>
      <c r="L2" s="86"/>
      <c r="M2" s="86"/>
    </row>
    <row r="3" spans="1:17">
      <c r="A3" s="86"/>
      <c r="C3" s="8"/>
      <c r="D3" s="8"/>
      <c r="E3" s="8"/>
      <c r="F3" s="8"/>
      <c r="G3" s="86"/>
      <c r="H3" s="86"/>
      <c r="I3" s="86"/>
      <c r="J3" s="86"/>
      <c r="K3" s="86"/>
      <c r="L3" s="86"/>
      <c r="M3" s="86"/>
    </row>
    <row r="4" spans="1:17">
      <c r="A4" s="86"/>
      <c r="B4" s="3" t="s">
        <v>83</v>
      </c>
      <c r="C4" s="4"/>
      <c r="D4" s="4"/>
      <c r="E4" s="5"/>
      <c r="F4" s="86"/>
      <c r="G4" s="86"/>
      <c r="H4" s="86"/>
      <c r="I4" s="86"/>
      <c r="J4" s="86"/>
      <c r="K4" s="86"/>
      <c r="L4" s="86"/>
    </row>
    <row r="5" spans="1:17" ht="75" customHeight="1">
      <c r="A5" s="86"/>
      <c r="B5" s="305" t="s">
        <v>316</v>
      </c>
      <c r="C5" s="306"/>
      <c r="D5" s="306"/>
      <c r="E5" s="307"/>
      <c r="F5" s="86"/>
      <c r="G5" s="86"/>
      <c r="H5" s="86"/>
      <c r="I5" s="86"/>
      <c r="J5" s="86"/>
      <c r="K5" s="86"/>
      <c r="L5" s="86"/>
    </row>
    <row r="6" spans="1:17" ht="16" thickBot="1">
      <c r="A6" s="86"/>
      <c r="B6" s="86"/>
      <c r="C6" s="86"/>
      <c r="D6" s="86"/>
      <c r="E6" s="86"/>
      <c r="F6" s="86"/>
      <c r="G6" s="86"/>
      <c r="H6" s="86"/>
      <c r="I6" s="86"/>
      <c r="J6" s="86"/>
      <c r="K6" s="86"/>
      <c r="L6" s="86"/>
      <c r="M6" s="86"/>
    </row>
    <row r="7" spans="1:17">
      <c r="A7" s="86"/>
      <c r="B7" s="104" t="s">
        <v>209</v>
      </c>
      <c r="C7" s="105"/>
      <c r="D7" s="105"/>
      <c r="E7" s="106"/>
      <c r="F7" s="106"/>
      <c r="G7" s="106"/>
      <c r="H7" s="106"/>
      <c r="I7" s="106"/>
      <c r="J7" s="106"/>
      <c r="K7" s="113"/>
      <c r="L7" s="86"/>
      <c r="M7" s="86"/>
      <c r="N7" s="86"/>
    </row>
    <row r="8" spans="1:17">
      <c r="A8" s="86"/>
      <c r="B8" s="107"/>
      <c r="C8" s="108"/>
      <c r="D8" s="108"/>
      <c r="E8" s="108"/>
      <c r="F8" s="108"/>
      <c r="G8" s="108"/>
      <c r="H8" s="108"/>
      <c r="I8" s="108"/>
      <c r="J8" s="108"/>
      <c r="K8" s="115"/>
      <c r="L8" s="86"/>
      <c r="M8" s="86"/>
      <c r="N8" s="86"/>
    </row>
    <row r="9" spans="1:17" ht="30">
      <c r="A9" s="86"/>
      <c r="B9" s="119"/>
      <c r="C9" s="160" t="s">
        <v>222</v>
      </c>
      <c r="D9" s="160" t="s">
        <v>295</v>
      </c>
      <c r="E9" s="160" t="s">
        <v>223</v>
      </c>
      <c r="F9" s="160" t="s">
        <v>253</v>
      </c>
      <c r="G9" s="160" t="s">
        <v>255</v>
      </c>
      <c r="H9" s="160" t="s">
        <v>254</v>
      </c>
      <c r="I9" s="160" t="s">
        <v>224</v>
      </c>
      <c r="J9" s="160" t="s">
        <v>225</v>
      </c>
      <c r="K9" s="161" t="s">
        <v>226</v>
      </c>
      <c r="L9" s="86"/>
      <c r="M9" s="86"/>
      <c r="N9" s="86"/>
      <c r="O9" s="86"/>
      <c r="P9" s="86"/>
      <c r="Q9" s="86"/>
    </row>
    <row r="10" spans="1:17" ht="30">
      <c r="A10" s="86"/>
      <c r="B10" s="110" t="s">
        <v>281</v>
      </c>
      <c r="C10" s="175"/>
      <c r="D10" s="175"/>
      <c r="E10" s="175"/>
      <c r="F10" s="175"/>
      <c r="G10" s="175"/>
      <c r="H10" s="175"/>
      <c r="I10" s="175"/>
      <c r="J10" s="175"/>
      <c r="K10" s="174"/>
      <c r="L10" s="86"/>
      <c r="M10" s="86"/>
      <c r="N10" s="86"/>
      <c r="O10" s="86"/>
      <c r="P10" s="86"/>
      <c r="Q10" s="86"/>
    </row>
    <row r="11" spans="1:17" ht="30">
      <c r="A11" s="86"/>
      <c r="B11" s="109" t="s">
        <v>278</v>
      </c>
      <c r="C11" s="177">
        <f>'Fuel aggregation'!E15</f>
        <v>0</v>
      </c>
      <c r="D11" s="286" t="s">
        <v>296</v>
      </c>
      <c r="E11" s="177">
        <f>'Fuel aggregation'!G15</f>
        <v>0</v>
      </c>
      <c r="F11" s="177">
        <f>'Fuel aggregation'!H15</f>
        <v>0</v>
      </c>
      <c r="G11" s="177">
        <f>'Fuel aggregation'!I15</f>
        <v>0</v>
      </c>
      <c r="H11" s="177">
        <f>'Fuel aggregation'!J15</f>
        <v>0</v>
      </c>
      <c r="I11" s="177">
        <f>'Fuel aggregation'!K15</f>
        <v>0</v>
      </c>
      <c r="J11" s="177">
        <f>'Fuel aggregation'!L15</f>
        <v>0</v>
      </c>
      <c r="K11" s="257">
        <f>'Fuel aggregation'!M15</f>
        <v>0</v>
      </c>
      <c r="L11" s="86"/>
      <c r="M11" s="86"/>
      <c r="N11" s="86"/>
      <c r="O11" s="86"/>
      <c r="P11" s="86"/>
      <c r="Q11" s="86"/>
    </row>
    <row r="12" spans="1:17">
      <c r="A12" s="86"/>
      <c r="B12" s="232"/>
      <c r="C12" s="233"/>
      <c r="D12" s="258"/>
      <c r="E12" s="258"/>
      <c r="F12" s="233"/>
      <c r="G12" s="233"/>
      <c r="H12" s="233"/>
      <c r="I12" s="233"/>
      <c r="J12" s="233"/>
      <c r="K12" s="226"/>
      <c r="L12" s="86"/>
      <c r="M12" s="86"/>
      <c r="N12" s="86"/>
      <c r="O12" s="86"/>
      <c r="P12" s="86"/>
      <c r="Q12" s="86"/>
    </row>
    <row r="13" spans="1:17" ht="30">
      <c r="A13" s="86"/>
      <c r="B13" s="110" t="s">
        <v>282</v>
      </c>
      <c r="C13" s="178"/>
      <c r="D13" s="259"/>
      <c r="E13" s="259"/>
      <c r="F13" s="178"/>
      <c r="G13" s="178"/>
      <c r="H13" s="178"/>
      <c r="I13" s="178"/>
      <c r="J13" s="178"/>
      <c r="K13" s="173"/>
      <c r="L13" s="86"/>
      <c r="M13" s="86"/>
      <c r="N13" s="86"/>
      <c r="O13" s="86"/>
      <c r="P13" s="86"/>
      <c r="Q13" s="86"/>
    </row>
    <row r="14" spans="1:17" ht="30">
      <c r="A14" s="86"/>
      <c r="B14" s="260" t="s">
        <v>279</v>
      </c>
      <c r="C14" s="261">
        <f>'Fuel aggregation'!E19</f>
        <v>0</v>
      </c>
      <c r="D14" s="286" t="s">
        <v>296</v>
      </c>
      <c r="E14" s="177">
        <f>'Fuel aggregation'!G19</f>
        <v>0</v>
      </c>
      <c r="F14" s="177">
        <f>'Fuel aggregation'!H19</f>
        <v>0</v>
      </c>
      <c r="G14" s="177">
        <f>'Fuel aggregation'!I19</f>
        <v>0</v>
      </c>
      <c r="H14" s="177">
        <f>'Fuel aggregation'!J19</f>
        <v>0</v>
      </c>
      <c r="I14" s="177">
        <f>'Fuel aggregation'!K19</f>
        <v>0</v>
      </c>
      <c r="J14" s="177">
        <f>'Fuel aggregation'!L19</f>
        <v>0</v>
      </c>
      <c r="K14" s="257">
        <f>'Fuel aggregation'!M19</f>
        <v>0</v>
      </c>
      <c r="L14" s="86"/>
      <c r="M14" s="86"/>
      <c r="N14" s="86"/>
      <c r="O14" s="86"/>
      <c r="P14" s="86"/>
      <c r="Q14" s="86"/>
    </row>
    <row r="15" spans="1:17" ht="16" thickBot="1">
      <c r="A15" s="86"/>
      <c r="B15" s="118"/>
      <c r="C15" s="179"/>
      <c r="D15" s="179"/>
      <c r="E15" s="179"/>
      <c r="F15" s="179"/>
      <c r="G15" s="179"/>
      <c r="H15" s="179"/>
      <c r="I15" s="179"/>
      <c r="J15" s="179"/>
      <c r="K15" s="176"/>
      <c r="L15" s="86"/>
      <c r="M15" s="86"/>
      <c r="N15" s="86"/>
      <c r="O15" s="86"/>
      <c r="P15" s="86"/>
      <c r="Q15" s="86"/>
    </row>
    <row r="16" spans="1:17">
      <c r="A16" s="86"/>
      <c r="B16" s="86"/>
      <c r="C16" s="86"/>
      <c r="D16" s="86"/>
      <c r="E16" s="86"/>
      <c r="F16" s="86"/>
      <c r="G16" s="86"/>
      <c r="H16" s="86"/>
      <c r="I16" s="86"/>
      <c r="J16" s="86"/>
      <c r="K16" s="86"/>
      <c r="L16" s="86"/>
      <c r="M16" s="86"/>
      <c r="N16" s="86"/>
      <c r="O16" s="86"/>
      <c r="P16" s="86"/>
    </row>
    <row r="17" spans="1:16">
      <c r="A17" s="86"/>
      <c r="B17" s="86"/>
      <c r="C17" s="86"/>
      <c r="D17" s="86"/>
      <c r="E17" s="86"/>
      <c r="F17" s="86"/>
      <c r="G17" s="86"/>
      <c r="H17" s="86"/>
      <c r="I17" s="86"/>
      <c r="J17" s="86"/>
      <c r="K17" s="86"/>
      <c r="L17" s="86"/>
      <c r="M17" s="86"/>
      <c r="N17" s="86"/>
      <c r="O17" s="86"/>
      <c r="P17" s="86"/>
    </row>
    <row r="18" spans="1:16">
      <c r="A18" s="86"/>
      <c r="B18" s="86"/>
      <c r="C18" s="86"/>
      <c r="D18" s="86"/>
      <c r="E18" s="86"/>
      <c r="F18" s="86"/>
      <c r="G18" s="86"/>
      <c r="H18" s="86"/>
      <c r="I18" s="86"/>
      <c r="J18" s="86"/>
      <c r="K18" s="86"/>
      <c r="L18" s="86"/>
      <c r="M18" s="86"/>
      <c r="N18" s="86"/>
      <c r="O18" s="86"/>
      <c r="P18" s="86"/>
    </row>
    <row r="19" spans="1:16">
      <c r="A19" s="86"/>
      <c r="B19" s="86"/>
      <c r="C19" s="86"/>
      <c r="D19" s="86"/>
      <c r="E19" s="86"/>
      <c r="F19" s="86"/>
      <c r="G19" s="86"/>
      <c r="H19" s="86"/>
      <c r="I19" s="86"/>
      <c r="J19" s="86"/>
      <c r="K19" s="86"/>
      <c r="L19" s="86"/>
      <c r="M19" s="86"/>
      <c r="N19" s="86"/>
      <c r="O19" s="86"/>
      <c r="P19" s="86"/>
    </row>
    <row r="20" spans="1:16">
      <c r="A20" s="86"/>
      <c r="B20" s="86"/>
      <c r="C20" s="86"/>
      <c r="D20" s="86"/>
      <c r="E20" s="86"/>
      <c r="F20" s="86"/>
      <c r="G20" s="86"/>
      <c r="H20" s="86"/>
      <c r="I20" s="86"/>
      <c r="J20" s="86"/>
      <c r="K20" s="86"/>
      <c r="L20" s="86"/>
      <c r="M20" s="86"/>
      <c r="N20" s="86"/>
      <c r="O20" s="86"/>
      <c r="P20" s="86"/>
    </row>
    <row r="21" spans="1:16">
      <c r="A21" s="86"/>
      <c r="B21" s="86"/>
      <c r="C21" s="86"/>
      <c r="D21" s="86"/>
      <c r="E21" s="86"/>
      <c r="F21" s="86"/>
      <c r="G21" s="86"/>
      <c r="H21" s="86"/>
      <c r="I21" s="86"/>
      <c r="J21" s="86"/>
      <c r="K21" s="86"/>
      <c r="L21" s="86"/>
      <c r="M21" s="86"/>
      <c r="N21" s="86"/>
      <c r="O21" s="86"/>
      <c r="P21" s="86"/>
    </row>
    <row r="22" spans="1:16">
      <c r="A22" s="86"/>
      <c r="B22" s="86"/>
      <c r="C22" s="86"/>
      <c r="D22" s="86"/>
      <c r="E22" s="86"/>
      <c r="F22" s="86"/>
      <c r="G22" s="86"/>
      <c r="H22" s="86"/>
      <c r="I22" s="86"/>
      <c r="J22" s="86"/>
      <c r="K22" s="86"/>
      <c r="L22" s="86"/>
      <c r="M22" s="86"/>
      <c r="N22" s="86"/>
      <c r="O22" s="86"/>
      <c r="P22" s="86"/>
    </row>
    <row r="23" spans="1:16">
      <c r="A23" s="86"/>
      <c r="B23" s="86"/>
      <c r="C23" s="86"/>
      <c r="D23" s="86"/>
      <c r="E23" s="86"/>
      <c r="F23" s="86"/>
      <c r="G23" s="86"/>
      <c r="H23" s="86"/>
      <c r="I23" s="86"/>
      <c r="J23" s="86"/>
      <c r="K23" s="86"/>
      <c r="L23" s="86"/>
      <c r="M23" s="86"/>
      <c r="N23" s="86"/>
      <c r="O23" s="86"/>
      <c r="P23" s="86"/>
    </row>
    <row r="24" spans="1:16">
      <c r="A24" s="86"/>
      <c r="B24" s="86"/>
      <c r="C24" s="86"/>
      <c r="D24" s="86"/>
      <c r="E24" s="86"/>
      <c r="F24" s="86"/>
      <c r="G24" s="86"/>
      <c r="H24" s="86"/>
      <c r="I24" s="86"/>
      <c r="J24" s="86"/>
      <c r="K24" s="86"/>
      <c r="L24" s="86"/>
      <c r="M24" s="86"/>
      <c r="N24" s="86"/>
      <c r="O24" s="86"/>
      <c r="P24" s="86"/>
    </row>
    <row r="25" spans="1:16">
      <c r="D25" s="86"/>
      <c r="E25" s="86"/>
      <c r="F25" s="86"/>
      <c r="G25" s="86"/>
      <c r="H25" s="86"/>
      <c r="I25" s="86"/>
      <c r="J25" s="86"/>
      <c r="K25" s="86"/>
      <c r="L25" s="86"/>
      <c r="M25" s="86"/>
      <c r="N25" s="86"/>
      <c r="O25" s="86"/>
      <c r="P25" s="86"/>
    </row>
    <row r="26" spans="1:16">
      <c r="D26" s="86"/>
      <c r="E26" s="86"/>
      <c r="F26" s="86"/>
      <c r="G26" s="86"/>
      <c r="H26" s="86"/>
      <c r="I26" s="86"/>
      <c r="J26" s="86"/>
      <c r="K26" s="86"/>
      <c r="L26" s="86"/>
      <c r="M26" s="86"/>
      <c r="N26" s="86"/>
      <c r="O26" s="86"/>
      <c r="P26" s="86"/>
    </row>
    <row r="27" spans="1:16">
      <c r="D27" s="86"/>
      <c r="E27" s="86"/>
      <c r="F27" s="86"/>
      <c r="G27" s="86"/>
      <c r="H27" s="86"/>
      <c r="I27" s="86"/>
      <c r="J27" s="86"/>
      <c r="K27" s="86"/>
      <c r="L27" s="86"/>
      <c r="M27" s="86"/>
      <c r="N27" s="86"/>
      <c r="O27" s="86"/>
      <c r="P27" s="86"/>
    </row>
    <row r="28" spans="1:16">
      <c r="D28" s="86"/>
      <c r="E28" s="86"/>
      <c r="F28" s="86"/>
      <c r="G28" s="86"/>
      <c r="H28" s="86"/>
      <c r="I28" s="86"/>
      <c r="J28" s="86"/>
      <c r="K28" s="86"/>
      <c r="L28" s="86"/>
      <c r="M28" s="86"/>
      <c r="N28" s="86"/>
      <c r="O28" s="86"/>
      <c r="P28" s="86"/>
    </row>
    <row r="29" spans="1:16">
      <c r="D29" s="86"/>
      <c r="E29" s="86"/>
      <c r="F29" s="86"/>
      <c r="G29" s="86"/>
      <c r="H29" s="86"/>
      <c r="I29" s="86"/>
      <c r="J29" s="86"/>
      <c r="K29" s="86"/>
      <c r="L29" s="86"/>
      <c r="M29" s="86"/>
      <c r="N29" s="86"/>
      <c r="O29" s="86"/>
      <c r="P29" s="86"/>
    </row>
    <row r="30" spans="1:16">
      <c r="D30" s="86"/>
      <c r="E30" s="86"/>
      <c r="F30" s="86"/>
      <c r="G30" s="86"/>
      <c r="H30" s="86"/>
      <c r="I30" s="86"/>
      <c r="J30" s="86"/>
      <c r="K30" s="86"/>
      <c r="L30" s="86"/>
      <c r="M30" s="86"/>
      <c r="N30" s="86"/>
      <c r="O30" s="86"/>
      <c r="P30" s="86"/>
    </row>
    <row r="31" spans="1:16">
      <c r="D31" s="86"/>
      <c r="E31" s="86"/>
      <c r="F31" s="86"/>
      <c r="G31" s="86"/>
      <c r="H31" s="86"/>
      <c r="I31" s="86"/>
      <c r="J31" s="86"/>
      <c r="K31" s="86"/>
      <c r="L31" s="86"/>
      <c r="M31" s="86"/>
      <c r="N31" s="86"/>
      <c r="O31" s="86"/>
      <c r="P31" s="86"/>
    </row>
    <row r="32" spans="1:16">
      <c r="D32" s="86"/>
      <c r="E32" s="86"/>
      <c r="F32" s="86"/>
      <c r="G32" s="86"/>
      <c r="H32" s="86"/>
      <c r="I32" s="86"/>
      <c r="J32" s="86"/>
      <c r="K32" s="86"/>
      <c r="L32" s="86"/>
      <c r="M32" s="86"/>
      <c r="N32" s="86"/>
      <c r="O32" s="86"/>
      <c r="P32" s="86"/>
    </row>
  </sheetData>
  <mergeCells count="1">
    <mergeCell ref="B5:E5"/>
  </mergeCells>
  <conditionalFormatting sqref="C15:K15">
    <cfRule type="cellIs" dxfId="1" priority="1"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tabColor theme="8" tint="0.79998168889431442"/>
  </sheetPr>
  <dimension ref="B2:M20"/>
  <sheetViews>
    <sheetView workbookViewId="0"/>
  </sheetViews>
  <sheetFormatPr baseColWidth="10" defaultRowHeight="15" x14ac:dyDescent="0"/>
  <cols>
    <col min="1" max="1" width="10.83203125" style="86"/>
    <col min="2" max="2" width="25.83203125" style="86" customWidth="1"/>
    <col min="3" max="3" width="26.83203125" style="86" customWidth="1"/>
    <col min="4" max="4" width="2.83203125" style="86" customWidth="1"/>
    <col min="5" max="12" width="15.83203125" style="86" customWidth="1"/>
    <col min="13" max="16384" width="10.83203125" style="86"/>
  </cols>
  <sheetData>
    <row r="2" spans="2:13" ht="20">
      <c r="B2" s="85" t="s">
        <v>201</v>
      </c>
      <c r="C2" s="85"/>
      <c r="D2" s="85"/>
      <c r="E2" s="8"/>
      <c r="F2" s="8"/>
      <c r="G2" s="8"/>
      <c r="H2" s="8"/>
    </row>
    <row r="3" spans="2:13">
      <c r="B3" s="1"/>
      <c r="C3" s="1"/>
      <c r="D3" s="1"/>
      <c r="E3" s="8"/>
      <c r="F3" s="8"/>
      <c r="G3" s="8"/>
      <c r="H3" s="8"/>
    </row>
    <row r="4" spans="2:13">
      <c r="B4" s="3" t="s">
        <v>83</v>
      </c>
      <c r="C4" s="13"/>
      <c r="D4" s="13"/>
      <c r="E4" s="4"/>
      <c r="F4" s="4"/>
      <c r="G4" s="5"/>
      <c r="H4" s="8"/>
    </row>
    <row r="5" spans="2:13" ht="75" customHeight="1">
      <c r="B5" s="308" t="s">
        <v>317</v>
      </c>
      <c r="C5" s="309"/>
      <c r="D5" s="309"/>
      <c r="E5" s="309"/>
      <c r="F5" s="309"/>
      <c r="G5" s="310"/>
      <c r="H5" s="8"/>
    </row>
    <row r="6" spans="2:13" ht="16" thickBot="1"/>
    <row r="7" spans="2:13">
      <c r="B7" s="143" t="s">
        <v>210</v>
      </c>
      <c r="C7" s="111"/>
      <c r="D7" s="144"/>
      <c r="E7" s="111"/>
      <c r="F7" s="111"/>
      <c r="G7" s="112"/>
      <c r="H7" s="112"/>
      <c r="I7" s="112"/>
      <c r="J7" s="112"/>
      <c r="K7" s="112"/>
      <c r="L7" s="112"/>
      <c r="M7" s="113"/>
    </row>
    <row r="8" spans="2:13">
      <c r="B8" s="136"/>
      <c r="C8" s="114"/>
      <c r="D8" s="145"/>
      <c r="E8" s="114"/>
      <c r="F8" s="114"/>
      <c r="G8" s="114"/>
      <c r="H8" s="114"/>
      <c r="I8" s="114"/>
      <c r="J8" s="114"/>
      <c r="K8" s="114"/>
      <c r="L8" s="114"/>
      <c r="M8" s="115"/>
    </row>
    <row r="9" spans="2:13">
      <c r="B9" s="137" t="s">
        <v>263</v>
      </c>
      <c r="C9" s="227"/>
      <c r="D9" s="146"/>
      <c r="E9" s="116" t="s">
        <v>222</v>
      </c>
      <c r="F9" s="116" t="s">
        <v>295</v>
      </c>
      <c r="G9" s="116" t="s">
        <v>223</v>
      </c>
      <c r="H9" s="116" t="s">
        <v>253</v>
      </c>
      <c r="I9" s="116" t="s">
        <v>255</v>
      </c>
      <c r="J9" s="116" t="s">
        <v>254</v>
      </c>
      <c r="K9" s="116" t="s">
        <v>224</v>
      </c>
      <c r="L9" s="116" t="s">
        <v>225</v>
      </c>
      <c r="M9" s="134" t="s">
        <v>226</v>
      </c>
    </row>
    <row r="10" spans="2:13">
      <c r="B10" s="138" t="s">
        <v>204</v>
      </c>
      <c r="C10" s="228"/>
      <c r="D10" s="147"/>
      <c r="E10" s="117"/>
      <c r="F10" s="117"/>
      <c r="G10" s="117"/>
      <c r="H10" s="117"/>
      <c r="I10" s="117"/>
      <c r="J10" s="117"/>
      <c r="K10" s="117"/>
      <c r="L10" s="117"/>
      <c r="M10" s="135"/>
    </row>
    <row r="11" spans="2:13">
      <c r="B11" s="139"/>
      <c r="C11" s="254" t="s">
        <v>126</v>
      </c>
      <c r="D11" s="148"/>
      <c r="E11" s="170">
        <f>SUM('Corrected energy balance step 2'!C34:N34,'Corrected energy balance step 2'!S34)</f>
        <v>0</v>
      </c>
      <c r="F11" s="283" t="s">
        <v>296</v>
      </c>
      <c r="G11" s="170">
        <f>SUM('Corrected energy balance step 2'!P34:R34)</f>
        <v>0</v>
      </c>
      <c r="H11" s="170">
        <f>SUM('Corrected energy balance step 2'!T34,'Corrected energy balance step 2'!AV34)</f>
        <v>0</v>
      </c>
      <c r="I11" s="170">
        <f>SUM('Corrected energy balance step 2'!U34:AQ34)</f>
        <v>0</v>
      </c>
      <c r="J11" s="170">
        <f>SUM('Corrected energy balance step 2'!AU34,'Corrected energy balance step 2'!AZ34)</f>
        <v>0</v>
      </c>
      <c r="K11" s="170">
        <f>'Corrected energy balance step 2'!BM34</f>
        <v>0</v>
      </c>
      <c r="L11" s="170">
        <f>'Corrected energy balance step 2'!BL34</f>
        <v>0</v>
      </c>
      <c r="M11" s="171">
        <f>SUM('Corrected energy balance step 2'!O34,'Corrected energy balance step 2'!U34,'Corrected energy balance step 2'!AT34,'Corrected energy balance step 2'!AW34:AY34,'Corrected energy balance step 2'!BA34,'Corrected energy balance step 2'!BB34:BK34)</f>
        <v>0</v>
      </c>
    </row>
    <row r="12" spans="2:13">
      <c r="B12" s="223"/>
      <c r="C12" s="229"/>
      <c r="D12" s="224"/>
      <c r="E12" s="225"/>
      <c r="F12" s="284"/>
      <c r="G12" s="225"/>
      <c r="H12" s="225"/>
      <c r="I12" s="225"/>
      <c r="J12" s="225"/>
      <c r="K12" s="225"/>
      <c r="L12" s="225"/>
      <c r="M12" s="226"/>
    </row>
    <row r="13" spans="2:13" ht="30">
      <c r="B13" s="140" t="s">
        <v>281</v>
      </c>
      <c r="C13" s="230"/>
      <c r="D13" s="149"/>
      <c r="E13" s="172"/>
      <c r="F13" s="285"/>
      <c r="G13" s="172"/>
      <c r="H13" s="172"/>
      <c r="I13" s="172"/>
      <c r="J13" s="172"/>
      <c r="K13" s="172"/>
      <c r="L13" s="172"/>
      <c r="M13" s="173"/>
    </row>
    <row r="14" spans="2:13">
      <c r="B14" s="139"/>
      <c r="C14" s="254" t="s">
        <v>25</v>
      </c>
      <c r="D14" s="148"/>
      <c r="E14" s="170">
        <f>SUM('Corrected energy balance step 2'!C60:N60,'Corrected energy balance step 2'!S60)</f>
        <v>0</v>
      </c>
      <c r="F14" s="283" t="s">
        <v>296</v>
      </c>
      <c r="G14" s="170">
        <f>SUM('Corrected energy balance step 2'!P60:R60)</f>
        <v>0</v>
      </c>
      <c r="H14" s="170">
        <f>SUM('Corrected energy balance step 2'!T60,'Corrected energy balance step 2'!AV60)</f>
        <v>0</v>
      </c>
      <c r="I14" s="170">
        <f>SUM('Corrected energy balance step 2'!U60:AQ60)</f>
        <v>0</v>
      </c>
      <c r="J14" s="170">
        <f>SUM('Corrected energy balance step 2'!AU60,'Corrected energy balance step 2'!AZ60)</f>
        <v>0</v>
      </c>
      <c r="K14" s="170">
        <f>'Corrected energy balance step 2'!BM60</f>
        <v>0</v>
      </c>
      <c r="L14" s="170">
        <f>'Corrected energy balance step 2'!BL60</f>
        <v>0</v>
      </c>
      <c r="M14" s="171">
        <f>SUM('Corrected energy balance step 2'!O60,'Corrected energy balance step 2'!U60,'Corrected energy balance step 2'!AT60,'Corrected energy balance step 2'!AW60:AY60,'Corrected energy balance step 2'!BA60,'Corrected energy balance step 2'!BB60:BK60)</f>
        <v>0</v>
      </c>
    </row>
    <row r="15" spans="2:13">
      <c r="B15" s="141"/>
      <c r="C15" s="255" t="s">
        <v>142</v>
      </c>
      <c r="D15" s="150"/>
      <c r="E15" s="170">
        <f>SUM('Corrected energy balance step 2'!C62:N62,'Corrected energy balance step 2'!S62)</f>
        <v>0</v>
      </c>
      <c r="F15" s="283" t="s">
        <v>296</v>
      </c>
      <c r="G15" s="170">
        <f>SUM('Corrected energy balance step 2'!P62:R62)</f>
        <v>0</v>
      </c>
      <c r="H15" s="170">
        <f>SUM('Corrected energy balance step 2'!T62,'Corrected energy balance step 2'!AV62)</f>
        <v>0</v>
      </c>
      <c r="I15" s="170">
        <f>SUM('Corrected energy balance step 2'!U62:AQ62)</f>
        <v>0</v>
      </c>
      <c r="J15" s="170">
        <f>SUM('Corrected energy balance step 2'!AU62,'Corrected energy balance step 2'!AZ62)</f>
        <v>0</v>
      </c>
      <c r="K15" s="170">
        <f>'Corrected energy balance step 2'!BM62</f>
        <v>0</v>
      </c>
      <c r="L15" s="170">
        <f>'Corrected energy balance step 2'!BL62</f>
        <v>0</v>
      </c>
      <c r="M15" s="171">
        <f>SUM('Corrected energy balance step 2'!O62,'Corrected energy balance step 2'!U62,'Corrected energy balance step 2'!AT62,'Corrected energy balance step 2'!AW62:AY62,'Corrected energy balance step 2'!BA62,'Corrected energy balance step 2'!BB62:BK62)</f>
        <v>0</v>
      </c>
    </row>
    <row r="16" spans="2:13">
      <c r="B16" s="223"/>
      <c r="C16" s="229"/>
      <c r="D16" s="224"/>
      <c r="E16" s="225"/>
      <c r="F16" s="284"/>
      <c r="G16" s="225"/>
      <c r="H16" s="225"/>
      <c r="I16" s="225"/>
      <c r="J16" s="225"/>
      <c r="K16" s="225"/>
      <c r="L16" s="225"/>
      <c r="M16" s="226"/>
    </row>
    <row r="17" spans="2:13" ht="30">
      <c r="B17" s="140" t="s">
        <v>282</v>
      </c>
      <c r="C17" s="230"/>
      <c r="D17" s="149"/>
      <c r="E17" s="172"/>
      <c r="F17" s="285"/>
      <c r="G17" s="172"/>
      <c r="H17" s="172"/>
      <c r="I17" s="172"/>
      <c r="J17" s="172"/>
      <c r="K17" s="172"/>
      <c r="L17" s="172"/>
      <c r="M17" s="173"/>
    </row>
    <row r="18" spans="2:13">
      <c r="B18" s="139"/>
      <c r="C18" s="254" t="s">
        <v>218</v>
      </c>
      <c r="D18" s="148"/>
      <c r="E18" s="170">
        <f>SUM('Corrected energy balance step 2'!C88:N88,'Corrected energy balance step 2'!S88)</f>
        <v>0</v>
      </c>
      <c r="F18" s="283" t="s">
        <v>296</v>
      </c>
      <c r="G18" s="170">
        <f>SUM('Corrected energy balance step 2'!P88:R88)</f>
        <v>0</v>
      </c>
      <c r="H18" s="170">
        <f>SUM('Corrected energy balance step 2'!T88,'Corrected energy balance step 2'!AV88)</f>
        <v>0</v>
      </c>
      <c r="I18" s="170">
        <f>SUM('Corrected energy balance step 2'!U88:AQ88)</f>
        <v>0</v>
      </c>
      <c r="J18" s="170">
        <f>SUM('Corrected energy balance step 2'!AU88,'Corrected energy balance step 2'!AZ88)</f>
        <v>0</v>
      </c>
      <c r="K18" s="170">
        <f>'Corrected energy balance step 2'!BM88</f>
        <v>0</v>
      </c>
      <c r="L18" s="170">
        <f>'Corrected energy balance step 2'!BL88</f>
        <v>0</v>
      </c>
      <c r="M18" s="171">
        <f>SUM('Corrected energy balance step 2'!O88,'Corrected energy balance step 2'!U88,'Corrected energy balance step 2'!AT88,'Corrected energy balance step 2'!AW88:AY88,'Corrected energy balance step 2'!BA88,'Corrected energy balance step 2'!BB88:BK88)</f>
        <v>0</v>
      </c>
    </row>
    <row r="19" spans="2:13">
      <c r="B19" s="139"/>
      <c r="C19" s="256" t="s">
        <v>277</v>
      </c>
      <c r="D19" s="148"/>
      <c r="E19" s="170">
        <f>SUM('Corrected energy balance step 2'!C89:N89,'Corrected energy balance step 2'!S89)</f>
        <v>0</v>
      </c>
      <c r="F19" s="283" t="s">
        <v>296</v>
      </c>
      <c r="G19" s="170">
        <f>SUM('Corrected energy balance step 2'!P89:R89)</f>
        <v>0</v>
      </c>
      <c r="H19" s="170">
        <f>SUM('Corrected energy balance step 2'!T89,'Corrected energy balance step 2'!AV89)</f>
        <v>0</v>
      </c>
      <c r="I19" s="170">
        <f>SUM('Corrected energy balance step 2'!U89:AQ89)</f>
        <v>0</v>
      </c>
      <c r="J19" s="170">
        <f>SUM('Corrected energy balance step 2'!AU89,'Corrected energy balance step 2'!AZ89)</f>
        <v>0</v>
      </c>
      <c r="K19" s="170">
        <f>'Corrected energy balance step 2'!BM89</f>
        <v>0</v>
      </c>
      <c r="L19" s="170">
        <f>'Corrected energy balance step 2'!BL89</f>
        <v>0</v>
      </c>
      <c r="M19" s="171">
        <f>SUM('Corrected energy balance step 2'!O89,'Corrected energy balance step 2'!U89,'Corrected energy balance step 2'!AT89,'Corrected energy balance step 2'!AW89:AY89,'Corrected energy balance step 2'!BA89,'Corrected energy balance step 2'!BB89:BK89)</f>
        <v>0</v>
      </c>
    </row>
    <row r="20" spans="2:13" ht="16" thickBot="1">
      <c r="B20" s="142"/>
      <c r="C20" s="231"/>
      <c r="D20" s="151"/>
      <c r="E20" s="102"/>
      <c r="F20" s="102"/>
      <c r="G20" s="102"/>
      <c r="H20" s="102"/>
      <c r="I20" s="102"/>
      <c r="J20" s="102"/>
      <c r="K20" s="102"/>
      <c r="L20" s="102"/>
      <c r="M20" s="103"/>
    </row>
  </sheetData>
  <mergeCells count="1">
    <mergeCell ref="B5:G5"/>
  </mergeCells>
  <conditionalFormatting sqref="E20:M20">
    <cfRule type="cellIs" dxfId="0" priority="1" operator="greater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theme="7" tint="0.39997558519241921"/>
  </sheetPr>
  <dimension ref="A1:J6"/>
  <sheetViews>
    <sheetView tabSelected="1" workbookViewId="0"/>
  </sheetViews>
  <sheetFormatPr baseColWidth="10" defaultRowHeight="15" x14ac:dyDescent="0"/>
  <cols>
    <col min="1" max="10" width="11.6640625" style="292" customWidth="1"/>
    <col min="11" max="11" width="11.1640625" bestFit="1" customWidth="1"/>
  </cols>
  <sheetData>
    <row r="1" spans="1:10">
      <c r="A1" s="292" t="s">
        <v>246</v>
      </c>
    </row>
    <row r="2" spans="1:10">
      <c r="B2" s="292" t="str">
        <f>'Final demand'!C9</f>
        <v>Coal (TJ)</v>
      </c>
      <c r="C2" s="292" t="str">
        <f>'Final demand'!D9</f>
        <v>Cokes (TJ)</v>
      </c>
      <c r="D2" s="292" t="str">
        <f>'Final demand'!E9</f>
        <v>Coal gas (TJ)</v>
      </c>
      <c r="E2" s="292" t="str">
        <f>'Final demand'!F9</f>
        <v>Network gas (TJ)</v>
      </c>
      <c r="F2" s="292" t="str">
        <f>'Final demand'!G9</f>
        <v>Crude oil (TJ)</v>
      </c>
      <c r="G2" s="292" t="str">
        <f>'Final demand'!H9</f>
        <v>Wood pellets (TJ)</v>
      </c>
      <c r="H2" s="292" t="str">
        <f>'Final demand'!I9</f>
        <v>Heat (TJ)</v>
      </c>
      <c r="I2" s="292" t="str">
        <f>'Final demand'!J9</f>
        <v>Electricity (TJ)</v>
      </c>
      <c r="J2" s="292" t="str">
        <f>'Final demand'!K9</f>
        <v>Other (TJ)</v>
      </c>
    </row>
    <row r="3" spans="1:10">
      <c r="A3" s="294" t="str">
        <f>'Final demand'!B10</f>
        <v>Total energetic final consumption</v>
      </c>
    </row>
    <row r="4" spans="1:10">
      <c r="A4" s="294" t="str">
        <f>'Final demand'!B11</f>
        <v>Chemical and petrochemical industry</v>
      </c>
      <c r="B4" s="292">
        <f>'Final demand'!C11</f>
        <v>0</v>
      </c>
      <c r="C4" s="293" t="str">
        <f>'Final demand'!D11</f>
        <v>-</v>
      </c>
      <c r="D4" s="292">
        <f>'Final demand'!E11</f>
        <v>0</v>
      </c>
      <c r="E4" s="292">
        <f>'Final demand'!F11</f>
        <v>0</v>
      </c>
      <c r="F4" s="292">
        <f>'Final demand'!G11</f>
        <v>0</v>
      </c>
      <c r="G4" s="292">
        <f>'Final demand'!H11</f>
        <v>0</v>
      </c>
      <c r="H4" s="292">
        <f>'Final demand'!I11</f>
        <v>0</v>
      </c>
      <c r="I4" s="292">
        <f>'Final demand'!J11</f>
        <v>0</v>
      </c>
      <c r="J4" s="292">
        <f>'Final demand'!K11</f>
        <v>0</v>
      </c>
    </row>
    <row r="5" spans="1:10">
      <c r="A5" s="294" t="str">
        <f>'Final demand'!B13</f>
        <v>Total non-energetic final consumption</v>
      </c>
    </row>
    <row r="6" spans="1:10">
      <c r="A6" s="294" t="str">
        <f>'Final demand'!B14</f>
        <v>Feedstock use in petrochemical industry</v>
      </c>
      <c r="B6" s="292">
        <f>'Final demand'!C14</f>
        <v>0</v>
      </c>
      <c r="C6" s="293" t="str">
        <f>'Final demand'!D14</f>
        <v>-</v>
      </c>
      <c r="D6" s="292">
        <f>'Final demand'!E14</f>
        <v>0</v>
      </c>
      <c r="E6" s="292">
        <f>'Final demand'!F14</f>
        <v>0</v>
      </c>
      <c r="F6" s="292">
        <f>'Final demand'!G14</f>
        <v>0</v>
      </c>
      <c r="G6" s="292">
        <f>'Final demand'!H14</f>
        <v>0</v>
      </c>
      <c r="H6" s="292">
        <f>'Final demand'!I14</f>
        <v>0</v>
      </c>
      <c r="I6" s="292">
        <f>'Final demand'!J14</f>
        <v>0</v>
      </c>
      <c r="J6" s="292">
        <f>'Final demand'!K14</f>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 Sheet</vt:lpstr>
      <vt:lpstr>Changelog</vt:lpstr>
      <vt:lpstr>Contents</vt:lpstr>
      <vt:lpstr>Introduction</vt:lpstr>
      <vt:lpstr>Dataflow</vt:lpstr>
      <vt:lpstr>Assumptions</vt:lpstr>
      <vt:lpstr>Dashboard</vt:lpstr>
      <vt:lpstr>Corrected energy balance step 2</vt:lpstr>
      <vt:lpstr>technical_specs</vt:lpstr>
      <vt:lpstr>Final demand</vt:lpstr>
      <vt:lpstr>Fuel aggregation</vt:lpstr>
      <vt:lpstr>csv_export_to_industry_analysis</vt:lpstr>
    </vt:vector>
  </TitlesOfParts>
  <Manager/>
  <Company>Quintel Intelligence</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Wouter Terlouw</dc:creator>
  <cp:keywords/>
  <dc:description/>
  <cp:lastModifiedBy>Wouter Terlouw</cp:lastModifiedBy>
  <cp:lastPrinted>2013-07-12T12:54:24Z</cp:lastPrinted>
  <dcterms:created xsi:type="dcterms:W3CDTF">2013-06-25T11:11:29Z</dcterms:created>
  <dcterms:modified xsi:type="dcterms:W3CDTF">2013-12-10T10:14:50Z</dcterms:modified>
  <cp:category/>
</cp:coreProperties>
</file>