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19200" yWindow="-20" windowWidth="19200" windowHeight="23460" tabRatio="762" activeTab="3"/>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7" i="13" l="1"/>
  <c r="F195" i="16"/>
  <c r="E168" i="16"/>
  <c r="I12" i="13"/>
  <c r="G12" i="13"/>
  <c r="I11" i="13"/>
  <c r="I8" i="13"/>
  <c r="G11" i="13"/>
  <c r="H33" i="16"/>
  <c r="H36" i="16"/>
  <c r="H31" i="16"/>
  <c r="H37" i="16"/>
  <c r="H27" i="16"/>
  <c r="H28" i="16"/>
  <c r="H39" i="16"/>
  <c r="K10" i="13"/>
  <c r="G7" i="13"/>
  <c r="E11" i="12"/>
  <c r="G8" i="13"/>
  <c r="H541" i="16"/>
  <c r="H606" i="16"/>
  <c r="H605" i="16"/>
  <c r="H602" i="16"/>
  <c r="H597" i="16"/>
  <c r="H586" i="16"/>
  <c r="H135" i="16"/>
  <c r="H35" i="16"/>
  <c r="H132" i="16"/>
  <c r="H133" i="16"/>
  <c r="H144" i="16"/>
  <c r="H143" i="16"/>
  <c r="H145" i="16"/>
  <c r="H146" i="16"/>
  <c r="N47" i="16"/>
  <c r="E13" i="12"/>
  <c r="E12" i="12"/>
  <c r="G10" i="13"/>
  <c r="E14" i="12"/>
  <c r="E10" i="12"/>
</calcChain>
</file>

<file path=xl/sharedStrings.xml><?xml version="1.0" encoding="utf-8"?>
<sst xmlns="http://schemas.openxmlformats.org/spreadsheetml/2006/main" count="286" uniqueCount="178">
  <si>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</si>
  <si>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</si>
  <si>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</si>
  <si>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</si>
  <si>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</si>
  <si>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</si>
  <si>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</si>
  <si>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</si>
  <si>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</si>
  <si>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</si>
  <si>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</si>
  <si>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</si>
  <si>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</si>
  <si>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</si>
  <si>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</si>
  <si>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</si>
  <si>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</si>
  <si>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</si>
  <si>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</si>
  <si>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</si>
  <si>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</si>
  <si>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</si>
  <si>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</si>
  <si>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</si>
  <si>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</si>
  <si>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</si>
  <si>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</si>
  <si>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</si>
  <si>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</si>
  <si>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</si>
  <si>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</si>
  <si>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</si>
  <si>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</si>
  <si>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</si>
  <si>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</si>
  <si>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</si>
  <si>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</si>
  <si>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</si>
  <si>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typical_production_per_km2</t>
  </si>
  <si>
    <t>Whether or not this carrier is renewable</t>
  </si>
  <si>
    <t>Quintel assumption</t>
  </si>
  <si>
    <t>Quintel definition</t>
  </si>
  <si>
    <t>This is a definition</t>
  </si>
  <si>
    <t>kg/MJ</t>
  </si>
  <si>
    <t>CE Delft</t>
  </si>
  <si>
    <t>energy content</t>
  </si>
  <si>
    <t>MJ/kg</t>
  </si>
  <si>
    <t>EUR/MJ</t>
  </si>
  <si>
    <t>Carrier (gobal properties)</t>
  </si>
  <si>
    <t>MJ/km2</t>
  </si>
  <si>
    <t>Source 4</t>
  </si>
  <si>
    <t>Page</t>
  </si>
  <si>
    <r>
      <t>kg/m</t>
    </r>
    <r>
      <rPr>
        <vertAlign val="superscript"/>
        <sz val="10"/>
        <rFont val="Arial"/>
        <family val="2"/>
      </rPr>
      <t>3</t>
    </r>
  </si>
  <si>
    <t>Density</t>
  </si>
  <si>
    <t>MJ/KG</t>
  </si>
  <si>
    <t>LHV</t>
  </si>
  <si>
    <r>
      <t>kg/dm</t>
    </r>
    <r>
      <rPr>
        <vertAlign val="superscript"/>
        <sz val="10"/>
        <rFont val="Arial"/>
        <family val="2"/>
      </rPr>
      <t>3</t>
    </r>
  </si>
  <si>
    <t>transform to kg/Liter</t>
  </si>
  <si>
    <t>MJ/L</t>
  </si>
  <si>
    <t>Borjesson_2010_Agricultural crop-based biofuels.pdf</t>
  </si>
  <si>
    <t>NW Europe</t>
  </si>
  <si>
    <t xml:space="preserve"> </t>
  </si>
  <si>
    <t>GJ/ha/yr</t>
  </si>
  <si>
    <t>MJ/ha/yr</t>
  </si>
  <si>
    <t>MJ/km2/yr</t>
  </si>
  <si>
    <t>GJ/km2</t>
  </si>
  <si>
    <t>CE Delft_201104_Kansen voor groen gas-concurrentie groen gas met andere biomassa opties</t>
  </si>
  <si>
    <t>p12</t>
  </si>
  <si>
    <t>Covergisting</t>
  </si>
  <si>
    <t>Verhouding 50/50 co-substraat en mest</t>
  </si>
  <si>
    <t>p22</t>
  </si>
  <si>
    <t>Gehalte o.s. snijmaïs</t>
  </si>
  <si>
    <t>Percentage o.s. in d.s.</t>
  </si>
  <si>
    <t>Opbrengst snijmaïs per ha</t>
  </si>
  <si>
    <t>ton / ha</t>
  </si>
  <si>
    <t>Opbrengst snijmaïs per ha (droge stof)</t>
  </si>
  <si>
    <t>ton ds/ha</t>
  </si>
  <si>
    <t>Opbrengst snijmaïs per ha organische stof)</t>
  </si>
  <si>
    <t>ton os/ha</t>
  </si>
  <si>
    <t>Opbrengst biogas / ton o.s.</t>
  </si>
  <si>
    <t>m3/ton</t>
  </si>
  <si>
    <t>Methaan in biogas</t>
  </si>
  <si>
    <t>Opbrengst methaan / ton o.s.</t>
  </si>
  <si>
    <t>HHV methaan</t>
  </si>
  <si>
    <t>dichtheid methaan</t>
  </si>
  <si>
    <t>kg/L</t>
  </si>
  <si>
    <t>MJ/m3</t>
  </si>
  <si>
    <t>GJ/ton</t>
  </si>
  <si>
    <t>p. 26</t>
  </si>
  <si>
    <t>Rendement biogasproductie</t>
  </si>
  <si>
    <t>%</t>
  </si>
  <si>
    <t>W-vraag bij biogas productie</t>
  </si>
  <si>
    <t>Verliezen bij biogas productie</t>
  </si>
  <si>
    <t>E-gebruik voor biogas productie</t>
  </si>
  <si>
    <t>N.B: aanname: e-verbruik in buitenland is voor buitenlandse conto en in NL wordt het meegenomen in de opwerkingsstap als E-gebruik zonder impact op areaal.</t>
  </si>
  <si>
    <t>Rendement opwerking naar groen gas</t>
  </si>
  <si>
    <t>Verlies bij opwerking naar groengas</t>
  </si>
  <si>
    <t>E-gebruik voor opwerking naar groengas</t>
  </si>
  <si>
    <t>E-gebruik voor compressie &amp;  injectie groengas</t>
  </si>
  <si>
    <t>EUR/GJ</t>
  </si>
  <si>
    <t>Energieopbrengst van snijmaïs</t>
  </si>
  <si>
    <t>Calculated as follows:</t>
  </si>
  <si>
    <t>km2 landbouwareaal</t>
  </si>
  <si>
    <t>GJ mais per km2</t>
  </si>
  <si>
    <t>GJ biogas</t>
  </si>
  <si>
    <t>GJ maïs input</t>
  </si>
  <si>
    <t>Prijs van mais</t>
  </si>
  <si>
    <t>p21</t>
  </si>
  <si>
    <t>EUR/ton</t>
  </si>
  <si>
    <t>aanname ton ds</t>
  </si>
  <si>
    <t>Opbrengst co-product</t>
  </si>
  <si>
    <t>ton ds/km2</t>
  </si>
  <si>
    <t>energieinhoud</t>
  </si>
  <si>
    <t>GJ/ton ds</t>
  </si>
  <si>
    <t>Prijs van mais per GJ:</t>
  </si>
  <si>
    <t>ton os/km2</t>
  </si>
  <si>
    <t>Opbrengst snijmaïs per km2 organische stof)</t>
  </si>
  <si>
    <t>CE Delft_201006_Rijden en varen op gas - Kosten en milieueffecten van aardgas en groen gas in transport</t>
  </si>
  <si>
    <t>p.83</t>
  </si>
  <si>
    <t>SenterNovem_200911_Beschikbaarheid biomassa voor elektriciteit en warmte in 2020.pdf</t>
  </si>
  <si>
    <t>Auteur Koppejan</t>
  </si>
  <si>
    <t>p. 40</t>
  </si>
  <si>
    <t xml:space="preserve">Rundermest, kalvermest en varkensmest </t>
  </si>
  <si>
    <t>Energieinhoud natte stof</t>
  </si>
  <si>
    <t>MJ/kg ns</t>
  </si>
  <si>
    <t>Energieinhoud droge stof</t>
  </si>
  <si>
    <t>MJ/kg ds</t>
  </si>
  <si>
    <t>productie nat</t>
  </si>
  <si>
    <t>Mtonne/year</t>
  </si>
  <si>
    <t>productie droog</t>
  </si>
  <si>
    <t>nat / droog conversie</t>
  </si>
  <si>
    <t>beschikbaar nat</t>
  </si>
  <si>
    <t>beschikbaar droog</t>
  </si>
  <si>
    <t xml:space="preserve">Pluimveemest en andere steekvaste mest </t>
  </si>
  <si>
    <t>Average manure</t>
  </si>
  <si>
    <t>Total</t>
  </si>
  <si>
    <t>Available dry manure</t>
  </si>
  <si>
    <t>Available energy</t>
  </si>
  <si>
    <t>PJ/year (HHV!)</t>
  </si>
  <si>
    <t>Manure</t>
  </si>
  <si>
    <t>statline CBS</t>
  </si>
  <si>
    <t>yearly production of manure NL</t>
  </si>
  <si>
    <t>mln kg</t>
  </si>
  <si>
    <t>wet manure</t>
  </si>
  <si>
    <t>Mtonne</t>
  </si>
  <si>
    <t>For 50/50 co-digestion of corn silage and manure</t>
  </si>
  <si>
    <t>http://refman.et-model.com/publications/1632</t>
  </si>
  <si>
    <t>2011</t>
  </si>
  <si>
    <t>LHV methaan</t>
  </si>
  <si>
    <t>mj_per_kg</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</si>
  <si>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</si>
  <si>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</si>
  <si>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</si>
  <si>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 xml:space="preserve">This was copied from the biogas.carrier source analysis, as the production pathway is the same. </t>
  </si>
  <si>
    <t>Biomethane is separated and then liquified into very pure bio LNG.</t>
  </si>
  <si>
    <t>Yield biomethane per km2</t>
  </si>
  <si>
    <t>NL</t>
  </si>
  <si>
    <t>Rob Terwel</t>
  </si>
  <si>
    <t>mj_per_l</t>
  </si>
  <si>
    <t>2014</t>
  </si>
  <si>
    <t>http://www.provinciegroningen.nl/fileadmin/user_upload/Documenten/Brief/2014-18095_bijlage_3.pdf</t>
  </si>
  <si>
    <t>kg_per_l</t>
  </si>
  <si>
    <t>g CO2/MJ</t>
  </si>
  <si>
    <t>CO2 emissions TTW</t>
  </si>
  <si>
    <t>Duinn</t>
  </si>
  <si>
    <t>2010</t>
  </si>
  <si>
    <t>http://www.ce.nl/publicatie/rijden_en_varen_op_gas_-_kosten_en_milieueffecten_van_aardgas_en_groen_gas_in_transport/1051</t>
  </si>
  <si>
    <t>CE Delft_rijden_en_varen_op_gas</t>
  </si>
  <si>
    <t>euro/GJ Bio LNG</t>
  </si>
  <si>
    <t>CE Delft_2010_rijden_en_varen_op_gas</t>
  </si>
  <si>
    <t>CE Delft rijden en varen op gas</t>
  </si>
  <si>
    <t>For the cycle,  it's zero.</t>
  </si>
  <si>
    <t>euro/MJ  Bio LNG</t>
  </si>
  <si>
    <t>bio_lng.carrier</t>
  </si>
  <si>
    <t>Duinn_Well_to_wheel_analysis_of_future_trains_and fuels</t>
  </si>
  <si>
    <t>10/2015</t>
  </si>
  <si>
    <t>http://refman.et-model.com/publications/1685</t>
  </si>
  <si>
    <t>http://refman.et-model.com/publications/1996</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</si>
</sst>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_(* \(#,##0.00\);_(* &quot;-&quot;??_);_(@_)"/>
    <numFmt numFmtId="165" formatCode="0.0"/>
    <numFmt numFmtId="166" formatCode="0.000"/>
    <numFmt numFmtId="167" formatCode="0.000000000"/>
    <numFmt numFmtId="168" formatCode="0.0000000000"/>
    <numFmt numFmtId="169" formatCode="0.0%"/>
    <numFmt numFmtId="170" formatCode="_(* #,##0_);_(* \(#,##0\);_(* &quot;-&quot;??_);_(@_)"/>
    <numFmt numFmtId="171" formatCode="0.0000000000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9"/>
      <name val="Arial"/>
      <family val="2"/>
    </font>
    <font>
      <sz val="12"/>
      <color theme="1"/>
      <name val="Lettertype hoofdtekst"/>
      <family val="2"/>
    </font>
    <font>
      <i/>
      <sz val="9"/>
      <name val="Arial"/>
      <family val="2"/>
    </font>
    <font>
      <b/>
      <sz val="9"/>
      <color theme="0"/>
      <name val="Arial"/>
      <family val="2"/>
    </font>
    <font>
      <sz val="12"/>
      <color rgb="FF000000"/>
      <name val="Lucida Grande"/>
    </font>
    <font>
      <b/>
      <sz val="12"/>
      <color rgb="FF000000"/>
      <name val="Calibri"/>
      <family val="2"/>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3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medium">
        <color theme="1"/>
      </right>
      <top style="thin">
        <color theme="0" tint="-0.14999847407452621"/>
      </top>
      <bottom style="thin">
        <color theme="0" tint="-0.14999847407452621"/>
      </bottom>
      <diagonal/>
    </border>
    <border>
      <left/>
      <right/>
      <top/>
      <bottom style="medium">
        <color theme="1"/>
      </bottom>
      <diagonal/>
    </border>
  </borders>
  <cellStyleXfs count="336">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3" fontId="28" fillId="0" borderId="0" applyFont="0" applyFill="0" applyBorder="0" applyAlignment="0" applyProtection="0"/>
    <xf numFmtId="9" fontId="28"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86">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6"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5"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165" fontId="21" fillId="2" borderId="0" xfId="0" applyNumberFormat="1" applyFont="1" applyFill="1" applyAlignment="1">
      <alignment horizontal="left" vertical="center" indent="2"/>
    </xf>
    <xf numFmtId="2" fontId="15" fillId="2" borderId="9" xfId="0" applyNumberFormat="1" applyFont="1" applyFill="1" applyBorder="1" applyAlignment="1" applyProtection="1">
      <alignment vertical="center"/>
    </xf>
    <xf numFmtId="0" fontId="21"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6" fontId="10" fillId="2"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5" fillId="2" borderId="16" xfId="0" applyFont="1" applyFill="1" applyBorder="1"/>
    <xf numFmtId="0" fontId="17" fillId="2" borderId="9" xfId="0" applyFont="1" applyFill="1" applyBorder="1"/>
    <xf numFmtId="0" fontId="20" fillId="2" borderId="19" xfId="0" applyFont="1" applyFill="1" applyBorder="1"/>
    <xf numFmtId="0" fontId="11" fillId="2" borderId="5"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8"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15" fillId="2" borderId="20" xfId="0" applyFont="1" applyFill="1" applyBorder="1"/>
    <xf numFmtId="0" fontId="15" fillId="2" borderId="21" xfId="0" applyFont="1" applyFill="1" applyBorder="1"/>
    <xf numFmtId="0" fontId="5" fillId="0" borderId="0" xfId="0" applyFont="1" applyFill="1" applyBorder="1"/>
    <xf numFmtId="0" fontId="5" fillId="2" borderId="18" xfId="0" applyFont="1" applyFill="1" applyBorder="1"/>
    <xf numFmtId="1" fontId="11" fillId="2" borderId="18" xfId="0" applyNumberFormat="1" applyFont="1" applyFill="1" applyBorder="1"/>
    <xf numFmtId="0" fontId="8" fillId="0" borderId="0" xfId="0" applyFont="1" applyFill="1" applyBorder="1" applyAlignment="1">
      <alignment horizontal="left" indent="2"/>
    </xf>
    <xf numFmtId="0" fontId="5" fillId="0" borderId="0" xfId="0" applyFont="1" applyFill="1" applyBorder="1" applyAlignment="1">
      <alignment horizontal="left" indent="2"/>
    </xf>
    <xf numFmtId="0" fontId="11" fillId="0" borderId="0" xfId="0" applyFont="1" applyFill="1" applyBorder="1" applyAlignment="1">
      <alignment horizontal="left" indent="2"/>
    </xf>
    <xf numFmtId="0" fontId="25" fillId="0" borderId="0" xfId="0" applyFont="1"/>
    <xf numFmtId="0" fontId="0" fillId="0" borderId="0" xfId="0" applyFont="1"/>
    <xf numFmtId="0" fontId="25" fillId="0" borderId="0" xfId="0" applyFont="1" applyAlignment="1">
      <alignment horizontal="left"/>
    </xf>
    <xf numFmtId="0" fontId="27" fillId="0" borderId="0" xfId="0" applyFont="1"/>
    <xf numFmtId="0" fontId="5" fillId="2" borderId="0" xfId="0" applyFont="1" applyFill="1" applyBorder="1" applyAlignment="1">
      <alignment horizontal="left" indent="2"/>
    </xf>
    <xf numFmtId="0" fontId="5" fillId="2" borderId="0" xfId="0" applyFont="1" applyFill="1" applyBorder="1" applyAlignment="1"/>
    <xf numFmtId="0" fontId="13" fillId="0" borderId="0" xfId="183" applyAlignment="1" applyProtection="1"/>
    <xf numFmtId="167" fontId="11" fillId="2" borderId="18" xfId="0" applyNumberFormat="1" applyFont="1" applyFill="1" applyBorder="1"/>
    <xf numFmtId="168" fontId="11" fillId="2" borderId="18" xfId="0" applyNumberFormat="1" applyFont="1" applyFill="1" applyBorder="1"/>
    <xf numFmtId="0" fontId="4" fillId="2" borderId="18" xfId="0" applyFont="1" applyFill="1" applyBorder="1"/>
    <xf numFmtId="165" fontId="21" fillId="2" borderId="0" xfId="0" applyNumberFormat="1" applyFont="1" applyFill="1" applyAlignment="1">
      <alignment vertical="center"/>
    </xf>
    <xf numFmtId="10" fontId="25" fillId="0" borderId="0" xfId="0" applyNumberFormat="1" applyFont="1"/>
    <xf numFmtId="9" fontId="25" fillId="0" borderId="0" xfId="0" applyNumberFormat="1" applyFont="1"/>
    <xf numFmtId="165" fontId="25" fillId="0" borderId="0" xfId="0" applyNumberFormat="1" applyFont="1"/>
    <xf numFmtId="0" fontId="25" fillId="0" borderId="0" xfId="0" applyFont="1" applyAlignment="1">
      <alignment horizontal="center"/>
    </xf>
    <xf numFmtId="0" fontId="25" fillId="0" borderId="0" xfId="0" applyFont="1" applyAlignment="1"/>
    <xf numFmtId="0" fontId="25" fillId="0" borderId="0" xfId="0" applyFont="1" applyFill="1" applyBorder="1"/>
    <xf numFmtId="169" fontId="25" fillId="0" borderId="0" xfId="320" applyNumberFormat="1" applyFont="1" applyFill="1" applyBorder="1"/>
    <xf numFmtId="0" fontId="25" fillId="0" borderId="0" xfId="0" applyFont="1" applyFill="1" applyBorder="1" applyAlignment="1">
      <alignment horizontal="center"/>
    </xf>
    <xf numFmtId="0" fontId="0" fillId="0" borderId="0" xfId="0" applyFill="1" applyBorder="1"/>
    <xf numFmtId="0" fontId="25" fillId="0" borderId="0" xfId="0" applyFont="1" applyFill="1" applyBorder="1" applyAlignment="1">
      <alignment horizontal="left" indent="1"/>
    </xf>
    <xf numFmtId="0" fontId="29" fillId="0" borderId="0" xfId="0" applyFont="1" applyFill="1" applyBorder="1" applyAlignment="1">
      <alignment horizontal="left"/>
    </xf>
    <xf numFmtId="169" fontId="29" fillId="0" borderId="0" xfId="320" applyNumberFormat="1" applyFont="1" applyFill="1" applyBorder="1"/>
    <xf numFmtId="0" fontId="29" fillId="0" borderId="0" xfId="0" applyFont="1" applyFill="1" applyBorder="1" applyAlignment="1">
      <alignment horizontal="center"/>
    </xf>
    <xf numFmtId="169" fontId="25" fillId="0" borderId="0" xfId="321" applyNumberFormat="1" applyFont="1" applyFill="1" applyBorder="1"/>
    <xf numFmtId="169" fontId="25" fillId="0" borderId="0" xfId="0" applyNumberFormat="1" applyFont="1"/>
    <xf numFmtId="169" fontId="29" fillId="0" borderId="0" xfId="0" quotePrefix="1" applyNumberFormat="1" applyFont="1"/>
    <xf numFmtId="169" fontId="29" fillId="0" borderId="0" xfId="0" applyNumberFormat="1" applyFont="1"/>
    <xf numFmtId="164" fontId="25" fillId="0" borderId="0" xfId="0" applyNumberFormat="1" applyFont="1"/>
    <xf numFmtId="170" fontId="25" fillId="0" borderId="0" xfId="0" applyNumberFormat="1" applyFont="1"/>
    <xf numFmtId="0" fontId="30" fillId="0" borderId="0" xfId="0" applyFont="1" applyFill="1"/>
    <xf numFmtId="0" fontId="25" fillId="0" borderId="0" xfId="0" applyFont="1" applyFill="1"/>
    <xf numFmtId="43" fontId="25" fillId="0" borderId="0" xfId="320" applyFont="1"/>
    <xf numFmtId="0" fontId="29" fillId="0" borderId="0" xfId="0" applyFont="1"/>
    <xf numFmtId="2" fontId="29" fillId="0" borderId="0" xfId="0" applyNumberFormat="1" applyFont="1"/>
    <xf numFmtId="165" fontId="29" fillId="0" borderId="0" xfId="0" applyNumberFormat="1" applyFont="1"/>
    <xf numFmtId="1" fontId="29" fillId="0" borderId="0" xfId="0" applyNumberFormat="1" applyFont="1"/>
    <xf numFmtId="0" fontId="4" fillId="0" borderId="5" xfId="0" applyFont="1" applyFill="1" applyBorder="1"/>
    <xf numFmtId="0" fontId="4" fillId="2" borderId="0" xfId="0" applyFont="1" applyFill="1" applyBorder="1" applyAlignment="1"/>
    <xf numFmtId="171" fontId="11" fillId="2" borderId="18" xfId="0" applyNumberFormat="1" applyFont="1" applyFill="1" applyBorder="1"/>
    <xf numFmtId="0" fontId="32" fillId="4" borderId="0" xfId="0" applyFont="1" applyFill="1"/>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3" fillId="0" borderId="5" xfId="0" applyFont="1" applyFill="1" applyBorder="1"/>
    <xf numFmtId="0" fontId="2" fillId="0" borderId="0" xfId="0" applyFont="1" applyFill="1" applyBorder="1" applyAlignment="1">
      <alignment horizontal="left" indent="2"/>
    </xf>
    <xf numFmtId="0" fontId="25" fillId="0" borderId="28" xfId="0" applyFont="1" applyBorder="1"/>
    <xf numFmtId="0" fontId="25" fillId="0" borderId="29" xfId="0" applyFont="1" applyBorder="1"/>
    <xf numFmtId="0" fontId="7" fillId="2" borderId="27" xfId="0" applyFont="1" applyFill="1" applyBorder="1"/>
    <xf numFmtId="0" fontId="25" fillId="0" borderId="27" xfId="0" applyFont="1" applyBorder="1"/>
    <xf numFmtId="0" fontId="0" fillId="0" borderId="27" xfId="0" applyBorder="1"/>
    <xf numFmtId="0" fontId="0" fillId="0" borderId="27" xfId="0" applyFont="1" applyBorder="1"/>
    <xf numFmtId="0" fontId="25" fillId="0" borderId="30" xfId="0" applyFont="1" applyBorder="1"/>
    <xf numFmtId="0" fontId="7" fillId="2" borderId="30" xfId="0" applyFont="1" applyFill="1" applyBorder="1"/>
    <xf numFmtId="9" fontId="25" fillId="0" borderId="30" xfId="0" applyNumberFormat="1" applyFont="1" applyBorder="1"/>
    <xf numFmtId="0" fontId="25" fillId="0" borderId="27" xfId="0" applyFont="1" applyBorder="1" applyAlignment="1">
      <alignment horizontal="left"/>
    </xf>
    <xf numFmtId="0" fontId="7" fillId="2" borderId="31" xfId="0" applyFont="1" applyFill="1" applyBorder="1"/>
    <xf numFmtId="0" fontId="0" fillId="0" borderId="32" xfId="0" applyBorder="1"/>
    <xf numFmtId="0" fontId="25" fillId="0" borderId="32" xfId="0" applyFont="1" applyBorder="1"/>
    <xf numFmtId="0" fontId="2" fillId="0" borderId="5" xfId="0" applyFont="1" applyFill="1" applyBorder="1"/>
    <xf numFmtId="0" fontId="25" fillId="0" borderId="0" xfId="0" applyFont="1" applyBorder="1"/>
    <xf numFmtId="0" fontId="1" fillId="2" borderId="18" xfId="0" applyFont="1" applyFill="1" applyBorder="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22"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23" xfId="0" applyFont="1" applyFill="1" applyBorder="1" applyAlignment="1">
      <alignment horizontal="left" vertical="top" wrapText="1"/>
    </xf>
    <xf numFmtId="0" fontId="23" fillId="4" borderId="24" xfId="0" applyFont="1" applyFill="1" applyBorder="1" applyAlignment="1">
      <alignment horizontal="left" vertical="top" wrapText="1"/>
    </xf>
    <xf numFmtId="0" fontId="23" fillId="4" borderId="25" xfId="0" applyFont="1" applyFill="1" applyBorder="1" applyAlignment="1">
      <alignment horizontal="left" vertical="top" wrapText="1"/>
    </xf>
    <xf numFmtId="0" fontId="23" fillId="4" borderId="26" xfId="0" applyFont="1" applyFill="1" applyBorder="1" applyAlignment="1">
      <alignment horizontal="left" vertical="top" wrapText="1"/>
    </xf>
    <xf numFmtId="49" fontId="33" fillId="4" borderId="0" xfId="0" applyNumberFormat="1" applyFont="1" applyFill="1"/>
  </cellXfs>
  <cellStyles count="336">
    <cellStyle name="Comma" xfId="32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cent" xfId="32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tiff"/><Relationship Id="rId14" Type="http://schemas.openxmlformats.org/officeDocument/2006/relationships/image" Target="../media/image14.tiff"/><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10</xdr:col>
      <xdr:colOff>0</xdr:colOff>
      <xdr:row>402</xdr:row>
      <xdr:rowOff>0</xdr:rowOff>
    </xdr:from>
    <xdr:to>
      <xdr:col>32</xdr:col>
      <xdr:colOff>20320</xdr:colOff>
      <xdr:row>425</xdr:row>
      <xdr:rowOff>71120</xdr:rowOff>
    </xdr:to>
    <xdr:pic>
      <xdr:nvPicPr>
        <xdr:cNvPr id="22" name="Picture 21"/>
        <xdr:cNvPicPr>
          <a:picLocks noChangeAspect="1"/>
        </xdr:cNvPicPr>
      </xdr:nvPicPr>
      <xdr:blipFill>
        <a:blip xmlns:r="http://schemas.openxmlformats.org/officeDocument/2006/relationships" r:embed="rId1"/>
        <a:stretch>
          <a:fillRect/>
        </a:stretch>
      </xdr:blipFill>
      <xdr:spPr>
        <a:xfrm>
          <a:off x="6769100" y="13182600"/>
          <a:ext cx="15666720" cy="4744720"/>
        </a:xfrm>
        <a:prstGeom prst="rect">
          <a:avLst/>
        </a:prstGeom>
      </xdr:spPr>
    </xdr:pic>
    <xdr:clientData/>
  </xdr:twoCellAnchor>
  <xdr:twoCellAnchor editAs="oneCell">
    <xdr:from>
      <xdr:col>10</xdr:col>
      <xdr:colOff>0</xdr:colOff>
      <xdr:row>451</xdr:row>
      <xdr:rowOff>0</xdr:rowOff>
    </xdr:from>
    <xdr:to>
      <xdr:col>32</xdr:col>
      <xdr:colOff>365760</xdr:colOff>
      <xdr:row>472</xdr:row>
      <xdr:rowOff>172720</xdr:rowOff>
    </xdr:to>
    <xdr:pic>
      <xdr:nvPicPr>
        <xdr:cNvPr id="25" name="Picture 24"/>
        <xdr:cNvPicPr>
          <a:picLocks noChangeAspect="1"/>
        </xdr:cNvPicPr>
      </xdr:nvPicPr>
      <xdr:blipFill>
        <a:blip xmlns:r="http://schemas.openxmlformats.org/officeDocument/2006/relationships" r:embed="rId2"/>
        <a:stretch>
          <a:fillRect/>
        </a:stretch>
      </xdr:blipFill>
      <xdr:spPr>
        <a:xfrm>
          <a:off x="6769100" y="23139400"/>
          <a:ext cx="16012160" cy="4439920"/>
        </a:xfrm>
        <a:prstGeom prst="rect">
          <a:avLst/>
        </a:prstGeom>
      </xdr:spPr>
    </xdr:pic>
    <xdr:clientData/>
  </xdr:twoCellAnchor>
  <xdr:twoCellAnchor editAs="oneCell">
    <xdr:from>
      <xdr:col>10</xdr:col>
      <xdr:colOff>0</xdr:colOff>
      <xdr:row>475</xdr:row>
      <xdr:rowOff>0</xdr:rowOff>
    </xdr:from>
    <xdr:to>
      <xdr:col>32</xdr:col>
      <xdr:colOff>426720</xdr:colOff>
      <xdr:row>499</xdr:row>
      <xdr:rowOff>132080</xdr:rowOff>
    </xdr:to>
    <xdr:pic>
      <xdr:nvPicPr>
        <xdr:cNvPr id="26" name="Picture 25"/>
        <xdr:cNvPicPr>
          <a:picLocks noChangeAspect="1"/>
        </xdr:cNvPicPr>
      </xdr:nvPicPr>
      <xdr:blipFill>
        <a:blip xmlns:r="http://schemas.openxmlformats.org/officeDocument/2006/relationships" r:embed="rId3"/>
        <a:stretch>
          <a:fillRect/>
        </a:stretch>
      </xdr:blipFill>
      <xdr:spPr>
        <a:xfrm>
          <a:off x="6769100" y="28016200"/>
          <a:ext cx="16073120" cy="5008880"/>
        </a:xfrm>
        <a:prstGeom prst="rect">
          <a:avLst/>
        </a:prstGeom>
      </xdr:spPr>
    </xdr:pic>
    <xdr:clientData/>
  </xdr:twoCellAnchor>
  <xdr:twoCellAnchor editAs="oneCell">
    <xdr:from>
      <xdr:col>10</xdr:col>
      <xdr:colOff>0</xdr:colOff>
      <xdr:row>501</xdr:row>
      <xdr:rowOff>0</xdr:rowOff>
    </xdr:from>
    <xdr:to>
      <xdr:col>32</xdr:col>
      <xdr:colOff>223520</xdr:colOff>
      <xdr:row>532</xdr:row>
      <xdr:rowOff>142240</xdr:rowOff>
    </xdr:to>
    <xdr:pic>
      <xdr:nvPicPr>
        <xdr:cNvPr id="27" name="Picture 26"/>
        <xdr:cNvPicPr>
          <a:picLocks noChangeAspect="1"/>
        </xdr:cNvPicPr>
      </xdr:nvPicPr>
      <xdr:blipFill>
        <a:blip xmlns:r="http://schemas.openxmlformats.org/officeDocument/2006/relationships" r:embed="rId4"/>
        <a:stretch>
          <a:fillRect/>
        </a:stretch>
      </xdr:blipFill>
      <xdr:spPr>
        <a:xfrm>
          <a:off x="6769100" y="33299400"/>
          <a:ext cx="15869920" cy="6441440"/>
        </a:xfrm>
        <a:prstGeom prst="rect">
          <a:avLst/>
        </a:prstGeom>
      </xdr:spPr>
    </xdr:pic>
    <xdr:clientData/>
  </xdr:twoCellAnchor>
  <xdr:twoCellAnchor editAs="oneCell">
    <xdr:from>
      <xdr:col>10</xdr:col>
      <xdr:colOff>0</xdr:colOff>
      <xdr:row>427</xdr:row>
      <xdr:rowOff>0</xdr:rowOff>
    </xdr:from>
    <xdr:to>
      <xdr:col>23</xdr:col>
      <xdr:colOff>478184</xdr:colOff>
      <xdr:row>450</xdr:row>
      <xdr:rowOff>119270</xdr:rowOff>
    </xdr:to>
    <xdr:pic>
      <xdr:nvPicPr>
        <xdr:cNvPr id="40" name="Picture 4"/>
        <xdr:cNvPicPr>
          <a:picLocks noChangeAspect="1" noChangeArrowheads="1"/>
        </xdr:cNvPicPr>
      </xdr:nvPicPr>
      <xdr:blipFill>
        <a:blip xmlns:r="http://schemas.openxmlformats.org/officeDocument/2006/relationships" r:embed="rId5"/>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3</xdr:col>
      <xdr:colOff>143566</xdr:colOff>
      <xdr:row>39</xdr:row>
      <xdr:rowOff>77304</xdr:rowOff>
    </xdr:from>
    <xdr:to>
      <xdr:col>12</xdr:col>
      <xdr:colOff>286800</xdr:colOff>
      <xdr:row>59</xdr:row>
      <xdr:rowOff>90695</xdr:rowOff>
    </xdr:to>
    <xdr:pic>
      <xdr:nvPicPr>
        <xdr:cNvPr id="23" name="Picture 2"/>
        <xdr:cNvPicPr>
          <a:picLocks noChangeAspect="1"/>
        </xdr:cNvPicPr>
      </xdr:nvPicPr>
      <xdr:blipFill>
        <a:blip xmlns:r="http://schemas.openxmlformats.org/officeDocument/2006/relationships" r:embed="rId6" cstate="print"/>
        <a:srcRect/>
        <a:stretch>
          <a:fillRect/>
        </a:stretch>
      </xdr:blipFill>
      <xdr:spPr bwMode="auto">
        <a:xfrm>
          <a:off x="1932609" y="7012608"/>
          <a:ext cx="7100626" cy="3989043"/>
        </a:xfrm>
        <a:prstGeom prst="rect">
          <a:avLst/>
        </a:prstGeom>
        <a:noFill/>
        <a:ln w="9525">
          <a:noFill/>
          <a:miter lim="800000"/>
          <a:headEnd/>
          <a:tailEnd/>
        </a:ln>
      </xdr:spPr>
    </xdr:pic>
    <xdr:clientData/>
  </xdr:twoCellAnchor>
  <xdr:twoCellAnchor editAs="oneCell">
    <xdr:from>
      <xdr:col>10</xdr:col>
      <xdr:colOff>0</xdr:colOff>
      <xdr:row>3</xdr:row>
      <xdr:rowOff>198782</xdr:rowOff>
    </xdr:from>
    <xdr:to>
      <xdr:col>18</xdr:col>
      <xdr:colOff>528295</xdr:colOff>
      <xdr:row>25</xdr:row>
      <xdr:rowOff>76200</xdr:rowOff>
    </xdr:to>
    <xdr:pic>
      <xdr:nvPicPr>
        <xdr:cNvPr id="24" name="Picture 1"/>
        <xdr:cNvPicPr>
          <a:picLocks noChangeAspect="1"/>
        </xdr:cNvPicPr>
      </xdr:nvPicPr>
      <xdr:blipFill>
        <a:blip xmlns:r="http://schemas.openxmlformats.org/officeDocument/2006/relationships" r:embed="rId7" cstate="print"/>
        <a:srcRect/>
        <a:stretch>
          <a:fillRect/>
        </a:stretch>
      </xdr:blipFill>
      <xdr:spPr bwMode="auto">
        <a:xfrm>
          <a:off x="7134087" y="773043"/>
          <a:ext cx="6258755" cy="4250635"/>
        </a:xfrm>
        <a:prstGeom prst="rect">
          <a:avLst/>
        </a:prstGeom>
        <a:noFill/>
        <a:ln w="9525">
          <a:noFill/>
          <a:miter lim="800000"/>
          <a:headEnd/>
          <a:tailEnd/>
        </a:ln>
      </xdr:spPr>
    </xdr:pic>
    <xdr:clientData/>
  </xdr:twoCellAnchor>
  <xdr:twoCellAnchor editAs="oneCell">
    <xdr:from>
      <xdr:col>5</xdr:col>
      <xdr:colOff>0</xdr:colOff>
      <xdr:row>76</xdr:row>
      <xdr:rowOff>198782</xdr:rowOff>
    </xdr:from>
    <xdr:to>
      <xdr:col>15</xdr:col>
      <xdr:colOff>7158</xdr:colOff>
      <xdr:row>122</xdr:row>
      <xdr:rowOff>151295</xdr:rowOff>
    </xdr:to>
    <xdr:pic>
      <xdr:nvPicPr>
        <xdr:cNvPr id="28" name="Picture 3"/>
        <xdr:cNvPicPr>
          <a:picLocks noChangeAspect="1"/>
        </xdr:cNvPicPr>
      </xdr:nvPicPr>
      <xdr:blipFill>
        <a:blip xmlns:r="http://schemas.openxmlformats.org/officeDocument/2006/relationships" r:embed="rId8" cstate="print"/>
        <a:srcRect/>
        <a:stretch>
          <a:fillRect/>
        </a:stretch>
      </xdr:blipFill>
      <xdr:spPr bwMode="auto">
        <a:xfrm>
          <a:off x="3202609" y="14489043"/>
          <a:ext cx="7621636" cy="9096513"/>
        </a:xfrm>
        <a:prstGeom prst="rect">
          <a:avLst/>
        </a:prstGeom>
        <a:noFill/>
        <a:ln w="9525">
          <a:noFill/>
          <a:miter lim="800000"/>
          <a:headEnd/>
          <a:tailEnd/>
        </a:ln>
      </xdr:spPr>
    </xdr:pic>
    <xdr:clientData/>
  </xdr:twoCellAnchor>
  <xdr:twoCellAnchor editAs="oneCell">
    <xdr:from>
      <xdr:col>5</xdr:col>
      <xdr:colOff>0</xdr:colOff>
      <xdr:row>621</xdr:row>
      <xdr:rowOff>0</xdr:rowOff>
    </xdr:from>
    <xdr:to>
      <xdr:col>13</xdr:col>
      <xdr:colOff>8569</xdr:colOff>
      <xdr:row>649</xdr:row>
      <xdr:rowOff>113567</xdr:rowOff>
    </xdr:to>
    <xdr:pic>
      <xdr:nvPicPr>
        <xdr:cNvPr id="33" name="Picture 1"/>
        <xdr:cNvPicPr>
          <a:picLocks noChangeAspect="1"/>
        </xdr:cNvPicPr>
      </xdr:nvPicPr>
      <xdr:blipFill>
        <a:blip xmlns:r="http://schemas.openxmlformats.org/officeDocument/2006/relationships" r:embed="rId9" cstate="print"/>
        <a:srcRect/>
        <a:stretch>
          <a:fillRect/>
        </a:stretch>
      </xdr:blipFill>
      <xdr:spPr bwMode="auto">
        <a:xfrm>
          <a:off x="3202609" y="47299217"/>
          <a:ext cx="6171382" cy="5679480"/>
        </a:xfrm>
        <a:prstGeom prst="rect">
          <a:avLst/>
        </a:prstGeom>
        <a:noFill/>
        <a:ln w="9525">
          <a:noFill/>
          <a:miter lim="800000"/>
          <a:headEnd/>
          <a:tailEnd/>
        </a:ln>
      </xdr:spPr>
    </xdr:pic>
    <xdr:clientData/>
  </xdr:twoCellAnchor>
  <xdr:twoCellAnchor editAs="oneCell">
    <xdr:from>
      <xdr:col>11</xdr:col>
      <xdr:colOff>0</xdr:colOff>
      <xdr:row>659</xdr:row>
      <xdr:rowOff>0</xdr:rowOff>
    </xdr:from>
    <xdr:to>
      <xdr:col>25</xdr:col>
      <xdr:colOff>373140</xdr:colOff>
      <xdr:row>684</xdr:row>
      <xdr:rowOff>26518</xdr:rowOff>
    </xdr:to>
    <xdr:pic>
      <xdr:nvPicPr>
        <xdr:cNvPr id="42" name="Picture 41"/>
        <xdr:cNvPicPr>
          <a:picLocks noChangeAspect="1"/>
        </xdr:cNvPicPr>
      </xdr:nvPicPr>
      <xdr:blipFill>
        <a:blip xmlns:r="http://schemas.openxmlformats.org/officeDocument/2006/relationships" r:embed="rId10"/>
        <a:stretch>
          <a:fillRect/>
        </a:stretch>
      </xdr:blipFill>
      <xdr:spPr>
        <a:xfrm>
          <a:off x="8039652" y="52279826"/>
          <a:ext cx="10268097" cy="4996084"/>
        </a:xfrm>
        <a:prstGeom prst="rect">
          <a:avLst/>
        </a:prstGeom>
      </xdr:spPr>
    </xdr:pic>
    <xdr:clientData/>
  </xdr:twoCellAnchor>
  <xdr:twoCellAnchor editAs="oneCell">
    <xdr:from>
      <xdr:col>11</xdr:col>
      <xdr:colOff>0</xdr:colOff>
      <xdr:row>683</xdr:row>
      <xdr:rowOff>172448</xdr:rowOff>
    </xdr:from>
    <xdr:to>
      <xdr:col>25</xdr:col>
      <xdr:colOff>306318</xdr:colOff>
      <xdr:row>694</xdr:row>
      <xdr:rowOff>54668</xdr:rowOff>
    </xdr:to>
    <xdr:pic>
      <xdr:nvPicPr>
        <xdr:cNvPr id="43" name="Picture 42"/>
        <xdr:cNvPicPr>
          <a:picLocks noChangeAspect="1"/>
        </xdr:cNvPicPr>
      </xdr:nvPicPr>
      <xdr:blipFill>
        <a:blip xmlns:r="http://schemas.openxmlformats.org/officeDocument/2006/relationships" r:embed="rId11"/>
        <a:stretch>
          <a:fillRect/>
        </a:stretch>
      </xdr:blipFill>
      <xdr:spPr>
        <a:xfrm>
          <a:off x="8039652" y="57223057"/>
          <a:ext cx="10201275" cy="2068830"/>
        </a:xfrm>
        <a:prstGeom prst="rect">
          <a:avLst/>
        </a:prstGeom>
      </xdr:spPr>
    </xdr:pic>
    <xdr:clientData/>
  </xdr:twoCellAnchor>
  <xdr:twoCellAnchor editAs="oneCell">
    <xdr:from>
      <xdr:col>11</xdr:col>
      <xdr:colOff>0</xdr:colOff>
      <xdr:row>538</xdr:row>
      <xdr:rowOff>0</xdr:rowOff>
    </xdr:from>
    <xdr:to>
      <xdr:col>40</xdr:col>
      <xdr:colOff>344736</xdr:colOff>
      <xdr:row>570</xdr:row>
      <xdr:rowOff>95196</xdr:rowOff>
    </xdr:to>
    <xdr:pic>
      <xdr:nvPicPr>
        <xdr:cNvPr id="45" name="Picture 1"/>
        <xdr:cNvPicPr>
          <a:picLocks noChangeAspect="1" noChangeArrowheads="1"/>
        </xdr:cNvPicPr>
      </xdr:nvPicPr>
      <xdr:blipFill>
        <a:blip xmlns:r="http://schemas.openxmlformats.org/officeDocument/2006/relationships" r:embed="rId12"/>
        <a:srcRect/>
        <a:stretch>
          <a:fillRect/>
        </a:stretch>
      </xdr:blipFill>
      <xdr:spPr bwMode="auto">
        <a:xfrm>
          <a:off x="8039652" y="60231130"/>
          <a:ext cx="20841432" cy="6456240"/>
        </a:xfrm>
        <a:prstGeom prst="rect">
          <a:avLst/>
        </a:prstGeom>
        <a:noFill/>
        <a:ln w="1">
          <a:noFill/>
          <a:miter lim="800000"/>
          <a:headEnd/>
          <a:tailEnd type="none" w="med" len="med"/>
        </a:ln>
        <a:effectLst/>
      </xdr:spPr>
    </xdr:pic>
    <xdr:clientData/>
  </xdr:twoCellAnchor>
  <xdr:twoCellAnchor editAs="oneCell">
    <xdr:from>
      <xdr:col>7</xdr:col>
      <xdr:colOff>662610</xdr:colOff>
      <xdr:row>149</xdr:row>
      <xdr:rowOff>88342</xdr:rowOff>
    </xdr:from>
    <xdr:to>
      <xdr:col>21</xdr:col>
      <xdr:colOff>82827</xdr:colOff>
      <xdr:row>175</xdr:row>
      <xdr:rowOff>25395</xdr:rowOff>
    </xdr:to>
    <xdr:pic>
      <xdr:nvPicPr>
        <xdr:cNvPr id="2" name="Picture 1"/>
        <xdr:cNvPicPr>
          <a:picLocks noChangeAspect="1"/>
        </xdr:cNvPicPr>
      </xdr:nvPicPr>
      <xdr:blipFill>
        <a:blip xmlns:r="http://schemas.openxmlformats.org/officeDocument/2006/relationships" r:embed="rId13"/>
        <a:stretch>
          <a:fillRect/>
        </a:stretch>
      </xdr:blipFill>
      <xdr:spPr>
        <a:xfrm>
          <a:off x="4428436" y="29751125"/>
          <a:ext cx="6985000" cy="5105400"/>
        </a:xfrm>
        <a:prstGeom prst="rect">
          <a:avLst/>
        </a:prstGeom>
      </xdr:spPr>
    </xdr:pic>
    <xdr:clientData/>
  </xdr:twoCellAnchor>
  <xdr:twoCellAnchor editAs="oneCell">
    <xdr:from>
      <xdr:col>8</xdr:col>
      <xdr:colOff>452783</xdr:colOff>
      <xdr:row>183</xdr:row>
      <xdr:rowOff>198782</xdr:rowOff>
    </xdr:from>
    <xdr:to>
      <xdr:col>20</xdr:col>
      <xdr:colOff>340139</xdr:colOff>
      <xdr:row>213</xdr:row>
      <xdr:rowOff>166203</xdr:rowOff>
    </xdr:to>
    <xdr:pic>
      <xdr:nvPicPr>
        <xdr:cNvPr id="3" name="Picture 2"/>
        <xdr:cNvPicPr>
          <a:picLocks noChangeAspect="1"/>
        </xdr:cNvPicPr>
      </xdr:nvPicPr>
      <xdr:blipFill>
        <a:blip xmlns:r="http://schemas.openxmlformats.org/officeDocument/2006/relationships" r:embed="rId14"/>
        <a:stretch>
          <a:fillRect/>
        </a:stretch>
      </xdr:blipFill>
      <xdr:spPr>
        <a:xfrm>
          <a:off x="4892261" y="36642260"/>
          <a:ext cx="6248400" cy="5930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hyperlink" Target="http://statline.cbs.nl/StatWeb/publication/?DM=SLNL&amp;PA=70950ned&amp;D1=0-3,7,11,20,31,34,43,46&amp;D2=0-1,5,9&amp;D3=0&amp;D4=6,11,(l-1),l&amp;VW=T"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topLeftCell="C1" workbookViewId="0">
      <selection activeCell="C5" sqref="C5"/>
    </sheetView>
  </sheetViews>
  <sheetFormatPr baseColWidth="10" defaultRowHeight="15" x14ac:dyDescent="0"/>
  <cols>
    <col min="1" max="1" width="3.375" style="29" customWidth="1"/>
    <col min="2" max="2" width="9.125" style="21" customWidth="1"/>
    <col min="3" max="3" width="44.125" style="21" customWidth="1"/>
    <col min="4" max="4" width="2.1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150</v>
      </c>
      <c r="C4" s="9" t="s">
        <v>173</v>
      </c>
    </row>
    <row r="5" spans="1:4">
      <c r="A5" s="7"/>
      <c r="B5" s="10" t="s">
        <v>13</v>
      </c>
      <c r="C5" s="11" t="s">
        <v>157</v>
      </c>
    </row>
    <row r="6" spans="1:4">
      <c r="A6" s="7"/>
      <c r="B6" s="12" t="s">
        <v>8</v>
      </c>
      <c r="C6" s="13" t="s">
        <v>9</v>
      </c>
    </row>
    <row r="7" spans="1:4">
      <c r="A7" s="7"/>
      <c r="B7" s="14"/>
      <c r="C7" s="14"/>
    </row>
    <row r="8" spans="1:4">
      <c r="A8" s="7"/>
      <c r="B8" s="14"/>
      <c r="C8" s="14"/>
    </row>
    <row r="9" spans="1:4">
      <c r="A9" s="7"/>
      <c r="B9" s="77" t="s">
        <v>14</v>
      </c>
      <c r="C9" s="78"/>
      <c r="D9" s="153"/>
    </row>
    <row r="10" spans="1:4">
      <c r="A10" s="7"/>
      <c r="B10" s="79"/>
      <c r="C10" s="80"/>
      <c r="D10" s="154"/>
    </row>
    <row r="11" spans="1:4">
      <c r="A11" s="7"/>
      <c r="B11" s="79" t="s">
        <v>15</v>
      </c>
      <c r="C11" s="81" t="s">
        <v>16</v>
      </c>
      <c r="D11" s="154"/>
    </row>
    <row r="12" spans="1:4" ht="16" thickBot="1">
      <c r="A12" s="7"/>
      <c r="B12" s="79"/>
      <c r="C12" s="18" t="s">
        <v>17</v>
      </c>
      <c r="D12" s="154"/>
    </row>
    <row r="13" spans="1:4" ht="16" thickBot="1">
      <c r="A13" s="7"/>
      <c r="B13" s="79"/>
      <c r="C13" s="82" t="s">
        <v>18</v>
      </c>
      <c r="D13" s="154"/>
    </row>
    <row r="14" spans="1:4">
      <c r="A14" s="7"/>
      <c r="B14" s="79"/>
      <c r="C14" s="80" t="s">
        <v>19</v>
      </c>
      <c r="D14" s="154"/>
    </row>
    <row r="15" spans="1:4">
      <c r="A15" s="7"/>
      <c r="B15" s="79"/>
      <c r="C15" s="80"/>
      <c r="D15" s="154"/>
    </row>
    <row r="16" spans="1:4">
      <c r="A16" s="7"/>
      <c r="B16" s="79" t="s">
        <v>20</v>
      </c>
      <c r="C16" s="83" t="s">
        <v>21</v>
      </c>
      <c r="D16" s="154"/>
    </row>
    <row r="17" spans="1:4">
      <c r="A17" s="7"/>
      <c r="B17" s="79"/>
      <c r="C17" s="84" t="s">
        <v>22</v>
      </c>
      <c r="D17" s="154"/>
    </row>
    <row r="18" spans="1:4">
      <c r="A18" s="7"/>
      <c r="B18" s="79"/>
      <c r="C18" s="85" t="s">
        <v>23</v>
      </c>
      <c r="D18" s="154"/>
    </row>
    <row r="19" spans="1:4">
      <c r="A19" s="7"/>
      <c r="B19" s="79"/>
      <c r="C19" s="86" t="s">
        <v>24</v>
      </c>
      <c r="D19" s="154"/>
    </row>
    <row r="20" spans="1:4">
      <c r="A20" s="7"/>
      <c r="B20" s="87"/>
      <c r="C20" s="88" t="s">
        <v>25</v>
      </c>
      <c r="D20" s="154"/>
    </row>
    <row r="21" spans="1:4">
      <c r="A21" s="7"/>
      <c r="B21" s="87"/>
      <c r="C21" s="89" t="s">
        <v>26</v>
      </c>
      <c r="D21" s="154"/>
    </row>
    <row r="22" spans="1:4">
      <c r="A22" s="7"/>
      <c r="B22" s="87"/>
      <c r="C22" s="90" t="s">
        <v>27</v>
      </c>
      <c r="D22" s="154"/>
    </row>
    <row r="23" spans="1:4">
      <c r="B23" s="87"/>
      <c r="C23" s="91" t="s">
        <v>28</v>
      </c>
      <c r="D23" s="154"/>
    </row>
    <row r="24" spans="1:4">
      <c r="B24" s="155"/>
      <c r="C24" s="156"/>
      <c r="D24" s="15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5"/>
  <sheetViews>
    <sheetView workbookViewId="0"/>
  </sheetViews>
  <sheetFormatPr baseColWidth="10" defaultRowHeight="15" x14ac:dyDescent="0"/>
  <cols>
    <col min="1" max="1" width="3.125" style="35" customWidth="1"/>
    <col min="2" max="2" width="3.625" style="35" customWidth="1"/>
    <col min="3" max="3" width="46" style="35" customWidth="1"/>
    <col min="4" max="4" width="12.625" style="35" customWidth="1"/>
    <col min="5" max="5" width="19.62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176" t="s">
        <v>152</v>
      </c>
      <c r="C2" s="177"/>
      <c r="D2" s="177"/>
      <c r="E2" s="178"/>
      <c r="F2" s="33"/>
      <c r="G2" s="33"/>
    </row>
    <row r="3" spans="2:11">
      <c r="B3" s="179"/>
      <c r="C3" s="180"/>
      <c r="D3" s="180"/>
      <c r="E3" s="181"/>
      <c r="F3" s="33"/>
      <c r="G3" s="33"/>
    </row>
    <row r="4" spans="2:11">
      <c r="B4" s="182"/>
      <c r="C4" s="183"/>
      <c r="D4" s="183"/>
      <c r="E4" s="184"/>
      <c r="F4" s="33"/>
      <c r="G4" s="33"/>
    </row>
    <row r="5" spans="2:11" ht="16" thickBot="1">
      <c r="D5" s="33"/>
    </row>
    <row r="6" spans="2:11">
      <c r="B6" s="36"/>
      <c r="C6" s="20"/>
      <c r="D6" s="20"/>
      <c r="E6" s="20"/>
      <c r="F6" s="20"/>
      <c r="G6" s="20"/>
      <c r="H6" s="20"/>
      <c r="I6" s="20"/>
      <c r="J6" s="37"/>
    </row>
    <row r="7" spans="2:11" s="42" customFormat="1" ht="18">
      <c r="B7" s="92"/>
      <c r="C7" s="19" t="s">
        <v>12</v>
      </c>
      <c r="D7" s="93" t="s">
        <v>4</v>
      </c>
      <c r="E7" s="19" t="s">
        <v>2</v>
      </c>
      <c r="F7" s="19"/>
      <c r="G7" s="19" t="s">
        <v>3</v>
      </c>
      <c r="H7" s="19"/>
      <c r="I7" s="19" t="s">
        <v>0</v>
      </c>
      <c r="J7" s="94"/>
    </row>
    <row r="8" spans="2:11" s="42" customFormat="1" ht="18">
      <c r="B8" s="23"/>
      <c r="C8" s="18"/>
      <c r="D8" s="31"/>
      <c r="E8" s="18"/>
      <c r="F8" s="18"/>
      <c r="G8" s="18"/>
      <c r="H8" s="18"/>
      <c r="I8" s="18"/>
      <c r="J8" s="43"/>
    </row>
    <row r="9" spans="2:11" s="42" customFormat="1" ht="19" thickBot="1">
      <c r="B9" s="23"/>
      <c r="C9" s="152" t="s">
        <v>151</v>
      </c>
      <c r="D9" s="31"/>
      <c r="E9" s="18"/>
      <c r="F9" s="18"/>
      <c r="G9" s="18"/>
      <c r="H9" s="18"/>
      <c r="I9" s="18"/>
      <c r="J9" s="43"/>
    </row>
    <row r="10" spans="2:11" s="42" customFormat="1" ht="19" thickBot="1">
      <c r="B10" s="23"/>
      <c r="C10" s="100" t="s">
        <v>35</v>
      </c>
      <c r="D10" s="22" t="s">
        <v>1</v>
      </c>
      <c r="E10" s="108">
        <f>'Research data'!G6</f>
        <v>1</v>
      </c>
      <c r="F10" s="34"/>
      <c r="G10" s="106" t="s">
        <v>39</v>
      </c>
      <c r="H10" s="30"/>
      <c r="I10" s="107" t="s">
        <v>40</v>
      </c>
      <c r="J10" s="43"/>
    </row>
    <row r="11" spans="2:11" s="42" customFormat="1" ht="19" thickBot="1">
      <c r="B11" s="23"/>
      <c r="C11" s="106" t="s">
        <v>36</v>
      </c>
      <c r="D11" s="22" t="s">
        <v>47</v>
      </c>
      <c r="E11" s="151">
        <f>'Research data'!G7</f>
        <v>1.7000000000000001E-2</v>
      </c>
      <c r="F11" s="34"/>
      <c r="G11" s="106"/>
      <c r="H11" s="30"/>
      <c r="I11" s="121" t="s">
        <v>44</v>
      </c>
      <c r="J11" s="43"/>
    </row>
    <row r="12" spans="2:11" s="42" customFormat="1" ht="19" thickBot="1">
      <c r="B12" s="23"/>
      <c r="C12" s="106" t="s">
        <v>149</v>
      </c>
      <c r="D12" s="22" t="s">
        <v>46</v>
      </c>
      <c r="E12" s="44">
        <f>'Research data'!G8</f>
        <v>49.5</v>
      </c>
      <c r="F12" s="34"/>
      <c r="G12" s="106"/>
      <c r="H12" s="30"/>
      <c r="I12" s="175" t="s">
        <v>164</v>
      </c>
      <c r="J12" s="43"/>
    </row>
    <row r="13" spans="2:11" s="42" customFormat="1" ht="19" thickBot="1">
      <c r="B13" s="23"/>
      <c r="C13" s="34" t="s">
        <v>37</v>
      </c>
      <c r="D13" s="22" t="s">
        <v>43</v>
      </c>
      <c r="E13" s="108">
        <f>'Research data'!G9</f>
        <v>0</v>
      </c>
      <c r="F13" s="34"/>
      <c r="G13" s="106" t="s">
        <v>42</v>
      </c>
      <c r="H13" s="30"/>
      <c r="I13" s="107" t="s">
        <v>41</v>
      </c>
      <c r="J13" s="43"/>
    </row>
    <row r="14" spans="2:11" ht="16" thickBot="1">
      <c r="B14" s="38"/>
      <c r="C14" s="34" t="s">
        <v>38</v>
      </c>
      <c r="D14" s="22" t="s">
        <v>49</v>
      </c>
      <c r="E14" s="108">
        <f>'Research data'!G10</f>
        <v>15279471.503999995</v>
      </c>
      <c r="F14" s="34"/>
      <c r="G14" s="34"/>
      <c r="H14" s="34"/>
      <c r="I14" s="121" t="s">
        <v>44</v>
      </c>
      <c r="J14" s="95"/>
      <c r="K14" s="33"/>
    </row>
    <row r="15" spans="2:11" ht="20" customHeight="1" thickBot="1">
      <c r="B15" s="39"/>
      <c r="C15" s="40"/>
      <c r="D15" s="40"/>
      <c r="E15" s="40"/>
      <c r="F15" s="40"/>
      <c r="G15" s="40"/>
      <c r="H15" s="40"/>
      <c r="I15" s="40"/>
      <c r="J15" s="41"/>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2"/>
  <sheetViews>
    <sheetView topLeftCell="B2" workbookViewId="0">
      <selection activeCell="M8" sqref="M8"/>
    </sheetView>
  </sheetViews>
  <sheetFormatPr baseColWidth="10" defaultRowHeight="15" x14ac:dyDescent="0"/>
  <cols>
    <col min="1" max="1" width="3.375" style="66" customWidth="1"/>
    <col min="2" max="2" width="3.5" style="66" customWidth="1"/>
    <col min="3" max="3" width="35.875" style="66" customWidth="1"/>
    <col min="4" max="4" width="16.625" style="66" hidden="1" customWidth="1"/>
    <col min="5" max="5" width="13.875" style="66" hidden="1" customWidth="1"/>
    <col min="6" max="6" width="12.625" style="66" customWidth="1"/>
    <col min="7" max="7" width="17" style="66" customWidth="1"/>
    <col min="8" max="8" width="4.625" style="66" customWidth="1"/>
    <col min="9" max="9" width="13.125" style="67" customWidth="1"/>
    <col min="10" max="10" width="3" style="67" customWidth="1"/>
    <col min="11" max="11" width="11.625" style="67" customWidth="1"/>
    <col min="12" max="12" width="3.125" style="67" customWidth="1"/>
    <col min="13" max="13" width="12.875" style="67" customWidth="1"/>
    <col min="14" max="14" width="2.625" style="67" customWidth="1"/>
    <col min="15" max="15" width="8.5" style="67" customWidth="1"/>
    <col min="16" max="16" width="2.625" style="67" customWidth="1"/>
    <col min="17" max="17" width="60" style="66" customWidth="1"/>
    <col min="18" max="16384" width="10.625" style="66"/>
  </cols>
  <sheetData>
    <row r="1" spans="2:17" ht="16" thickBot="1"/>
    <row r="2" spans="2:17">
      <c r="B2" s="68"/>
      <c r="C2" s="69"/>
      <c r="D2" s="69"/>
      <c r="E2" s="69"/>
      <c r="F2" s="69"/>
      <c r="G2" s="69"/>
      <c r="H2" s="69"/>
      <c r="I2" s="70"/>
      <c r="J2" s="70"/>
      <c r="K2" s="70"/>
      <c r="L2" s="70"/>
      <c r="M2" s="70"/>
      <c r="N2" s="70"/>
      <c r="O2" s="70"/>
      <c r="P2" s="70"/>
      <c r="Q2" s="71"/>
    </row>
    <row r="3" spans="2:17" s="24" customFormat="1">
      <c r="B3" s="23"/>
      <c r="C3" s="99" t="s">
        <v>29</v>
      </c>
      <c r="D3" s="15"/>
      <c r="E3" s="15"/>
      <c r="F3" s="99" t="s">
        <v>4</v>
      </c>
      <c r="G3" s="99" t="s">
        <v>25</v>
      </c>
      <c r="H3" s="99"/>
      <c r="I3" s="64" t="s">
        <v>164</v>
      </c>
      <c r="J3" s="64"/>
      <c r="K3" s="64" t="s">
        <v>44</v>
      </c>
      <c r="L3" s="64"/>
      <c r="M3" s="64" t="s">
        <v>170</v>
      </c>
      <c r="N3" s="64"/>
      <c r="O3" s="64" t="s">
        <v>50</v>
      </c>
      <c r="P3" s="64"/>
      <c r="Q3" s="1" t="s">
        <v>30</v>
      </c>
    </row>
    <row r="4" spans="2:17">
      <c r="B4" s="72"/>
      <c r="C4" s="73"/>
      <c r="D4" s="73"/>
      <c r="E4" s="73"/>
      <c r="F4" s="73"/>
      <c r="G4" s="74"/>
      <c r="H4" s="74"/>
      <c r="I4" s="97"/>
      <c r="J4" s="97"/>
      <c r="K4" s="97"/>
      <c r="L4" s="97"/>
      <c r="M4" s="96"/>
      <c r="N4" s="98"/>
      <c r="O4" s="96"/>
      <c r="P4" s="98"/>
      <c r="Q4" s="2"/>
    </row>
    <row r="5" spans="2:17" ht="16" thickBot="1">
      <c r="B5" s="72"/>
      <c r="C5" s="18" t="s">
        <v>48</v>
      </c>
      <c r="D5" s="32"/>
      <c r="E5" s="32"/>
      <c r="F5" s="32"/>
      <c r="G5" s="16"/>
      <c r="H5" s="16"/>
      <c r="I5" s="16"/>
      <c r="J5" s="16"/>
      <c r="K5" s="16"/>
      <c r="L5" s="16"/>
      <c r="M5" s="16"/>
      <c r="N5" s="16"/>
      <c r="O5" s="16"/>
      <c r="P5" s="16"/>
      <c r="Q5" s="3"/>
    </row>
    <row r="6" spans="2:17" ht="16" thickBot="1">
      <c r="B6" s="72"/>
      <c r="C6" s="109" t="s">
        <v>35</v>
      </c>
      <c r="D6" s="109" t="s">
        <v>35</v>
      </c>
      <c r="E6" s="109" t="s">
        <v>35</v>
      </c>
      <c r="F6" s="22" t="s">
        <v>1</v>
      </c>
      <c r="G6" s="44">
        <v>1</v>
      </c>
      <c r="H6" s="75"/>
      <c r="I6" s="17"/>
      <c r="J6" s="17"/>
      <c r="K6" s="17"/>
      <c r="L6" s="17"/>
      <c r="M6" s="17"/>
      <c r="N6" s="17"/>
      <c r="O6" s="16"/>
      <c r="P6" s="16"/>
      <c r="Q6" s="3"/>
    </row>
    <row r="7" spans="2:17" s="6" customFormat="1" ht="16" thickBot="1">
      <c r="B7" s="5"/>
      <c r="C7" s="110" t="s">
        <v>36</v>
      </c>
      <c r="D7" s="110" t="s">
        <v>36</v>
      </c>
      <c r="E7" s="110" t="s">
        <v>36</v>
      </c>
      <c r="F7" s="22" t="s">
        <v>47</v>
      </c>
      <c r="G7" s="120">
        <f>M7</f>
        <v>1.7000000000000001E-2</v>
      </c>
      <c r="H7" s="4"/>
      <c r="I7" s="17"/>
      <c r="J7" s="17"/>
      <c r="M7" s="119">
        <f>ROUND(Notes!F195,3)</f>
        <v>1.7000000000000001E-2</v>
      </c>
      <c r="N7" s="17"/>
      <c r="O7" s="16"/>
      <c r="P7" s="16"/>
      <c r="Q7" s="158"/>
    </row>
    <row r="8" spans="2:17" s="6" customFormat="1" ht="16" thickBot="1">
      <c r="B8" s="5"/>
      <c r="C8" s="110" t="s">
        <v>149</v>
      </c>
      <c r="D8" s="110" t="s">
        <v>45</v>
      </c>
      <c r="E8" s="110" t="s">
        <v>45</v>
      </c>
      <c r="F8" s="22" t="s">
        <v>46</v>
      </c>
      <c r="G8" s="44">
        <f>I8</f>
        <v>49.5</v>
      </c>
      <c r="H8" s="4"/>
      <c r="I8" s="45">
        <f>Notes!E167</f>
        <v>49.5</v>
      </c>
      <c r="J8" s="17"/>
      <c r="K8" s="17"/>
      <c r="L8" s="17"/>
      <c r="M8" s="17"/>
      <c r="N8" s="17"/>
      <c r="O8" s="16"/>
      <c r="P8" s="16"/>
      <c r="Q8" s="149"/>
    </row>
    <row r="9" spans="2:17" s="6" customFormat="1" ht="16" thickBot="1">
      <c r="B9" s="5"/>
      <c r="C9" s="111" t="s">
        <v>37</v>
      </c>
      <c r="D9" s="111" t="s">
        <v>37</v>
      </c>
      <c r="E9" s="111" t="s">
        <v>37</v>
      </c>
      <c r="F9" s="22" t="s">
        <v>43</v>
      </c>
      <c r="G9" s="44">
        <v>0</v>
      </c>
      <c r="H9" s="4"/>
      <c r="I9" s="17"/>
      <c r="J9" s="17"/>
      <c r="K9" s="17"/>
      <c r="L9" s="17"/>
      <c r="M9" s="17"/>
      <c r="N9" s="17"/>
      <c r="O9" s="16"/>
      <c r="P9" s="16"/>
      <c r="Q9" s="173" t="s">
        <v>171</v>
      </c>
    </row>
    <row r="10" spans="2:17" ht="16" thickBot="1">
      <c r="B10" s="72"/>
      <c r="C10" s="111" t="s">
        <v>38</v>
      </c>
      <c r="D10" s="111" t="s">
        <v>38</v>
      </c>
      <c r="E10" s="111" t="s">
        <v>38</v>
      </c>
      <c r="F10" s="22" t="s">
        <v>49</v>
      </c>
      <c r="G10" s="44">
        <f>K10</f>
        <v>15279471.503999995</v>
      </c>
      <c r="H10" s="76"/>
      <c r="I10" s="17"/>
      <c r="J10" s="17"/>
      <c r="K10" s="44">
        <f>Notes!H39</f>
        <v>15279471.503999995</v>
      </c>
      <c r="L10" s="17"/>
      <c r="M10" s="17"/>
      <c r="N10" s="17"/>
      <c r="O10" s="16"/>
      <c r="P10" s="16"/>
      <c r="Q10" s="149" t="s">
        <v>145</v>
      </c>
    </row>
    <row r="11" spans="2:17" ht="16" thickBot="1">
      <c r="B11" s="72"/>
      <c r="C11" s="159" t="s">
        <v>158</v>
      </c>
      <c r="D11" s="111" t="s">
        <v>38</v>
      </c>
      <c r="E11" s="111" t="s">
        <v>38</v>
      </c>
      <c r="F11" s="22" t="s">
        <v>58</v>
      </c>
      <c r="G11" s="44">
        <f>I11</f>
        <v>20.7</v>
      </c>
      <c r="H11" s="76"/>
      <c r="I11" s="45">
        <f>Notes!E169</f>
        <v>20.7</v>
      </c>
      <c r="J11" s="17"/>
      <c r="L11" s="17"/>
      <c r="N11" s="17"/>
      <c r="O11" s="16"/>
      <c r="P11" s="16"/>
      <c r="Q11" s="149"/>
    </row>
    <row r="12" spans="2:17" ht="16" thickBot="1">
      <c r="B12" s="72"/>
      <c r="C12" s="159" t="s">
        <v>161</v>
      </c>
      <c r="D12" s="111" t="s">
        <v>38</v>
      </c>
      <c r="E12" s="111" t="s">
        <v>38</v>
      </c>
      <c r="F12" s="22" t="s">
        <v>85</v>
      </c>
      <c r="G12" s="44">
        <f>I12</f>
        <v>0.41799999999999998</v>
      </c>
      <c r="H12" s="76"/>
      <c r="I12" s="45">
        <f>Notes!E168</f>
        <v>0.41799999999999998</v>
      </c>
      <c r="J12" s="17"/>
      <c r="L12" s="17"/>
      <c r="N12" s="17"/>
      <c r="O12" s="1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tabSelected="1" topLeftCell="G1" workbookViewId="0">
      <selection activeCell="J14" sqref="J14"/>
    </sheetView>
  </sheetViews>
  <sheetFormatPr baseColWidth="10" defaultColWidth="33.125" defaultRowHeight="15" x14ac:dyDescent="0"/>
  <cols>
    <col min="1" max="1" width="3.125" style="46" customWidth="1"/>
    <col min="2" max="2" width="3.375" style="46" customWidth="1"/>
    <col min="3" max="3" width="28.625" style="46" customWidth="1"/>
    <col min="4" max="4" width="3.125" style="46" customWidth="1"/>
    <col min="5" max="5" width="16.125" style="46" customWidth="1"/>
    <col min="6" max="6" width="5" style="46" customWidth="1"/>
    <col min="7" max="7" width="10.125" style="46" customWidth="1"/>
    <col min="8" max="10" width="12.125" style="46" customWidth="1"/>
    <col min="11" max="11" width="33.125" style="47" customWidth="1"/>
    <col min="12" max="12" width="87.125" style="46" customWidth="1"/>
    <col min="13" max="16384" width="33.125" style="46"/>
  </cols>
  <sheetData>
    <row r="1" spans="2:12" ht="16" thickBot="1"/>
    <row r="2" spans="2:12">
      <c r="B2" s="48"/>
      <c r="C2" s="49"/>
      <c r="D2" s="49"/>
      <c r="E2" s="49"/>
      <c r="F2" s="49"/>
      <c r="G2" s="49"/>
      <c r="H2" s="49"/>
      <c r="I2" s="49"/>
      <c r="J2" s="49"/>
      <c r="K2" s="50"/>
      <c r="L2" s="49"/>
    </row>
    <row r="3" spans="2:12">
      <c r="B3" s="51"/>
      <c r="C3" s="52" t="s">
        <v>10</v>
      </c>
      <c r="D3" s="52"/>
      <c r="E3" s="52"/>
      <c r="F3" s="52"/>
      <c r="G3" s="52"/>
      <c r="H3" s="52"/>
      <c r="I3" s="52"/>
      <c r="J3" s="52"/>
      <c r="K3" s="53"/>
      <c r="L3" s="54"/>
    </row>
    <row r="4" spans="2:12">
      <c r="B4" s="51"/>
      <c r="C4" s="54"/>
      <c r="D4" s="54"/>
      <c r="E4" s="54"/>
      <c r="F4" s="54"/>
      <c r="G4" s="54"/>
      <c r="H4" s="54"/>
      <c r="I4" s="54"/>
      <c r="J4" s="54"/>
      <c r="K4" s="55"/>
      <c r="L4" s="54"/>
    </row>
    <row r="5" spans="2:12">
      <c r="B5" s="56"/>
      <c r="C5" s="57" t="s">
        <v>12</v>
      </c>
      <c r="D5" s="57"/>
      <c r="E5" s="57" t="s">
        <v>0</v>
      </c>
      <c r="F5" s="57"/>
      <c r="G5" s="57" t="s">
        <v>7</v>
      </c>
      <c r="H5" s="57" t="s">
        <v>11</v>
      </c>
      <c r="I5" s="57" t="s">
        <v>32</v>
      </c>
      <c r="J5" s="57" t="s">
        <v>34</v>
      </c>
      <c r="K5" s="58" t="s">
        <v>33</v>
      </c>
      <c r="L5" s="57" t="s">
        <v>5</v>
      </c>
    </row>
    <row r="6" spans="2:12">
      <c r="B6" s="51"/>
      <c r="C6" s="52"/>
      <c r="D6" s="52"/>
      <c r="E6" s="116"/>
      <c r="F6" s="116"/>
      <c r="G6" s="52"/>
      <c r="H6" s="52"/>
      <c r="I6" s="52"/>
      <c r="J6" s="52"/>
      <c r="K6" s="53"/>
      <c r="L6" s="52"/>
    </row>
    <row r="7" spans="2:12">
      <c r="B7" s="51"/>
      <c r="C7" s="122" t="s">
        <v>149</v>
      </c>
      <c r="D7" s="59"/>
      <c r="E7" s="174" t="s">
        <v>174</v>
      </c>
      <c r="F7" s="150" t="s">
        <v>61</v>
      </c>
      <c r="G7" s="54" t="s">
        <v>156</v>
      </c>
      <c r="H7" s="55" t="s">
        <v>159</v>
      </c>
      <c r="I7" s="55" t="s">
        <v>159</v>
      </c>
      <c r="J7" s="55" t="s">
        <v>175</v>
      </c>
      <c r="K7" s="185" t="s">
        <v>177</v>
      </c>
      <c r="L7" s="55" t="s">
        <v>160</v>
      </c>
    </row>
    <row r="8" spans="2:12">
      <c r="B8" s="51"/>
      <c r="C8" s="122" t="s">
        <v>36</v>
      </c>
      <c r="D8" s="60"/>
      <c r="E8" s="117"/>
      <c r="F8" s="117"/>
      <c r="G8" s="54"/>
      <c r="H8" s="55"/>
      <c r="I8" s="55"/>
      <c r="J8" s="55"/>
      <c r="L8" s="65"/>
    </row>
    <row r="9" spans="2:12">
      <c r="B9" s="51"/>
      <c r="C9" s="46" t="s">
        <v>158</v>
      </c>
    </row>
    <row r="10" spans="2:12">
      <c r="B10" s="51"/>
      <c r="C10" s="46" t="s">
        <v>161</v>
      </c>
      <c r="L10" s="65"/>
    </row>
    <row r="11" spans="2:12">
      <c r="B11" s="51"/>
      <c r="L11" s="65"/>
    </row>
    <row r="12" spans="2:12" ht="16">
      <c r="B12" s="51"/>
      <c r="C12" s="122" t="s">
        <v>38</v>
      </c>
      <c r="D12" s="60"/>
      <c r="E12" s="112" t="s">
        <v>66</v>
      </c>
      <c r="G12" s="54" t="s">
        <v>60</v>
      </c>
      <c r="H12" s="55" t="s">
        <v>147</v>
      </c>
      <c r="I12" s="55" t="s">
        <v>147</v>
      </c>
      <c r="J12" s="55" t="s">
        <v>175</v>
      </c>
      <c r="K12" s="55" t="s">
        <v>146</v>
      </c>
      <c r="L12" s="118"/>
    </row>
    <row r="13" spans="2:12">
      <c r="B13" s="51"/>
      <c r="C13" s="122"/>
      <c r="D13" s="60"/>
      <c r="E13" s="117"/>
      <c r="F13" s="117"/>
      <c r="G13" s="54"/>
      <c r="H13" s="55"/>
      <c r="I13" s="55"/>
      <c r="J13" s="55"/>
      <c r="K13" s="55"/>
    </row>
    <row r="14" spans="2:12">
      <c r="C14" s="34" t="s">
        <v>37</v>
      </c>
      <c r="D14" s="63"/>
      <c r="E14" s="112" t="s">
        <v>167</v>
      </c>
      <c r="F14" s="117"/>
      <c r="G14" s="61" t="s">
        <v>156</v>
      </c>
      <c r="H14" s="62" t="s">
        <v>165</v>
      </c>
      <c r="I14" s="62" t="s">
        <v>165</v>
      </c>
      <c r="J14" s="55" t="s">
        <v>175</v>
      </c>
      <c r="K14" s="47" t="s">
        <v>176</v>
      </c>
      <c r="L14" s="55" t="s">
        <v>166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97"/>
  <sheetViews>
    <sheetView topLeftCell="A10" zoomScale="115" zoomScaleNormal="115" zoomScalePageLayoutView="115" workbookViewId="0">
      <selection activeCell="L33" sqref="L33"/>
    </sheetView>
  </sheetViews>
  <sheetFormatPr baseColWidth="10" defaultColWidth="7" defaultRowHeight="15" x14ac:dyDescent="0"/>
  <cols>
    <col min="1" max="1" width="5.625" style="101" customWidth="1"/>
    <col min="2" max="2" width="5" style="101" customWidth="1"/>
    <col min="3" max="5" width="7" style="101"/>
    <col min="6" max="6" width="10.875" style="101" bestFit="1" customWidth="1"/>
    <col min="7" max="7" width="7" style="101"/>
    <col min="8" max="8" width="8.875" style="101" bestFit="1" customWidth="1"/>
    <col min="9" max="16384" width="7" style="101"/>
  </cols>
  <sheetData>
    <row r="1" spans="2:26" ht="16" thickBot="1"/>
    <row r="2" spans="2:26" s="24" customFormat="1">
      <c r="B2" s="104"/>
      <c r="C2" s="105" t="s">
        <v>24</v>
      </c>
      <c r="D2" s="105" t="s">
        <v>51</v>
      </c>
      <c r="E2" s="105"/>
      <c r="F2" s="105" t="s">
        <v>31</v>
      </c>
      <c r="G2" s="105"/>
      <c r="H2" s="105"/>
      <c r="I2" s="105"/>
      <c r="J2" s="105"/>
      <c r="K2" s="105"/>
      <c r="L2" s="105"/>
      <c r="M2" s="105"/>
      <c r="N2" s="105"/>
      <c r="O2" s="105"/>
      <c r="P2" s="105"/>
      <c r="Q2" s="105"/>
      <c r="R2" s="105"/>
      <c r="S2" s="105"/>
      <c r="T2" s="105"/>
      <c r="U2" s="105"/>
    </row>
    <row r="3" spans="2:26">
      <c r="B3" s="102"/>
      <c r="C3" s="103"/>
      <c r="D3" s="103"/>
      <c r="E3" s="103"/>
      <c r="F3" s="103"/>
      <c r="G3" s="103"/>
      <c r="H3" s="103"/>
      <c r="I3" s="103"/>
      <c r="J3" s="103"/>
      <c r="K3" s="103"/>
      <c r="L3" s="103"/>
      <c r="M3" s="103"/>
      <c r="N3" s="103"/>
      <c r="O3" s="103"/>
      <c r="P3" s="103"/>
      <c r="Q3" s="103"/>
      <c r="R3" s="103"/>
      <c r="S3" s="103"/>
      <c r="T3" s="103"/>
      <c r="U3" s="103"/>
    </row>
    <row r="4" spans="2:26" customFormat="1" ht="16">
      <c r="B4" s="102"/>
      <c r="C4" s="112"/>
      <c r="D4" s="112"/>
      <c r="E4" s="112"/>
      <c r="F4" s="112"/>
      <c r="G4" s="112"/>
      <c r="H4" s="112"/>
      <c r="I4" s="112"/>
      <c r="J4" s="112"/>
      <c r="K4" s="112"/>
      <c r="L4" s="112"/>
      <c r="M4" s="112"/>
      <c r="N4" s="112"/>
      <c r="O4" s="112"/>
      <c r="P4" s="112"/>
      <c r="Q4" s="112"/>
      <c r="R4" s="112"/>
      <c r="S4" s="112"/>
      <c r="T4" s="112"/>
      <c r="U4" s="112"/>
      <c r="V4" s="112"/>
      <c r="W4" s="112"/>
      <c r="X4" s="112"/>
    </row>
    <row r="5" spans="2:26" customFormat="1" ht="16">
      <c r="B5" s="102"/>
      <c r="C5" s="112" t="s">
        <v>66</v>
      </c>
      <c r="D5" s="112"/>
      <c r="E5" s="112"/>
      <c r="F5" s="112"/>
      <c r="G5" s="112"/>
      <c r="H5" s="112"/>
      <c r="I5" s="112"/>
      <c r="J5" s="112"/>
      <c r="K5" s="112"/>
      <c r="L5" s="112"/>
      <c r="M5" s="112"/>
      <c r="N5" s="112"/>
      <c r="O5" s="112"/>
      <c r="P5" s="112"/>
      <c r="Q5" s="112"/>
      <c r="R5" s="112"/>
      <c r="S5" s="112"/>
      <c r="T5" s="112"/>
      <c r="U5" s="112"/>
      <c r="V5" s="112"/>
      <c r="W5" s="112"/>
      <c r="X5" s="112"/>
      <c r="Y5" s="112"/>
      <c r="Z5" s="112"/>
    </row>
    <row r="6" spans="2:26" customFormat="1" ht="16">
      <c r="B6" s="102"/>
      <c r="C6" s="112"/>
      <c r="D6" s="112"/>
      <c r="E6" s="112"/>
      <c r="F6" s="112"/>
      <c r="G6" s="112"/>
      <c r="H6" s="112"/>
      <c r="I6" s="112"/>
      <c r="J6" s="112"/>
      <c r="K6" s="112"/>
      <c r="L6" s="112"/>
      <c r="M6" s="112"/>
      <c r="N6" s="112"/>
      <c r="O6" s="112"/>
      <c r="P6" s="112"/>
      <c r="Q6" s="112"/>
      <c r="R6" s="112"/>
      <c r="S6" s="112"/>
      <c r="T6" s="112"/>
      <c r="U6" s="112"/>
      <c r="V6" s="112"/>
      <c r="W6" s="112"/>
      <c r="X6" s="112"/>
      <c r="Y6" s="112"/>
      <c r="Z6" s="112"/>
    </row>
    <row r="7" spans="2:26" customFormat="1" ht="16">
      <c r="B7" s="102"/>
      <c r="C7" s="112"/>
      <c r="D7" s="112" t="s">
        <v>67</v>
      </c>
      <c r="E7" s="112"/>
      <c r="F7" s="112" t="s">
        <v>68</v>
      </c>
      <c r="G7" s="112"/>
      <c r="H7" s="112"/>
      <c r="I7" s="112"/>
      <c r="J7" s="112"/>
      <c r="K7" s="112"/>
      <c r="L7" s="112"/>
      <c r="M7" s="112"/>
      <c r="N7" s="112"/>
      <c r="O7" s="112"/>
      <c r="P7" s="112"/>
      <c r="Q7" s="112"/>
      <c r="R7" s="112"/>
      <c r="S7" s="112"/>
      <c r="T7" s="112"/>
      <c r="U7" s="112"/>
      <c r="V7" s="112"/>
      <c r="W7" s="112"/>
      <c r="X7" s="112"/>
      <c r="Y7" s="112"/>
      <c r="Z7" s="112"/>
    </row>
    <row r="8" spans="2:26" customFormat="1" ht="16">
      <c r="B8" s="102"/>
      <c r="C8" s="112"/>
      <c r="D8" s="112"/>
      <c r="E8" s="112"/>
      <c r="F8" s="112" t="s">
        <v>69</v>
      </c>
      <c r="G8" s="112"/>
      <c r="H8" s="112"/>
      <c r="I8" s="112"/>
      <c r="J8" s="112"/>
      <c r="K8" s="112"/>
      <c r="L8" s="112"/>
      <c r="M8" s="112"/>
      <c r="N8" s="112"/>
      <c r="O8" s="112"/>
      <c r="P8" s="112"/>
      <c r="Q8" s="112"/>
      <c r="R8" s="112"/>
      <c r="S8" s="112"/>
      <c r="T8" s="112"/>
      <c r="U8" s="112"/>
      <c r="V8" s="112"/>
      <c r="W8" s="112"/>
      <c r="X8" s="112"/>
      <c r="Y8" s="112"/>
      <c r="Z8" s="112"/>
    </row>
    <row r="9" spans="2:26" customFormat="1" ht="16">
      <c r="B9" s="102"/>
      <c r="C9" s="112"/>
      <c r="D9" s="112"/>
      <c r="E9" s="112"/>
      <c r="F9" s="112"/>
      <c r="G9" s="112"/>
      <c r="H9" s="112"/>
      <c r="I9" s="112"/>
      <c r="J9" s="112"/>
      <c r="K9" s="112"/>
      <c r="L9" s="112"/>
      <c r="M9" s="112"/>
      <c r="N9" s="112"/>
      <c r="O9" s="112"/>
      <c r="P9" s="112"/>
      <c r="Q9" s="112"/>
      <c r="R9" s="112"/>
      <c r="S9" s="112"/>
      <c r="T9" s="112"/>
      <c r="U9" s="112"/>
      <c r="V9" s="112"/>
      <c r="W9" s="112"/>
      <c r="X9" s="112"/>
      <c r="Y9" s="112"/>
      <c r="Z9" s="112"/>
    </row>
    <row r="10" spans="2:26" customFormat="1" ht="16">
      <c r="B10" s="102"/>
      <c r="C10" s="112"/>
      <c r="D10" s="112"/>
      <c r="E10" s="112"/>
      <c r="F10" s="112"/>
      <c r="G10" s="112"/>
      <c r="H10" s="112"/>
      <c r="I10" s="112"/>
      <c r="J10" s="112"/>
      <c r="K10" s="112"/>
      <c r="L10" s="112"/>
      <c r="M10" s="112"/>
      <c r="N10" s="112"/>
      <c r="O10" s="112"/>
      <c r="P10" s="112"/>
      <c r="Q10" s="112"/>
      <c r="R10" s="112"/>
      <c r="S10" s="112"/>
      <c r="T10" s="112"/>
      <c r="U10" s="112"/>
      <c r="V10" s="112"/>
      <c r="W10" s="112"/>
      <c r="X10" s="112"/>
      <c r="Y10" s="112"/>
      <c r="Z10" s="112"/>
    </row>
    <row r="11" spans="2:26" customFormat="1" ht="16">
      <c r="B11" s="102"/>
      <c r="C11" s="112"/>
      <c r="D11" s="112"/>
      <c r="E11" s="112"/>
      <c r="F11" s="112"/>
      <c r="G11" s="112"/>
      <c r="H11" s="112"/>
      <c r="I11" s="112"/>
      <c r="J11" s="112"/>
      <c r="K11" s="112"/>
      <c r="L11" s="112"/>
      <c r="M11" s="112"/>
      <c r="N11" s="112"/>
      <c r="O11" s="112"/>
      <c r="P11" s="112"/>
      <c r="Q11" s="112"/>
      <c r="R11" s="112"/>
      <c r="S11" s="112"/>
      <c r="T11" s="112"/>
      <c r="U11" s="112"/>
      <c r="V11" s="112"/>
      <c r="W11" s="112"/>
      <c r="X11" s="112"/>
      <c r="Y11" s="112"/>
      <c r="Z11" s="112"/>
    </row>
    <row r="12" spans="2:26" customFormat="1" ht="16">
      <c r="B12" s="102"/>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row>
    <row r="13" spans="2:26" customFormat="1" ht="16">
      <c r="B13" s="10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row>
    <row r="14" spans="2:26" customFormat="1" ht="16">
      <c r="B14" s="10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row>
    <row r="15" spans="2:26" customFormat="1" ht="16">
      <c r="B15" s="102"/>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row>
    <row r="16" spans="2:26" customFormat="1" ht="16">
      <c r="B16" s="10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row>
    <row r="17" spans="2:26" customFormat="1" ht="16">
      <c r="B17" s="10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row>
    <row r="18" spans="2:26" customFormat="1" ht="16">
      <c r="B18" s="10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row>
    <row r="19" spans="2:26" customFormat="1" ht="16">
      <c r="B19" s="102"/>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row>
    <row r="20" spans="2:26" customFormat="1" ht="16">
      <c r="B20" s="10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row>
    <row r="21" spans="2:26" customFormat="1" ht="16">
      <c r="B21" s="10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row>
    <row r="22" spans="2:26" customFormat="1" ht="16">
      <c r="B22" s="102"/>
      <c r="C22" s="112"/>
      <c r="D22" s="112" t="s">
        <v>70</v>
      </c>
      <c r="E22" s="112"/>
      <c r="F22" s="112"/>
      <c r="G22" s="112"/>
      <c r="H22" s="112"/>
      <c r="I22" s="112"/>
      <c r="J22" s="112"/>
      <c r="K22" s="112"/>
      <c r="L22" s="112"/>
      <c r="M22" s="112"/>
      <c r="N22" s="112"/>
      <c r="O22" s="112"/>
      <c r="P22" s="112"/>
      <c r="Q22" s="112"/>
      <c r="R22" s="112"/>
      <c r="S22" s="112"/>
      <c r="T22" s="112"/>
      <c r="U22" s="112"/>
      <c r="V22" s="112"/>
      <c r="W22" s="112"/>
      <c r="X22" s="112"/>
      <c r="Y22" s="112"/>
      <c r="Z22" s="112"/>
    </row>
    <row r="23" spans="2:26" customFormat="1" ht="16">
      <c r="B23" s="102"/>
      <c r="C23" s="112"/>
      <c r="D23" s="112"/>
      <c r="E23" s="112"/>
      <c r="F23" s="112" t="s">
        <v>71</v>
      </c>
      <c r="G23" s="112"/>
      <c r="H23" s="123">
        <v>0.28799999999999998</v>
      </c>
      <c r="I23" s="112"/>
      <c r="J23" s="112"/>
      <c r="K23" s="112"/>
      <c r="L23" s="112"/>
      <c r="M23" s="112"/>
      <c r="N23" s="112"/>
      <c r="O23" s="112"/>
      <c r="P23" s="112"/>
      <c r="Q23" s="112"/>
      <c r="R23" s="112"/>
      <c r="S23" s="112"/>
      <c r="T23" s="112"/>
      <c r="U23" s="112"/>
      <c r="V23" s="112"/>
      <c r="W23" s="112"/>
      <c r="X23" s="112"/>
      <c r="Y23" s="112"/>
      <c r="Z23" s="112"/>
    </row>
    <row r="24" spans="2:26" customFormat="1" ht="16">
      <c r="B24" s="102"/>
      <c r="C24" s="112"/>
      <c r="D24" s="112"/>
      <c r="E24" s="112"/>
      <c r="F24" s="112" t="s">
        <v>72</v>
      </c>
      <c r="G24" s="112"/>
      <c r="H24" s="124">
        <v>0.96</v>
      </c>
      <c r="I24" s="112"/>
      <c r="J24" s="112"/>
      <c r="K24" s="112"/>
      <c r="L24" s="112"/>
      <c r="M24" s="112"/>
      <c r="N24" s="112"/>
      <c r="O24" s="112"/>
      <c r="P24" s="112"/>
      <c r="Q24" s="112"/>
      <c r="R24" s="112"/>
      <c r="S24" s="112"/>
      <c r="T24" s="112"/>
      <c r="U24" s="112"/>
      <c r="V24" s="112"/>
      <c r="W24" s="112"/>
      <c r="X24" s="112"/>
      <c r="Y24" s="112"/>
      <c r="Z24" s="112"/>
    </row>
    <row r="25" spans="2:26" customFormat="1" ht="16">
      <c r="B25" s="102"/>
      <c r="C25" s="112"/>
      <c r="D25" s="112"/>
      <c r="E25" s="112"/>
      <c r="F25" s="112" t="s">
        <v>73</v>
      </c>
      <c r="G25" s="112"/>
      <c r="H25" s="112">
        <v>47.4</v>
      </c>
      <c r="I25" s="112" t="s">
        <v>74</v>
      </c>
      <c r="J25" s="112"/>
      <c r="K25" s="112"/>
      <c r="L25" s="112"/>
      <c r="M25" s="112"/>
      <c r="N25" s="112"/>
      <c r="O25" s="112"/>
      <c r="P25" s="112"/>
      <c r="Q25" s="112"/>
      <c r="R25" s="112"/>
      <c r="S25" s="112"/>
      <c r="T25" s="112"/>
      <c r="U25" s="112"/>
      <c r="V25" s="112"/>
      <c r="W25" s="112"/>
      <c r="X25" s="112"/>
      <c r="Y25" s="112"/>
      <c r="Z25" s="112"/>
    </row>
    <row r="26" spans="2:26" customFormat="1" ht="16">
      <c r="B26" s="102"/>
      <c r="C26" s="112"/>
      <c r="D26" s="112"/>
      <c r="E26" s="112"/>
      <c r="F26" s="112" t="s">
        <v>75</v>
      </c>
      <c r="G26" s="112"/>
      <c r="H26" s="112">
        <v>14.2</v>
      </c>
      <c r="I26" s="112" t="s">
        <v>76</v>
      </c>
      <c r="J26" s="112"/>
      <c r="K26" s="112"/>
      <c r="L26" s="112"/>
      <c r="M26" s="112"/>
      <c r="N26" s="112"/>
      <c r="O26" s="112"/>
      <c r="P26" s="112"/>
      <c r="Q26" s="112"/>
      <c r="R26" s="112"/>
      <c r="S26" s="112"/>
      <c r="T26" s="112"/>
      <c r="U26" s="112"/>
      <c r="V26" s="112"/>
      <c r="W26" s="112"/>
      <c r="X26" s="112"/>
      <c r="Y26" s="112"/>
      <c r="Z26" s="112"/>
    </row>
    <row r="27" spans="2:26" customFormat="1" ht="16">
      <c r="B27" s="102"/>
      <c r="C27" s="112"/>
      <c r="D27" s="112"/>
      <c r="E27" s="112"/>
      <c r="F27" s="112" t="s">
        <v>77</v>
      </c>
      <c r="G27" s="112"/>
      <c r="H27" s="125">
        <f>H26*H24</f>
        <v>13.632</v>
      </c>
      <c r="I27" s="112" t="s">
        <v>78</v>
      </c>
      <c r="J27" s="112"/>
      <c r="K27" s="112"/>
      <c r="L27" s="112"/>
      <c r="M27" s="112"/>
      <c r="N27" s="112"/>
      <c r="O27" s="112"/>
      <c r="P27" s="112"/>
      <c r="Q27" s="112"/>
      <c r="R27" s="112"/>
      <c r="S27" s="112"/>
      <c r="T27" s="112"/>
      <c r="U27" s="112"/>
      <c r="V27" s="112"/>
      <c r="W27" s="112"/>
      <c r="X27" s="112"/>
      <c r="Y27" s="112"/>
      <c r="Z27" s="112"/>
    </row>
    <row r="28" spans="2:26" customFormat="1" ht="16">
      <c r="B28" s="102"/>
      <c r="C28" s="112"/>
      <c r="D28" s="112"/>
      <c r="E28" s="112"/>
      <c r="F28" s="145" t="s">
        <v>116</v>
      </c>
      <c r="G28" s="145"/>
      <c r="H28" s="147">
        <f>H27*100</f>
        <v>1363.2</v>
      </c>
      <c r="I28" s="145" t="s">
        <v>115</v>
      </c>
      <c r="J28" s="112"/>
      <c r="K28" s="112"/>
      <c r="L28" s="112"/>
      <c r="M28" s="112"/>
      <c r="N28" s="112"/>
      <c r="O28" s="112"/>
      <c r="P28" s="112"/>
      <c r="Q28" s="112"/>
      <c r="R28" s="112"/>
      <c r="S28" s="112"/>
      <c r="T28" s="112"/>
      <c r="U28" s="112"/>
      <c r="V28" s="112"/>
      <c r="W28" s="112"/>
      <c r="X28" s="112"/>
      <c r="Y28" s="112"/>
      <c r="Z28" s="112"/>
    </row>
    <row r="29" spans="2:26" customFormat="1" ht="16">
      <c r="B29" s="102"/>
      <c r="C29" s="112"/>
      <c r="D29" s="112"/>
      <c r="E29" s="112"/>
      <c r="F29" s="112" t="s">
        <v>79</v>
      </c>
      <c r="G29" s="112"/>
      <c r="H29" s="112">
        <v>575</v>
      </c>
      <c r="I29" s="126" t="s">
        <v>80</v>
      </c>
      <c r="J29" s="112"/>
      <c r="K29" s="112"/>
      <c r="L29" s="112"/>
      <c r="M29" s="112"/>
      <c r="N29" s="112"/>
      <c r="O29" s="112"/>
      <c r="P29" s="112"/>
      <c r="Q29" s="112"/>
      <c r="R29" s="112"/>
      <c r="S29" s="112"/>
      <c r="T29" s="112"/>
      <c r="U29" s="112"/>
      <c r="V29" s="112"/>
      <c r="W29" s="112"/>
      <c r="X29" s="112"/>
      <c r="Y29" s="112"/>
      <c r="Z29" s="112"/>
    </row>
    <row r="30" spans="2:26" customFormat="1" ht="16">
      <c r="B30" s="102"/>
      <c r="C30" s="112"/>
      <c r="D30" s="112"/>
      <c r="E30" s="112"/>
      <c r="F30" s="112" t="s">
        <v>81</v>
      </c>
      <c r="G30" s="112"/>
      <c r="H30" s="124">
        <v>0.55000000000000004</v>
      </c>
      <c r="I30" s="126"/>
      <c r="J30" s="112"/>
      <c r="K30" s="112"/>
      <c r="L30" s="112"/>
      <c r="M30" s="112"/>
      <c r="N30" s="112"/>
      <c r="O30" s="112"/>
      <c r="P30" s="112"/>
      <c r="Q30" s="112"/>
      <c r="R30" s="112"/>
      <c r="S30" s="112"/>
      <c r="T30" s="112"/>
      <c r="U30" s="112"/>
      <c r="V30" s="112"/>
      <c r="W30" s="112"/>
      <c r="X30" s="112"/>
      <c r="Y30" s="112"/>
      <c r="Z30" s="112"/>
    </row>
    <row r="31" spans="2:26" customFormat="1" ht="16">
      <c r="B31" s="102"/>
      <c r="C31" s="112"/>
      <c r="D31" s="112"/>
      <c r="E31" s="112"/>
      <c r="F31" s="112" t="s">
        <v>82</v>
      </c>
      <c r="G31" s="112"/>
      <c r="H31" s="112">
        <f>H29*H30</f>
        <v>316.25</v>
      </c>
      <c r="I31" s="126" t="s">
        <v>80</v>
      </c>
      <c r="J31" s="112"/>
      <c r="K31" s="112"/>
      <c r="L31" s="112"/>
      <c r="M31" s="112"/>
      <c r="N31" s="112"/>
      <c r="O31" s="112"/>
      <c r="P31" s="112"/>
      <c r="Q31" s="112"/>
      <c r="R31" s="112"/>
      <c r="S31" s="112"/>
      <c r="T31" s="112"/>
      <c r="U31" s="112"/>
      <c r="V31" s="112"/>
      <c r="W31" s="112"/>
      <c r="X31" s="112"/>
      <c r="Y31" s="112"/>
      <c r="Z31" s="112"/>
    </row>
    <row r="32" spans="2:26" customFormat="1" ht="16">
      <c r="B32" s="102"/>
      <c r="C32" s="112"/>
      <c r="D32" s="112"/>
      <c r="E32" s="112"/>
      <c r="F32" s="127" t="s">
        <v>83</v>
      </c>
      <c r="G32" s="127"/>
      <c r="H32" s="112">
        <v>55.5</v>
      </c>
      <c r="I32" s="126" t="s">
        <v>46</v>
      </c>
      <c r="J32" s="112"/>
      <c r="K32" s="112"/>
      <c r="L32" s="112"/>
      <c r="M32" s="112"/>
      <c r="N32" s="112"/>
      <c r="O32" s="112"/>
      <c r="P32" s="112"/>
      <c r="Q32" s="112"/>
      <c r="R32" s="112"/>
      <c r="S32" s="112"/>
      <c r="T32" s="112"/>
      <c r="U32" s="112"/>
      <c r="V32" s="112"/>
      <c r="W32" s="112"/>
      <c r="X32" s="112"/>
      <c r="Y32" s="112"/>
      <c r="Z32" s="112"/>
    </row>
    <row r="33" spans="2:26" customFormat="1" ht="16">
      <c r="B33" s="102"/>
      <c r="C33" s="112"/>
      <c r="D33" s="112"/>
      <c r="E33" s="112"/>
      <c r="F33" s="127" t="s">
        <v>148</v>
      </c>
      <c r="G33" s="127"/>
      <c r="H33" s="112">
        <f>E167</f>
        <v>49.5</v>
      </c>
      <c r="I33" s="126" t="s">
        <v>46</v>
      </c>
      <c r="J33" s="112"/>
      <c r="K33" s="112"/>
      <c r="L33" s="115" t="s">
        <v>153</v>
      </c>
      <c r="M33" s="112"/>
      <c r="N33" s="112"/>
      <c r="O33" s="112"/>
      <c r="P33" s="112"/>
      <c r="Q33" s="112"/>
      <c r="R33" s="112"/>
      <c r="S33" s="112"/>
      <c r="T33" s="112"/>
      <c r="U33" s="112"/>
      <c r="V33" s="112"/>
      <c r="W33" s="112"/>
      <c r="X33" s="112"/>
      <c r="Y33" s="112"/>
      <c r="Z33" s="112"/>
    </row>
    <row r="34" spans="2:26" customFormat="1" ht="16">
      <c r="B34" s="102"/>
      <c r="C34" s="112"/>
      <c r="D34" s="112"/>
      <c r="E34" s="112"/>
      <c r="F34" s="127" t="s">
        <v>84</v>
      </c>
      <c r="G34" s="127"/>
      <c r="H34" s="112">
        <v>7.1599999999999995E-4</v>
      </c>
      <c r="I34" s="126" t="s">
        <v>85</v>
      </c>
      <c r="J34" s="112"/>
      <c r="K34" s="112"/>
      <c r="L34" s="112" t="s">
        <v>154</v>
      </c>
      <c r="M34" s="112"/>
      <c r="N34" s="112"/>
      <c r="O34" s="112"/>
      <c r="P34" s="112"/>
      <c r="Q34" s="112"/>
      <c r="R34" s="112"/>
      <c r="S34" s="112"/>
      <c r="T34" s="112"/>
      <c r="U34" s="112"/>
      <c r="V34" s="112"/>
      <c r="W34" s="112"/>
      <c r="X34" s="112"/>
      <c r="Y34" s="112"/>
      <c r="Z34" s="112"/>
    </row>
    <row r="35" spans="2:26" customFormat="1" ht="16">
      <c r="B35" s="102"/>
      <c r="C35" s="112"/>
      <c r="D35" s="112"/>
      <c r="E35" s="112"/>
      <c r="F35" s="127" t="s">
        <v>83</v>
      </c>
      <c r="G35" s="127"/>
      <c r="H35" s="112">
        <f>H34*H32*1000</f>
        <v>39.737999999999992</v>
      </c>
      <c r="I35" s="126" t="s">
        <v>86</v>
      </c>
      <c r="J35" s="112"/>
      <c r="K35" s="112"/>
      <c r="L35" s="112"/>
      <c r="M35" s="112"/>
      <c r="N35" s="112"/>
      <c r="O35" s="112"/>
      <c r="P35" s="112"/>
      <c r="Q35" s="112"/>
      <c r="R35" s="112"/>
      <c r="S35" s="112"/>
      <c r="T35" s="112"/>
      <c r="U35" s="112"/>
      <c r="V35" s="112"/>
      <c r="W35" s="112"/>
      <c r="X35" s="112"/>
      <c r="Y35" s="112"/>
      <c r="Z35" s="112"/>
    </row>
    <row r="36" spans="2:26" customFormat="1" ht="16">
      <c r="B36" s="102"/>
      <c r="C36" s="112"/>
      <c r="D36" s="112"/>
      <c r="E36" s="112"/>
      <c r="F36" s="127" t="s">
        <v>148</v>
      </c>
      <c r="G36" s="127"/>
      <c r="H36" s="112">
        <f>H34*H33*1000</f>
        <v>35.441999999999993</v>
      </c>
      <c r="I36" s="126" t="s">
        <v>86</v>
      </c>
      <c r="J36" s="112"/>
      <c r="K36" s="112"/>
      <c r="L36" s="112"/>
      <c r="M36" s="112"/>
      <c r="N36" s="112"/>
      <c r="O36" s="112"/>
      <c r="P36" s="112"/>
      <c r="Q36" s="112"/>
      <c r="R36" s="112"/>
      <c r="S36" s="112"/>
      <c r="T36" s="112"/>
      <c r="U36" s="112"/>
      <c r="V36" s="112"/>
      <c r="W36" s="112"/>
      <c r="X36" s="112"/>
      <c r="Y36" s="112"/>
      <c r="Z36" s="112"/>
    </row>
    <row r="37" spans="2:26" customFormat="1" ht="16">
      <c r="B37" s="102"/>
      <c r="C37" s="112"/>
      <c r="D37" s="112"/>
      <c r="E37" s="112"/>
      <c r="F37" s="112" t="s">
        <v>82</v>
      </c>
      <c r="G37" s="112"/>
      <c r="H37" s="112">
        <f>H31*H36/1000</f>
        <v>11.208532499999997</v>
      </c>
      <c r="I37" s="126" t="s">
        <v>87</v>
      </c>
      <c r="J37" s="112"/>
      <c r="K37" s="112"/>
      <c r="L37" s="112"/>
      <c r="M37" s="112"/>
      <c r="N37" s="112"/>
      <c r="O37" s="112"/>
      <c r="P37" s="112"/>
      <c r="Q37" s="112"/>
      <c r="R37" s="112"/>
      <c r="S37" s="112"/>
      <c r="T37" s="112"/>
      <c r="U37" s="112"/>
      <c r="V37" s="112"/>
      <c r="W37" s="112"/>
      <c r="X37" s="112"/>
      <c r="Y37" s="112"/>
      <c r="Z37" s="112"/>
    </row>
    <row r="38" spans="2:26" customFormat="1" ht="16">
      <c r="B38" s="102"/>
      <c r="C38" s="112"/>
      <c r="D38" s="112"/>
      <c r="E38" s="112"/>
      <c r="F38" s="112"/>
      <c r="G38" s="112"/>
      <c r="H38" s="112"/>
      <c r="I38" s="126"/>
      <c r="J38" s="112"/>
      <c r="K38" s="112"/>
      <c r="L38" s="112"/>
      <c r="M38" s="112"/>
      <c r="N38" s="112"/>
      <c r="O38" s="112"/>
      <c r="P38" s="112"/>
      <c r="Q38" s="112"/>
      <c r="R38" s="112"/>
      <c r="S38" s="112"/>
      <c r="T38" s="112"/>
      <c r="U38" s="112"/>
      <c r="V38" s="112"/>
      <c r="W38" s="112"/>
      <c r="X38" s="112"/>
      <c r="Y38" s="112"/>
      <c r="Z38" s="112"/>
    </row>
    <row r="39" spans="2:26" customFormat="1" ht="16">
      <c r="B39" s="102"/>
      <c r="C39" s="112"/>
      <c r="D39" s="112"/>
      <c r="E39" s="112"/>
      <c r="F39" s="145" t="s">
        <v>155</v>
      </c>
      <c r="G39" s="146"/>
      <c r="H39" s="148">
        <f>H37*H28*1000</f>
        <v>15279471.503999995</v>
      </c>
      <c r="I39" s="126" t="s">
        <v>49</v>
      </c>
      <c r="J39" s="112"/>
      <c r="K39" s="112"/>
      <c r="L39" s="112"/>
      <c r="M39" s="112"/>
      <c r="N39" s="112"/>
      <c r="O39" s="112"/>
      <c r="P39" s="112"/>
      <c r="Q39" s="112"/>
      <c r="R39" s="112"/>
      <c r="S39" s="112"/>
      <c r="T39" s="112"/>
      <c r="U39" s="112"/>
      <c r="V39" s="112"/>
      <c r="W39" s="112"/>
      <c r="X39" s="112"/>
      <c r="Y39" s="112"/>
      <c r="Z39" s="112"/>
    </row>
    <row r="40" spans="2:26" customFormat="1" ht="16">
      <c r="B40" s="10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row>
    <row r="41" spans="2:26" customFormat="1" ht="16">
      <c r="B41" s="10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spans="2:26" customFormat="1" ht="16">
      <c r="B42" s="10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spans="2:26" customFormat="1" ht="16">
      <c r="B43" s="10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spans="2:26" customFormat="1" ht="16">
      <c r="B44" s="10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spans="2:26" customFormat="1" ht="16">
      <c r="B45" s="102"/>
      <c r="C45" s="112"/>
      <c r="D45" s="112"/>
      <c r="E45" s="112"/>
      <c r="F45" s="112"/>
      <c r="G45" s="112"/>
      <c r="H45" s="112"/>
      <c r="I45" s="112"/>
      <c r="J45" s="112"/>
      <c r="K45" s="112"/>
      <c r="L45" s="112"/>
      <c r="M45" s="112"/>
      <c r="N45" s="112">
        <v>6.6</v>
      </c>
      <c r="O45" s="112"/>
      <c r="P45" s="112"/>
      <c r="Q45" s="112"/>
      <c r="R45" s="112"/>
      <c r="S45" s="112"/>
      <c r="T45" s="112"/>
      <c r="U45" s="112"/>
      <c r="V45" s="112"/>
      <c r="W45" s="112"/>
      <c r="X45" s="112"/>
      <c r="Y45" s="112"/>
      <c r="Z45" s="112"/>
    </row>
    <row r="46" spans="2:26" customFormat="1" ht="16">
      <c r="B46" s="102"/>
      <c r="C46" s="112"/>
      <c r="D46" s="112"/>
      <c r="E46" s="112"/>
      <c r="F46" s="112"/>
      <c r="G46" s="112"/>
      <c r="H46" s="112"/>
      <c r="I46" s="112"/>
      <c r="J46" s="112"/>
      <c r="K46" s="112"/>
      <c r="L46" s="112"/>
      <c r="M46" s="112"/>
      <c r="N46" s="124">
        <v>0.44</v>
      </c>
      <c r="O46" s="112"/>
      <c r="P46" s="112"/>
      <c r="Q46" s="112"/>
      <c r="R46" s="112"/>
      <c r="S46" s="112"/>
      <c r="T46" s="112"/>
      <c r="U46" s="112"/>
      <c r="V46" s="112"/>
      <c r="W46" s="112"/>
      <c r="X46" s="112"/>
      <c r="Y46" s="112"/>
      <c r="Z46" s="112"/>
    </row>
    <row r="47" spans="2:26" customFormat="1" ht="16">
      <c r="B47" s="102"/>
      <c r="C47" s="112"/>
      <c r="D47" s="112"/>
      <c r="E47" s="112"/>
      <c r="F47" s="112"/>
      <c r="G47" s="112"/>
      <c r="H47" s="112"/>
      <c r="I47" s="112"/>
      <c r="J47" s="112"/>
      <c r="K47" s="112"/>
      <c r="L47" s="112"/>
      <c r="M47" s="112"/>
      <c r="N47" s="112">
        <f>N45/N46</f>
        <v>15</v>
      </c>
      <c r="O47" s="112"/>
      <c r="P47" s="112"/>
      <c r="Q47" s="112"/>
      <c r="R47" s="112"/>
      <c r="S47" s="112"/>
      <c r="T47" s="112"/>
      <c r="U47" s="112"/>
      <c r="V47" s="112"/>
      <c r="W47" s="112"/>
      <c r="X47" s="112"/>
      <c r="Y47" s="112"/>
      <c r="Z47" s="112"/>
    </row>
    <row r="48" spans="2:26" customFormat="1" ht="16">
      <c r="B48" s="10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spans="2:26" customFormat="1" ht="16">
      <c r="B49" s="10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spans="2:26" customFormat="1" ht="16">
      <c r="B50" s="10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spans="2:26" customFormat="1" ht="16">
      <c r="B51" s="10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spans="2:26" customFormat="1" ht="16">
      <c r="B52" s="10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spans="2:26" customFormat="1" ht="16">
      <c r="B53" s="10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spans="2:26" customFormat="1" ht="16">
      <c r="B54" s="10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spans="2:26" customFormat="1" ht="16">
      <c r="B55" s="10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spans="2:26" customFormat="1" ht="16">
      <c r="B56" s="10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spans="2:26" customFormat="1" ht="16">
      <c r="B57" s="10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spans="2:26" customFormat="1" ht="16">
      <c r="B58" s="10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spans="2:26" customFormat="1" ht="16">
      <c r="B59" s="10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spans="2:26" customFormat="1" ht="16">
      <c r="B60" s="10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spans="2:26" customFormat="1" ht="16">
      <c r="B61" s="10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spans="2:26" customFormat="1" ht="16">
      <c r="B62" s="10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spans="2:26" customFormat="1" ht="16">
      <c r="B63" s="10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spans="2:26" customFormat="1" ht="16">
      <c r="B64" s="10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spans="2:26" customFormat="1" ht="16">
      <c r="B65" s="10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spans="2:26" customFormat="1" ht="16">
      <c r="B66" s="10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spans="2:26" customFormat="1" ht="16">
      <c r="B67" s="102"/>
      <c r="C67" s="112"/>
      <c r="D67" s="112" t="s">
        <v>88</v>
      </c>
      <c r="E67" s="112"/>
      <c r="F67" s="112"/>
      <c r="G67" s="112"/>
      <c r="H67" s="112"/>
      <c r="I67" s="112"/>
      <c r="J67" s="112"/>
      <c r="K67" s="112"/>
      <c r="L67" s="112"/>
      <c r="M67" s="112"/>
      <c r="N67" s="112"/>
      <c r="O67" s="112"/>
      <c r="P67" s="112"/>
      <c r="Q67" s="112"/>
      <c r="R67" s="112"/>
      <c r="S67" s="112"/>
      <c r="T67" s="112"/>
      <c r="U67" s="112"/>
      <c r="V67" s="112"/>
      <c r="W67" s="112"/>
      <c r="X67" s="112"/>
      <c r="Y67" s="112"/>
      <c r="Z67" s="112"/>
    </row>
    <row r="68" spans="2:26" s="131" customFormat="1" ht="16">
      <c r="B68" s="102"/>
      <c r="C68" s="128"/>
      <c r="D68" s="128"/>
      <c r="E68" s="128"/>
      <c r="F68" s="128" t="s">
        <v>89</v>
      </c>
      <c r="G68" s="128"/>
      <c r="H68" s="129">
        <v>0.90800000000000003</v>
      </c>
      <c r="I68" s="130" t="s">
        <v>90</v>
      </c>
      <c r="K68" s="128"/>
      <c r="L68" s="128"/>
      <c r="M68" s="128"/>
      <c r="N68" s="128"/>
      <c r="O68" s="128"/>
      <c r="P68" s="128"/>
      <c r="Q68" s="128"/>
      <c r="R68" s="128"/>
      <c r="S68" s="128"/>
      <c r="T68" s="128"/>
      <c r="U68" s="128"/>
      <c r="V68" s="128"/>
      <c r="W68" s="128"/>
      <c r="X68" s="128"/>
      <c r="Y68" s="128"/>
      <c r="Z68" s="128"/>
    </row>
    <row r="69" spans="2:26" s="131" customFormat="1" ht="16">
      <c r="B69" s="102"/>
      <c r="C69" s="128"/>
      <c r="D69" s="128"/>
      <c r="E69" s="128"/>
      <c r="F69" s="132" t="s">
        <v>91</v>
      </c>
      <c r="G69" s="132"/>
      <c r="H69" s="129">
        <v>7.8E-2</v>
      </c>
      <c r="I69" s="130" t="s">
        <v>90</v>
      </c>
      <c r="K69" s="128"/>
      <c r="L69" s="128"/>
      <c r="M69" s="128"/>
      <c r="N69" s="128"/>
      <c r="O69" s="128"/>
      <c r="P69" s="128"/>
      <c r="Q69" s="128"/>
      <c r="R69" s="128"/>
      <c r="S69" s="128"/>
      <c r="T69" s="128"/>
      <c r="U69" s="128"/>
      <c r="V69" s="128"/>
      <c r="W69" s="128"/>
      <c r="X69" s="128"/>
      <c r="Y69" s="128"/>
      <c r="Z69" s="128"/>
    </row>
    <row r="70" spans="2:26" s="131" customFormat="1" ht="16">
      <c r="B70" s="102"/>
      <c r="C70" s="128"/>
      <c r="D70" s="128"/>
      <c r="E70" s="128"/>
      <c r="F70" s="132" t="s">
        <v>92</v>
      </c>
      <c r="G70" s="132"/>
      <c r="H70" s="129">
        <v>1.4E-2</v>
      </c>
      <c r="I70" s="130" t="s">
        <v>90</v>
      </c>
      <c r="K70" s="128"/>
      <c r="L70" s="128"/>
      <c r="M70" s="128"/>
      <c r="N70" s="128"/>
      <c r="O70" s="128"/>
      <c r="P70" s="128"/>
      <c r="Q70" s="128"/>
      <c r="R70" s="128"/>
      <c r="S70" s="128"/>
      <c r="T70" s="128"/>
      <c r="U70" s="128"/>
      <c r="V70" s="128"/>
      <c r="W70" s="128"/>
      <c r="X70" s="128"/>
      <c r="Y70" s="128"/>
      <c r="Z70" s="128"/>
    </row>
    <row r="71" spans="2:26" s="131" customFormat="1" ht="16">
      <c r="B71" s="102"/>
      <c r="C71" s="128"/>
      <c r="D71" s="128"/>
      <c r="E71" s="128"/>
      <c r="F71" s="133" t="s">
        <v>93</v>
      </c>
      <c r="G71" s="133"/>
      <c r="H71" s="134">
        <v>1.7999999999999999E-2</v>
      </c>
      <c r="I71" s="135" t="s">
        <v>90</v>
      </c>
      <c r="K71" s="128" t="s">
        <v>94</v>
      </c>
      <c r="L71" s="128"/>
      <c r="M71" s="128"/>
      <c r="N71" s="128"/>
      <c r="O71" s="128"/>
      <c r="P71" s="128"/>
      <c r="Q71" s="128"/>
      <c r="R71" s="128"/>
      <c r="S71" s="128"/>
      <c r="T71" s="128"/>
      <c r="U71" s="128"/>
      <c r="V71" s="128"/>
      <c r="W71" s="128"/>
      <c r="X71" s="128"/>
      <c r="Y71" s="128"/>
      <c r="Z71" s="128"/>
    </row>
    <row r="72" spans="2:26" s="131" customFormat="1" ht="16">
      <c r="B72" s="102"/>
      <c r="C72" s="128"/>
      <c r="D72" s="128"/>
      <c r="E72" s="128"/>
      <c r="F72" s="132"/>
      <c r="G72" s="132"/>
      <c r="H72" s="129"/>
      <c r="I72" s="130"/>
      <c r="K72" s="128"/>
      <c r="L72" s="128"/>
      <c r="M72" s="128"/>
      <c r="N72" s="128"/>
      <c r="O72" s="128"/>
      <c r="P72" s="128"/>
      <c r="Q72" s="128"/>
      <c r="R72" s="128"/>
      <c r="S72" s="128"/>
      <c r="T72" s="128"/>
      <c r="U72" s="128"/>
      <c r="V72" s="128"/>
      <c r="W72" s="128"/>
      <c r="X72" s="128"/>
      <c r="Y72" s="128"/>
      <c r="Z72" s="128"/>
    </row>
    <row r="73" spans="2:26" s="131" customFormat="1" ht="16">
      <c r="B73" s="102"/>
      <c r="C73" s="128"/>
      <c r="D73" s="128"/>
      <c r="E73" s="128"/>
      <c r="F73" s="128" t="s">
        <v>95</v>
      </c>
      <c r="G73" s="128"/>
      <c r="H73" s="129">
        <v>0.99099999999999999</v>
      </c>
      <c r="I73" s="130" t="s">
        <v>90</v>
      </c>
      <c r="K73" s="128"/>
      <c r="L73" s="128"/>
      <c r="M73" s="128"/>
      <c r="N73" s="128"/>
      <c r="O73" s="128"/>
      <c r="P73" s="128"/>
      <c r="Q73" s="128"/>
      <c r="R73" s="128"/>
      <c r="S73" s="128"/>
      <c r="T73" s="128"/>
      <c r="U73" s="128"/>
      <c r="V73" s="128"/>
      <c r="W73" s="128"/>
      <c r="X73" s="128"/>
      <c r="Y73" s="128"/>
      <c r="Z73" s="128"/>
    </row>
    <row r="74" spans="2:26" s="131" customFormat="1" ht="16">
      <c r="B74" s="102"/>
      <c r="C74" s="128"/>
      <c r="D74" s="128"/>
      <c r="E74" s="128"/>
      <c r="F74" s="132" t="s">
        <v>96</v>
      </c>
      <c r="G74" s="132"/>
      <c r="H74" s="136">
        <v>8.9999999999999993E-3</v>
      </c>
      <c r="I74" s="130" t="s">
        <v>90</v>
      </c>
      <c r="K74" s="128"/>
      <c r="L74" s="128"/>
      <c r="M74" s="128"/>
      <c r="N74" s="128"/>
      <c r="O74" s="128"/>
      <c r="P74" s="128"/>
      <c r="Q74" s="128"/>
      <c r="R74" s="128"/>
      <c r="S74" s="128"/>
      <c r="T74" s="128"/>
      <c r="U74" s="128"/>
      <c r="V74" s="128"/>
      <c r="W74" s="128"/>
      <c r="X74" s="128"/>
      <c r="Y74" s="128"/>
      <c r="Z74" s="128"/>
    </row>
    <row r="75" spans="2:26" customFormat="1" ht="16">
      <c r="B75" s="102"/>
      <c r="C75" s="112"/>
      <c r="D75" s="112"/>
      <c r="E75" s="112"/>
      <c r="F75" s="112"/>
      <c r="G75" s="112"/>
      <c r="H75" s="112"/>
      <c r="I75" s="137"/>
      <c r="K75" s="112"/>
      <c r="L75" s="112"/>
      <c r="M75" s="112"/>
      <c r="N75" s="112"/>
      <c r="O75" s="112"/>
      <c r="P75" s="112"/>
      <c r="Q75" s="112"/>
      <c r="R75" s="112"/>
      <c r="S75" s="112"/>
      <c r="T75" s="112"/>
      <c r="U75" s="112"/>
      <c r="V75" s="112"/>
      <c r="W75" s="112"/>
      <c r="X75" s="112"/>
      <c r="Y75" s="112"/>
      <c r="Z75" s="112"/>
    </row>
    <row r="76" spans="2:26" customFormat="1" ht="16">
      <c r="B76" s="102"/>
      <c r="C76" s="112"/>
      <c r="D76" s="112"/>
      <c r="E76" s="112"/>
      <c r="F76" s="133" t="s">
        <v>97</v>
      </c>
      <c r="G76" s="133"/>
      <c r="H76" s="138">
        <v>4.1000000000000002E-2</v>
      </c>
      <c r="I76" s="135" t="s">
        <v>90</v>
      </c>
      <c r="K76" s="128" t="s">
        <v>94</v>
      </c>
      <c r="L76" s="112"/>
      <c r="M76" s="112"/>
      <c r="N76" s="112"/>
      <c r="O76" s="112"/>
      <c r="P76" s="112"/>
      <c r="Q76" s="112"/>
      <c r="R76" s="112"/>
      <c r="S76" s="112"/>
      <c r="T76" s="112"/>
      <c r="U76" s="112"/>
      <c r="V76" s="112"/>
      <c r="W76" s="112"/>
      <c r="X76" s="112"/>
      <c r="Y76" s="112"/>
      <c r="Z76" s="112"/>
    </row>
    <row r="77" spans="2:26" customFormat="1" ht="16">
      <c r="B77" s="102"/>
      <c r="C77" s="112"/>
      <c r="D77" s="112"/>
      <c r="E77" s="112"/>
      <c r="F77" s="133" t="s">
        <v>98</v>
      </c>
      <c r="G77" s="133"/>
      <c r="H77" s="139">
        <v>7.0000000000000001E-3</v>
      </c>
      <c r="I77" s="135" t="s">
        <v>90</v>
      </c>
      <c r="K77" s="128" t="s">
        <v>94</v>
      </c>
      <c r="L77" s="112"/>
      <c r="M77" s="112"/>
      <c r="N77" s="112"/>
      <c r="O77" s="112"/>
      <c r="P77" s="112"/>
      <c r="Q77" s="112"/>
      <c r="R77" s="112"/>
      <c r="S77" s="112"/>
      <c r="T77" s="112"/>
      <c r="U77" s="112"/>
      <c r="V77" s="112"/>
      <c r="W77" s="112"/>
      <c r="X77" s="112"/>
      <c r="Y77" s="112"/>
      <c r="Z77" s="112"/>
    </row>
    <row r="78" spans="2:26" customFormat="1" ht="16">
      <c r="B78" s="10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spans="2:26" customFormat="1" ht="16">
      <c r="B79" s="10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spans="2:26" customFormat="1" ht="16">
      <c r="B80" s="10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spans="2:26" customFormat="1" ht="16">
      <c r="B81" s="10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spans="2:26" customFormat="1" ht="16">
      <c r="B82" s="10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row>
    <row r="83" spans="2:26" customFormat="1" ht="16">
      <c r="B83" s="10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row r="84" spans="2:26" customFormat="1" ht="16">
      <c r="B84" s="10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row>
    <row r="85" spans="2:26" customFormat="1" ht="16">
      <c r="B85" s="10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row>
    <row r="86" spans="2:26" customFormat="1" ht="16">
      <c r="B86" s="10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row>
    <row r="87" spans="2:26" customFormat="1" ht="16">
      <c r="B87" s="10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row>
    <row r="88" spans="2:26" customFormat="1" ht="16">
      <c r="B88" s="10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row>
    <row r="89" spans="2:26" customFormat="1" ht="16">
      <c r="B89" s="10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row>
    <row r="90" spans="2:26" customFormat="1" ht="16">
      <c r="B90" s="10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row>
    <row r="91" spans="2:26" customFormat="1" ht="16">
      <c r="B91" s="10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row>
    <row r="92" spans="2:26" customFormat="1" ht="16">
      <c r="B92" s="10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row>
    <row r="93" spans="2:26" customFormat="1" ht="16">
      <c r="B93" s="10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row>
    <row r="94" spans="2:26" customFormat="1" ht="16">
      <c r="B94" s="10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row>
    <row r="95" spans="2:26" customFormat="1" ht="16">
      <c r="B95" s="10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row>
    <row r="96" spans="2:26" customFormat="1" ht="16">
      <c r="B96" s="10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row>
    <row r="97" spans="2:26" customFormat="1" ht="16">
      <c r="B97" s="10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row>
    <row r="98" spans="2:26" customFormat="1" ht="16">
      <c r="B98" s="10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spans="2:26" customFormat="1" ht="16">
      <c r="B99" s="10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spans="2:26" customFormat="1" ht="16">
      <c r="B100" s="10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spans="2:26" customFormat="1" ht="16">
      <c r="B101" s="10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spans="2:26" customFormat="1" ht="16">
      <c r="B102" s="10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spans="2:26" customFormat="1" ht="16">
      <c r="B103" s="10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spans="2:26" customFormat="1" ht="16">
      <c r="B104" s="10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spans="2:26" customFormat="1" ht="16">
      <c r="B105" s="10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spans="2:26" customFormat="1" ht="16">
      <c r="B106" s="10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spans="2:26" customFormat="1" ht="16">
      <c r="B107" s="10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spans="2:26" customFormat="1" ht="16">
      <c r="B108" s="10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spans="2:26" customFormat="1" ht="16">
      <c r="B109" s="10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spans="2:26" customFormat="1" ht="16">
      <c r="B110" s="10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spans="2:26" customFormat="1" ht="16">
      <c r="B111" s="10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spans="2:26" customFormat="1" ht="16">
      <c r="B112" s="10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spans="2:26" customFormat="1" ht="16">
      <c r="B113" s="10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spans="2:26" customFormat="1" ht="16">
      <c r="B114" s="10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spans="2:26" customFormat="1" ht="16">
      <c r="B115" s="10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spans="2:26" customFormat="1" ht="16">
      <c r="B116" s="10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spans="2:26" customFormat="1" ht="16">
      <c r="B117" s="10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spans="2:26" customFormat="1" ht="16">
      <c r="B118" s="10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spans="2:26" customFormat="1" ht="16">
      <c r="B119" s="10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spans="2:26" customFormat="1" ht="16">
      <c r="B120" s="10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spans="2:26" customFormat="1" ht="16">
      <c r="B121" s="10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spans="2:26" customFormat="1" ht="16">
      <c r="B122" s="10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spans="2:26" customFormat="1" ht="16">
      <c r="B123" s="10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spans="2:26" customFormat="1" ht="16">
      <c r="B124" s="10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spans="2:26" customFormat="1" ht="16">
      <c r="B125" s="10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spans="2:26" customFormat="1" ht="16">
      <c r="B126" s="10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spans="2:26" customFormat="1" ht="16">
      <c r="B127" s="10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spans="2:26" customFormat="1" ht="16">
      <c r="B128" s="102"/>
      <c r="C128" s="112"/>
      <c r="D128" s="112"/>
      <c r="E128" s="112"/>
      <c r="F128" s="112" t="s">
        <v>100</v>
      </c>
      <c r="G128" s="112"/>
      <c r="H128" s="112"/>
      <c r="I128" s="112"/>
      <c r="J128" s="112"/>
      <c r="K128" s="112"/>
      <c r="L128" s="112"/>
      <c r="M128" s="112"/>
      <c r="N128" s="112"/>
      <c r="O128" s="112"/>
      <c r="P128" s="112"/>
      <c r="Q128" s="112"/>
      <c r="R128" s="112"/>
      <c r="S128" s="112"/>
      <c r="T128" s="112"/>
      <c r="U128" s="112"/>
      <c r="V128" s="112"/>
      <c r="W128" s="112"/>
      <c r="X128" s="112"/>
      <c r="Y128" s="112"/>
      <c r="Z128" s="112"/>
    </row>
    <row r="129" spans="2:26" customFormat="1" ht="16">
      <c r="B129" s="10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spans="2:26" customFormat="1" ht="16">
      <c r="B130" s="102"/>
      <c r="C130" s="112"/>
      <c r="D130" s="112"/>
      <c r="E130" s="112"/>
      <c r="F130" s="112" t="s">
        <v>101</v>
      </c>
      <c r="G130" s="112"/>
      <c r="H130" s="112"/>
      <c r="I130" s="112"/>
      <c r="J130" s="112"/>
      <c r="K130" s="112"/>
      <c r="L130" s="112"/>
      <c r="M130" s="112"/>
      <c r="N130" s="112"/>
      <c r="O130" s="112"/>
      <c r="P130" s="112"/>
      <c r="Q130" s="112"/>
      <c r="R130" s="112"/>
      <c r="S130" s="112"/>
      <c r="T130" s="112"/>
      <c r="U130" s="112"/>
      <c r="V130" s="112"/>
      <c r="W130" s="112"/>
      <c r="X130" s="112"/>
      <c r="Y130" s="112"/>
      <c r="Z130" s="112"/>
    </row>
    <row r="131" spans="2:26" customFormat="1" ht="16">
      <c r="B131" s="10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row>
    <row r="132" spans="2:26" customFormat="1" ht="16">
      <c r="B132" s="102"/>
      <c r="C132" s="112"/>
      <c r="D132" s="112"/>
      <c r="E132" s="112"/>
      <c r="H132" s="140">
        <f>H134/(H39/1000)</f>
        <v>65.447289831864353</v>
      </c>
      <c r="I132" s="112" t="s">
        <v>102</v>
      </c>
      <c r="K132" s="112"/>
      <c r="L132" s="112"/>
      <c r="M132" s="112"/>
      <c r="N132" s="112"/>
      <c r="O132" s="112"/>
      <c r="P132" s="112"/>
      <c r="Q132" s="112"/>
      <c r="R132" s="112"/>
      <c r="S132" s="112"/>
      <c r="T132" s="112"/>
      <c r="U132" s="112"/>
      <c r="V132" s="112"/>
      <c r="W132" s="112"/>
      <c r="X132" s="112"/>
      <c r="Y132" s="112"/>
      <c r="Z132" s="112"/>
    </row>
    <row r="133" spans="2:26" customFormat="1" ht="16">
      <c r="B133" s="102"/>
      <c r="C133" s="112"/>
      <c r="D133" s="112"/>
      <c r="E133" s="112"/>
      <c r="H133" s="141">
        <f>H135/H132</f>
        <v>7639.7357519999978</v>
      </c>
      <c r="I133" s="112" t="s">
        <v>103</v>
      </c>
      <c r="K133" s="112"/>
      <c r="L133" s="112"/>
      <c r="M133" s="112"/>
      <c r="N133" s="112"/>
      <c r="O133" s="112"/>
      <c r="P133" s="112"/>
      <c r="Q133" s="112"/>
      <c r="R133" s="112"/>
      <c r="S133" s="112"/>
      <c r="T133" s="112"/>
      <c r="U133" s="112"/>
      <c r="V133" s="112"/>
      <c r="W133" s="112"/>
      <c r="X133" s="112"/>
      <c r="Y133" s="112"/>
      <c r="Z133" s="112"/>
    </row>
    <row r="134" spans="2:26" customFormat="1" ht="16">
      <c r="B134" s="102"/>
      <c r="C134" s="112"/>
      <c r="D134" s="112"/>
      <c r="E134" s="112"/>
      <c r="H134" s="112">
        <v>1000000</v>
      </c>
      <c r="I134" s="112" t="s">
        <v>104</v>
      </c>
      <c r="J134" s="112"/>
      <c r="K134" s="112"/>
      <c r="L134" s="112"/>
      <c r="M134" s="112"/>
      <c r="N134" s="112"/>
      <c r="O134" s="112"/>
      <c r="P134" s="112"/>
      <c r="Q134" s="112"/>
      <c r="R134" s="112"/>
      <c r="S134" s="112"/>
      <c r="T134" s="112"/>
      <c r="U134" s="112"/>
      <c r="V134" s="112"/>
      <c r="W134" s="112"/>
      <c r="X134" s="112"/>
      <c r="Y134" s="112"/>
      <c r="Z134" s="112"/>
    </row>
    <row r="135" spans="2:26" customFormat="1" ht="16">
      <c r="B135" s="102"/>
      <c r="C135" s="112"/>
      <c r="D135" s="112"/>
      <c r="E135" s="112"/>
      <c r="H135" s="112">
        <f>H134*50%</f>
        <v>500000</v>
      </c>
      <c r="I135" s="112" t="s">
        <v>105</v>
      </c>
      <c r="J135" s="112"/>
      <c r="K135" s="112"/>
      <c r="L135" s="112"/>
      <c r="M135" s="112"/>
      <c r="N135" s="112"/>
      <c r="O135" s="112"/>
      <c r="P135" s="112"/>
      <c r="Q135" s="112"/>
      <c r="R135" s="112"/>
      <c r="S135" s="112"/>
      <c r="T135" s="112"/>
      <c r="U135" s="112"/>
      <c r="V135" s="112"/>
      <c r="W135" s="112"/>
      <c r="X135" s="112"/>
      <c r="Y135" s="112"/>
      <c r="Z135" s="112"/>
    </row>
    <row r="136" spans="2:26" customFormat="1" ht="16">
      <c r="B136" s="102"/>
      <c r="C136" s="112"/>
      <c r="D136" s="142"/>
      <c r="E136" s="142"/>
      <c r="F136" s="143"/>
      <c r="G136" s="143"/>
      <c r="H136" s="143"/>
      <c r="I136" s="143"/>
      <c r="J136" s="143"/>
      <c r="K136" s="112"/>
      <c r="L136" s="112"/>
      <c r="M136" s="112"/>
      <c r="N136" s="112"/>
      <c r="O136" s="112"/>
      <c r="P136" s="112"/>
      <c r="Q136" s="112"/>
      <c r="R136" s="112"/>
      <c r="S136" s="112"/>
      <c r="T136" s="112"/>
      <c r="U136" s="112"/>
      <c r="V136" s="112"/>
      <c r="W136" s="112"/>
      <c r="X136" s="112"/>
      <c r="Y136" s="112"/>
      <c r="Z136" s="112"/>
    </row>
    <row r="137" spans="2:26" customFormat="1" ht="16">
      <c r="B137" s="10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row>
    <row r="138" spans="2:26" customFormat="1" ht="16">
      <c r="B138" s="10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row>
    <row r="139" spans="2:26" customFormat="1" ht="16">
      <c r="B139" s="10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row>
    <row r="140" spans="2:26" customFormat="1" ht="16">
      <c r="B140" s="102"/>
      <c r="C140" s="112"/>
      <c r="D140" s="112"/>
      <c r="E140" s="112"/>
      <c r="F140" s="112" t="s">
        <v>106</v>
      </c>
      <c r="G140" s="112"/>
      <c r="H140" s="112"/>
      <c r="I140" s="112"/>
      <c r="J140" s="112"/>
      <c r="K140" s="112"/>
      <c r="L140" s="112"/>
      <c r="M140" s="112"/>
      <c r="N140" s="112"/>
      <c r="O140" s="112"/>
      <c r="P140" s="112"/>
      <c r="Q140" s="112"/>
      <c r="R140" s="112"/>
      <c r="S140" s="112"/>
      <c r="T140" s="112"/>
      <c r="U140" s="112"/>
      <c r="V140" s="112"/>
      <c r="W140" s="112"/>
      <c r="X140" s="112"/>
      <c r="Y140" s="112"/>
      <c r="Z140" s="112"/>
    </row>
    <row r="141" spans="2:26" customFormat="1" ht="16">
      <c r="B141" s="102"/>
      <c r="C141" s="112"/>
      <c r="D141" s="112" t="s">
        <v>107</v>
      </c>
      <c r="E141" s="112"/>
      <c r="F141" s="126" t="s">
        <v>108</v>
      </c>
      <c r="G141" s="126"/>
      <c r="H141" s="112">
        <v>21</v>
      </c>
      <c r="I141" s="112" t="s">
        <v>109</v>
      </c>
      <c r="K141" s="112"/>
      <c r="L141" s="112"/>
      <c r="M141" s="112"/>
      <c r="N141" s="112"/>
      <c r="O141" s="112"/>
      <c r="P141" s="112"/>
      <c r="Q141" s="112"/>
      <c r="R141" s="112"/>
      <c r="S141" s="112"/>
      <c r="T141" s="112"/>
      <c r="U141" s="112"/>
      <c r="V141" s="112"/>
      <c r="W141" s="112"/>
      <c r="X141" s="112"/>
      <c r="Y141" s="112"/>
      <c r="Z141" s="112"/>
    </row>
    <row r="142" spans="2:26" customFormat="1" ht="16">
      <c r="B142" s="102"/>
      <c r="C142" s="112"/>
      <c r="D142" s="112"/>
      <c r="E142" s="112"/>
      <c r="F142" s="112"/>
      <c r="G142" s="112"/>
      <c r="H142" s="126"/>
      <c r="I142" s="112"/>
      <c r="J142" s="112"/>
      <c r="K142" s="112"/>
      <c r="L142" s="112"/>
      <c r="M142" s="112"/>
      <c r="N142" s="112"/>
      <c r="O142" s="112"/>
      <c r="P142" s="112"/>
      <c r="Q142" s="112"/>
      <c r="R142" s="112"/>
      <c r="S142" s="112"/>
      <c r="T142" s="112"/>
      <c r="U142" s="112"/>
      <c r="V142" s="112"/>
      <c r="W142" s="112"/>
      <c r="X142" s="112"/>
      <c r="Y142" s="112"/>
      <c r="Z142" s="112"/>
    </row>
    <row r="143" spans="2:26" customFormat="1" ht="16">
      <c r="B143" s="102"/>
      <c r="C143" s="112"/>
      <c r="D143" s="112"/>
      <c r="E143" s="112"/>
      <c r="F143" s="112" t="s">
        <v>110</v>
      </c>
      <c r="G143" s="112"/>
      <c r="H143" s="144">
        <f>H26*100</f>
        <v>1420</v>
      </c>
      <c r="I143" s="126" t="s">
        <v>111</v>
      </c>
      <c r="K143" s="112"/>
      <c r="M143" s="112"/>
      <c r="N143" s="112"/>
      <c r="O143" s="112"/>
      <c r="P143" s="112"/>
      <c r="Q143" s="112"/>
      <c r="R143" s="112"/>
      <c r="S143" s="112"/>
      <c r="T143" s="112"/>
      <c r="U143" s="112"/>
      <c r="V143" s="112"/>
      <c r="W143" s="112"/>
      <c r="X143" s="112"/>
      <c r="Y143" s="112"/>
      <c r="Z143" s="112"/>
    </row>
    <row r="144" spans="2:26" customFormat="1" ht="16">
      <c r="B144" s="102"/>
      <c r="C144" s="112"/>
      <c r="D144" s="112"/>
      <c r="E144" s="112"/>
      <c r="F144" s="112" t="s">
        <v>110</v>
      </c>
      <c r="G144" s="112"/>
      <c r="H144" s="144">
        <f>H133</f>
        <v>7639.7357519999978</v>
      </c>
      <c r="I144" s="126" t="s">
        <v>65</v>
      </c>
      <c r="K144" s="112"/>
      <c r="M144" s="112"/>
      <c r="N144" s="112"/>
      <c r="O144" s="112"/>
      <c r="P144" s="112"/>
      <c r="Q144" s="112"/>
      <c r="R144" s="112"/>
      <c r="S144" s="112"/>
      <c r="T144" s="112"/>
      <c r="U144" s="112"/>
      <c r="V144" s="112"/>
      <c r="W144" s="112"/>
      <c r="X144" s="112"/>
      <c r="Y144" s="112"/>
      <c r="Z144" s="112"/>
    </row>
    <row r="145" spans="1:26" customFormat="1" ht="16">
      <c r="B145" s="102"/>
      <c r="C145" s="112"/>
      <c r="D145" s="112"/>
      <c r="E145" s="112"/>
      <c r="F145" s="112" t="s">
        <v>112</v>
      </c>
      <c r="G145" s="112"/>
      <c r="H145" s="144">
        <f>H144/H143</f>
        <v>5.3800955999999989</v>
      </c>
      <c r="I145" s="126" t="s">
        <v>113</v>
      </c>
      <c r="J145" s="112" t="s">
        <v>46</v>
      </c>
      <c r="K145" s="112"/>
      <c r="M145" s="112"/>
      <c r="N145" s="112"/>
      <c r="O145" s="112"/>
      <c r="P145" s="112"/>
      <c r="Q145" s="112"/>
      <c r="R145" s="112"/>
      <c r="S145" s="112"/>
      <c r="T145" s="112"/>
      <c r="U145" s="112"/>
      <c r="V145" s="112"/>
      <c r="W145" s="112"/>
      <c r="X145" s="112"/>
      <c r="Y145" s="112"/>
      <c r="Z145" s="112"/>
    </row>
    <row r="146" spans="1:26" customFormat="1" ht="16">
      <c r="B146" s="102"/>
      <c r="C146" s="112"/>
      <c r="D146" s="112"/>
      <c r="E146" s="112"/>
      <c r="F146" s="112" t="s">
        <v>114</v>
      </c>
      <c r="G146" s="112"/>
      <c r="H146" s="140">
        <f>H141/H145</f>
        <v>3.9032763655723897</v>
      </c>
      <c r="I146" s="126" t="s">
        <v>99</v>
      </c>
      <c r="K146" s="112"/>
      <c r="M146" s="112"/>
      <c r="N146" s="112"/>
      <c r="O146" s="112"/>
      <c r="P146" s="112"/>
      <c r="Q146" s="112"/>
      <c r="R146" s="112"/>
      <c r="S146" s="112"/>
      <c r="T146" s="112"/>
      <c r="U146" s="112"/>
      <c r="V146" s="112"/>
      <c r="W146" s="112"/>
      <c r="X146" s="112"/>
      <c r="Y146" s="112"/>
      <c r="Z146" s="112"/>
    </row>
    <row r="147" spans="1:26" customFormat="1" ht="16">
      <c r="B147" s="102"/>
      <c r="C147" s="112"/>
      <c r="D147" s="112"/>
      <c r="E147" s="112"/>
      <c r="F147" s="126"/>
      <c r="G147" s="126"/>
      <c r="H147" s="112"/>
      <c r="I147" s="112"/>
      <c r="J147" s="112"/>
      <c r="K147" s="112"/>
      <c r="L147" s="112"/>
      <c r="M147" s="112"/>
      <c r="N147" s="112"/>
      <c r="O147" s="112"/>
      <c r="P147" s="112"/>
      <c r="Q147" s="112"/>
      <c r="R147" s="112"/>
      <c r="S147" s="112"/>
      <c r="T147" s="112"/>
      <c r="U147" s="112"/>
      <c r="V147" s="112"/>
      <c r="W147" s="112"/>
      <c r="X147" s="112"/>
      <c r="Y147" s="112"/>
      <c r="Z147" s="112"/>
    </row>
    <row r="148" spans="1:26" customFormat="1" ht="17" thickBot="1">
      <c r="B148" s="10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row>
    <row r="149" spans="1:26" customFormat="1" ht="16">
      <c r="A149" s="20"/>
      <c r="B149" s="105" t="s">
        <v>24</v>
      </c>
      <c r="C149" s="105" t="s">
        <v>51</v>
      </c>
      <c r="D149" s="105"/>
      <c r="E149" s="105" t="s">
        <v>31</v>
      </c>
      <c r="F149" s="105"/>
      <c r="G149" s="105"/>
      <c r="H149" s="105"/>
      <c r="I149" s="105"/>
      <c r="J149" s="105"/>
      <c r="K149" s="105"/>
      <c r="L149" s="105"/>
      <c r="M149" s="105"/>
      <c r="N149" s="105"/>
      <c r="O149" s="105"/>
      <c r="P149" s="105"/>
      <c r="Q149" s="105"/>
      <c r="R149" s="105"/>
      <c r="S149" s="105"/>
      <c r="T149" s="112"/>
      <c r="U149" s="112"/>
      <c r="V149" s="112"/>
      <c r="W149" s="112"/>
      <c r="X149" s="112"/>
      <c r="Y149" s="112"/>
      <c r="Z149" s="112"/>
    </row>
    <row r="150" spans="1:26" customFormat="1" ht="16">
      <c r="A150" s="170"/>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row>
    <row r="151" spans="1:26" customFormat="1" ht="16">
      <c r="A151" s="170"/>
      <c r="B151" s="112" t="s">
        <v>164</v>
      </c>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spans="1:26" customFormat="1" ht="16">
      <c r="A152" s="170"/>
      <c r="B152" s="112"/>
      <c r="C152" s="160"/>
      <c r="D152" s="161"/>
      <c r="E152" s="161"/>
      <c r="F152" s="163"/>
      <c r="G152" s="163"/>
      <c r="H152" s="163"/>
      <c r="I152" s="112"/>
      <c r="J152" s="112"/>
      <c r="K152" s="112"/>
      <c r="L152" s="112"/>
      <c r="M152" s="112"/>
      <c r="N152" s="112"/>
      <c r="O152" s="112"/>
      <c r="P152" s="112"/>
      <c r="Q152" s="112"/>
      <c r="R152" s="112"/>
      <c r="S152" s="112"/>
      <c r="T152" s="112"/>
      <c r="U152" s="112"/>
      <c r="V152" s="112"/>
      <c r="W152" s="112"/>
      <c r="X152" s="112"/>
      <c r="Y152" s="112"/>
      <c r="Z152" s="112"/>
    </row>
    <row r="153" spans="1:26" customFormat="1" ht="16">
      <c r="A153" s="170"/>
      <c r="B153" s="112"/>
      <c r="C153" s="163"/>
      <c r="D153" s="163"/>
      <c r="E153" s="166"/>
      <c r="F153" s="163"/>
      <c r="G153" s="163"/>
      <c r="H153" s="163"/>
      <c r="I153" s="112"/>
      <c r="J153" s="112"/>
      <c r="K153" s="112"/>
      <c r="L153" s="112"/>
      <c r="M153" s="112"/>
      <c r="N153" s="112"/>
      <c r="O153" s="112"/>
      <c r="P153" s="112"/>
      <c r="Q153" s="112"/>
      <c r="R153" s="112"/>
      <c r="S153" s="112"/>
      <c r="T153" s="112"/>
      <c r="U153" s="112"/>
      <c r="V153" s="112"/>
      <c r="W153" s="112"/>
      <c r="X153" s="112"/>
      <c r="Y153" s="112"/>
      <c r="Z153" s="112"/>
    </row>
    <row r="154" spans="1:26" customFormat="1" ht="16">
      <c r="A154" s="170"/>
      <c r="B154" s="112"/>
      <c r="C154" s="163"/>
      <c r="D154" s="163"/>
      <c r="E154" s="166"/>
      <c r="F154" s="163"/>
      <c r="G154" s="163"/>
      <c r="H154" s="163"/>
      <c r="I154" s="112"/>
      <c r="J154" s="112"/>
      <c r="K154" s="112"/>
      <c r="L154" s="112"/>
      <c r="M154" s="112"/>
      <c r="N154" s="112"/>
      <c r="O154" s="112"/>
      <c r="P154" s="112"/>
      <c r="Q154" s="112"/>
      <c r="R154" s="112"/>
      <c r="S154" s="112"/>
      <c r="T154" s="112"/>
      <c r="U154" s="112"/>
      <c r="V154" s="112"/>
      <c r="W154" s="112"/>
      <c r="X154" s="112"/>
      <c r="Y154" s="112"/>
      <c r="Z154" s="112"/>
    </row>
    <row r="155" spans="1:26" customFormat="1" ht="16">
      <c r="A155" s="170"/>
      <c r="B155" s="112"/>
      <c r="C155" s="162"/>
      <c r="D155" s="162"/>
      <c r="E155" s="167"/>
      <c r="F155" s="162"/>
      <c r="G155" s="162"/>
      <c r="H155" s="163"/>
      <c r="I155" s="112"/>
      <c r="J155" s="112"/>
      <c r="K155" s="112"/>
      <c r="L155" s="112"/>
      <c r="M155" s="112"/>
      <c r="N155" s="112"/>
      <c r="O155" s="112"/>
      <c r="P155" s="112"/>
      <c r="Q155" s="112"/>
      <c r="R155" s="112"/>
      <c r="S155" s="112"/>
      <c r="T155" s="112"/>
      <c r="U155" s="112"/>
      <c r="V155" s="112"/>
      <c r="W155" s="112"/>
      <c r="X155" s="112"/>
      <c r="Y155" s="112"/>
      <c r="Z155" s="112"/>
    </row>
    <row r="156" spans="1:26" customFormat="1" ht="16">
      <c r="A156" s="170"/>
      <c r="B156" s="112"/>
      <c r="C156" s="162"/>
      <c r="D156" s="162"/>
      <c r="E156" s="167"/>
      <c r="F156" s="162"/>
      <c r="G156" s="162"/>
      <c r="H156" s="163"/>
      <c r="I156" s="112"/>
      <c r="J156" s="112"/>
      <c r="K156" s="112"/>
      <c r="L156" s="112"/>
      <c r="M156" s="112"/>
      <c r="N156" s="112"/>
      <c r="O156" s="112"/>
      <c r="P156" s="112"/>
      <c r="Q156" s="112"/>
      <c r="R156" s="112"/>
      <c r="S156" s="112"/>
      <c r="T156" s="112"/>
      <c r="U156" s="112"/>
      <c r="V156" s="112"/>
      <c r="W156" s="112"/>
      <c r="X156" s="112"/>
      <c r="Y156" s="112"/>
      <c r="Z156" s="112"/>
    </row>
    <row r="157" spans="1:26" customFormat="1" ht="16">
      <c r="A157" s="170"/>
      <c r="B157" s="112"/>
      <c r="C157" s="162"/>
      <c r="D157" s="162"/>
      <c r="E157" s="167"/>
      <c r="F157" s="162"/>
      <c r="G157" s="162"/>
      <c r="H157" s="163"/>
      <c r="I157" s="112"/>
      <c r="J157" s="112"/>
      <c r="K157" s="112"/>
      <c r="L157" s="112"/>
      <c r="M157" s="112"/>
      <c r="N157" s="112"/>
      <c r="O157" s="112"/>
      <c r="P157" s="112"/>
      <c r="Q157" s="112"/>
      <c r="R157" s="112"/>
      <c r="S157" s="112"/>
      <c r="T157" s="112"/>
      <c r="U157" s="112"/>
      <c r="V157" s="112"/>
      <c r="W157" s="112"/>
      <c r="X157" s="112"/>
      <c r="Y157" s="112"/>
      <c r="Z157" s="112"/>
    </row>
    <row r="158" spans="1:26" customFormat="1" ht="16">
      <c r="A158" s="170"/>
      <c r="B158" s="112"/>
      <c r="C158" s="162"/>
      <c r="D158" s="162"/>
      <c r="E158" s="167"/>
      <c r="F158" s="162"/>
      <c r="G158" s="162"/>
      <c r="H158" s="163"/>
      <c r="I158" s="112"/>
      <c r="J158" s="112"/>
      <c r="K158" s="112"/>
      <c r="L158" s="112"/>
      <c r="M158" s="112"/>
      <c r="N158" s="112"/>
      <c r="O158" s="112"/>
      <c r="P158" s="112"/>
      <c r="Q158" s="112"/>
      <c r="R158" s="112"/>
      <c r="S158" s="112"/>
      <c r="T158" s="112"/>
      <c r="U158" s="112"/>
      <c r="V158" s="112"/>
      <c r="W158" s="112"/>
      <c r="X158" s="112"/>
      <c r="Y158" s="112"/>
      <c r="Z158" s="112"/>
    </row>
    <row r="159" spans="1:26" customFormat="1" ht="16">
      <c r="A159" s="170"/>
      <c r="B159" s="112"/>
      <c r="C159" s="163"/>
      <c r="D159" s="163"/>
      <c r="E159" s="166"/>
      <c r="F159" s="163"/>
      <c r="G159" s="163"/>
      <c r="H159" s="163"/>
      <c r="I159" s="112"/>
      <c r="J159" s="112"/>
      <c r="K159" s="112"/>
      <c r="L159" s="112"/>
      <c r="M159" s="112"/>
      <c r="N159" s="112"/>
      <c r="O159" s="112"/>
      <c r="P159" s="112"/>
      <c r="Q159" s="112"/>
      <c r="R159" s="112"/>
      <c r="S159" s="112"/>
      <c r="T159" s="112"/>
      <c r="U159" s="112"/>
      <c r="V159" s="112"/>
      <c r="W159" s="112"/>
      <c r="X159" s="112"/>
      <c r="Y159" s="112"/>
      <c r="Z159" s="112"/>
    </row>
    <row r="160" spans="1:26" customFormat="1" ht="16">
      <c r="A160" s="170"/>
      <c r="B160" s="112"/>
      <c r="C160" s="163"/>
      <c r="D160" s="163"/>
      <c r="E160" s="168"/>
      <c r="F160" s="163"/>
      <c r="G160" s="163"/>
      <c r="H160" s="163"/>
      <c r="I160" s="112"/>
      <c r="J160" s="112"/>
      <c r="K160" s="112"/>
      <c r="L160" s="112"/>
      <c r="M160" s="112"/>
      <c r="N160" s="112"/>
      <c r="O160" s="112"/>
      <c r="P160" s="112"/>
      <c r="Q160" s="112"/>
      <c r="R160" s="112"/>
      <c r="S160" s="112"/>
      <c r="T160" s="112"/>
      <c r="U160" s="112"/>
      <c r="V160" s="112"/>
      <c r="W160" s="112"/>
      <c r="X160" s="112"/>
      <c r="Y160" s="112"/>
      <c r="Z160" s="112"/>
    </row>
    <row r="161" spans="1:26" customFormat="1" ht="16">
      <c r="A161" s="170"/>
      <c r="B161" s="112"/>
      <c r="C161" s="163"/>
      <c r="D161" s="163"/>
      <c r="E161" s="166"/>
      <c r="F161" s="163"/>
      <c r="G161" s="163"/>
      <c r="H161" s="163"/>
      <c r="I161" s="112"/>
      <c r="J161" s="112"/>
      <c r="K161" s="112"/>
      <c r="L161" s="112"/>
      <c r="M161" s="112"/>
      <c r="N161" s="112"/>
      <c r="O161" s="112"/>
      <c r="P161" s="112"/>
      <c r="Q161" s="112"/>
      <c r="R161" s="112"/>
      <c r="S161" s="112"/>
      <c r="T161" s="112"/>
      <c r="U161" s="112"/>
      <c r="V161" s="112"/>
      <c r="W161" s="112"/>
      <c r="X161" s="112"/>
      <c r="Y161" s="112"/>
      <c r="Z161" s="112"/>
    </row>
    <row r="162" spans="1:26" customFormat="1" ht="16">
      <c r="A162" s="170"/>
      <c r="B162" s="112"/>
      <c r="C162" s="163"/>
      <c r="D162" s="163"/>
      <c r="E162" s="166"/>
      <c r="F162" s="163"/>
      <c r="G162" s="163"/>
      <c r="H162" s="163"/>
      <c r="I162" s="112"/>
      <c r="J162" s="112"/>
      <c r="K162" s="112"/>
      <c r="L162" s="112"/>
      <c r="M162" s="112"/>
      <c r="N162" s="112"/>
      <c r="O162" s="112"/>
      <c r="P162" s="112"/>
      <c r="Q162" s="112"/>
      <c r="R162" s="112"/>
      <c r="S162" s="112"/>
      <c r="T162" s="112"/>
      <c r="U162" s="112"/>
      <c r="V162" s="112"/>
      <c r="W162" s="112"/>
      <c r="X162" s="112"/>
      <c r="Y162" s="112"/>
      <c r="Z162" s="112"/>
    </row>
    <row r="163" spans="1:26" customFormat="1" ht="16">
      <c r="A163" s="170"/>
      <c r="B163" s="112"/>
      <c r="C163" s="163"/>
      <c r="D163" s="163"/>
      <c r="E163" s="166"/>
      <c r="F163" s="163"/>
      <c r="G163" s="163"/>
      <c r="H163" s="163"/>
      <c r="I163" s="112"/>
      <c r="J163" s="112"/>
      <c r="K163" s="112"/>
      <c r="L163" s="112"/>
      <c r="M163" s="112"/>
      <c r="N163" s="112"/>
      <c r="O163" s="112"/>
      <c r="P163" s="112"/>
      <c r="Q163" s="112"/>
      <c r="R163" s="112"/>
      <c r="S163" s="112"/>
      <c r="T163" s="112"/>
      <c r="U163" s="112"/>
      <c r="V163" s="112"/>
      <c r="W163" s="112"/>
      <c r="X163" s="112"/>
      <c r="Y163" s="112"/>
      <c r="Z163" s="112"/>
    </row>
    <row r="164" spans="1:26" customFormat="1" ht="16">
      <c r="A164" s="170"/>
      <c r="B164" s="112"/>
      <c r="C164" s="162"/>
      <c r="D164" s="162"/>
      <c r="E164" s="167"/>
      <c r="F164" s="162"/>
      <c r="G164" s="162"/>
      <c r="H164" s="163"/>
      <c r="I164" s="112"/>
      <c r="J164" s="112"/>
      <c r="K164" s="112"/>
      <c r="L164" s="112"/>
      <c r="M164" s="112"/>
      <c r="N164" s="112"/>
      <c r="O164" s="112"/>
      <c r="P164" s="112"/>
      <c r="Q164" s="112"/>
      <c r="R164" s="112"/>
      <c r="S164" s="112"/>
      <c r="T164" s="112"/>
      <c r="U164" s="112"/>
      <c r="V164" s="112"/>
      <c r="W164" s="112"/>
      <c r="X164" s="112"/>
      <c r="Y164" s="112"/>
      <c r="Z164" s="112"/>
    </row>
    <row r="165" spans="1:26" customFormat="1" ht="16">
      <c r="A165" s="170"/>
      <c r="B165" s="112"/>
      <c r="C165" s="162"/>
      <c r="D165" s="162"/>
      <c r="E165" s="167"/>
      <c r="F165" s="162"/>
      <c r="G165" s="162"/>
      <c r="H165" s="163"/>
      <c r="I165" s="112"/>
      <c r="J165" s="112"/>
      <c r="K165" s="112"/>
      <c r="L165" s="112"/>
      <c r="M165" s="112"/>
      <c r="N165" s="112"/>
      <c r="O165" s="112"/>
      <c r="P165" s="112"/>
      <c r="Q165" s="112"/>
      <c r="R165" s="112"/>
      <c r="S165" s="112"/>
      <c r="T165" s="112"/>
      <c r="U165" s="112"/>
      <c r="V165" s="112"/>
      <c r="W165" s="112"/>
      <c r="X165" s="112"/>
      <c r="Y165" s="112"/>
      <c r="Z165" s="112"/>
    </row>
    <row r="166" spans="1:26" customFormat="1" ht="16">
      <c r="A166" s="170"/>
      <c r="B166" s="112"/>
      <c r="C166" s="163">
        <v>7</v>
      </c>
      <c r="D166" s="164"/>
      <c r="E166" s="166">
        <v>418</v>
      </c>
      <c r="F166" s="165" t="s">
        <v>52</v>
      </c>
      <c r="G166" s="169" t="s">
        <v>53</v>
      </c>
      <c r="H166" s="163"/>
      <c r="I166" s="112"/>
      <c r="J166" s="112"/>
      <c r="K166" s="112"/>
      <c r="L166" s="112"/>
      <c r="M166" s="112"/>
      <c r="N166" s="112"/>
      <c r="O166" s="112"/>
      <c r="P166" s="112"/>
      <c r="Q166" s="112"/>
      <c r="R166" s="112"/>
      <c r="S166" s="112"/>
      <c r="T166" s="112"/>
      <c r="U166" s="112"/>
      <c r="V166" s="112"/>
      <c r="W166" s="112"/>
      <c r="X166" s="112"/>
      <c r="Y166" s="112"/>
      <c r="Z166" s="112"/>
    </row>
    <row r="167" spans="1:26" customFormat="1" ht="16">
      <c r="A167" s="170"/>
      <c r="B167" s="112"/>
      <c r="C167" s="163"/>
      <c r="D167" s="164"/>
      <c r="E167" s="166">
        <v>49.5</v>
      </c>
      <c r="F167" s="163" t="s">
        <v>54</v>
      </c>
      <c r="G167" s="169" t="s">
        <v>55</v>
      </c>
      <c r="H167" s="163"/>
      <c r="I167" s="112"/>
      <c r="J167" s="112"/>
      <c r="K167" s="112"/>
      <c r="L167" s="112"/>
      <c r="M167" s="112"/>
      <c r="N167" s="112"/>
      <c r="O167" s="112"/>
      <c r="P167" s="112"/>
      <c r="Q167" s="112"/>
      <c r="R167" s="112"/>
      <c r="S167" s="112"/>
      <c r="T167" s="112"/>
      <c r="U167" s="112"/>
      <c r="V167" s="112"/>
      <c r="W167" s="112"/>
      <c r="X167" s="112"/>
      <c r="Y167" s="112"/>
      <c r="Z167" s="112"/>
    </row>
    <row r="168" spans="1:26" customFormat="1" ht="16">
      <c r="A168" s="170"/>
      <c r="B168" s="112"/>
      <c r="C168" s="163"/>
      <c r="D168" s="164"/>
      <c r="E168" s="166">
        <f>E166/1000</f>
        <v>0.41799999999999998</v>
      </c>
      <c r="F168" s="164" t="s">
        <v>56</v>
      </c>
      <c r="G168" s="169" t="s">
        <v>57</v>
      </c>
      <c r="H168" s="163"/>
      <c r="I168" s="112"/>
      <c r="J168" s="112"/>
      <c r="K168" s="112"/>
      <c r="L168" s="112"/>
      <c r="M168" s="112"/>
      <c r="N168" s="112"/>
      <c r="O168" s="112"/>
      <c r="P168" s="112"/>
      <c r="Q168" s="112"/>
      <c r="R168" s="112"/>
      <c r="S168" s="112"/>
      <c r="T168" s="112"/>
      <c r="U168" s="112"/>
      <c r="V168" s="112"/>
      <c r="W168" s="112"/>
      <c r="X168" s="112"/>
      <c r="Y168" s="112"/>
      <c r="Z168" s="112"/>
    </row>
    <row r="169" spans="1:26" customFormat="1" ht="16">
      <c r="A169" s="170"/>
      <c r="B169" s="112"/>
      <c r="C169" s="163"/>
      <c r="D169" s="164"/>
      <c r="E169" s="166">
        <v>20.7</v>
      </c>
      <c r="F169" s="163" t="s">
        <v>58</v>
      </c>
      <c r="G169" s="169" t="s">
        <v>55</v>
      </c>
      <c r="H169" s="163"/>
      <c r="I169" s="112"/>
      <c r="J169" s="112"/>
      <c r="K169" s="112"/>
      <c r="L169" s="112"/>
      <c r="M169" s="112"/>
      <c r="N169" s="112"/>
      <c r="O169" s="112"/>
      <c r="P169" s="112"/>
      <c r="Q169" s="112"/>
      <c r="R169" s="112"/>
      <c r="S169" s="112"/>
      <c r="T169" s="112"/>
      <c r="U169" s="112"/>
      <c r="V169" s="112"/>
      <c r="W169" s="112"/>
      <c r="X169" s="112"/>
      <c r="Y169" s="112"/>
      <c r="Z169" s="112"/>
    </row>
    <row r="170" spans="1:26" customFormat="1" ht="16">
      <c r="A170" s="170"/>
      <c r="B170" s="112"/>
      <c r="C170" s="112"/>
      <c r="D170" s="112"/>
      <c r="E170" s="112"/>
      <c r="F170" s="163"/>
      <c r="G170" s="163"/>
      <c r="H170" s="163"/>
      <c r="I170" s="112"/>
      <c r="J170" s="112"/>
      <c r="K170" s="112"/>
      <c r="L170" s="112"/>
      <c r="M170" s="112"/>
      <c r="N170" s="112"/>
      <c r="O170" s="112"/>
      <c r="P170" s="112"/>
      <c r="Q170" s="112"/>
      <c r="R170" s="112"/>
      <c r="S170" s="112"/>
      <c r="T170" s="112"/>
      <c r="U170" s="112"/>
      <c r="V170" s="112"/>
      <c r="W170" s="112"/>
      <c r="X170" s="112"/>
      <c r="Y170" s="112"/>
      <c r="Z170" s="112"/>
    </row>
    <row r="171" spans="1:26" customFormat="1" ht="16">
      <c r="A171" s="170"/>
      <c r="B171" s="112"/>
      <c r="C171" s="112"/>
      <c r="D171" s="112"/>
      <c r="E171" s="112"/>
      <c r="F171" s="163"/>
      <c r="G171" s="163"/>
      <c r="H171" s="163"/>
      <c r="I171" s="112"/>
      <c r="J171" s="112"/>
      <c r="K171" s="112"/>
      <c r="L171" s="112"/>
      <c r="M171" s="112"/>
      <c r="N171" s="112"/>
      <c r="O171" s="112"/>
      <c r="P171" s="112"/>
      <c r="Q171" s="112"/>
      <c r="R171" s="112"/>
      <c r="S171" s="112"/>
      <c r="T171" s="112"/>
      <c r="U171" s="112"/>
      <c r="V171" s="112"/>
      <c r="W171" s="112"/>
      <c r="X171" s="112"/>
      <c r="Y171" s="112"/>
      <c r="Z171" s="112"/>
    </row>
    <row r="172" spans="1:26" customFormat="1" ht="16">
      <c r="A172" s="170"/>
      <c r="B172" s="112"/>
      <c r="C172" s="112"/>
      <c r="D172" s="112"/>
      <c r="E172" s="112">
        <v>55.1</v>
      </c>
      <c r="F172" s="163" t="s">
        <v>162</v>
      </c>
      <c r="G172" s="163" t="s">
        <v>163</v>
      </c>
      <c r="H172" s="163"/>
      <c r="I172" s="112"/>
      <c r="J172" s="112"/>
      <c r="K172" s="112"/>
      <c r="L172" s="112"/>
      <c r="M172" s="112"/>
      <c r="N172" s="112"/>
      <c r="O172" s="112"/>
      <c r="P172" s="112"/>
      <c r="Q172" s="112"/>
      <c r="R172" s="112"/>
      <c r="S172" s="112"/>
      <c r="T172" s="112"/>
      <c r="U172" s="112"/>
      <c r="V172" s="112"/>
      <c r="W172" s="112"/>
      <c r="X172" s="112"/>
      <c r="Y172" s="112"/>
      <c r="Z172" s="112"/>
    </row>
    <row r="173" spans="1:26" customFormat="1" ht="16">
      <c r="A173" s="170"/>
      <c r="B173" s="112"/>
      <c r="C173" s="112"/>
      <c r="D173" s="112"/>
      <c r="E173" s="112"/>
      <c r="F173" s="163"/>
      <c r="G173" s="163"/>
      <c r="H173" s="163"/>
      <c r="I173" s="112"/>
      <c r="J173" s="112"/>
      <c r="K173" s="112"/>
      <c r="L173" s="112"/>
      <c r="M173" s="112"/>
      <c r="N173" s="112"/>
      <c r="O173" s="112"/>
      <c r="P173" s="112"/>
      <c r="Q173" s="112"/>
      <c r="R173" s="112"/>
      <c r="S173" s="112"/>
      <c r="T173" s="112"/>
      <c r="U173" s="112"/>
      <c r="V173" s="112"/>
      <c r="W173" s="112"/>
      <c r="X173" s="112"/>
      <c r="Y173" s="112"/>
      <c r="Z173" s="112"/>
    </row>
    <row r="174" spans="1:26" customFormat="1" ht="16">
      <c r="A174" s="170"/>
      <c r="B174" s="112"/>
      <c r="C174" s="112"/>
      <c r="D174" s="112"/>
      <c r="E174" s="112"/>
      <c r="F174" s="163"/>
      <c r="G174" s="163"/>
      <c r="H174" s="163"/>
      <c r="I174" s="112"/>
      <c r="J174" s="112"/>
      <c r="K174" s="112"/>
      <c r="L174" s="112"/>
      <c r="M174" s="112"/>
      <c r="N174" s="112"/>
      <c r="O174" s="112"/>
      <c r="P174" s="112"/>
      <c r="Q174" s="112"/>
      <c r="R174" s="112"/>
      <c r="S174" s="112"/>
      <c r="T174" s="112"/>
      <c r="U174" s="112"/>
      <c r="V174" s="112"/>
      <c r="W174" s="112"/>
      <c r="X174" s="112"/>
      <c r="Y174" s="112"/>
      <c r="Z174" s="112"/>
    </row>
    <row r="175" spans="1:26" customFormat="1" ht="16">
      <c r="A175" s="170"/>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spans="1:26" customFormat="1" ht="16">
      <c r="A176" s="170"/>
      <c r="T176" s="112"/>
      <c r="U176" s="112"/>
      <c r="V176" s="112"/>
      <c r="W176" s="112"/>
      <c r="X176" s="112"/>
      <c r="Y176" s="112"/>
      <c r="Z176" s="112"/>
    </row>
    <row r="177" spans="1:26" customFormat="1" ht="17" thickBot="1">
      <c r="A177" s="170"/>
      <c r="K177" s="171"/>
      <c r="L177" s="171"/>
      <c r="M177" s="171"/>
      <c r="N177" s="171"/>
      <c r="O177" s="171"/>
      <c r="P177" s="171"/>
      <c r="Q177" s="171"/>
      <c r="R177" s="171"/>
      <c r="S177" s="171"/>
      <c r="T177" s="172"/>
      <c r="U177" s="172"/>
      <c r="V177" s="172"/>
      <c r="W177" s="112"/>
      <c r="X177" s="112"/>
      <c r="Y177" s="112"/>
      <c r="Z177" s="112"/>
    </row>
    <row r="178" spans="1:26" customFormat="1" ht="16">
      <c r="A178" s="24"/>
      <c r="B178" s="104"/>
      <c r="C178" s="105" t="s">
        <v>24</v>
      </c>
      <c r="D178" s="105" t="s">
        <v>51</v>
      </c>
      <c r="E178" s="105"/>
      <c r="F178" s="105" t="s">
        <v>31</v>
      </c>
      <c r="G178" s="105"/>
      <c r="H178" s="105"/>
      <c r="I178" s="105"/>
      <c r="J178" s="105"/>
      <c r="T178" s="112"/>
      <c r="U178" s="112"/>
      <c r="V178" s="112"/>
      <c r="W178" s="112"/>
      <c r="X178" s="112"/>
      <c r="Y178" s="112"/>
      <c r="Z178" s="112"/>
    </row>
    <row r="179" spans="1:26" customFormat="1" ht="16">
      <c r="A179" s="101"/>
      <c r="B179" s="102"/>
      <c r="C179" s="103"/>
      <c r="D179" s="103"/>
      <c r="E179" s="103"/>
      <c r="F179" s="103"/>
      <c r="G179" s="103"/>
      <c r="H179" s="103"/>
      <c r="I179" s="103"/>
      <c r="J179" s="103"/>
      <c r="T179" s="112"/>
      <c r="U179" s="112"/>
      <c r="V179" s="112"/>
      <c r="W179" s="112"/>
      <c r="X179" s="112"/>
      <c r="Y179" s="112"/>
      <c r="Z179" s="112"/>
    </row>
    <row r="180" spans="1:26" customFormat="1" ht="16">
      <c r="B180" s="10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spans="1:26" customFormat="1" ht="16">
      <c r="B181" s="102"/>
      <c r="C181" s="112" t="s">
        <v>169</v>
      </c>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spans="1:26" customFormat="1" ht="16">
      <c r="B182" s="10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spans="1:26" customFormat="1" ht="16">
      <c r="B183" s="102"/>
      <c r="C183" s="112"/>
      <c r="D183" s="112">
        <v>28</v>
      </c>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spans="1:26" customFormat="1" ht="16">
      <c r="B184" s="10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spans="1:26" customFormat="1" ht="16">
      <c r="B185" s="10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spans="1:26" customFormat="1" ht="16">
      <c r="B186" s="10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spans="1:26" customFormat="1" ht="16">
      <c r="B187" s="10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spans="1:26" customFormat="1" ht="16">
      <c r="B188" s="10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spans="1:26" customFormat="1" ht="16">
      <c r="B189" s="10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spans="1:26" customFormat="1" ht="16">
      <c r="B190" s="10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spans="1:26" customFormat="1" ht="16">
      <c r="B191" s="10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spans="1:26" customFormat="1" ht="16">
      <c r="B192" s="10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spans="2:26" customFormat="1" ht="16">
      <c r="B193" s="10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spans="2:26" customFormat="1" ht="16">
      <c r="B194" s="102"/>
      <c r="C194" s="112"/>
      <c r="D194" s="112"/>
      <c r="E194" s="112"/>
      <c r="F194" s="112">
        <v>17</v>
      </c>
      <c r="G194" s="112" t="s">
        <v>168</v>
      </c>
      <c r="H194" s="112"/>
      <c r="I194" s="112"/>
      <c r="J194" s="112"/>
      <c r="K194" s="112"/>
      <c r="L194" s="112"/>
      <c r="M194" s="112"/>
      <c r="N194" s="112"/>
      <c r="O194" s="112"/>
      <c r="P194" s="112"/>
      <c r="Q194" s="112"/>
      <c r="R194" s="112"/>
      <c r="S194" s="112"/>
      <c r="T194" s="112"/>
      <c r="U194" s="112"/>
      <c r="V194" s="112"/>
      <c r="W194" s="112"/>
      <c r="X194" s="112"/>
      <c r="Y194" s="112"/>
      <c r="Z194" s="112"/>
    </row>
    <row r="195" spans="2:26" customFormat="1" ht="16">
      <c r="B195" s="102"/>
      <c r="C195" s="112"/>
      <c r="D195" s="112"/>
      <c r="E195" s="112"/>
      <c r="F195" s="112">
        <f>F194/1000</f>
        <v>1.7000000000000001E-2</v>
      </c>
      <c r="G195" s="112" t="s">
        <v>172</v>
      </c>
      <c r="H195" s="112"/>
      <c r="I195" s="112"/>
      <c r="J195" s="112"/>
      <c r="K195" s="112"/>
      <c r="L195" s="112"/>
      <c r="M195" s="112"/>
      <c r="N195" s="112"/>
      <c r="O195" s="112"/>
      <c r="P195" s="112"/>
      <c r="Q195" s="112"/>
      <c r="R195" s="112"/>
      <c r="S195" s="112"/>
      <c r="T195" s="112"/>
      <c r="U195" s="112"/>
      <c r="V195" s="112"/>
      <c r="W195" s="112"/>
      <c r="X195" s="112"/>
      <c r="Y195" s="112"/>
      <c r="Z195" s="112"/>
    </row>
    <row r="196" spans="2:26" customFormat="1" ht="16">
      <c r="B196" s="10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spans="2:26" customFormat="1" ht="16">
      <c r="B197" s="102"/>
      <c r="C197" s="112"/>
      <c r="D197" s="112"/>
      <c r="E197" s="112"/>
      <c r="F197" s="112"/>
      <c r="G197" s="112"/>
      <c r="H197" s="112"/>
      <c r="I197" s="112"/>
      <c r="J197" s="112"/>
      <c r="K197" s="101"/>
      <c r="L197" s="101"/>
      <c r="M197" s="101"/>
      <c r="N197" s="101"/>
      <c r="O197" s="101"/>
      <c r="P197" s="101"/>
      <c r="Q197" s="101"/>
      <c r="R197" s="101"/>
      <c r="S197" s="101"/>
      <c r="T197" s="112"/>
      <c r="U197" s="112"/>
      <c r="V197" s="112"/>
      <c r="W197" s="112"/>
      <c r="X197" s="112"/>
      <c r="Y197" s="112"/>
      <c r="Z197" s="112"/>
    </row>
    <row r="198" spans="2:26" customFormat="1" ht="16">
      <c r="B198" s="102"/>
      <c r="C198" s="112"/>
      <c r="D198" s="112"/>
      <c r="E198" s="112"/>
      <c r="F198" s="112"/>
      <c r="G198" s="112"/>
      <c r="H198" s="112"/>
      <c r="I198" s="112"/>
      <c r="J198" s="112"/>
      <c r="K198" s="101"/>
      <c r="L198" s="101"/>
      <c r="M198" s="101"/>
      <c r="N198" s="101"/>
      <c r="O198" s="101"/>
      <c r="P198" s="101"/>
      <c r="Q198" s="101"/>
      <c r="R198" s="101"/>
      <c r="S198" s="101"/>
      <c r="T198" s="112"/>
      <c r="U198" s="112"/>
      <c r="V198" s="112"/>
      <c r="W198" s="112"/>
      <c r="X198" s="112"/>
      <c r="Y198" s="112"/>
      <c r="Z198" s="112"/>
    </row>
    <row r="199" spans="2:26" customFormat="1" ht="16">
      <c r="B199" s="102"/>
      <c r="C199" s="112"/>
      <c r="D199" s="112"/>
      <c r="E199" s="112"/>
      <c r="F199" s="112"/>
      <c r="G199" s="112"/>
      <c r="H199" s="123"/>
      <c r="I199" s="112"/>
      <c r="J199" s="112"/>
      <c r="K199" s="101"/>
      <c r="L199" s="101"/>
      <c r="M199" s="101"/>
      <c r="N199" s="101"/>
      <c r="O199" s="101"/>
      <c r="P199" s="101"/>
      <c r="Q199" s="101"/>
      <c r="R199" s="101"/>
      <c r="S199" s="101"/>
      <c r="T199" s="112"/>
      <c r="U199" s="112"/>
      <c r="V199" s="112"/>
      <c r="W199" s="112"/>
      <c r="X199" s="112"/>
      <c r="Y199" s="112"/>
      <c r="Z199" s="112"/>
    </row>
    <row r="200" spans="2:26" customFormat="1" ht="16">
      <c r="B200" s="102"/>
      <c r="C200" s="112"/>
      <c r="D200" s="112"/>
      <c r="E200" s="112"/>
      <c r="F200" s="112"/>
      <c r="G200" s="112"/>
      <c r="H200" s="124"/>
      <c r="I200" s="112"/>
      <c r="J200" s="112"/>
      <c r="K200" s="101"/>
      <c r="L200" s="101"/>
      <c r="M200" s="101"/>
      <c r="N200" s="101"/>
      <c r="O200" s="101"/>
      <c r="P200" s="101"/>
      <c r="Q200" s="101"/>
      <c r="R200" s="101"/>
      <c r="S200" s="101"/>
      <c r="T200" s="112"/>
      <c r="U200" s="112"/>
      <c r="V200" s="112"/>
      <c r="W200" s="112"/>
      <c r="X200" s="112"/>
      <c r="Y200" s="112"/>
      <c r="Z200" s="112"/>
    </row>
    <row r="201" spans="2:26" customFormat="1" ht="16">
      <c r="B201" s="102"/>
      <c r="C201" s="112"/>
      <c r="D201" s="112"/>
      <c r="E201" s="112"/>
      <c r="F201" s="112"/>
      <c r="G201" s="112"/>
      <c r="H201" s="112"/>
      <c r="I201" s="112"/>
      <c r="J201" s="112"/>
      <c r="K201" s="101"/>
      <c r="L201" s="101"/>
      <c r="M201" s="101"/>
      <c r="N201" s="101"/>
      <c r="O201" s="101"/>
      <c r="P201" s="101"/>
      <c r="Q201" s="101"/>
      <c r="R201" s="101"/>
      <c r="S201" s="101"/>
      <c r="T201" s="112"/>
      <c r="U201" s="112"/>
      <c r="V201" s="112"/>
      <c r="W201" s="112"/>
      <c r="X201" s="112"/>
      <c r="Y201" s="112"/>
      <c r="Z201" s="112"/>
    </row>
    <row r="202" spans="2:26" customFormat="1" ht="16">
      <c r="B202" s="102"/>
      <c r="C202" s="112"/>
      <c r="D202" s="112"/>
      <c r="E202" s="112"/>
      <c r="F202" s="112"/>
      <c r="G202" s="112"/>
      <c r="H202" s="112"/>
      <c r="I202" s="112"/>
      <c r="J202" s="112"/>
      <c r="K202" s="101"/>
      <c r="L202" s="101"/>
      <c r="M202" s="101"/>
      <c r="N202" s="101"/>
      <c r="O202" s="101"/>
      <c r="P202" s="101"/>
      <c r="Q202" s="101"/>
      <c r="R202" s="101"/>
      <c r="S202" s="101"/>
      <c r="T202" s="112"/>
      <c r="U202" s="112"/>
      <c r="V202" s="112"/>
      <c r="W202" s="112"/>
      <c r="X202" s="112"/>
      <c r="Y202" s="112"/>
      <c r="Z202" s="112"/>
    </row>
    <row r="203" spans="2:26" customFormat="1" ht="16">
      <c r="B203" s="102"/>
      <c r="C203" s="112"/>
      <c r="D203" s="112"/>
      <c r="E203" s="112"/>
      <c r="F203" s="112"/>
      <c r="G203" s="112"/>
      <c r="H203" s="125"/>
      <c r="I203" s="112"/>
      <c r="J203" s="112"/>
      <c r="K203" s="101"/>
      <c r="L203" s="101"/>
      <c r="M203" s="101"/>
      <c r="N203" s="101"/>
      <c r="O203" s="101"/>
      <c r="P203" s="101"/>
      <c r="Q203" s="101"/>
      <c r="R203" s="101"/>
      <c r="S203" s="101"/>
      <c r="T203" s="112"/>
      <c r="U203" s="112"/>
      <c r="V203" s="112"/>
      <c r="W203" s="112"/>
      <c r="X203" s="112"/>
      <c r="Y203" s="112"/>
      <c r="Z203" s="112"/>
    </row>
    <row r="204" spans="2:26" customFormat="1" ht="16">
      <c r="B204" s="102"/>
      <c r="C204" s="112"/>
      <c r="D204" s="112"/>
      <c r="E204" s="112"/>
      <c r="F204" s="145"/>
      <c r="G204" s="145"/>
      <c r="H204" s="147"/>
      <c r="I204" s="145"/>
      <c r="J204" s="112"/>
      <c r="K204" s="101"/>
      <c r="L204" s="101"/>
      <c r="M204" s="101"/>
      <c r="N204" s="101"/>
      <c r="O204" s="101"/>
      <c r="P204" s="101"/>
      <c r="Q204" s="101"/>
      <c r="R204" s="101"/>
      <c r="S204" s="101"/>
      <c r="T204" s="112"/>
      <c r="U204" s="112"/>
      <c r="V204" s="112"/>
      <c r="W204" s="112"/>
      <c r="X204" s="112"/>
      <c r="Y204" s="112"/>
      <c r="Z204" s="112"/>
    </row>
    <row r="205" spans="2:26" customFormat="1" ht="16">
      <c r="B205" s="102"/>
      <c r="C205" s="112"/>
      <c r="D205" s="112"/>
      <c r="E205" s="112"/>
      <c r="F205" s="112"/>
      <c r="G205" s="112"/>
      <c r="H205" s="112"/>
      <c r="I205" s="126"/>
      <c r="J205" s="112"/>
      <c r="K205" s="101"/>
      <c r="L205" s="101"/>
      <c r="M205" s="101"/>
      <c r="N205" s="101"/>
      <c r="O205" s="101"/>
      <c r="P205" s="101"/>
      <c r="Q205" s="101"/>
      <c r="R205" s="101"/>
      <c r="S205" s="101"/>
      <c r="T205" s="112"/>
      <c r="U205" s="112"/>
      <c r="V205" s="112"/>
      <c r="W205" s="112"/>
      <c r="X205" s="112"/>
      <c r="Y205" s="112"/>
      <c r="Z205" s="112"/>
    </row>
    <row r="206" spans="2:26" customFormat="1" ht="16">
      <c r="B206" s="102"/>
      <c r="C206" s="112"/>
      <c r="D206" s="112"/>
      <c r="E206" s="112"/>
      <c r="F206" s="112"/>
      <c r="G206" s="112"/>
      <c r="H206" s="124"/>
      <c r="I206" s="126"/>
      <c r="J206" s="112"/>
      <c r="K206" s="101"/>
      <c r="L206" s="101"/>
      <c r="M206" s="101"/>
      <c r="N206" s="101"/>
      <c r="O206" s="101"/>
      <c r="P206" s="101"/>
      <c r="Q206" s="101"/>
      <c r="R206" s="101"/>
      <c r="S206" s="101"/>
      <c r="T206" s="112"/>
      <c r="U206" s="112"/>
      <c r="V206" s="112"/>
      <c r="W206" s="112"/>
      <c r="X206" s="112"/>
      <c r="Y206" s="112"/>
      <c r="Z206" s="112"/>
    </row>
    <row r="207" spans="2:26" customFormat="1" ht="16">
      <c r="B207" s="102"/>
      <c r="C207" s="112"/>
      <c r="D207" s="112"/>
      <c r="E207" s="112"/>
      <c r="F207" s="112"/>
      <c r="G207" s="112"/>
      <c r="H207" s="112"/>
      <c r="I207" s="126"/>
      <c r="J207" s="112"/>
      <c r="K207" s="101"/>
      <c r="L207" s="101"/>
      <c r="M207" s="101"/>
      <c r="N207" s="101"/>
      <c r="O207" s="101"/>
      <c r="P207" s="101"/>
      <c r="Q207" s="101"/>
      <c r="R207" s="101"/>
      <c r="S207" s="101"/>
      <c r="T207" s="112"/>
      <c r="U207" s="112"/>
      <c r="V207" s="112"/>
      <c r="W207" s="112"/>
      <c r="X207" s="112"/>
      <c r="Y207" s="112"/>
      <c r="Z207" s="112"/>
    </row>
    <row r="208" spans="2:26" customFormat="1" ht="16">
      <c r="B208" s="102"/>
      <c r="C208" s="112"/>
      <c r="D208" s="112"/>
      <c r="E208" s="112"/>
      <c r="F208" s="127"/>
      <c r="G208" s="127"/>
      <c r="H208" s="112"/>
      <c r="I208" s="126"/>
      <c r="J208" s="112"/>
      <c r="K208" s="101"/>
      <c r="L208" s="101"/>
      <c r="M208" s="101"/>
      <c r="N208" s="101"/>
      <c r="O208" s="101"/>
      <c r="P208" s="101"/>
      <c r="Q208" s="101"/>
      <c r="R208" s="101"/>
      <c r="S208" s="101"/>
      <c r="T208" s="112"/>
      <c r="U208" s="112"/>
      <c r="V208" s="112"/>
      <c r="W208" s="112"/>
      <c r="X208" s="112"/>
      <c r="Y208" s="112"/>
      <c r="Z208" s="112"/>
    </row>
    <row r="209" spans="1:26" customFormat="1" ht="16">
      <c r="B209" s="102"/>
      <c r="C209" s="112"/>
      <c r="D209" s="112"/>
      <c r="E209" s="112"/>
      <c r="F209" s="127"/>
      <c r="G209" s="127"/>
      <c r="H209" s="112"/>
      <c r="I209" s="126"/>
      <c r="J209" s="112"/>
      <c r="K209" s="101"/>
      <c r="L209" s="101"/>
      <c r="M209" s="101"/>
      <c r="N209" s="101"/>
      <c r="O209" s="101"/>
      <c r="P209" s="101"/>
      <c r="Q209" s="101"/>
      <c r="R209" s="101"/>
      <c r="S209" s="101"/>
      <c r="T209" s="112"/>
      <c r="U209" s="112"/>
      <c r="V209" s="112"/>
      <c r="W209" s="112"/>
      <c r="X209" s="112"/>
      <c r="Y209" s="112"/>
      <c r="Z209" s="112"/>
    </row>
    <row r="210" spans="1:26" customFormat="1" ht="16">
      <c r="B210" s="102"/>
      <c r="C210" s="112"/>
      <c r="D210" s="112"/>
      <c r="E210" s="112"/>
      <c r="F210" s="127"/>
      <c r="G210" s="127"/>
      <c r="H210" s="112"/>
      <c r="I210" s="126"/>
      <c r="J210" s="112"/>
      <c r="K210" s="101"/>
      <c r="L210" s="101"/>
      <c r="M210" s="101"/>
      <c r="N210" s="101"/>
      <c r="O210" s="101"/>
      <c r="P210" s="101"/>
      <c r="Q210" s="101"/>
      <c r="R210" s="101"/>
      <c r="S210" s="101"/>
      <c r="T210" s="112"/>
      <c r="U210" s="112"/>
      <c r="V210" s="112"/>
      <c r="W210" s="112"/>
      <c r="X210" s="112"/>
      <c r="Y210" s="112"/>
      <c r="Z210" s="112"/>
    </row>
    <row r="211" spans="1:26" customFormat="1" ht="16">
      <c r="B211" s="102"/>
      <c r="C211" s="112"/>
      <c r="D211" s="112"/>
      <c r="E211" s="112"/>
      <c r="F211" s="127"/>
      <c r="G211" s="127"/>
      <c r="H211" s="112"/>
      <c r="I211" s="126"/>
      <c r="J211" s="112"/>
      <c r="K211" s="101"/>
      <c r="L211" s="101"/>
      <c r="M211" s="101"/>
      <c r="N211" s="101"/>
      <c r="O211" s="101"/>
      <c r="P211" s="101"/>
      <c r="Q211" s="101"/>
      <c r="R211" s="101"/>
      <c r="S211" s="101"/>
      <c r="T211" s="112"/>
      <c r="U211" s="112"/>
      <c r="V211" s="112"/>
      <c r="W211" s="112"/>
      <c r="X211" s="112"/>
      <c r="Y211" s="112"/>
      <c r="Z211" s="112"/>
    </row>
    <row r="212" spans="1:26" customFormat="1" ht="16">
      <c r="B212" s="102"/>
      <c r="C212" s="112"/>
      <c r="D212" s="112"/>
      <c r="E212" s="112"/>
      <c r="F212" s="127"/>
      <c r="G212" s="127"/>
      <c r="H212" s="112"/>
      <c r="I212" s="126"/>
      <c r="J212" s="112"/>
      <c r="K212" s="101"/>
      <c r="L212" s="101"/>
      <c r="M212" s="101"/>
      <c r="N212" s="101"/>
      <c r="O212" s="101"/>
      <c r="P212" s="101"/>
      <c r="Q212" s="101"/>
      <c r="R212" s="101"/>
      <c r="S212" s="101"/>
      <c r="T212" s="112"/>
      <c r="U212" s="112"/>
      <c r="V212" s="112"/>
      <c r="W212" s="112"/>
      <c r="X212" s="112"/>
      <c r="Y212" s="112"/>
      <c r="Z212" s="112"/>
    </row>
    <row r="213" spans="1:26" customFormat="1" ht="16">
      <c r="B213" s="102"/>
      <c r="C213" s="112"/>
      <c r="D213" s="112"/>
      <c r="E213" s="112"/>
      <c r="F213" s="112"/>
      <c r="G213" s="112"/>
      <c r="H213" s="112"/>
      <c r="I213" s="126"/>
      <c r="J213" s="112"/>
      <c r="K213" s="101"/>
      <c r="L213" s="101"/>
      <c r="M213" s="101"/>
      <c r="N213" s="101"/>
      <c r="O213" s="101"/>
      <c r="P213" s="101"/>
      <c r="Q213" s="101"/>
      <c r="R213" s="101"/>
      <c r="S213" s="101"/>
      <c r="T213" s="112"/>
      <c r="U213" s="112"/>
      <c r="V213" s="112"/>
      <c r="W213" s="112"/>
      <c r="X213" s="112"/>
      <c r="Y213" s="112"/>
      <c r="Z213" s="112"/>
    </row>
    <row r="214" spans="1:26" customFormat="1" ht="16">
      <c r="B214" s="102"/>
      <c r="C214" s="112"/>
      <c r="D214" s="112"/>
      <c r="E214" s="112"/>
      <c r="F214" s="112"/>
      <c r="G214" s="112"/>
      <c r="H214" s="112"/>
      <c r="I214" s="126"/>
      <c r="J214" s="112"/>
      <c r="K214" s="101"/>
      <c r="L214" s="101"/>
      <c r="M214" s="101"/>
      <c r="N214" s="101"/>
      <c r="O214" s="101"/>
      <c r="P214" s="101"/>
      <c r="Q214" s="101"/>
      <c r="R214" s="101"/>
      <c r="S214" s="101"/>
      <c r="T214" s="112"/>
      <c r="U214" s="112"/>
      <c r="V214" s="112"/>
      <c r="W214" s="112"/>
      <c r="X214" s="112"/>
      <c r="Y214" s="112"/>
      <c r="Z214" s="112"/>
    </row>
    <row r="215" spans="1:26" customFormat="1" ht="16">
      <c r="B215" s="102"/>
      <c r="C215" s="112"/>
      <c r="D215" s="112"/>
      <c r="E215" s="112"/>
      <c r="F215" s="145"/>
      <c r="G215" s="146"/>
      <c r="H215" s="148"/>
      <c r="I215" s="126"/>
      <c r="J215" s="112"/>
      <c r="K215" s="101"/>
      <c r="L215" s="101"/>
      <c r="M215" s="101"/>
      <c r="N215" s="101"/>
      <c r="O215" s="101"/>
      <c r="P215" s="101"/>
      <c r="Q215" s="101"/>
      <c r="R215" s="101"/>
      <c r="S215" s="101"/>
      <c r="T215" s="112"/>
      <c r="U215" s="112"/>
      <c r="V215" s="112"/>
      <c r="W215" s="112"/>
      <c r="X215" s="112"/>
      <c r="Y215" s="112"/>
      <c r="Z215" s="112"/>
    </row>
    <row r="216" spans="1:26" customFormat="1" ht="16">
      <c r="A216" s="101"/>
      <c r="B216" s="101"/>
      <c r="C216" s="101"/>
      <c r="D216" s="101"/>
      <c r="E216" s="101"/>
      <c r="F216" s="101"/>
      <c r="G216" s="101"/>
      <c r="H216" s="101"/>
      <c r="I216" s="101"/>
      <c r="J216" s="101"/>
      <c r="K216" s="101"/>
      <c r="L216" s="101"/>
      <c r="M216" s="101"/>
      <c r="N216" s="101"/>
      <c r="O216" s="101"/>
      <c r="P216" s="101"/>
      <c r="Q216" s="101"/>
      <c r="R216" s="101"/>
      <c r="S216" s="101"/>
      <c r="T216" s="112"/>
      <c r="U216" s="112"/>
      <c r="V216" s="112"/>
      <c r="W216" s="112"/>
      <c r="X216" s="112"/>
      <c r="Y216" s="112"/>
      <c r="Z216" s="112"/>
    </row>
    <row r="217" spans="1:26" customFormat="1" ht="17" thickBot="1">
      <c r="A217" s="101"/>
      <c r="B217" s="101"/>
      <c r="C217" s="101"/>
      <c r="D217" s="101"/>
      <c r="E217" s="101"/>
      <c r="F217" s="101"/>
      <c r="G217" s="101"/>
      <c r="H217" s="101"/>
      <c r="I217" s="101"/>
      <c r="J217" s="101"/>
      <c r="K217" s="101"/>
      <c r="L217" s="101"/>
      <c r="M217" s="101"/>
      <c r="N217" s="101"/>
      <c r="O217" s="101"/>
      <c r="P217" s="101"/>
      <c r="Q217" s="101"/>
      <c r="R217" s="101"/>
      <c r="S217" s="101"/>
      <c r="T217" s="112"/>
      <c r="U217" s="112"/>
      <c r="V217" s="112"/>
      <c r="W217" s="112"/>
      <c r="X217" s="112"/>
      <c r="Y217" s="112"/>
    </row>
    <row r="218" spans="1:26" customFormat="1" ht="16">
      <c r="A218" s="101"/>
      <c r="B218" s="101"/>
      <c r="C218" s="101"/>
      <c r="D218" s="101"/>
      <c r="E218" s="101"/>
      <c r="F218" s="101"/>
      <c r="G218" s="101"/>
      <c r="H218" s="101"/>
      <c r="I218" s="101"/>
      <c r="J218" s="101"/>
      <c r="K218" s="101"/>
      <c r="L218" s="101"/>
      <c r="M218" s="101"/>
      <c r="N218" s="101"/>
      <c r="O218" s="101"/>
      <c r="P218" s="101"/>
      <c r="Q218" s="101"/>
      <c r="R218" s="101"/>
      <c r="S218" s="101"/>
      <c r="T218" s="105"/>
      <c r="U218" s="24"/>
      <c r="V218" s="24"/>
      <c r="W218" s="24"/>
      <c r="X218" s="24"/>
      <c r="Y218" s="24"/>
    </row>
    <row r="219" spans="1:26" s="24" customFormat="1" ht="16">
      <c r="T219" s="112"/>
      <c r="U219" s="112"/>
      <c r="V219" s="112"/>
      <c r="W219" s="112"/>
      <c r="X219" s="112"/>
      <c r="Y219"/>
    </row>
    <row r="220" spans="1:26" customFormat="1" ht="16">
      <c r="A220" s="101"/>
      <c r="B220" s="101"/>
      <c r="C220" s="101"/>
      <c r="D220" s="101"/>
      <c r="E220" s="101"/>
      <c r="F220" s="101"/>
      <c r="G220" s="101"/>
      <c r="H220" s="101"/>
      <c r="I220" s="101"/>
      <c r="J220" s="101"/>
      <c r="K220" s="101"/>
      <c r="L220" s="101"/>
      <c r="M220" s="101"/>
      <c r="N220" s="101"/>
      <c r="O220" s="101"/>
      <c r="P220" s="101"/>
      <c r="Q220" s="101"/>
      <c r="R220" s="101"/>
      <c r="S220" s="101"/>
      <c r="T220" s="112"/>
      <c r="U220" s="112"/>
      <c r="V220" s="112"/>
      <c r="W220" s="112"/>
      <c r="X220" s="112"/>
      <c r="Z220" s="101"/>
    </row>
    <row r="221" spans="1:26" customFormat="1" ht="16">
      <c r="A221" s="101"/>
      <c r="B221" s="101"/>
      <c r="C221" s="101"/>
      <c r="D221" s="101"/>
      <c r="E221" s="101"/>
      <c r="F221" s="101"/>
      <c r="G221" s="101"/>
      <c r="H221" s="101"/>
      <c r="I221" s="101"/>
      <c r="J221" s="101"/>
      <c r="K221" s="101"/>
      <c r="L221" s="101"/>
      <c r="M221" s="101"/>
      <c r="N221" s="101"/>
      <c r="O221" s="101"/>
      <c r="P221" s="101"/>
      <c r="Q221" s="101"/>
      <c r="R221" s="101"/>
      <c r="S221" s="101"/>
      <c r="T221" s="112"/>
      <c r="U221" s="112"/>
      <c r="V221" s="112"/>
      <c r="W221" s="112"/>
      <c r="X221" s="112"/>
      <c r="Z221" s="101"/>
    </row>
    <row r="222" spans="1:26" customFormat="1" ht="16">
      <c r="A222" s="101"/>
      <c r="B222" s="101"/>
      <c r="C222" s="101"/>
      <c r="D222" s="101"/>
      <c r="E222" s="101"/>
      <c r="F222" s="101"/>
      <c r="G222" s="101"/>
      <c r="H222" s="101"/>
      <c r="I222" s="101"/>
      <c r="J222" s="101"/>
      <c r="K222" s="101"/>
      <c r="L222" s="101"/>
      <c r="M222" s="101"/>
      <c r="N222" s="101"/>
      <c r="O222" s="101"/>
      <c r="P222" s="101"/>
      <c r="Q222" s="101"/>
      <c r="R222" s="101"/>
      <c r="S222" s="101"/>
      <c r="T222" s="112"/>
      <c r="U222" s="112"/>
      <c r="V222" s="112"/>
      <c r="W222" s="112"/>
      <c r="X222" s="112"/>
      <c r="Z222" s="101"/>
    </row>
    <row r="223" spans="1:26" customFormat="1" ht="16">
      <c r="A223" s="101"/>
      <c r="B223" s="101"/>
      <c r="C223" s="101"/>
      <c r="D223" s="101"/>
      <c r="E223" s="101"/>
      <c r="F223" s="101"/>
      <c r="G223" s="101"/>
      <c r="H223" s="101"/>
      <c r="I223" s="101"/>
      <c r="J223" s="101"/>
      <c r="K223" s="101"/>
      <c r="L223" s="101"/>
      <c r="M223" s="101"/>
      <c r="N223" s="101"/>
      <c r="O223" s="101"/>
      <c r="P223" s="101"/>
      <c r="Q223" s="101"/>
      <c r="R223" s="101"/>
      <c r="S223" s="101"/>
      <c r="T223" s="112"/>
      <c r="U223" s="112"/>
      <c r="V223" s="112"/>
      <c r="W223" s="112"/>
      <c r="X223" s="112"/>
      <c r="Z223" s="101"/>
    </row>
    <row r="224" spans="1:26" customFormat="1" ht="16">
      <c r="A224" s="101"/>
      <c r="B224" s="101"/>
      <c r="C224" s="101"/>
      <c r="D224" s="101"/>
      <c r="E224" s="101"/>
      <c r="F224" s="101"/>
      <c r="G224" s="101"/>
      <c r="H224" s="101"/>
      <c r="I224" s="101"/>
      <c r="J224" s="101"/>
      <c r="K224" s="101"/>
      <c r="L224" s="101"/>
      <c r="M224" s="101"/>
      <c r="N224" s="101"/>
      <c r="O224" s="101"/>
      <c r="P224" s="101"/>
      <c r="Q224" s="101"/>
      <c r="R224" s="101"/>
      <c r="S224" s="101"/>
      <c r="T224" s="112"/>
      <c r="U224" s="112"/>
      <c r="V224" s="112"/>
      <c r="W224" s="112"/>
      <c r="X224" s="112"/>
      <c r="Z224" s="101"/>
    </row>
    <row r="225" spans="1:26" customFormat="1" ht="16">
      <c r="A225" s="101"/>
      <c r="B225" s="101"/>
      <c r="C225" s="101"/>
      <c r="D225" s="101"/>
      <c r="E225" s="101"/>
      <c r="F225" s="101"/>
      <c r="G225" s="101"/>
      <c r="H225" s="101"/>
      <c r="I225" s="101"/>
      <c r="J225" s="101"/>
      <c r="K225" s="101"/>
      <c r="L225" s="101"/>
      <c r="M225" s="101"/>
      <c r="N225" s="101"/>
      <c r="O225" s="101"/>
      <c r="P225" s="101"/>
      <c r="Q225" s="101"/>
      <c r="R225" s="101"/>
      <c r="S225" s="101"/>
      <c r="T225" s="112"/>
      <c r="U225" s="112"/>
      <c r="V225" s="112"/>
      <c r="W225" s="112"/>
      <c r="X225" s="112"/>
      <c r="Z225" s="101"/>
    </row>
    <row r="226" spans="1:26" customFormat="1" ht="16">
      <c r="A226" s="101"/>
      <c r="B226" s="101"/>
      <c r="C226" s="101"/>
      <c r="D226" s="101"/>
      <c r="E226" s="101"/>
      <c r="F226" s="101"/>
      <c r="G226" s="101"/>
      <c r="H226" s="101"/>
      <c r="I226" s="101"/>
      <c r="J226" s="101"/>
      <c r="K226" s="101"/>
      <c r="L226" s="101"/>
      <c r="M226" s="101"/>
      <c r="N226" s="101"/>
      <c r="O226" s="101"/>
      <c r="P226" s="101"/>
      <c r="Q226" s="101"/>
      <c r="R226" s="101"/>
      <c r="S226" s="101"/>
      <c r="T226" s="112"/>
      <c r="U226" s="112"/>
      <c r="V226" s="112"/>
      <c r="W226" s="112"/>
      <c r="X226" s="112"/>
      <c r="Z226" s="101"/>
    </row>
    <row r="227" spans="1:26" customFormat="1" ht="16">
      <c r="A227" s="101"/>
      <c r="B227" s="101"/>
      <c r="C227" s="101"/>
      <c r="D227" s="101"/>
      <c r="E227" s="101"/>
      <c r="F227" s="101"/>
      <c r="G227" s="101"/>
      <c r="H227" s="101"/>
      <c r="I227" s="101"/>
      <c r="J227" s="101"/>
      <c r="K227" s="101"/>
      <c r="L227" s="101"/>
      <c r="M227" s="101"/>
      <c r="N227" s="101"/>
      <c r="O227" s="101"/>
      <c r="P227" s="101"/>
      <c r="Q227" s="101"/>
      <c r="R227" s="101"/>
      <c r="S227" s="101"/>
      <c r="T227" s="112"/>
      <c r="U227" s="112"/>
      <c r="V227" s="112"/>
      <c r="W227" s="112"/>
      <c r="X227" s="112"/>
      <c r="Z227" s="101"/>
    </row>
    <row r="228" spans="1:26" customFormat="1" ht="16">
      <c r="A228" s="101"/>
      <c r="B228" s="101"/>
      <c r="C228" s="101"/>
      <c r="D228" s="101"/>
      <c r="E228" s="101"/>
      <c r="F228" s="101"/>
      <c r="G228" s="101"/>
      <c r="H228" s="101"/>
      <c r="I228" s="101"/>
      <c r="J228" s="101"/>
      <c r="K228" s="101"/>
      <c r="L228" s="101"/>
      <c r="M228" s="101"/>
      <c r="N228" s="101"/>
      <c r="O228" s="101"/>
      <c r="P228" s="101"/>
      <c r="Q228" s="101"/>
      <c r="R228" s="101"/>
      <c r="S228" s="101"/>
      <c r="T228" s="112"/>
      <c r="U228" s="112"/>
      <c r="V228" s="112"/>
      <c r="W228" s="112"/>
      <c r="X228" s="112"/>
      <c r="Z228" s="101"/>
    </row>
    <row r="229" spans="1:26" customFormat="1" ht="16">
      <c r="A229" s="101"/>
      <c r="B229" s="101"/>
      <c r="C229" s="101"/>
      <c r="D229" s="101"/>
      <c r="E229" s="101"/>
      <c r="F229" s="101"/>
      <c r="G229" s="101"/>
      <c r="H229" s="101"/>
      <c r="I229" s="101"/>
      <c r="J229" s="101"/>
      <c r="K229" s="101"/>
      <c r="L229" s="101"/>
      <c r="M229" s="101"/>
      <c r="N229" s="101"/>
      <c r="O229" s="101"/>
      <c r="P229" s="101"/>
      <c r="Q229" s="101"/>
      <c r="R229" s="101"/>
      <c r="S229" s="101"/>
      <c r="T229" s="112"/>
      <c r="U229" s="112"/>
      <c r="V229" s="112"/>
      <c r="W229" s="112"/>
      <c r="X229" s="112"/>
      <c r="Z229" s="101"/>
    </row>
    <row r="230" spans="1:26" customFormat="1" ht="16">
      <c r="A230" s="101"/>
      <c r="B230" s="101"/>
      <c r="C230" s="101"/>
      <c r="D230" s="101"/>
      <c r="E230" s="101"/>
      <c r="F230" s="101"/>
      <c r="G230" s="101"/>
      <c r="H230" s="101"/>
      <c r="I230" s="101"/>
      <c r="J230" s="101"/>
      <c r="K230" s="101"/>
      <c r="L230" s="101"/>
      <c r="M230" s="101"/>
      <c r="N230" s="101"/>
      <c r="O230" s="101"/>
      <c r="P230" s="101"/>
      <c r="Q230" s="101"/>
      <c r="R230" s="101"/>
      <c r="S230" s="101"/>
      <c r="T230" s="112"/>
      <c r="U230" s="112"/>
      <c r="V230" s="112"/>
      <c r="W230" s="112"/>
      <c r="X230" s="112"/>
      <c r="Z230" s="101"/>
    </row>
    <row r="231" spans="1:26" customFormat="1" ht="16">
      <c r="A231" s="101"/>
      <c r="B231" s="101"/>
      <c r="C231" s="101"/>
      <c r="D231" s="101"/>
      <c r="E231" s="101"/>
      <c r="F231" s="101"/>
      <c r="G231" s="101"/>
      <c r="H231" s="101"/>
      <c r="I231" s="101"/>
      <c r="J231" s="101"/>
      <c r="K231" s="101"/>
      <c r="L231" s="101"/>
      <c r="M231" s="101"/>
      <c r="N231" s="101"/>
      <c r="O231" s="101"/>
      <c r="P231" s="101"/>
      <c r="Q231" s="101"/>
      <c r="R231" s="101"/>
      <c r="S231" s="101"/>
      <c r="T231" s="112"/>
      <c r="U231" s="112"/>
      <c r="V231" s="112"/>
      <c r="W231" s="112"/>
      <c r="X231" s="112"/>
      <c r="Z231" s="101"/>
    </row>
    <row r="232" spans="1:26" customFormat="1" ht="16">
      <c r="A232" s="101"/>
      <c r="B232" s="101"/>
      <c r="C232" s="101"/>
      <c r="D232" s="101"/>
      <c r="E232" s="101"/>
      <c r="F232" s="101"/>
      <c r="G232" s="101"/>
      <c r="H232" s="101"/>
      <c r="I232" s="101"/>
      <c r="J232" s="101"/>
      <c r="K232" s="101"/>
      <c r="L232" s="101"/>
      <c r="M232" s="101"/>
      <c r="N232" s="101"/>
      <c r="O232" s="101"/>
      <c r="P232" s="101"/>
      <c r="Q232" s="101"/>
      <c r="R232" s="101"/>
      <c r="S232" s="101"/>
      <c r="T232" s="112"/>
      <c r="U232" s="112"/>
      <c r="V232" s="112"/>
      <c r="W232" s="112"/>
      <c r="X232" s="112"/>
      <c r="Z232" s="101"/>
    </row>
    <row r="233" spans="1:26" customFormat="1" ht="16">
      <c r="A233" s="101"/>
      <c r="B233" s="101"/>
      <c r="C233" s="101"/>
      <c r="D233" s="101"/>
      <c r="E233" s="101"/>
      <c r="F233" s="101"/>
      <c r="G233" s="101"/>
      <c r="H233" s="101"/>
      <c r="I233" s="101"/>
      <c r="J233" s="101"/>
      <c r="K233" s="101"/>
      <c r="L233" s="101"/>
      <c r="M233" s="101"/>
      <c r="N233" s="101"/>
      <c r="O233" s="101"/>
      <c r="P233" s="101"/>
      <c r="Q233" s="101"/>
      <c r="R233" s="101"/>
      <c r="S233" s="101"/>
      <c r="T233" s="112"/>
      <c r="U233" s="112"/>
      <c r="V233" s="112"/>
      <c r="W233" s="112"/>
      <c r="X233" s="112"/>
      <c r="Z233" s="101"/>
    </row>
    <row r="234" spans="1:26" customFormat="1" ht="16">
      <c r="A234" s="101"/>
      <c r="B234" s="101"/>
      <c r="C234" s="101"/>
      <c r="D234" s="101"/>
      <c r="E234" s="101"/>
      <c r="F234" s="101"/>
      <c r="G234" s="101"/>
      <c r="H234" s="101"/>
      <c r="I234" s="101"/>
      <c r="J234" s="101"/>
      <c r="K234" s="101"/>
      <c r="L234" s="101"/>
      <c r="M234" s="101"/>
      <c r="N234" s="101"/>
      <c r="O234" s="101"/>
      <c r="P234" s="101"/>
      <c r="Q234" s="101"/>
      <c r="R234" s="101"/>
      <c r="S234" s="101"/>
      <c r="T234" s="112"/>
      <c r="U234" s="112"/>
      <c r="V234" s="112"/>
      <c r="W234" s="112"/>
      <c r="X234" s="112"/>
      <c r="Z234" s="101"/>
    </row>
    <row r="235" spans="1:26" customFormat="1" ht="16">
      <c r="A235" s="101"/>
      <c r="B235" s="101"/>
      <c r="C235" s="101"/>
      <c r="D235" s="101"/>
      <c r="E235" s="101"/>
      <c r="F235" s="101"/>
      <c r="G235" s="101"/>
      <c r="H235" s="101"/>
      <c r="I235" s="101"/>
      <c r="J235" s="101"/>
      <c r="K235" s="101"/>
      <c r="L235" s="101"/>
      <c r="M235" s="101"/>
      <c r="N235" s="101"/>
      <c r="O235" s="101"/>
      <c r="P235" s="101"/>
      <c r="Q235" s="101"/>
      <c r="R235" s="101"/>
      <c r="S235" s="101"/>
      <c r="T235" s="112"/>
      <c r="U235" s="112"/>
      <c r="V235" s="112"/>
      <c r="W235" s="112"/>
      <c r="X235" s="112"/>
      <c r="Z235" s="101"/>
    </row>
    <row r="236" spans="1:26" customFormat="1" ht="16">
      <c r="A236" s="101"/>
      <c r="B236" s="101"/>
      <c r="C236" s="101"/>
      <c r="D236" s="101"/>
      <c r="E236" s="101"/>
      <c r="F236" s="101"/>
      <c r="G236" s="101"/>
      <c r="H236" s="101"/>
      <c r="I236" s="101"/>
      <c r="J236" s="101"/>
      <c r="K236" s="101"/>
      <c r="L236" s="101"/>
      <c r="M236" s="101"/>
      <c r="N236" s="101"/>
      <c r="O236" s="101"/>
      <c r="P236" s="101"/>
      <c r="Q236" s="101"/>
      <c r="R236" s="101"/>
      <c r="S236" s="101"/>
      <c r="T236" s="112"/>
      <c r="U236" s="112"/>
      <c r="V236" s="112"/>
      <c r="W236" s="112"/>
      <c r="X236" s="112"/>
      <c r="Z236" s="101"/>
    </row>
    <row r="237" spans="1:26" customFormat="1" ht="16">
      <c r="A237" s="101"/>
      <c r="B237" s="101"/>
      <c r="C237" s="101"/>
      <c r="D237" s="101"/>
      <c r="E237" s="101"/>
      <c r="F237" s="101"/>
      <c r="G237" s="101"/>
      <c r="H237" s="101"/>
      <c r="I237" s="101"/>
      <c r="J237" s="101"/>
      <c r="K237" s="101"/>
      <c r="L237" s="101"/>
      <c r="M237" s="101"/>
      <c r="N237" s="101"/>
      <c r="O237" s="101"/>
      <c r="P237" s="101"/>
      <c r="Q237" s="101"/>
      <c r="R237" s="101"/>
      <c r="S237" s="101"/>
      <c r="T237" s="112"/>
      <c r="U237" s="112"/>
      <c r="V237" s="112"/>
      <c r="W237" s="112"/>
      <c r="X237" s="112"/>
      <c r="Z237" s="101"/>
    </row>
    <row r="238" spans="1:26" customFormat="1" ht="16">
      <c r="A238" s="101"/>
      <c r="B238" s="101"/>
      <c r="C238" s="101"/>
      <c r="D238" s="101"/>
      <c r="E238" s="101"/>
      <c r="F238" s="101"/>
      <c r="G238" s="101"/>
      <c r="H238" s="101"/>
      <c r="I238" s="101"/>
      <c r="J238" s="101"/>
      <c r="K238" s="101"/>
      <c r="L238" s="101"/>
      <c r="M238" s="101"/>
      <c r="N238" s="101"/>
      <c r="O238" s="101"/>
      <c r="P238" s="101"/>
      <c r="Q238" s="101"/>
      <c r="R238" s="101"/>
      <c r="S238" s="101"/>
      <c r="T238" s="112"/>
      <c r="U238" s="112"/>
      <c r="V238" s="112"/>
      <c r="W238" s="112"/>
      <c r="X238" s="112"/>
      <c r="Z238" s="101"/>
    </row>
    <row r="239" spans="1:26" customFormat="1" ht="16">
      <c r="A239" s="101"/>
      <c r="B239" s="101"/>
      <c r="C239" s="101"/>
      <c r="D239" s="101"/>
      <c r="E239" s="101"/>
      <c r="F239" s="101"/>
      <c r="G239" s="101"/>
      <c r="H239" s="101"/>
      <c r="I239" s="101"/>
      <c r="J239" s="101"/>
      <c r="K239" s="101"/>
      <c r="L239" s="101"/>
      <c r="M239" s="101"/>
      <c r="N239" s="101"/>
      <c r="O239" s="101"/>
      <c r="P239" s="101"/>
      <c r="Q239" s="101"/>
      <c r="R239" s="101"/>
      <c r="S239" s="101"/>
      <c r="T239" s="112"/>
      <c r="U239" s="112"/>
      <c r="V239" s="112"/>
      <c r="W239" s="112"/>
      <c r="X239" s="112"/>
      <c r="Z239" s="101"/>
    </row>
    <row r="240" spans="1:26" customFormat="1" ht="16">
      <c r="A240" s="101"/>
      <c r="B240" s="101"/>
      <c r="C240" s="101"/>
      <c r="D240" s="101"/>
      <c r="E240" s="101"/>
      <c r="F240" s="101"/>
      <c r="G240" s="101"/>
      <c r="H240" s="101"/>
      <c r="I240" s="101"/>
      <c r="J240" s="101"/>
      <c r="K240" s="101"/>
      <c r="L240" s="101"/>
      <c r="M240" s="101"/>
      <c r="N240" s="101"/>
      <c r="O240" s="101"/>
      <c r="P240" s="101"/>
      <c r="Q240" s="101"/>
      <c r="R240" s="101"/>
      <c r="S240" s="101"/>
      <c r="T240" s="112"/>
      <c r="U240" s="112"/>
      <c r="V240" s="112"/>
      <c r="W240" s="112"/>
      <c r="X240" s="112"/>
      <c r="Z240" s="101"/>
    </row>
    <row r="241" spans="1:26" customFormat="1" ht="16">
      <c r="A241" s="101"/>
      <c r="B241" s="101"/>
      <c r="C241" s="101"/>
      <c r="D241" s="101"/>
      <c r="E241" s="101"/>
      <c r="F241" s="101"/>
      <c r="G241" s="101"/>
      <c r="H241" s="101"/>
      <c r="I241" s="101"/>
      <c r="J241" s="101"/>
      <c r="K241" s="101"/>
      <c r="L241" s="101"/>
      <c r="M241" s="101"/>
      <c r="N241" s="101"/>
      <c r="O241" s="101"/>
      <c r="P241" s="101"/>
      <c r="Q241" s="101"/>
      <c r="R241" s="101"/>
      <c r="S241" s="101"/>
      <c r="T241" s="112"/>
      <c r="U241" s="112"/>
      <c r="V241" s="112"/>
      <c r="W241" s="112"/>
      <c r="X241" s="112"/>
      <c r="Z241" s="101"/>
    </row>
    <row r="242" spans="1:26" customFormat="1" ht="16">
      <c r="A242" s="101"/>
      <c r="B242" s="101"/>
      <c r="C242" s="101"/>
      <c r="D242" s="101"/>
      <c r="E242" s="101"/>
      <c r="F242" s="101"/>
      <c r="G242" s="101"/>
      <c r="H242" s="101"/>
      <c r="I242" s="101"/>
      <c r="J242" s="101"/>
      <c r="K242" s="101"/>
      <c r="L242" s="101"/>
      <c r="M242" s="101"/>
      <c r="N242" s="101"/>
      <c r="O242" s="101"/>
      <c r="P242" s="101"/>
      <c r="Q242" s="101"/>
      <c r="R242" s="101"/>
      <c r="S242" s="101"/>
      <c r="T242" s="112"/>
      <c r="U242" s="112"/>
      <c r="V242" s="112"/>
      <c r="W242" s="112"/>
      <c r="X242" s="112"/>
      <c r="Z242" s="101"/>
    </row>
    <row r="243" spans="1:26" customFormat="1" ht="16">
      <c r="A243" s="101"/>
      <c r="B243" s="101"/>
      <c r="C243" s="101"/>
      <c r="D243" s="101"/>
      <c r="E243" s="101"/>
      <c r="F243" s="101"/>
      <c r="G243" s="101"/>
      <c r="H243" s="101"/>
      <c r="I243" s="101"/>
      <c r="J243" s="101"/>
      <c r="K243" s="101"/>
      <c r="L243" s="101"/>
      <c r="M243" s="101"/>
      <c r="N243" s="101"/>
      <c r="O243" s="101"/>
      <c r="P243" s="101"/>
      <c r="Q243" s="101"/>
      <c r="R243" s="101"/>
      <c r="S243" s="101"/>
      <c r="T243" s="112"/>
      <c r="U243" s="112"/>
      <c r="V243" s="112"/>
      <c r="W243" s="112"/>
      <c r="X243" s="112"/>
      <c r="Z243" s="101"/>
    </row>
    <row r="244" spans="1:26" customFormat="1" ht="16">
      <c r="A244" s="101"/>
      <c r="B244" s="101"/>
      <c r="C244" s="101"/>
      <c r="D244" s="101"/>
      <c r="E244" s="101"/>
      <c r="F244" s="101"/>
      <c r="G244" s="101"/>
      <c r="H244" s="101"/>
      <c r="I244" s="101"/>
      <c r="J244" s="101"/>
      <c r="K244" s="101"/>
      <c r="L244" s="101"/>
      <c r="M244" s="101"/>
      <c r="N244" s="101"/>
      <c r="O244" s="101"/>
      <c r="P244" s="101"/>
      <c r="Q244" s="101"/>
      <c r="R244" s="101"/>
      <c r="S244" s="101"/>
      <c r="T244" s="112"/>
      <c r="U244" s="112"/>
      <c r="V244" s="112"/>
      <c r="W244" s="112"/>
      <c r="X244" s="112"/>
      <c r="Z244" s="101"/>
    </row>
    <row r="245" spans="1:26" customFormat="1" ht="16">
      <c r="A245" s="101"/>
      <c r="B245" s="101"/>
      <c r="C245" s="101"/>
      <c r="D245" s="101"/>
      <c r="E245" s="101"/>
      <c r="F245" s="101"/>
      <c r="G245" s="101"/>
      <c r="H245" s="101"/>
      <c r="I245" s="101"/>
      <c r="J245" s="101"/>
      <c r="K245" s="101"/>
      <c r="L245" s="101"/>
      <c r="M245" s="101"/>
      <c r="N245" s="101"/>
      <c r="O245" s="101"/>
      <c r="P245" s="101"/>
      <c r="Q245" s="101"/>
      <c r="R245" s="101"/>
      <c r="S245" s="101"/>
      <c r="Z245" s="101"/>
    </row>
    <row r="246" spans="1:26" customFormat="1" ht="16">
      <c r="A246" s="101"/>
      <c r="B246" s="101"/>
      <c r="C246" s="101"/>
      <c r="D246" s="101"/>
      <c r="E246" s="101"/>
      <c r="F246" s="101"/>
      <c r="G246" s="101"/>
      <c r="H246" s="101"/>
      <c r="I246" s="101"/>
      <c r="J246" s="101"/>
      <c r="K246" s="101"/>
      <c r="L246" s="101"/>
      <c r="M246" s="101"/>
      <c r="N246" s="101"/>
      <c r="O246" s="101"/>
      <c r="P246" s="101"/>
      <c r="Q246" s="101"/>
      <c r="R246" s="101"/>
      <c r="S246" s="101"/>
      <c r="Z246" s="101"/>
    </row>
    <row r="247" spans="1:26" customFormat="1" ht="16">
      <c r="A247" s="101"/>
      <c r="B247" s="101"/>
      <c r="C247" s="101"/>
      <c r="D247" s="101"/>
      <c r="E247" s="101"/>
      <c r="F247" s="101"/>
      <c r="G247" s="101"/>
      <c r="H247" s="101"/>
      <c r="I247" s="101"/>
      <c r="J247" s="101"/>
      <c r="K247" s="101"/>
      <c r="L247" s="101"/>
      <c r="M247" s="101"/>
      <c r="N247" s="101"/>
      <c r="O247" s="101"/>
      <c r="P247" s="101"/>
      <c r="Q247" s="101"/>
      <c r="R247" s="101"/>
      <c r="S247" s="101"/>
      <c r="Z247" s="101"/>
    </row>
    <row r="248" spans="1:26" customFormat="1" ht="16">
      <c r="A248" s="101"/>
      <c r="B248" s="101"/>
      <c r="C248" s="101"/>
      <c r="D248" s="101"/>
      <c r="E248" s="101"/>
      <c r="F248" s="101"/>
      <c r="G248" s="101"/>
      <c r="H248" s="101"/>
      <c r="I248" s="101"/>
      <c r="J248" s="101"/>
      <c r="K248" s="101"/>
      <c r="L248" s="101"/>
      <c r="M248" s="101"/>
      <c r="N248" s="101"/>
      <c r="O248" s="101"/>
      <c r="P248" s="101"/>
      <c r="Q248" s="101"/>
      <c r="R248" s="101"/>
      <c r="S248" s="101"/>
      <c r="Z248" s="101"/>
    </row>
    <row r="249" spans="1:26" customFormat="1" ht="16">
      <c r="A249" s="102"/>
      <c r="Z249" s="101"/>
    </row>
    <row r="250" spans="1:26" customFormat="1" ht="16">
      <c r="A250" s="102"/>
      <c r="Z250" s="101"/>
    </row>
    <row r="251" spans="1:26" customFormat="1" ht="16">
      <c r="A251" s="102"/>
      <c r="Z251" s="101"/>
    </row>
    <row r="252" spans="1:26" customFormat="1" ht="16">
      <c r="A252" s="102"/>
      <c r="Z252" s="101"/>
    </row>
    <row r="253" spans="1:26" customFormat="1" ht="16">
      <c r="A253" s="102"/>
      <c r="Z253" s="101"/>
    </row>
    <row r="254" spans="1:26" customFormat="1" ht="16">
      <c r="A254" s="102"/>
      <c r="Z254" s="101"/>
    </row>
    <row r="255" spans="1:26" customFormat="1" ht="16">
      <c r="A255" s="102"/>
      <c r="Z255" s="101"/>
    </row>
    <row r="256" spans="1:26" customFormat="1" ht="16">
      <c r="A256" s="102"/>
      <c r="Z256" s="101"/>
    </row>
    <row r="257" spans="1:26" customFormat="1" ht="16">
      <c r="A257" s="102"/>
      <c r="Z257" s="101"/>
    </row>
    <row r="258" spans="1:26" customFormat="1" ht="16">
      <c r="A258" s="102"/>
      <c r="Z258" s="101"/>
    </row>
    <row r="259" spans="1:26" customFormat="1" ht="16">
      <c r="A259" s="102"/>
      <c r="Z259" s="101"/>
    </row>
    <row r="260" spans="1:26" s="24" customFormat="1" ht="16">
      <c r="A260" s="102"/>
      <c r="B260"/>
      <c r="C260"/>
      <c r="D260"/>
      <c r="E260"/>
      <c r="F260"/>
      <c r="G260"/>
      <c r="H260"/>
      <c r="I260"/>
      <c r="J260"/>
      <c r="K260"/>
      <c r="L260"/>
      <c r="M260"/>
      <c r="N260"/>
      <c r="O260"/>
      <c r="P260"/>
      <c r="Q260"/>
      <c r="R260"/>
      <c r="S260"/>
      <c r="T260"/>
      <c r="U260"/>
      <c r="V260"/>
      <c r="W260"/>
      <c r="X260"/>
      <c r="Y260"/>
    </row>
    <row r="261" spans="1:26" customFormat="1" ht="16">
      <c r="A261" s="102"/>
      <c r="Z261" s="101"/>
    </row>
    <row r="262" spans="1:26" customFormat="1" ht="16">
      <c r="A262" s="102"/>
      <c r="Z262" s="101"/>
    </row>
    <row r="263" spans="1:26" customFormat="1" ht="16">
      <c r="A263" s="102"/>
      <c r="Z263" s="101"/>
    </row>
    <row r="264" spans="1:26" customFormat="1" ht="16">
      <c r="A264" s="102"/>
      <c r="Z264" s="101"/>
    </row>
    <row r="265" spans="1:26" customFormat="1" ht="16">
      <c r="A265" s="102"/>
      <c r="Z265" s="101"/>
    </row>
    <row r="266" spans="1:26" customFormat="1" ht="16">
      <c r="A266" s="102"/>
      <c r="Z266" s="101"/>
    </row>
    <row r="267" spans="1:26" customFormat="1" ht="16">
      <c r="A267" s="102"/>
      <c r="Z267" s="101"/>
    </row>
    <row r="268" spans="1:26" customFormat="1" ht="16">
      <c r="A268" s="102"/>
      <c r="Z268" s="101"/>
    </row>
    <row r="269" spans="1:26" customFormat="1" ht="16">
      <c r="A269" s="102"/>
      <c r="Z269" s="101"/>
    </row>
    <row r="270" spans="1:26" customFormat="1" ht="16">
      <c r="A270" s="102"/>
      <c r="Z270" s="101"/>
    </row>
    <row r="271" spans="1:26" customFormat="1" ht="16">
      <c r="A271" s="102"/>
      <c r="Z271" s="101"/>
    </row>
    <row r="272" spans="1:26" customFormat="1" ht="16">
      <c r="A272" s="102"/>
      <c r="Z272" s="101"/>
    </row>
    <row r="273" spans="1:26" customFormat="1" ht="16">
      <c r="A273" s="102"/>
      <c r="Z273" s="101"/>
    </row>
    <row r="274" spans="1:26" customFormat="1" ht="16">
      <c r="A274" s="102"/>
      <c r="Z274" s="101"/>
    </row>
    <row r="275" spans="1:26" customFormat="1" ht="16">
      <c r="A275" s="102"/>
      <c r="Z275" s="101"/>
    </row>
    <row r="276" spans="1:26" customFormat="1" ht="16">
      <c r="A276" s="102"/>
      <c r="Z276" s="101"/>
    </row>
    <row r="277" spans="1:26" customFormat="1" ht="16">
      <c r="A277" s="102"/>
      <c r="Z277" s="101"/>
    </row>
    <row r="278" spans="1:26" customFormat="1" ht="16">
      <c r="A278" s="101"/>
      <c r="B278" s="101"/>
      <c r="C278" s="101"/>
      <c r="D278" s="101"/>
      <c r="E278" s="101"/>
      <c r="F278" s="101"/>
      <c r="G278" s="101"/>
      <c r="H278" s="101"/>
      <c r="I278" s="101"/>
      <c r="J278" s="101"/>
      <c r="K278" s="101"/>
      <c r="L278" s="101"/>
      <c r="M278" s="101"/>
      <c r="N278" s="101"/>
      <c r="O278" s="101"/>
      <c r="P278" s="101"/>
      <c r="Q278" s="101"/>
      <c r="R278" s="101"/>
      <c r="S278" s="101"/>
      <c r="T278" s="101"/>
      <c r="U278" s="101"/>
      <c r="V278" s="101"/>
      <c r="W278" s="101"/>
      <c r="X278" s="101"/>
      <c r="Y278" s="101"/>
      <c r="Z278" s="101"/>
    </row>
    <row r="279" spans="1:26" customFormat="1" ht="16">
      <c r="A279" s="101"/>
      <c r="B279" s="101"/>
      <c r="C279" s="101"/>
      <c r="D279" s="101"/>
      <c r="E279" s="101"/>
      <c r="F279" s="101"/>
      <c r="G279" s="101"/>
      <c r="H279" s="101"/>
      <c r="I279" s="101"/>
      <c r="J279" s="101"/>
      <c r="K279" s="101"/>
      <c r="L279" s="101"/>
      <c r="M279" s="101"/>
      <c r="N279" s="101"/>
      <c r="O279" s="101"/>
      <c r="P279" s="101"/>
      <c r="Q279" s="101"/>
      <c r="R279" s="101"/>
      <c r="S279" s="101"/>
      <c r="T279" s="101"/>
      <c r="U279" s="101"/>
      <c r="V279" s="101"/>
      <c r="W279" s="101"/>
      <c r="X279" s="101"/>
      <c r="Y279" s="101"/>
      <c r="Z279" s="101"/>
    </row>
    <row r="280" spans="1:26" customFormat="1" ht="16">
      <c r="A280" s="101"/>
      <c r="B280" s="101"/>
      <c r="C280" s="101"/>
      <c r="D280" s="101"/>
      <c r="E280" s="101"/>
      <c r="F280" s="101"/>
      <c r="G280" s="101"/>
      <c r="H280" s="101"/>
      <c r="I280" s="101"/>
      <c r="J280" s="101"/>
      <c r="K280" s="101"/>
      <c r="L280" s="101"/>
      <c r="M280" s="101"/>
      <c r="N280" s="101"/>
      <c r="O280" s="101"/>
      <c r="P280" s="101"/>
      <c r="Q280" s="101"/>
      <c r="R280" s="101"/>
      <c r="S280" s="101"/>
      <c r="T280" s="101"/>
      <c r="U280" s="101"/>
      <c r="V280" s="101"/>
      <c r="W280" s="101"/>
      <c r="X280" s="101"/>
      <c r="Y280" s="101"/>
      <c r="Z280" s="101"/>
    </row>
    <row r="281" spans="1:26" customFormat="1" ht="16">
      <c r="A281" s="101"/>
      <c r="B281" s="101"/>
      <c r="C281" s="101"/>
      <c r="D281" s="101"/>
      <c r="E281" s="101"/>
      <c r="F281" s="101"/>
      <c r="G281" s="101"/>
      <c r="H281" s="101"/>
      <c r="I281" s="101"/>
      <c r="J281" s="101"/>
      <c r="K281" s="101"/>
      <c r="L281" s="101"/>
      <c r="M281" s="101"/>
      <c r="N281" s="101"/>
      <c r="O281" s="101"/>
      <c r="P281" s="101"/>
      <c r="Q281" s="101"/>
      <c r="R281" s="101"/>
      <c r="S281" s="101"/>
      <c r="T281" s="101"/>
      <c r="U281" s="101"/>
      <c r="V281" s="101"/>
      <c r="W281" s="101"/>
      <c r="X281" s="101"/>
      <c r="Y281" s="101"/>
      <c r="Z281" s="101"/>
    </row>
    <row r="282" spans="1:26" customFormat="1" ht="16">
      <c r="A282" s="101"/>
      <c r="B282" s="101"/>
      <c r="C282" s="101"/>
      <c r="D282" s="101"/>
      <c r="E282" s="101"/>
      <c r="F282" s="101"/>
      <c r="G282" s="101"/>
      <c r="H282" s="101"/>
      <c r="I282" s="101"/>
      <c r="J282" s="101"/>
      <c r="K282" s="101"/>
      <c r="L282" s="101"/>
      <c r="M282" s="101"/>
      <c r="N282" s="101"/>
      <c r="O282" s="101"/>
      <c r="P282" s="101"/>
      <c r="Q282" s="101"/>
      <c r="R282" s="101"/>
      <c r="S282" s="101"/>
      <c r="T282" s="101"/>
      <c r="U282" s="101"/>
      <c r="V282" s="101"/>
      <c r="W282" s="101"/>
      <c r="X282" s="101"/>
      <c r="Y282" s="101"/>
      <c r="Z282" s="101"/>
    </row>
    <row r="283" spans="1:26" customFormat="1" ht="16">
      <c r="A283" s="101"/>
      <c r="B283" s="101"/>
      <c r="C283" s="101"/>
      <c r="D283" s="101"/>
      <c r="E283" s="101"/>
      <c r="F283" s="101"/>
      <c r="G283" s="101"/>
      <c r="H283" s="101"/>
      <c r="I283" s="101"/>
      <c r="J283" s="101"/>
      <c r="K283" s="101"/>
      <c r="L283" s="101"/>
      <c r="M283" s="101"/>
      <c r="N283" s="101"/>
      <c r="O283" s="101"/>
      <c r="P283" s="101"/>
      <c r="Q283" s="101"/>
      <c r="R283" s="101"/>
      <c r="S283" s="101"/>
      <c r="T283" s="101"/>
      <c r="U283" s="101"/>
      <c r="V283" s="101"/>
      <c r="W283" s="101"/>
      <c r="X283" s="101"/>
      <c r="Y283" s="101"/>
      <c r="Z283" s="101"/>
    </row>
    <row r="284" spans="1:26" customFormat="1" ht="16">
      <c r="A284" s="101"/>
      <c r="B284" s="101"/>
      <c r="C284" s="101"/>
      <c r="D284" s="101"/>
      <c r="E284" s="101"/>
      <c r="F284" s="101"/>
      <c r="G284" s="101"/>
      <c r="H284" s="101"/>
      <c r="I284" s="101"/>
      <c r="J284" s="101"/>
      <c r="K284" s="101"/>
      <c r="L284" s="101"/>
      <c r="M284" s="101"/>
      <c r="N284" s="101"/>
      <c r="O284" s="101"/>
      <c r="P284" s="101"/>
      <c r="Q284" s="101"/>
      <c r="R284" s="101"/>
      <c r="S284" s="101"/>
      <c r="T284" s="101"/>
      <c r="U284" s="101"/>
      <c r="V284" s="101"/>
      <c r="W284" s="101"/>
      <c r="X284" s="101"/>
      <c r="Y284" s="101"/>
      <c r="Z284" s="101"/>
    </row>
    <row r="285" spans="1:26" customFormat="1" ht="16">
      <c r="A285" s="101"/>
      <c r="B285" s="101"/>
      <c r="C285" s="101"/>
      <c r="D285" s="101"/>
      <c r="E285" s="101"/>
      <c r="F285" s="101"/>
      <c r="G285" s="101"/>
      <c r="H285" s="101"/>
      <c r="I285" s="101"/>
      <c r="J285" s="101"/>
      <c r="K285" s="101"/>
      <c r="L285" s="101"/>
      <c r="M285" s="101"/>
      <c r="N285" s="101"/>
      <c r="O285" s="101"/>
      <c r="P285" s="101"/>
      <c r="Q285" s="101"/>
      <c r="R285" s="101"/>
      <c r="S285" s="101"/>
      <c r="T285" s="101"/>
      <c r="U285" s="101"/>
      <c r="V285" s="101"/>
      <c r="W285" s="101"/>
      <c r="X285" s="101"/>
      <c r="Y285" s="101"/>
      <c r="Z285" s="101"/>
    </row>
    <row r="286" spans="1:26" customFormat="1" ht="16">
      <c r="A286" s="101"/>
      <c r="B286" s="101"/>
      <c r="C286" s="101"/>
      <c r="D286" s="101"/>
      <c r="E286" s="101"/>
      <c r="F286" s="101"/>
      <c r="G286" s="101"/>
      <c r="H286" s="101"/>
      <c r="I286" s="101"/>
      <c r="J286" s="101"/>
      <c r="K286" s="101"/>
      <c r="L286" s="101"/>
      <c r="M286" s="101"/>
      <c r="N286" s="101"/>
      <c r="O286" s="101"/>
      <c r="P286" s="101"/>
      <c r="Q286" s="101"/>
      <c r="R286" s="101"/>
      <c r="S286" s="101"/>
      <c r="T286" s="101"/>
      <c r="U286" s="101"/>
      <c r="V286" s="101"/>
      <c r="W286" s="101"/>
      <c r="X286" s="101"/>
      <c r="Y286" s="101"/>
      <c r="Z286" s="101"/>
    </row>
    <row r="287" spans="1:26" customFormat="1" ht="16">
      <c r="A287" s="101"/>
      <c r="B287" s="101"/>
      <c r="C287" s="101"/>
      <c r="D287" s="101"/>
      <c r="E287" s="101"/>
      <c r="F287" s="101"/>
      <c r="G287" s="101"/>
      <c r="H287" s="101"/>
      <c r="I287" s="101"/>
      <c r="J287" s="101"/>
      <c r="K287" s="101"/>
      <c r="L287" s="101"/>
      <c r="M287" s="101"/>
      <c r="N287" s="101"/>
      <c r="O287" s="101"/>
      <c r="P287" s="101"/>
      <c r="Q287" s="101"/>
      <c r="R287" s="101"/>
      <c r="S287" s="101"/>
      <c r="T287" s="101"/>
      <c r="U287" s="101"/>
      <c r="V287" s="101"/>
      <c r="W287" s="101"/>
      <c r="X287" s="101"/>
      <c r="Y287" s="101"/>
      <c r="Z287" s="101"/>
    </row>
    <row r="288" spans="1:26" customFormat="1" ht="16">
      <c r="A288" s="101"/>
      <c r="B288" s="101"/>
      <c r="C288" s="101"/>
      <c r="D288" s="101"/>
      <c r="E288" s="101"/>
      <c r="F288" s="101"/>
      <c r="G288" s="101"/>
      <c r="H288" s="101"/>
      <c r="I288" s="101"/>
      <c r="J288" s="101"/>
      <c r="K288" s="101"/>
      <c r="L288" s="101"/>
      <c r="M288" s="101"/>
      <c r="N288" s="101"/>
      <c r="O288" s="101"/>
      <c r="P288" s="101"/>
      <c r="Q288" s="101"/>
      <c r="R288" s="101"/>
      <c r="S288" s="101"/>
      <c r="T288" s="101"/>
      <c r="U288" s="101"/>
      <c r="V288" s="101"/>
      <c r="W288" s="101"/>
      <c r="X288" s="101"/>
      <c r="Y288" s="101"/>
      <c r="Z288" s="101"/>
    </row>
    <row r="289" spans="1:43" customFormat="1" ht="16">
      <c r="A289" s="101"/>
      <c r="B289" s="101"/>
      <c r="C289" s="101"/>
      <c r="D289" s="101"/>
      <c r="E289" s="101"/>
      <c r="F289" s="101"/>
      <c r="G289" s="101"/>
      <c r="H289" s="101"/>
      <c r="I289" s="101"/>
      <c r="J289" s="101"/>
      <c r="K289" s="101"/>
      <c r="L289" s="101"/>
      <c r="M289" s="101"/>
      <c r="N289" s="101"/>
      <c r="O289" s="101"/>
      <c r="P289" s="101"/>
      <c r="Q289" s="101"/>
      <c r="R289" s="101"/>
      <c r="S289" s="101"/>
      <c r="T289" s="101"/>
      <c r="U289" s="101"/>
      <c r="V289" s="101"/>
      <c r="W289" s="101"/>
      <c r="X289" s="101"/>
      <c r="Y289" s="101"/>
      <c r="Z289" s="101"/>
    </row>
    <row r="290" spans="1:43" customFormat="1" ht="16">
      <c r="A290" s="101"/>
      <c r="B290" s="101"/>
      <c r="C290" s="101"/>
      <c r="D290" s="101"/>
      <c r="E290" s="101"/>
      <c r="F290" s="101"/>
      <c r="G290" s="101"/>
      <c r="H290" s="101"/>
      <c r="I290" s="101"/>
      <c r="J290" s="101"/>
      <c r="K290" s="101"/>
      <c r="L290" s="101"/>
      <c r="M290" s="101"/>
      <c r="N290" s="101"/>
      <c r="O290" s="101"/>
      <c r="P290" s="101"/>
      <c r="Q290" s="101"/>
      <c r="R290" s="101"/>
      <c r="S290" s="101"/>
      <c r="T290" s="101"/>
      <c r="U290" s="101"/>
      <c r="V290" s="101"/>
      <c r="W290" s="101"/>
      <c r="X290" s="101"/>
      <c r="Y290" s="101"/>
      <c r="Z290" s="101"/>
    </row>
    <row r="291" spans="1:43" customFormat="1" ht="16">
      <c r="A291" s="101"/>
      <c r="B291" s="101"/>
      <c r="C291" s="101"/>
      <c r="D291" s="101"/>
      <c r="E291" s="101"/>
      <c r="F291" s="101"/>
      <c r="G291" s="101"/>
      <c r="H291" s="101"/>
      <c r="I291" s="101"/>
      <c r="J291" s="101"/>
      <c r="K291" s="101"/>
      <c r="L291" s="101"/>
      <c r="M291" s="101"/>
      <c r="N291" s="101"/>
      <c r="O291" s="101"/>
      <c r="P291" s="101"/>
      <c r="Q291" s="101"/>
      <c r="R291" s="101"/>
      <c r="S291" s="101"/>
      <c r="T291" s="101"/>
      <c r="U291" s="101"/>
      <c r="V291" s="101"/>
      <c r="W291" s="101"/>
      <c r="X291" s="101"/>
      <c r="Y291" s="101"/>
      <c r="Z291" s="101"/>
    </row>
    <row r="292" spans="1:43" customFormat="1" ht="16">
      <c r="A292" s="101"/>
      <c r="B292" s="101"/>
      <c r="C292" s="101"/>
      <c r="D292" s="101"/>
      <c r="E292" s="101"/>
      <c r="F292" s="101"/>
      <c r="G292" s="101"/>
      <c r="H292" s="101"/>
      <c r="I292" s="101"/>
      <c r="J292" s="101"/>
      <c r="K292" s="101"/>
      <c r="L292" s="101"/>
      <c r="M292" s="101"/>
      <c r="N292" s="101"/>
      <c r="O292" s="101"/>
      <c r="P292" s="101"/>
      <c r="Q292" s="101"/>
      <c r="R292" s="101"/>
      <c r="S292" s="101"/>
      <c r="T292" s="101"/>
      <c r="U292" s="101"/>
      <c r="V292" s="101"/>
      <c r="W292" s="101"/>
      <c r="X292" s="101"/>
      <c r="Y292" s="101"/>
      <c r="Z292" s="101"/>
    </row>
    <row r="293" spans="1:43" customFormat="1" ht="16">
      <c r="A293" s="101"/>
      <c r="B293" s="101"/>
      <c r="C293" s="101"/>
      <c r="D293" s="101"/>
      <c r="E293" s="101"/>
      <c r="F293" s="101"/>
      <c r="G293" s="101"/>
      <c r="H293" s="101"/>
      <c r="I293" s="101"/>
      <c r="J293" s="101"/>
      <c r="K293" s="101"/>
      <c r="L293" s="101"/>
      <c r="M293" s="101"/>
      <c r="N293" s="101"/>
      <c r="O293" s="101"/>
      <c r="P293" s="101"/>
      <c r="Q293" s="101"/>
      <c r="R293" s="101"/>
      <c r="S293" s="101"/>
      <c r="T293" s="101"/>
      <c r="U293" s="101"/>
      <c r="V293" s="101"/>
      <c r="W293" s="101"/>
      <c r="X293" s="101"/>
      <c r="Y293" s="101"/>
      <c r="Z293" s="101"/>
    </row>
    <row r="294" spans="1:43" customFormat="1" ht="16">
      <c r="A294" s="101"/>
      <c r="B294" s="101"/>
      <c r="C294" s="101"/>
      <c r="D294" s="101"/>
      <c r="E294" s="101"/>
      <c r="F294" s="101"/>
      <c r="G294" s="101"/>
      <c r="H294" s="101"/>
      <c r="I294" s="101"/>
      <c r="J294" s="101"/>
      <c r="K294" s="101"/>
      <c r="L294" s="101"/>
      <c r="M294" s="101"/>
      <c r="N294" s="101"/>
      <c r="O294" s="101"/>
      <c r="P294" s="101"/>
      <c r="Q294" s="101"/>
      <c r="R294" s="101"/>
      <c r="S294" s="101"/>
      <c r="T294" s="101"/>
      <c r="U294" s="101"/>
      <c r="V294" s="101"/>
      <c r="W294" s="101"/>
      <c r="X294" s="101"/>
      <c r="Y294" s="101"/>
      <c r="Z294" s="101"/>
    </row>
    <row r="295" spans="1:43" customFormat="1" ht="16">
      <c r="A295" s="101"/>
      <c r="B295" s="101"/>
      <c r="C295" s="101"/>
      <c r="D295" s="101"/>
      <c r="E295" s="101"/>
      <c r="F295" s="101"/>
      <c r="G295" s="101"/>
      <c r="H295" s="101"/>
      <c r="I295" s="101"/>
      <c r="J295" s="101"/>
      <c r="K295" s="101"/>
      <c r="L295" s="101"/>
      <c r="M295" s="101"/>
      <c r="N295" s="101"/>
      <c r="O295" s="101"/>
      <c r="P295" s="101"/>
      <c r="Q295" s="101"/>
      <c r="R295" s="101"/>
      <c r="S295" s="101"/>
      <c r="T295" s="101"/>
      <c r="U295" s="101"/>
      <c r="V295" s="101"/>
      <c r="W295" s="101"/>
      <c r="X295" s="101"/>
      <c r="Y295" s="101"/>
      <c r="Z295" s="101"/>
    </row>
    <row r="296" spans="1:43" customFormat="1" ht="16">
      <c r="A296" s="101"/>
      <c r="B296" s="101"/>
      <c r="C296" s="101"/>
      <c r="D296" s="101"/>
      <c r="E296" s="101"/>
      <c r="F296" s="101"/>
      <c r="G296" s="101"/>
      <c r="H296" s="101"/>
      <c r="I296" s="101"/>
      <c r="J296" s="101"/>
      <c r="K296" s="101"/>
      <c r="L296" s="101"/>
      <c r="M296" s="101"/>
      <c r="N296" s="101"/>
      <c r="O296" s="101"/>
      <c r="P296" s="101"/>
      <c r="Q296" s="101"/>
      <c r="R296" s="101"/>
      <c r="S296" s="101"/>
      <c r="T296" s="101"/>
      <c r="U296" s="101"/>
      <c r="V296" s="101"/>
      <c r="W296" s="101"/>
      <c r="X296" s="101"/>
      <c r="Y296" s="101"/>
      <c r="Z296" s="101"/>
    </row>
    <row r="297" spans="1:43" customFormat="1" ht="16">
      <c r="A297" s="101"/>
      <c r="B297" s="101"/>
      <c r="C297" s="101"/>
      <c r="D297" s="101"/>
      <c r="E297" s="101"/>
      <c r="F297" s="101"/>
      <c r="G297" s="101"/>
      <c r="H297" s="101"/>
      <c r="I297" s="101"/>
      <c r="J297" s="101"/>
      <c r="K297" s="101"/>
      <c r="L297" s="101"/>
      <c r="M297" s="101"/>
      <c r="N297" s="101"/>
      <c r="O297" s="101"/>
      <c r="P297" s="101"/>
      <c r="Q297" s="101"/>
      <c r="R297" s="101"/>
      <c r="S297" s="101"/>
      <c r="T297" s="101"/>
      <c r="U297" s="101"/>
      <c r="V297" s="101"/>
      <c r="W297" s="101"/>
      <c r="X297" s="101"/>
      <c r="Y297" s="101"/>
      <c r="Z297" s="101"/>
    </row>
    <row r="298" spans="1:43" customFormat="1" ht="16">
      <c r="A298" s="101"/>
      <c r="B298" s="101"/>
      <c r="C298" s="101"/>
      <c r="D298" s="101"/>
      <c r="E298" s="101"/>
      <c r="F298" s="101"/>
      <c r="G298" s="101"/>
      <c r="H298" s="101"/>
      <c r="I298" s="101"/>
      <c r="J298" s="101"/>
      <c r="K298" s="101"/>
      <c r="L298" s="101"/>
      <c r="M298" s="101"/>
      <c r="N298" s="101"/>
      <c r="O298" s="101"/>
      <c r="P298" s="101"/>
      <c r="Q298" s="101"/>
      <c r="R298" s="101"/>
      <c r="S298" s="101"/>
      <c r="T298" s="101"/>
      <c r="U298" s="101"/>
      <c r="V298" s="101"/>
      <c r="W298" s="101"/>
      <c r="X298" s="101"/>
      <c r="Y298" s="101"/>
      <c r="Z298" s="101"/>
    </row>
    <row r="299" spans="1:43" customFormat="1" ht="16">
      <c r="A299" s="101"/>
      <c r="B299" s="101"/>
      <c r="C299" s="101"/>
      <c r="D299" s="101"/>
      <c r="E299" s="101"/>
      <c r="F299" s="101"/>
      <c r="G299" s="101"/>
      <c r="H299" s="101"/>
      <c r="I299" s="101"/>
      <c r="J299" s="101"/>
      <c r="K299" s="101"/>
      <c r="L299" s="101"/>
      <c r="M299" s="101"/>
      <c r="N299" s="101"/>
      <c r="O299" s="101"/>
      <c r="P299" s="101"/>
      <c r="Q299" s="101"/>
      <c r="R299" s="101"/>
      <c r="S299" s="101"/>
      <c r="T299" s="101"/>
      <c r="U299" s="101"/>
      <c r="V299" s="101"/>
      <c r="W299" s="101"/>
      <c r="X299" s="101"/>
      <c r="Y299" s="101"/>
      <c r="Z299" s="101"/>
    </row>
    <row r="300" spans="1:43" customFormat="1" ht="16">
      <c r="A300" s="101"/>
      <c r="B300" s="101"/>
      <c r="C300" s="101"/>
      <c r="D300" s="101"/>
      <c r="E300" s="101"/>
      <c r="F300" s="101"/>
      <c r="G300" s="101"/>
      <c r="H300" s="101"/>
      <c r="I300" s="101"/>
      <c r="J300" s="101"/>
      <c r="K300" s="101"/>
      <c r="L300" s="101"/>
      <c r="M300" s="101"/>
      <c r="N300" s="101"/>
      <c r="O300" s="101"/>
      <c r="P300" s="101"/>
      <c r="Q300" s="101"/>
      <c r="R300" s="101"/>
      <c r="S300" s="101"/>
      <c r="T300" s="101"/>
      <c r="U300" s="101"/>
      <c r="V300" s="101"/>
      <c r="W300" s="101"/>
      <c r="X300" s="101"/>
      <c r="Y300" s="101"/>
      <c r="Z300" s="101"/>
    </row>
    <row r="301" spans="1:43" customFormat="1" ht="16">
      <c r="A301" s="101"/>
      <c r="B301" s="101"/>
      <c r="C301" s="101"/>
      <c r="D301" s="101"/>
      <c r="E301" s="101"/>
      <c r="F301" s="101"/>
      <c r="G301" s="101"/>
      <c r="H301" s="101"/>
      <c r="I301" s="101"/>
      <c r="J301" s="101"/>
      <c r="K301" s="101"/>
      <c r="L301" s="101"/>
      <c r="M301" s="101"/>
      <c r="N301" s="101"/>
      <c r="O301" s="101"/>
      <c r="P301" s="101"/>
      <c r="Q301" s="101"/>
      <c r="R301" s="101"/>
      <c r="S301" s="101"/>
      <c r="T301" s="101"/>
      <c r="U301" s="101"/>
      <c r="V301" s="101"/>
      <c r="W301" s="101"/>
      <c r="X301" s="101"/>
      <c r="Y301" s="101"/>
      <c r="Z301" s="101"/>
    </row>
    <row r="302" spans="1:43" customFormat="1" ht="16">
      <c r="A302" s="101"/>
      <c r="B302" s="101"/>
      <c r="C302" s="101"/>
      <c r="D302" s="101"/>
      <c r="E302" s="101"/>
      <c r="F302" s="101"/>
      <c r="G302" s="101"/>
      <c r="H302" s="101"/>
      <c r="I302" s="101"/>
      <c r="J302" s="101"/>
      <c r="K302" s="101"/>
      <c r="L302" s="101"/>
      <c r="M302" s="101"/>
      <c r="N302" s="101"/>
      <c r="O302" s="101"/>
      <c r="P302" s="101"/>
      <c r="Q302" s="101"/>
      <c r="R302" s="101"/>
      <c r="S302" s="101"/>
      <c r="T302" s="101"/>
      <c r="U302" s="101"/>
      <c r="V302" s="101"/>
      <c r="W302" s="101"/>
      <c r="X302" s="101"/>
      <c r="Y302" s="101"/>
      <c r="Z302" s="101"/>
    </row>
    <row r="303" spans="1:43" s="24" customFormat="1"/>
    <row r="304" spans="1:43" customFormat="1" ht="16">
      <c r="A304" s="101"/>
      <c r="B304" s="101"/>
      <c r="C304" s="101"/>
      <c r="D304" s="101"/>
      <c r="E304" s="101"/>
      <c r="F304" s="101"/>
      <c r="G304" s="101"/>
      <c r="H304" s="101"/>
      <c r="I304" s="101"/>
      <c r="J304" s="101"/>
      <c r="K304" s="101"/>
      <c r="L304" s="101"/>
      <c r="M304" s="101"/>
      <c r="N304" s="101"/>
      <c r="O304" s="101"/>
      <c r="P304" s="101"/>
      <c r="Q304" s="101"/>
      <c r="R304" s="101"/>
      <c r="S304" s="101"/>
      <c r="T304" s="101"/>
      <c r="U304" s="101"/>
      <c r="V304" s="101"/>
      <c r="W304" s="101"/>
      <c r="X304" s="101"/>
      <c r="Y304" s="101"/>
      <c r="Z304" s="101"/>
      <c r="AA304" s="101"/>
      <c r="AB304" s="101"/>
      <c r="AC304" s="101"/>
      <c r="AD304" s="101"/>
      <c r="AE304" s="101"/>
      <c r="AF304" s="101"/>
      <c r="AG304" s="101"/>
      <c r="AH304" s="101"/>
      <c r="AI304" s="101"/>
      <c r="AJ304" s="101"/>
      <c r="AK304" s="101"/>
      <c r="AL304" s="101"/>
      <c r="AM304" s="101"/>
      <c r="AN304" s="101"/>
      <c r="AO304" s="101"/>
      <c r="AP304" s="101"/>
      <c r="AQ304" s="101"/>
    </row>
    <row r="305" spans="1:43" customFormat="1" ht="16">
      <c r="A305" s="101"/>
      <c r="B305" s="101"/>
      <c r="C305" s="101"/>
      <c r="D305" s="101"/>
      <c r="E305" s="101"/>
      <c r="F305" s="101"/>
      <c r="G305" s="101"/>
      <c r="H305" s="101"/>
      <c r="I305" s="101"/>
      <c r="J305" s="101"/>
      <c r="K305" s="101"/>
      <c r="L305" s="101"/>
      <c r="M305" s="101"/>
      <c r="N305" s="101"/>
      <c r="O305" s="101"/>
      <c r="P305" s="101"/>
      <c r="Q305" s="101"/>
      <c r="R305" s="101"/>
      <c r="S305" s="101"/>
      <c r="T305" s="101"/>
      <c r="U305" s="101"/>
      <c r="V305" s="101"/>
      <c r="W305" s="101"/>
      <c r="X305" s="101"/>
      <c r="Y305" s="101"/>
      <c r="Z305" s="101"/>
      <c r="AA305" s="101"/>
      <c r="AB305" s="101"/>
      <c r="AC305" s="101"/>
      <c r="AD305" s="101"/>
      <c r="AE305" s="101"/>
      <c r="AF305" s="101"/>
      <c r="AG305" s="101"/>
      <c r="AH305" s="101"/>
      <c r="AI305" s="101"/>
      <c r="AJ305" s="101"/>
      <c r="AK305" s="101"/>
      <c r="AL305" s="101"/>
      <c r="AM305" s="101"/>
      <c r="AN305" s="101"/>
      <c r="AO305" s="101"/>
      <c r="AP305" s="101"/>
      <c r="AQ305" s="101"/>
    </row>
    <row r="306" spans="1:43" customFormat="1" ht="16">
      <c r="A306" s="101"/>
      <c r="B306" s="101"/>
      <c r="C306" s="101"/>
      <c r="D306" s="101"/>
      <c r="E306" s="101"/>
      <c r="F306" s="101"/>
      <c r="G306" s="101"/>
      <c r="H306" s="101"/>
      <c r="I306" s="101"/>
      <c r="J306" s="101"/>
      <c r="K306" s="101"/>
      <c r="L306" s="101"/>
      <c r="M306" s="101"/>
      <c r="N306" s="101"/>
      <c r="O306" s="101"/>
      <c r="P306" s="101"/>
      <c r="Q306" s="101"/>
      <c r="R306" s="101"/>
      <c r="S306" s="101"/>
      <c r="T306" s="101"/>
      <c r="U306" s="101"/>
      <c r="V306" s="101"/>
      <c r="W306" s="101"/>
      <c r="X306" s="101"/>
      <c r="Y306" s="101"/>
      <c r="Z306" s="101"/>
      <c r="AA306" s="101"/>
      <c r="AB306" s="101"/>
      <c r="AC306" s="101"/>
      <c r="AD306" s="101"/>
      <c r="AE306" s="101"/>
      <c r="AF306" s="101"/>
      <c r="AG306" s="101"/>
      <c r="AH306" s="101"/>
      <c r="AI306" s="101"/>
      <c r="AJ306" s="101"/>
      <c r="AK306" s="101"/>
      <c r="AL306" s="101"/>
      <c r="AM306" s="101"/>
      <c r="AN306" s="101"/>
      <c r="AO306" s="101"/>
      <c r="AP306" s="101"/>
      <c r="AQ306" s="101"/>
    </row>
    <row r="307" spans="1:43" customFormat="1" ht="16">
      <c r="A307" s="101"/>
      <c r="B307" s="101"/>
      <c r="C307" s="101"/>
      <c r="D307" s="101"/>
      <c r="E307" s="101"/>
      <c r="F307" s="101"/>
      <c r="G307" s="101"/>
      <c r="H307" s="101"/>
      <c r="I307" s="101"/>
      <c r="J307" s="101"/>
      <c r="K307" s="101"/>
      <c r="L307" s="101"/>
      <c r="M307" s="101"/>
      <c r="N307" s="101"/>
      <c r="O307" s="101"/>
      <c r="P307" s="101"/>
      <c r="Q307" s="101"/>
      <c r="R307" s="101"/>
      <c r="S307" s="101"/>
      <c r="T307" s="101"/>
      <c r="U307" s="101"/>
      <c r="V307" s="101"/>
      <c r="W307" s="101"/>
      <c r="X307" s="101"/>
      <c r="Y307" s="101"/>
      <c r="Z307" s="101"/>
      <c r="AA307" s="101"/>
      <c r="AB307" s="101"/>
      <c r="AC307" s="101"/>
      <c r="AD307" s="101"/>
      <c r="AE307" s="101"/>
      <c r="AF307" s="101"/>
      <c r="AG307" s="101"/>
      <c r="AH307" s="101"/>
      <c r="AI307" s="101"/>
      <c r="AJ307" s="101"/>
      <c r="AK307" s="101"/>
      <c r="AL307" s="101"/>
      <c r="AM307" s="101"/>
      <c r="AN307" s="101"/>
      <c r="AO307" s="101"/>
      <c r="AP307" s="101"/>
      <c r="AQ307" s="101"/>
    </row>
    <row r="308" spans="1:43" customFormat="1" ht="16">
      <c r="A308" s="101"/>
      <c r="B308" s="101"/>
      <c r="C308" s="101"/>
      <c r="D308" s="101"/>
      <c r="E308" s="101"/>
      <c r="F308" s="101"/>
      <c r="G308" s="101"/>
      <c r="H308" s="101"/>
      <c r="I308" s="101"/>
      <c r="J308" s="101"/>
      <c r="K308" s="101"/>
      <c r="L308" s="101"/>
      <c r="M308" s="101"/>
      <c r="N308" s="101"/>
      <c r="O308" s="101"/>
      <c r="P308" s="101"/>
      <c r="Q308" s="101"/>
      <c r="R308" s="101"/>
      <c r="S308" s="101"/>
      <c r="T308" s="101"/>
      <c r="U308" s="101"/>
      <c r="V308" s="101"/>
      <c r="W308" s="101"/>
      <c r="X308" s="101"/>
      <c r="Y308" s="101"/>
      <c r="Z308" s="101"/>
      <c r="AA308" s="101"/>
      <c r="AB308" s="101"/>
      <c r="AC308" s="101"/>
      <c r="AD308" s="101"/>
      <c r="AE308" s="101"/>
      <c r="AF308" s="101"/>
      <c r="AG308" s="101"/>
      <c r="AH308" s="101"/>
      <c r="AI308" s="101"/>
      <c r="AJ308" s="101"/>
      <c r="AK308" s="101"/>
      <c r="AL308" s="101"/>
      <c r="AM308" s="101"/>
      <c r="AN308" s="101"/>
      <c r="AO308" s="101"/>
      <c r="AP308" s="101"/>
      <c r="AQ308" s="101"/>
    </row>
    <row r="309" spans="1:43" customFormat="1" ht="16">
      <c r="A309" s="101"/>
      <c r="B309" s="101"/>
      <c r="C309" s="101"/>
      <c r="D309" s="101"/>
      <c r="E309" s="101"/>
      <c r="F309" s="101"/>
      <c r="G309" s="101"/>
      <c r="H309" s="101"/>
      <c r="I309" s="101"/>
      <c r="J309" s="101"/>
      <c r="K309" s="101"/>
      <c r="L309" s="101"/>
      <c r="M309" s="101"/>
      <c r="N309" s="101"/>
      <c r="O309" s="101"/>
      <c r="P309" s="101"/>
      <c r="Q309" s="101"/>
      <c r="R309" s="101"/>
      <c r="S309" s="101"/>
      <c r="T309" s="101"/>
      <c r="U309" s="101"/>
      <c r="V309" s="101"/>
      <c r="W309" s="101"/>
      <c r="X309" s="101"/>
      <c r="Y309" s="101"/>
      <c r="Z309" s="101"/>
      <c r="AA309" s="101"/>
      <c r="AB309" s="101"/>
      <c r="AC309" s="101"/>
      <c r="AD309" s="101"/>
      <c r="AE309" s="101"/>
      <c r="AF309" s="101"/>
      <c r="AG309" s="101"/>
      <c r="AH309" s="101"/>
      <c r="AI309" s="101"/>
      <c r="AJ309" s="101"/>
      <c r="AK309" s="101"/>
      <c r="AL309" s="101"/>
      <c r="AM309" s="101"/>
      <c r="AN309" s="101"/>
      <c r="AO309" s="101"/>
      <c r="AP309" s="101"/>
      <c r="AQ309" s="101"/>
    </row>
    <row r="310" spans="1:43" customFormat="1" ht="16">
      <c r="A310" s="101"/>
      <c r="B310" s="101"/>
      <c r="C310" s="101"/>
      <c r="D310" s="101"/>
      <c r="E310" s="101"/>
      <c r="F310" s="101"/>
      <c r="G310" s="101"/>
      <c r="H310" s="101"/>
      <c r="I310" s="101"/>
      <c r="J310" s="101"/>
      <c r="K310" s="101"/>
      <c r="L310" s="101"/>
      <c r="M310" s="101"/>
      <c r="N310" s="101"/>
      <c r="O310" s="101"/>
      <c r="P310" s="101"/>
      <c r="Q310" s="101"/>
      <c r="R310" s="101"/>
      <c r="S310" s="101"/>
      <c r="T310" s="101"/>
      <c r="U310" s="101"/>
      <c r="V310" s="101"/>
      <c r="W310" s="101"/>
      <c r="X310" s="101"/>
      <c r="Y310" s="101"/>
      <c r="Z310" s="101"/>
      <c r="AA310" s="101"/>
      <c r="AB310" s="101"/>
      <c r="AC310" s="101"/>
      <c r="AD310" s="101"/>
      <c r="AE310" s="101"/>
      <c r="AF310" s="101"/>
      <c r="AG310" s="101"/>
      <c r="AH310" s="101"/>
      <c r="AI310" s="101"/>
      <c r="AJ310" s="101"/>
      <c r="AK310" s="101"/>
      <c r="AL310" s="101"/>
      <c r="AM310" s="101"/>
      <c r="AN310" s="101"/>
      <c r="AO310" s="101"/>
      <c r="AP310" s="101"/>
      <c r="AQ310" s="101"/>
    </row>
    <row r="311" spans="1:43" customFormat="1" ht="16">
      <c r="A311" s="101"/>
      <c r="B311" s="101"/>
      <c r="C311" s="101"/>
      <c r="D311" s="101"/>
      <c r="E311" s="101"/>
      <c r="F311" s="101"/>
      <c r="G311" s="101"/>
      <c r="H311" s="101"/>
      <c r="I311" s="101"/>
      <c r="J311" s="101"/>
      <c r="K311" s="101"/>
      <c r="L311" s="101"/>
      <c r="M311" s="101"/>
      <c r="N311" s="101"/>
      <c r="O311" s="101"/>
      <c r="P311" s="101"/>
      <c r="Q311" s="101"/>
      <c r="R311" s="101"/>
      <c r="S311" s="101"/>
      <c r="T311" s="101"/>
      <c r="U311" s="101"/>
      <c r="V311" s="101"/>
      <c r="W311" s="101"/>
      <c r="X311" s="101"/>
      <c r="Y311" s="101"/>
      <c r="Z311" s="101"/>
      <c r="AA311" s="101"/>
      <c r="AB311" s="101"/>
      <c r="AC311" s="101"/>
      <c r="AD311" s="101"/>
      <c r="AE311" s="101"/>
      <c r="AF311" s="101"/>
      <c r="AG311" s="101"/>
      <c r="AH311" s="101"/>
      <c r="AI311" s="101"/>
      <c r="AJ311" s="101"/>
      <c r="AK311" s="101"/>
      <c r="AL311" s="101"/>
      <c r="AM311" s="101"/>
      <c r="AN311" s="101"/>
      <c r="AO311" s="101"/>
      <c r="AP311" s="101"/>
      <c r="AQ311" s="101"/>
    </row>
    <row r="312" spans="1:43" customFormat="1" ht="16">
      <c r="A312" s="101"/>
      <c r="B312" s="101"/>
      <c r="C312" s="101"/>
      <c r="D312" s="101"/>
      <c r="E312" s="101"/>
      <c r="F312" s="101"/>
      <c r="G312" s="101"/>
      <c r="H312" s="101"/>
      <c r="I312" s="101"/>
      <c r="J312" s="101"/>
      <c r="K312" s="101"/>
      <c r="L312" s="101"/>
      <c r="M312" s="101"/>
      <c r="N312" s="101"/>
      <c r="O312" s="101"/>
      <c r="P312" s="101"/>
      <c r="Q312" s="101"/>
      <c r="R312" s="101"/>
      <c r="S312" s="101"/>
      <c r="T312" s="101"/>
      <c r="U312" s="101"/>
      <c r="V312" s="101"/>
      <c r="W312" s="101"/>
      <c r="X312" s="101"/>
      <c r="Y312" s="101"/>
      <c r="Z312" s="101"/>
      <c r="AA312" s="101"/>
      <c r="AB312" s="101"/>
      <c r="AC312" s="101"/>
      <c r="AD312" s="101"/>
      <c r="AE312" s="101"/>
      <c r="AF312" s="101"/>
      <c r="AG312" s="101"/>
      <c r="AH312" s="101"/>
      <c r="AI312" s="101"/>
      <c r="AJ312" s="101"/>
      <c r="AK312" s="101"/>
      <c r="AL312" s="101"/>
      <c r="AM312" s="101"/>
      <c r="AN312" s="101"/>
      <c r="AO312" s="101"/>
      <c r="AP312" s="101"/>
      <c r="AQ312" s="101"/>
    </row>
    <row r="313" spans="1:43" customFormat="1" ht="16">
      <c r="A313" s="101"/>
      <c r="B313" s="101"/>
      <c r="C313" s="101"/>
      <c r="D313" s="101"/>
      <c r="E313" s="101"/>
      <c r="F313" s="101"/>
      <c r="G313" s="101"/>
      <c r="H313" s="101"/>
      <c r="I313" s="101"/>
      <c r="J313" s="101"/>
      <c r="K313" s="101"/>
      <c r="L313" s="101"/>
      <c r="M313" s="101"/>
      <c r="N313" s="101"/>
      <c r="O313" s="101"/>
      <c r="P313" s="101"/>
      <c r="Q313" s="101"/>
      <c r="R313" s="101"/>
      <c r="S313" s="101"/>
      <c r="T313" s="101"/>
      <c r="U313" s="101"/>
      <c r="V313" s="101"/>
      <c r="W313" s="101"/>
      <c r="X313" s="101"/>
      <c r="Y313" s="101"/>
      <c r="Z313" s="101"/>
      <c r="AA313" s="101"/>
      <c r="AB313" s="101"/>
      <c r="AC313" s="101"/>
      <c r="AD313" s="101"/>
      <c r="AE313" s="101"/>
      <c r="AF313" s="101"/>
      <c r="AG313" s="101"/>
      <c r="AH313" s="101"/>
      <c r="AI313" s="101"/>
      <c r="AJ313" s="101"/>
      <c r="AK313" s="101"/>
      <c r="AL313" s="101"/>
      <c r="AM313" s="101"/>
      <c r="AN313" s="101"/>
      <c r="AO313" s="101"/>
      <c r="AP313" s="101"/>
      <c r="AQ313" s="101"/>
    </row>
    <row r="314" spans="1:43" customFormat="1" ht="16">
      <c r="A314" s="101"/>
      <c r="B314" s="101"/>
      <c r="C314" s="101"/>
      <c r="D314" s="101"/>
      <c r="E314" s="101"/>
      <c r="F314" s="101"/>
      <c r="G314" s="101"/>
      <c r="H314" s="101"/>
      <c r="I314" s="101"/>
      <c r="J314" s="101"/>
      <c r="K314" s="101"/>
      <c r="L314" s="101"/>
      <c r="M314" s="101"/>
      <c r="N314" s="101"/>
      <c r="O314" s="101"/>
      <c r="P314" s="101"/>
      <c r="Q314" s="101"/>
      <c r="R314" s="101"/>
      <c r="S314" s="101"/>
      <c r="T314" s="101"/>
      <c r="U314" s="101"/>
      <c r="V314" s="101"/>
      <c r="W314" s="101"/>
      <c r="X314" s="101"/>
      <c r="Y314" s="101"/>
      <c r="Z314" s="101"/>
      <c r="AA314" s="101"/>
      <c r="AB314" s="101"/>
      <c r="AC314" s="101"/>
      <c r="AD314" s="101"/>
      <c r="AE314" s="101"/>
      <c r="AF314" s="101"/>
      <c r="AG314" s="101"/>
      <c r="AH314" s="101"/>
      <c r="AI314" s="101"/>
      <c r="AJ314" s="101"/>
      <c r="AK314" s="101"/>
      <c r="AL314" s="101"/>
      <c r="AM314" s="101"/>
      <c r="AN314" s="101"/>
      <c r="AO314" s="101"/>
      <c r="AP314" s="101"/>
      <c r="AQ314" s="101"/>
    </row>
    <row r="315" spans="1:43" customFormat="1" ht="16">
      <c r="A315" s="101"/>
      <c r="B315" s="101"/>
      <c r="C315" s="101"/>
      <c r="D315" s="101"/>
      <c r="E315" s="101"/>
      <c r="F315" s="101"/>
      <c r="G315" s="101"/>
      <c r="H315" s="101"/>
      <c r="I315" s="101"/>
      <c r="J315" s="101"/>
      <c r="K315" s="101"/>
      <c r="L315" s="101"/>
      <c r="M315" s="101"/>
      <c r="N315" s="101"/>
      <c r="O315" s="101"/>
      <c r="P315" s="101"/>
      <c r="Q315" s="101"/>
      <c r="R315" s="101"/>
      <c r="S315" s="101"/>
      <c r="T315" s="101"/>
      <c r="U315" s="101"/>
      <c r="V315" s="101"/>
      <c r="W315" s="101"/>
      <c r="X315" s="101"/>
      <c r="Y315" s="101"/>
      <c r="Z315" s="101"/>
      <c r="AA315" s="101"/>
      <c r="AB315" s="101"/>
      <c r="AC315" s="101"/>
      <c r="AD315" s="101"/>
      <c r="AE315" s="101"/>
      <c r="AF315" s="101"/>
      <c r="AG315" s="101"/>
      <c r="AH315" s="101"/>
      <c r="AI315" s="101"/>
      <c r="AJ315" s="101"/>
      <c r="AK315" s="101"/>
      <c r="AL315" s="101"/>
      <c r="AM315" s="101"/>
      <c r="AN315" s="101"/>
      <c r="AO315" s="101"/>
      <c r="AP315" s="101"/>
      <c r="AQ315" s="101"/>
    </row>
    <row r="316" spans="1:43" customFormat="1" ht="16">
      <c r="A316" s="101"/>
      <c r="B316" s="101"/>
      <c r="C316" s="101"/>
      <c r="D316" s="101"/>
      <c r="E316" s="101"/>
      <c r="F316" s="101"/>
      <c r="G316" s="101"/>
      <c r="H316" s="101"/>
      <c r="I316" s="101"/>
      <c r="J316" s="101"/>
      <c r="K316" s="101"/>
      <c r="L316" s="101"/>
      <c r="M316" s="101"/>
      <c r="N316" s="101"/>
      <c r="O316" s="101"/>
      <c r="P316" s="101"/>
      <c r="Q316" s="101"/>
      <c r="R316" s="101"/>
      <c r="S316" s="101"/>
      <c r="T316" s="101"/>
      <c r="U316" s="101"/>
      <c r="V316" s="101"/>
      <c r="W316" s="101"/>
      <c r="X316" s="101"/>
      <c r="Y316" s="101"/>
      <c r="Z316" s="101"/>
      <c r="AA316" s="101"/>
      <c r="AB316" s="101"/>
      <c r="AC316" s="101"/>
      <c r="AD316" s="101"/>
      <c r="AE316" s="101"/>
      <c r="AF316" s="101"/>
      <c r="AG316" s="101"/>
      <c r="AH316" s="101"/>
      <c r="AI316" s="101"/>
      <c r="AJ316" s="101"/>
      <c r="AK316" s="101"/>
      <c r="AL316" s="101"/>
      <c r="AM316" s="101"/>
      <c r="AN316" s="101"/>
      <c r="AO316" s="101"/>
      <c r="AP316" s="101"/>
      <c r="AQ316" s="101"/>
    </row>
    <row r="317" spans="1:43" customFormat="1" ht="16">
      <c r="A317" s="101"/>
      <c r="B317" s="101"/>
      <c r="C317" s="101"/>
      <c r="D317" s="101"/>
      <c r="E317" s="101"/>
      <c r="F317" s="101"/>
      <c r="G317" s="101"/>
      <c r="H317" s="101"/>
      <c r="I317" s="101"/>
      <c r="J317" s="101"/>
      <c r="K317" s="101"/>
      <c r="L317" s="101"/>
      <c r="M317" s="101"/>
      <c r="N317" s="101"/>
      <c r="O317" s="101"/>
      <c r="P317" s="101"/>
      <c r="Q317" s="101"/>
      <c r="R317" s="101"/>
      <c r="S317" s="101"/>
      <c r="T317" s="101"/>
      <c r="U317" s="101"/>
      <c r="V317" s="101"/>
      <c r="W317" s="101"/>
      <c r="X317" s="101"/>
      <c r="Y317" s="101"/>
      <c r="Z317" s="101"/>
      <c r="AA317" s="101"/>
      <c r="AB317" s="101"/>
      <c r="AC317" s="101"/>
      <c r="AD317" s="101"/>
      <c r="AE317" s="101"/>
      <c r="AF317" s="101"/>
      <c r="AG317" s="101"/>
      <c r="AH317" s="101"/>
      <c r="AI317" s="101"/>
      <c r="AJ317" s="101"/>
      <c r="AK317" s="101"/>
      <c r="AL317" s="101"/>
      <c r="AM317" s="101"/>
      <c r="AN317" s="101"/>
      <c r="AO317" s="101"/>
      <c r="AP317" s="101"/>
      <c r="AQ317" s="101"/>
    </row>
    <row r="318" spans="1:43" customFormat="1" ht="16">
      <c r="A318" s="101"/>
      <c r="B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c r="X318" s="101"/>
      <c r="Y318" s="101"/>
      <c r="Z318" s="101"/>
      <c r="AA318" s="101"/>
      <c r="AB318" s="101"/>
      <c r="AC318" s="101"/>
      <c r="AD318" s="101"/>
      <c r="AE318" s="101"/>
      <c r="AF318" s="101"/>
      <c r="AG318" s="101"/>
      <c r="AH318" s="101"/>
      <c r="AI318" s="101"/>
      <c r="AJ318" s="101"/>
      <c r="AK318" s="101"/>
      <c r="AL318" s="101"/>
      <c r="AM318" s="101"/>
      <c r="AN318" s="101"/>
      <c r="AO318" s="101"/>
      <c r="AP318" s="101"/>
      <c r="AQ318" s="101"/>
    </row>
    <row r="319" spans="1:43" customFormat="1" ht="16">
      <c r="A319" s="101"/>
      <c r="B319" s="101"/>
      <c r="C319" s="101"/>
      <c r="D319" s="101"/>
      <c r="E319" s="101"/>
      <c r="F319" s="101"/>
      <c r="G319" s="101"/>
      <c r="H319" s="101"/>
      <c r="I319" s="101"/>
      <c r="J319" s="101"/>
      <c r="K319" s="101"/>
      <c r="L319" s="101"/>
      <c r="M319" s="101"/>
      <c r="N319" s="101"/>
      <c r="O319" s="101"/>
      <c r="P319" s="101"/>
      <c r="Q319" s="101"/>
      <c r="R319" s="101"/>
      <c r="S319" s="101"/>
      <c r="T319" s="101"/>
      <c r="U319" s="101"/>
      <c r="V319" s="101"/>
      <c r="W319" s="101"/>
      <c r="X319" s="101"/>
      <c r="Y319" s="101"/>
      <c r="Z319" s="101"/>
      <c r="AA319" s="101"/>
      <c r="AB319" s="101"/>
      <c r="AC319" s="101"/>
      <c r="AD319" s="101"/>
      <c r="AE319" s="101"/>
      <c r="AF319" s="101"/>
      <c r="AG319" s="101"/>
      <c r="AH319" s="101"/>
      <c r="AI319" s="101"/>
      <c r="AJ319" s="101"/>
      <c r="AK319" s="101"/>
      <c r="AL319" s="101"/>
      <c r="AM319" s="101"/>
      <c r="AN319" s="101"/>
      <c r="AO319" s="101"/>
      <c r="AP319" s="101"/>
      <c r="AQ319" s="101"/>
    </row>
    <row r="320" spans="1:43" customFormat="1" ht="16">
      <c r="A320" s="101"/>
      <c r="B320" s="101"/>
      <c r="C320" s="101"/>
      <c r="D320" s="101"/>
      <c r="E320" s="101"/>
      <c r="F320" s="101"/>
      <c r="G320" s="101"/>
      <c r="H320" s="101"/>
      <c r="I320" s="101"/>
      <c r="J320" s="101"/>
      <c r="K320" s="101"/>
      <c r="L320" s="101"/>
      <c r="M320" s="101"/>
      <c r="N320" s="101"/>
      <c r="O320" s="101"/>
      <c r="P320" s="101"/>
      <c r="Q320" s="101"/>
      <c r="R320" s="101"/>
      <c r="S320" s="101"/>
      <c r="T320" s="101"/>
      <c r="U320" s="101"/>
      <c r="V320" s="101"/>
      <c r="W320" s="101"/>
      <c r="X320" s="101"/>
      <c r="Y320" s="101"/>
      <c r="Z320" s="101"/>
      <c r="AA320" s="101"/>
      <c r="AB320" s="101"/>
      <c r="AC320" s="101"/>
      <c r="AD320" s="101"/>
      <c r="AE320" s="101"/>
      <c r="AF320" s="101"/>
      <c r="AG320" s="101"/>
      <c r="AH320" s="101"/>
      <c r="AI320" s="101"/>
      <c r="AJ320" s="101"/>
      <c r="AK320" s="101"/>
      <c r="AL320" s="101"/>
      <c r="AM320" s="101"/>
      <c r="AN320" s="101"/>
      <c r="AO320" s="101"/>
      <c r="AP320" s="101"/>
      <c r="AQ320" s="101"/>
    </row>
    <row r="321" spans="1:43" customFormat="1" ht="16">
      <c r="A321" s="101"/>
      <c r="B321" s="101"/>
      <c r="C321" s="101"/>
      <c r="D321" s="101"/>
      <c r="E321" s="101"/>
      <c r="F321" s="101"/>
      <c r="G321" s="101"/>
      <c r="H321" s="101"/>
      <c r="I321" s="101"/>
      <c r="J321" s="101"/>
      <c r="K321" s="101"/>
      <c r="L321" s="101"/>
      <c r="M321" s="101"/>
      <c r="N321" s="101"/>
      <c r="O321" s="101"/>
      <c r="P321" s="101"/>
      <c r="Q321" s="101"/>
      <c r="R321" s="101"/>
      <c r="S321" s="101"/>
      <c r="T321" s="101"/>
      <c r="U321" s="101"/>
      <c r="V321" s="101"/>
      <c r="W321" s="101"/>
      <c r="X321" s="101"/>
      <c r="Y321" s="101"/>
      <c r="Z321" s="101"/>
      <c r="AA321" s="101"/>
      <c r="AB321" s="101"/>
      <c r="AC321" s="101"/>
      <c r="AD321" s="101"/>
      <c r="AE321" s="101"/>
      <c r="AF321" s="101"/>
      <c r="AG321" s="101"/>
      <c r="AH321" s="101"/>
      <c r="AI321" s="101"/>
      <c r="AJ321" s="101"/>
      <c r="AK321" s="101"/>
      <c r="AL321" s="101"/>
      <c r="AM321" s="101"/>
      <c r="AN321" s="101"/>
      <c r="AO321" s="101"/>
      <c r="AP321" s="101"/>
      <c r="AQ321" s="101"/>
    </row>
    <row r="322" spans="1:43" customFormat="1" ht="16">
      <c r="A322" s="101"/>
      <c r="B322" s="101"/>
      <c r="C322" s="101"/>
      <c r="D322" s="101"/>
      <c r="E322" s="101"/>
      <c r="F322" s="101"/>
      <c r="G322" s="101"/>
      <c r="H322" s="101"/>
      <c r="I322" s="101"/>
      <c r="J322" s="101"/>
      <c r="K322" s="101"/>
      <c r="L322" s="101"/>
      <c r="M322" s="101"/>
      <c r="N322" s="101"/>
      <c r="O322" s="101"/>
      <c r="P322" s="101"/>
      <c r="Q322" s="101"/>
      <c r="R322" s="101"/>
      <c r="S322" s="101"/>
      <c r="T322" s="101"/>
      <c r="U322" s="101"/>
      <c r="V322" s="101"/>
      <c r="W322" s="101"/>
      <c r="X322" s="101"/>
      <c r="Y322" s="101"/>
      <c r="Z322" s="101"/>
      <c r="AA322" s="101"/>
      <c r="AB322" s="101"/>
      <c r="AC322" s="101"/>
      <c r="AD322" s="101"/>
      <c r="AE322" s="101"/>
      <c r="AF322" s="101"/>
      <c r="AG322" s="101"/>
      <c r="AH322" s="101"/>
      <c r="AI322" s="101"/>
      <c r="AJ322" s="101"/>
      <c r="AK322" s="101"/>
      <c r="AL322" s="101"/>
      <c r="AM322" s="101"/>
      <c r="AN322" s="101"/>
      <c r="AO322" s="101"/>
      <c r="AP322" s="101"/>
      <c r="AQ322" s="101"/>
    </row>
    <row r="323" spans="1:43" customFormat="1" ht="16">
      <c r="A323" s="101"/>
      <c r="B323" s="101"/>
      <c r="C323" s="101"/>
      <c r="D323" s="101"/>
      <c r="E323" s="101"/>
      <c r="F323" s="101"/>
      <c r="G323" s="101"/>
      <c r="H323" s="101"/>
      <c r="I323" s="101"/>
      <c r="J323" s="101"/>
      <c r="K323" s="101"/>
      <c r="L323" s="101"/>
      <c r="M323" s="101"/>
      <c r="N323" s="101"/>
      <c r="O323" s="101"/>
      <c r="P323" s="101"/>
      <c r="Q323" s="101"/>
      <c r="R323" s="101"/>
      <c r="S323" s="101"/>
      <c r="T323" s="101"/>
      <c r="U323" s="101"/>
      <c r="V323" s="101"/>
      <c r="W323" s="101"/>
      <c r="X323" s="101"/>
      <c r="Y323" s="101"/>
      <c r="Z323" s="101"/>
      <c r="AA323" s="101"/>
      <c r="AB323" s="101"/>
      <c r="AC323" s="101"/>
      <c r="AD323" s="101"/>
      <c r="AE323" s="101"/>
      <c r="AF323" s="101"/>
      <c r="AG323" s="101"/>
      <c r="AH323" s="101"/>
      <c r="AI323" s="101"/>
      <c r="AJ323" s="101"/>
      <c r="AK323" s="101"/>
      <c r="AL323" s="101"/>
      <c r="AM323" s="101"/>
      <c r="AN323" s="101"/>
      <c r="AO323" s="101"/>
      <c r="AP323" s="101"/>
      <c r="AQ323" s="101"/>
    </row>
    <row r="324" spans="1:43" customFormat="1" ht="16">
      <c r="A324" s="101"/>
      <c r="B324" s="101"/>
      <c r="C324" s="101"/>
      <c r="D324" s="101"/>
      <c r="E324" s="101"/>
      <c r="F324" s="101"/>
      <c r="G324" s="101"/>
      <c r="H324" s="101"/>
      <c r="I324" s="101"/>
      <c r="J324" s="101"/>
      <c r="K324" s="101"/>
      <c r="L324" s="101"/>
      <c r="M324" s="101"/>
      <c r="N324" s="101"/>
      <c r="O324" s="101"/>
      <c r="P324" s="101"/>
      <c r="Q324" s="101"/>
      <c r="R324" s="101"/>
      <c r="S324" s="101"/>
      <c r="T324" s="101"/>
      <c r="U324" s="101"/>
      <c r="V324" s="101"/>
      <c r="W324" s="101"/>
      <c r="X324" s="101"/>
      <c r="Y324" s="101"/>
      <c r="Z324" s="101"/>
      <c r="AA324" s="101"/>
      <c r="AB324" s="101"/>
      <c r="AC324" s="101"/>
      <c r="AD324" s="101"/>
      <c r="AE324" s="101"/>
      <c r="AF324" s="101"/>
      <c r="AG324" s="101"/>
      <c r="AH324" s="101"/>
      <c r="AI324" s="101"/>
      <c r="AJ324" s="101"/>
      <c r="AK324" s="101"/>
      <c r="AL324" s="101"/>
      <c r="AM324" s="101"/>
      <c r="AN324" s="101"/>
      <c r="AO324" s="101"/>
      <c r="AP324" s="101"/>
      <c r="AQ324" s="101"/>
    </row>
    <row r="325" spans="1:43" customFormat="1" ht="16">
      <c r="A325" s="101"/>
      <c r="B325" s="101"/>
      <c r="C325" s="101"/>
      <c r="D325" s="101"/>
      <c r="E325" s="101"/>
      <c r="F325" s="101"/>
      <c r="G325" s="101"/>
      <c r="H325" s="101"/>
      <c r="I325" s="101"/>
      <c r="J325" s="101"/>
      <c r="K325" s="101"/>
      <c r="L325" s="101"/>
      <c r="M325" s="101"/>
      <c r="N325" s="101"/>
      <c r="O325" s="101"/>
      <c r="P325" s="101"/>
      <c r="Q325" s="101"/>
      <c r="R325" s="101"/>
      <c r="S325" s="101"/>
      <c r="T325" s="101"/>
      <c r="U325" s="101"/>
      <c r="V325" s="101"/>
      <c r="W325" s="101"/>
      <c r="X325" s="101"/>
      <c r="Y325" s="101"/>
      <c r="Z325" s="101"/>
      <c r="AA325" s="101"/>
      <c r="AB325" s="101"/>
      <c r="AC325" s="101"/>
      <c r="AD325" s="101"/>
      <c r="AE325" s="101"/>
      <c r="AF325" s="101"/>
      <c r="AG325" s="101"/>
      <c r="AH325" s="101"/>
      <c r="AI325" s="101"/>
      <c r="AJ325" s="101"/>
      <c r="AK325" s="101"/>
      <c r="AL325" s="101"/>
      <c r="AM325" s="101"/>
      <c r="AN325" s="101"/>
      <c r="AO325" s="101"/>
      <c r="AP325" s="101"/>
      <c r="AQ325" s="101"/>
    </row>
    <row r="326" spans="1:43" customFormat="1" ht="16">
      <c r="A326" s="101"/>
      <c r="B326" s="101"/>
      <c r="C326" s="101"/>
      <c r="D326" s="101"/>
      <c r="E326" s="101"/>
      <c r="F326" s="101"/>
      <c r="G326" s="101"/>
      <c r="H326" s="101"/>
      <c r="I326" s="101"/>
      <c r="J326" s="101"/>
      <c r="K326" s="101"/>
      <c r="L326" s="101"/>
      <c r="M326" s="101"/>
      <c r="N326" s="101"/>
      <c r="O326" s="101"/>
      <c r="P326" s="101"/>
      <c r="Q326" s="101"/>
      <c r="R326" s="101"/>
      <c r="S326" s="101"/>
      <c r="T326" s="101"/>
      <c r="U326" s="101"/>
      <c r="V326" s="101"/>
      <c r="W326" s="101"/>
      <c r="X326" s="101"/>
      <c r="Y326" s="101"/>
      <c r="Z326" s="101"/>
      <c r="AA326" s="101"/>
      <c r="AB326" s="101"/>
      <c r="AC326" s="101"/>
      <c r="AD326" s="101"/>
      <c r="AE326" s="101"/>
      <c r="AF326" s="101"/>
      <c r="AG326" s="101"/>
      <c r="AH326" s="101"/>
      <c r="AI326" s="101"/>
      <c r="AJ326" s="101"/>
      <c r="AK326" s="101"/>
      <c r="AL326" s="101"/>
      <c r="AM326" s="101"/>
      <c r="AN326" s="101"/>
      <c r="AO326" s="101"/>
      <c r="AP326" s="101"/>
      <c r="AQ326" s="101"/>
    </row>
    <row r="327" spans="1:43" customFormat="1" ht="16">
      <c r="A327" s="101"/>
      <c r="B327" s="101"/>
      <c r="C327" s="101"/>
      <c r="D327" s="101"/>
      <c r="E327" s="101"/>
      <c r="F327" s="101"/>
      <c r="G327" s="101"/>
      <c r="H327" s="101"/>
      <c r="I327" s="101"/>
      <c r="J327" s="101"/>
      <c r="K327" s="101"/>
      <c r="L327" s="101"/>
      <c r="M327" s="101"/>
      <c r="N327" s="101"/>
      <c r="O327" s="101"/>
      <c r="P327" s="101"/>
      <c r="Q327" s="101"/>
      <c r="R327" s="101"/>
      <c r="S327" s="101"/>
      <c r="T327" s="101"/>
      <c r="U327" s="101"/>
      <c r="V327" s="101"/>
      <c r="W327" s="101"/>
      <c r="X327" s="101"/>
      <c r="Y327" s="101"/>
      <c r="Z327" s="101"/>
      <c r="AA327" s="101"/>
      <c r="AB327" s="101"/>
      <c r="AC327" s="101"/>
      <c r="AD327" s="101"/>
      <c r="AE327" s="101"/>
      <c r="AF327" s="101"/>
      <c r="AG327" s="101"/>
      <c r="AH327" s="101"/>
      <c r="AI327" s="101"/>
      <c r="AJ327" s="101"/>
      <c r="AK327" s="101"/>
      <c r="AL327" s="101"/>
      <c r="AM327" s="101"/>
      <c r="AN327" s="101"/>
      <c r="AO327" s="101"/>
      <c r="AP327" s="101"/>
      <c r="AQ327" s="101"/>
    </row>
    <row r="328" spans="1:43" customFormat="1" ht="16">
      <c r="A328" s="101"/>
      <c r="B328" s="101"/>
      <c r="C328" s="101"/>
      <c r="D328" s="101"/>
      <c r="E328" s="101"/>
      <c r="F328" s="101"/>
      <c r="G328" s="101"/>
      <c r="H328" s="101"/>
      <c r="I328" s="101"/>
      <c r="J328" s="101"/>
      <c r="K328" s="101"/>
      <c r="L328" s="101"/>
      <c r="M328" s="101"/>
      <c r="N328" s="101"/>
      <c r="O328" s="101"/>
      <c r="P328" s="101"/>
      <c r="Q328" s="101"/>
      <c r="R328" s="101"/>
      <c r="S328" s="101"/>
      <c r="T328" s="101"/>
      <c r="U328" s="101"/>
      <c r="V328" s="101"/>
      <c r="W328" s="101"/>
      <c r="X328" s="101"/>
      <c r="Y328" s="101"/>
      <c r="Z328" s="101"/>
      <c r="AA328" s="101"/>
      <c r="AB328" s="101"/>
      <c r="AC328" s="101"/>
      <c r="AD328" s="101"/>
      <c r="AE328" s="101"/>
      <c r="AF328" s="101"/>
      <c r="AG328" s="101"/>
      <c r="AH328" s="101"/>
      <c r="AI328" s="101"/>
      <c r="AJ328" s="101"/>
      <c r="AK328" s="101"/>
      <c r="AL328" s="101"/>
      <c r="AM328" s="101"/>
      <c r="AN328" s="101"/>
      <c r="AO328" s="101"/>
      <c r="AP328" s="101"/>
      <c r="AQ328" s="101"/>
    </row>
    <row r="329" spans="1:43" customFormat="1" ht="16">
      <c r="A329" s="101"/>
      <c r="B329" s="101"/>
      <c r="C329" s="101"/>
      <c r="D329" s="101"/>
      <c r="E329" s="101"/>
      <c r="F329" s="101"/>
      <c r="G329" s="101"/>
      <c r="H329" s="101"/>
      <c r="I329" s="101"/>
      <c r="J329" s="101"/>
      <c r="K329" s="101"/>
      <c r="L329" s="101"/>
      <c r="M329" s="101"/>
      <c r="N329" s="101"/>
      <c r="O329" s="101"/>
      <c r="P329" s="101"/>
      <c r="Q329" s="101"/>
      <c r="R329" s="101"/>
      <c r="S329" s="101"/>
      <c r="T329" s="101"/>
      <c r="U329" s="101"/>
      <c r="V329" s="101"/>
      <c r="W329" s="101"/>
      <c r="X329" s="101"/>
      <c r="Y329" s="101"/>
      <c r="Z329" s="101"/>
      <c r="AA329" s="101"/>
      <c r="AB329" s="101"/>
      <c r="AC329" s="101"/>
      <c r="AD329" s="101"/>
      <c r="AE329" s="101"/>
      <c r="AF329" s="101"/>
      <c r="AG329" s="101"/>
      <c r="AH329" s="101"/>
      <c r="AI329" s="101"/>
      <c r="AJ329" s="101"/>
      <c r="AK329" s="101"/>
      <c r="AL329" s="101"/>
      <c r="AM329" s="101"/>
      <c r="AN329" s="101"/>
      <c r="AO329" s="101"/>
      <c r="AP329" s="101"/>
      <c r="AQ329" s="101"/>
    </row>
    <row r="330" spans="1:43" customFormat="1" ht="16">
      <c r="A330" s="101"/>
      <c r="B330" s="101"/>
      <c r="C330" s="101"/>
      <c r="D330" s="101"/>
      <c r="E330" s="101"/>
      <c r="F330" s="101"/>
      <c r="G330" s="101"/>
      <c r="H330" s="101"/>
      <c r="I330" s="101"/>
      <c r="J330" s="101"/>
      <c r="K330" s="101"/>
      <c r="L330" s="101"/>
      <c r="M330" s="101"/>
      <c r="N330" s="101"/>
      <c r="O330" s="101"/>
      <c r="P330" s="101"/>
      <c r="Q330" s="101"/>
      <c r="R330" s="101"/>
      <c r="S330" s="101"/>
      <c r="T330" s="101"/>
      <c r="U330" s="101"/>
      <c r="V330" s="101"/>
      <c r="W330" s="101"/>
      <c r="X330" s="101"/>
      <c r="Y330" s="101"/>
      <c r="Z330" s="101"/>
      <c r="AA330" s="101"/>
      <c r="AB330" s="101"/>
      <c r="AC330" s="101"/>
      <c r="AD330" s="101"/>
      <c r="AE330" s="101"/>
      <c r="AF330" s="101"/>
      <c r="AG330" s="101"/>
      <c r="AH330" s="101"/>
      <c r="AI330" s="101"/>
      <c r="AJ330" s="101"/>
      <c r="AK330" s="101"/>
      <c r="AL330" s="101"/>
      <c r="AM330" s="101"/>
      <c r="AN330" s="101"/>
      <c r="AO330" s="101"/>
      <c r="AP330" s="101"/>
      <c r="AQ330" s="101"/>
    </row>
    <row r="331" spans="1:43" customFormat="1" ht="16">
      <c r="A331" s="101"/>
      <c r="B331" s="101"/>
      <c r="C331" s="101"/>
      <c r="D331" s="101"/>
      <c r="E331" s="101"/>
      <c r="F331" s="101"/>
      <c r="G331" s="101"/>
      <c r="H331" s="101"/>
      <c r="I331" s="101"/>
      <c r="J331" s="101"/>
      <c r="K331" s="101"/>
      <c r="L331" s="101"/>
      <c r="M331" s="101"/>
      <c r="N331" s="101"/>
      <c r="O331" s="101"/>
      <c r="P331" s="101"/>
      <c r="Q331" s="101"/>
      <c r="R331" s="101"/>
      <c r="S331" s="101"/>
      <c r="T331" s="101"/>
      <c r="U331" s="101"/>
      <c r="V331" s="101"/>
      <c r="W331" s="101"/>
      <c r="X331" s="101"/>
      <c r="Y331" s="101"/>
      <c r="Z331" s="101"/>
      <c r="AA331" s="101"/>
      <c r="AB331" s="101"/>
      <c r="AC331" s="101"/>
      <c r="AD331" s="101"/>
      <c r="AE331" s="101"/>
      <c r="AF331" s="101"/>
      <c r="AG331" s="101"/>
      <c r="AH331" s="101"/>
      <c r="AI331" s="101"/>
      <c r="AJ331" s="101"/>
      <c r="AK331" s="101"/>
      <c r="AL331" s="101"/>
      <c r="AM331" s="101"/>
      <c r="AN331" s="101"/>
      <c r="AO331" s="101"/>
      <c r="AP331" s="101"/>
      <c r="AQ331" s="101"/>
    </row>
    <row r="332" spans="1:43" customFormat="1" ht="16">
      <c r="A332" s="101"/>
      <c r="B332" s="101"/>
      <c r="C332" s="101"/>
      <c r="D332" s="101"/>
      <c r="E332" s="101"/>
      <c r="F332" s="101"/>
      <c r="G332" s="101"/>
      <c r="H332" s="101"/>
      <c r="I332" s="101"/>
      <c r="J332" s="101"/>
      <c r="K332" s="101"/>
      <c r="L332" s="101"/>
      <c r="M332" s="101"/>
      <c r="N332" s="101"/>
      <c r="O332" s="101"/>
      <c r="P332" s="101"/>
      <c r="Q332" s="101"/>
      <c r="R332" s="101"/>
      <c r="S332" s="101"/>
      <c r="T332" s="101"/>
      <c r="U332" s="101"/>
      <c r="V332" s="101"/>
      <c r="W332" s="101"/>
      <c r="X332" s="101"/>
      <c r="Y332" s="101"/>
      <c r="Z332" s="101"/>
      <c r="AA332" s="101"/>
      <c r="AB332" s="101"/>
      <c r="AC332" s="101"/>
      <c r="AD332" s="101"/>
      <c r="AE332" s="101"/>
      <c r="AF332" s="101"/>
      <c r="AG332" s="101"/>
      <c r="AH332" s="101"/>
      <c r="AI332" s="101"/>
      <c r="AJ332" s="101"/>
      <c r="AK332" s="101"/>
      <c r="AL332" s="101"/>
      <c r="AM332" s="101"/>
      <c r="AN332" s="101"/>
      <c r="AO332" s="101"/>
      <c r="AP332" s="101"/>
      <c r="AQ332" s="101"/>
    </row>
    <row r="333" spans="1:43" customFormat="1" ht="16">
      <c r="A333" s="101"/>
      <c r="B333" s="101"/>
      <c r="C333" s="101"/>
      <c r="D333" s="101"/>
      <c r="E333" s="101"/>
      <c r="F333" s="101"/>
      <c r="G333" s="101"/>
      <c r="H333" s="101"/>
      <c r="I333" s="101"/>
      <c r="J333" s="101"/>
      <c r="K333" s="101"/>
      <c r="L333" s="101"/>
      <c r="M333" s="101"/>
      <c r="N333" s="101"/>
      <c r="O333" s="101"/>
      <c r="P333" s="101"/>
      <c r="Q333" s="101"/>
      <c r="R333" s="101"/>
      <c r="S333" s="101"/>
      <c r="T333" s="101"/>
      <c r="U333" s="101"/>
      <c r="V333" s="101"/>
      <c r="W333" s="101"/>
      <c r="X333" s="101"/>
      <c r="Y333" s="101"/>
      <c r="Z333" s="101"/>
      <c r="AA333" s="101"/>
      <c r="AB333" s="101"/>
      <c r="AC333" s="101"/>
      <c r="AD333" s="101"/>
      <c r="AE333" s="101"/>
      <c r="AF333" s="101"/>
      <c r="AG333" s="101"/>
      <c r="AH333" s="101"/>
      <c r="AI333" s="101"/>
      <c r="AJ333" s="101"/>
      <c r="AK333" s="101"/>
      <c r="AL333" s="101"/>
      <c r="AM333" s="101"/>
      <c r="AN333" s="101"/>
      <c r="AO333" s="101"/>
      <c r="AP333" s="101"/>
      <c r="AQ333" s="101"/>
    </row>
    <row r="334" spans="1:43" customFormat="1" ht="16">
      <c r="A334" s="101"/>
      <c r="B334" s="101"/>
      <c r="C334" s="101"/>
      <c r="D334" s="101"/>
      <c r="E334" s="101"/>
      <c r="F334" s="101"/>
      <c r="G334" s="101"/>
      <c r="H334" s="101"/>
      <c r="I334" s="101"/>
      <c r="J334" s="101"/>
      <c r="K334" s="101"/>
      <c r="L334" s="101"/>
      <c r="M334" s="101"/>
      <c r="N334" s="101"/>
      <c r="O334" s="101"/>
      <c r="P334" s="101"/>
      <c r="Q334" s="101"/>
      <c r="R334" s="101"/>
      <c r="S334" s="101"/>
      <c r="T334" s="101"/>
      <c r="U334" s="101"/>
      <c r="V334" s="101"/>
      <c r="W334" s="101"/>
      <c r="X334" s="101"/>
      <c r="Y334" s="101"/>
      <c r="Z334" s="101"/>
      <c r="AA334" s="101"/>
      <c r="AB334" s="101"/>
      <c r="AC334" s="101"/>
      <c r="AD334" s="101"/>
      <c r="AE334" s="101"/>
      <c r="AF334" s="101"/>
      <c r="AG334" s="101"/>
      <c r="AH334" s="101"/>
      <c r="AI334" s="101"/>
      <c r="AJ334" s="101"/>
      <c r="AK334" s="101"/>
      <c r="AL334" s="101"/>
      <c r="AM334" s="101"/>
      <c r="AN334" s="101"/>
      <c r="AO334" s="101"/>
      <c r="AP334" s="101"/>
      <c r="AQ334" s="101"/>
    </row>
    <row r="335" spans="1:43" customFormat="1" ht="16">
      <c r="A335" s="101"/>
      <c r="B335" s="101"/>
      <c r="C335" s="101"/>
      <c r="D335" s="101"/>
      <c r="E335" s="101"/>
      <c r="F335" s="101"/>
      <c r="G335" s="101"/>
      <c r="H335" s="101"/>
      <c r="I335" s="101"/>
      <c r="J335" s="101"/>
      <c r="K335" s="101"/>
      <c r="L335" s="101"/>
      <c r="M335" s="101"/>
      <c r="N335" s="101"/>
      <c r="O335" s="101"/>
      <c r="P335" s="101"/>
      <c r="Q335" s="101"/>
      <c r="R335" s="101"/>
      <c r="S335" s="101"/>
      <c r="T335" s="101"/>
      <c r="U335" s="101"/>
      <c r="V335" s="101"/>
      <c r="W335" s="101"/>
      <c r="X335" s="101"/>
      <c r="Y335" s="101"/>
      <c r="Z335" s="101"/>
      <c r="AA335" s="101"/>
      <c r="AB335" s="101"/>
      <c r="AC335" s="101"/>
      <c r="AD335" s="101"/>
      <c r="AE335" s="101"/>
      <c r="AF335" s="101"/>
      <c r="AG335" s="101"/>
      <c r="AH335" s="101"/>
      <c r="AI335" s="101"/>
      <c r="AJ335" s="101"/>
      <c r="AK335" s="101"/>
      <c r="AL335" s="101"/>
      <c r="AM335" s="101"/>
      <c r="AN335" s="101"/>
      <c r="AO335" s="101"/>
      <c r="AP335" s="101"/>
      <c r="AQ335" s="101"/>
    </row>
    <row r="336" spans="1:43" customFormat="1" ht="16">
      <c r="A336" s="101"/>
      <c r="B336" s="101"/>
      <c r="C336" s="101"/>
      <c r="D336" s="101"/>
      <c r="E336" s="101"/>
      <c r="F336" s="101"/>
      <c r="G336" s="101"/>
      <c r="H336" s="101"/>
      <c r="I336" s="101"/>
      <c r="J336" s="101"/>
      <c r="K336" s="101"/>
      <c r="L336" s="101"/>
      <c r="M336" s="101"/>
      <c r="N336" s="101"/>
      <c r="O336" s="101"/>
      <c r="P336" s="101"/>
      <c r="Q336" s="101"/>
      <c r="R336" s="101"/>
      <c r="S336" s="101"/>
      <c r="T336" s="101"/>
      <c r="U336" s="101"/>
      <c r="V336" s="101"/>
      <c r="W336" s="101"/>
      <c r="X336" s="101"/>
      <c r="Y336" s="101"/>
      <c r="Z336" s="101"/>
      <c r="AA336" s="101"/>
      <c r="AB336" s="101"/>
      <c r="AC336" s="101"/>
      <c r="AD336" s="101"/>
      <c r="AE336" s="101"/>
      <c r="AF336" s="101"/>
      <c r="AG336" s="101"/>
      <c r="AH336" s="101"/>
      <c r="AI336" s="101"/>
      <c r="AJ336" s="101"/>
      <c r="AK336" s="101"/>
      <c r="AL336" s="101"/>
      <c r="AM336" s="101"/>
      <c r="AN336" s="101"/>
      <c r="AO336" s="101"/>
      <c r="AP336" s="101"/>
      <c r="AQ336" s="101"/>
    </row>
    <row r="337" spans="1:43" customFormat="1" ht="16">
      <c r="A337" s="101"/>
      <c r="B337" s="101"/>
      <c r="C337" s="101"/>
      <c r="D337" s="101"/>
      <c r="E337" s="101"/>
      <c r="F337" s="101"/>
      <c r="G337" s="101"/>
      <c r="H337" s="101"/>
      <c r="I337" s="101"/>
      <c r="J337" s="101"/>
      <c r="K337" s="101"/>
      <c r="L337" s="101"/>
      <c r="M337" s="101"/>
      <c r="N337" s="101"/>
      <c r="O337" s="101"/>
      <c r="P337" s="101"/>
      <c r="Q337" s="101"/>
      <c r="R337" s="101"/>
      <c r="S337" s="101"/>
      <c r="T337" s="101"/>
      <c r="U337" s="101"/>
      <c r="V337" s="101"/>
      <c r="W337" s="101"/>
      <c r="X337" s="101"/>
      <c r="Y337" s="101"/>
      <c r="Z337" s="101"/>
      <c r="AA337" s="101"/>
      <c r="AB337" s="101"/>
      <c r="AC337" s="101"/>
      <c r="AD337" s="101"/>
      <c r="AE337" s="101"/>
      <c r="AF337" s="101"/>
      <c r="AG337" s="101"/>
      <c r="AH337" s="101"/>
      <c r="AI337" s="101"/>
      <c r="AJ337" s="101"/>
      <c r="AK337" s="101"/>
      <c r="AL337" s="101"/>
      <c r="AM337" s="101"/>
      <c r="AN337" s="101"/>
      <c r="AO337" s="101"/>
      <c r="AP337" s="101"/>
      <c r="AQ337" s="101"/>
    </row>
    <row r="338" spans="1:43" customFormat="1" ht="16">
      <c r="A338" s="101"/>
      <c r="B338" s="101"/>
      <c r="C338" s="101"/>
      <c r="D338" s="101"/>
      <c r="E338" s="101"/>
      <c r="F338" s="101"/>
      <c r="G338" s="101"/>
      <c r="H338" s="101"/>
      <c r="I338" s="101"/>
      <c r="J338" s="101"/>
      <c r="K338" s="101"/>
      <c r="L338" s="101"/>
      <c r="M338" s="101"/>
      <c r="N338" s="101"/>
      <c r="O338" s="101"/>
      <c r="P338" s="101"/>
      <c r="Q338" s="101"/>
      <c r="R338" s="101"/>
      <c r="S338" s="101"/>
      <c r="T338" s="101"/>
      <c r="U338" s="101"/>
      <c r="V338" s="101"/>
      <c r="W338" s="101"/>
      <c r="X338" s="101"/>
      <c r="Y338" s="101"/>
      <c r="Z338" s="101"/>
      <c r="AA338" s="101"/>
      <c r="AB338" s="101"/>
      <c r="AC338" s="101"/>
      <c r="AD338" s="101"/>
      <c r="AE338" s="101"/>
      <c r="AF338" s="101"/>
      <c r="AG338" s="101"/>
      <c r="AH338" s="101"/>
      <c r="AI338" s="101"/>
      <c r="AJ338" s="101"/>
      <c r="AK338" s="101"/>
      <c r="AL338" s="101"/>
      <c r="AM338" s="101"/>
      <c r="AN338" s="101"/>
      <c r="AO338" s="101"/>
      <c r="AP338" s="101"/>
      <c r="AQ338" s="101"/>
    </row>
    <row r="339" spans="1:43" s="24" customFormat="1"/>
    <row r="340" spans="1:43" customFormat="1" ht="16">
      <c r="B340" s="101"/>
      <c r="C340" s="101"/>
      <c r="D340" s="101"/>
      <c r="E340" s="101"/>
      <c r="F340" s="101"/>
      <c r="G340" s="101"/>
      <c r="H340" s="101"/>
      <c r="I340" s="101"/>
      <c r="J340" s="101"/>
      <c r="K340" s="101"/>
      <c r="L340" s="101"/>
      <c r="M340" s="101"/>
      <c r="N340" s="101"/>
      <c r="O340" s="101"/>
      <c r="P340" s="101"/>
      <c r="Q340" s="101"/>
      <c r="R340" s="101"/>
      <c r="S340" s="101"/>
      <c r="T340" s="101"/>
      <c r="U340" s="101"/>
      <c r="V340" s="101"/>
      <c r="W340" s="101"/>
      <c r="X340" s="101"/>
      <c r="Y340" s="101"/>
      <c r="Z340" s="101"/>
    </row>
    <row r="341" spans="1:43" customFormat="1" ht="16">
      <c r="B341" s="101"/>
      <c r="C341" s="101"/>
      <c r="D341" s="101"/>
      <c r="E341" s="101"/>
      <c r="F341" s="101"/>
      <c r="G341" s="101"/>
      <c r="H341" s="101"/>
      <c r="I341" s="101"/>
      <c r="J341" s="101"/>
      <c r="K341" s="101"/>
      <c r="L341" s="101"/>
      <c r="M341" s="101"/>
      <c r="N341" s="101"/>
      <c r="O341" s="101"/>
      <c r="P341" s="101"/>
      <c r="Q341" s="101"/>
      <c r="R341" s="101"/>
      <c r="S341" s="101"/>
      <c r="T341" s="101"/>
      <c r="U341" s="101"/>
      <c r="V341" s="101"/>
      <c r="W341" s="101"/>
      <c r="X341" s="101"/>
      <c r="Y341" s="101"/>
      <c r="Z341" s="101"/>
    </row>
    <row r="342" spans="1:43" customFormat="1" ht="16">
      <c r="B342" s="101"/>
      <c r="C342" s="101"/>
      <c r="D342" s="101"/>
      <c r="E342" s="101"/>
      <c r="F342" s="101"/>
      <c r="G342" s="101"/>
      <c r="H342" s="101"/>
      <c r="I342" s="101"/>
      <c r="J342" s="101"/>
      <c r="K342" s="101"/>
      <c r="L342" s="101"/>
      <c r="M342" s="101"/>
      <c r="N342" s="101"/>
      <c r="O342" s="101"/>
      <c r="P342" s="101"/>
      <c r="Q342" s="101"/>
      <c r="R342" s="101"/>
      <c r="S342" s="101"/>
      <c r="T342" s="101"/>
      <c r="U342" s="101"/>
      <c r="V342" s="101"/>
      <c r="W342" s="101"/>
      <c r="X342" s="101"/>
      <c r="Y342" s="101"/>
      <c r="Z342" s="101"/>
    </row>
    <row r="343" spans="1:43" customFormat="1" ht="16">
      <c r="B343" s="101"/>
      <c r="C343" s="101"/>
      <c r="D343" s="101"/>
      <c r="E343" s="101"/>
      <c r="F343" s="101"/>
      <c r="G343" s="101"/>
      <c r="H343" s="101"/>
      <c r="I343" s="101"/>
      <c r="J343" s="101"/>
      <c r="K343" s="101"/>
      <c r="L343" s="101"/>
      <c r="M343" s="101"/>
      <c r="N343" s="101"/>
      <c r="O343" s="101"/>
      <c r="P343" s="101"/>
      <c r="Q343" s="101"/>
      <c r="R343" s="101"/>
      <c r="S343" s="101"/>
      <c r="T343" s="101"/>
      <c r="U343" s="101"/>
      <c r="V343" s="101"/>
      <c r="W343" s="101"/>
      <c r="X343" s="101"/>
      <c r="Y343" s="101"/>
      <c r="Z343" s="101"/>
    </row>
    <row r="344" spans="1:43" customFormat="1" ht="16">
      <c r="B344" s="101"/>
      <c r="C344" s="101"/>
      <c r="D344" s="101"/>
      <c r="E344" s="101"/>
      <c r="F344" s="101"/>
      <c r="G344" s="101"/>
      <c r="H344" s="101"/>
      <c r="I344" s="101"/>
      <c r="J344" s="101"/>
      <c r="K344" s="101"/>
      <c r="L344" s="101"/>
      <c r="M344" s="101"/>
      <c r="N344" s="101"/>
      <c r="O344" s="101"/>
      <c r="P344" s="101"/>
      <c r="Q344" s="101"/>
      <c r="R344" s="101"/>
      <c r="S344" s="101"/>
      <c r="T344" s="101"/>
      <c r="U344" s="101"/>
      <c r="V344" s="101"/>
      <c r="W344" s="101"/>
      <c r="X344" s="101"/>
      <c r="Y344" s="101"/>
      <c r="Z344" s="101"/>
    </row>
    <row r="345" spans="1:43" customFormat="1" ht="16">
      <c r="B345" s="101"/>
      <c r="C345" s="101"/>
      <c r="D345" s="101"/>
      <c r="E345" s="101"/>
      <c r="F345" s="101"/>
      <c r="G345" s="101"/>
      <c r="H345" s="101"/>
      <c r="I345" s="101"/>
      <c r="J345" s="101"/>
      <c r="K345" s="101"/>
      <c r="L345" s="101"/>
      <c r="M345" s="101"/>
      <c r="N345" s="101"/>
      <c r="O345" s="101"/>
      <c r="P345" s="101"/>
      <c r="Q345" s="101"/>
      <c r="R345" s="101"/>
      <c r="S345" s="101"/>
      <c r="T345" s="101"/>
      <c r="U345" s="101"/>
      <c r="V345" s="101"/>
      <c r="W345" s="101"/>
      <c r="X345" s="101"/>
      <c r="Y345" s="101"/>
      <c r="Z345" s="101"/>
    </row>
    <row r="346" spans="1:43" customFormat="1" ht="16">
      <c r="B346" s="101"/>
      <c r="C346" s="101"/>
      <c r="D346" s="101"/>
      <c r="E346" s="101"/>
      <c r="F346" s="101"/>
      <c r="G346" s="101"/>
      <c r="H346" s="101"/>
      <c r="I346" s="101"/>
      <c r="J346" s="101"/>
      <c r="K346" s="101"/>
      <c r="L346" s="101"/>
      <c r="M346" s="101"/>
      <c r="N346" s="101"/>
      <c r="O346" s="101"/>
      <c r="P346" s="101"/>
      <c r="Q346" s="101"/>
      <c r="R346" s="101"/>
      <c r="S346" s="101"/>
      <c r="T346" s="101"/>
      <c r="U346" s="101"/>
      <c r="V346" s="101"/>
      <c r="W346" s="101"/>
      <c r="X346" s="101"/>
      <c r="Y346" s="101"/>
      <c r="Z346" s="101"/>
    </row>
    <row r="347" spans="1:43" customFormat="1" ht="16">
      <c r="B347" s="101"/>
      <c r="C347" s="101"/>
      <c r="D347" s="101"/>
      <c r="E347" s="101"/>
      <c r="F347" s="101"/>
      <c r="G347" s="101"/>
      <c r="H347" s="101"/>
      <c r="I347" s="101"/>
      <c r="J347" s="101"/>
      <c r="K347" s="101"/>
      <c r="L347" s="101"/>
      <c r="M347" s="101"/>
      <c r="N347" s="101"/>
      <c r="O347" s="101"/>
      <c r="P347" s="101"/>
      <c r="Q347" s="101"/>
      <c r="R347" s="101"/>
      <c r="S347" s="101"/>
      <c r="T347" s="101"/>
      <c r="U347" s="101"/>
      <c r="V347" s="101"/>
      <c r="W347" s="101"/>
      <c r="X347" s="101"/>
      <c r="Y347" s="101"/>
      <c r="Z347" s="101"/>
    </row>
    <row r="348" spans="1:43" customFormat="1" ht="16">
      <c r="B348" s="101"/>
      <c r="C348" s="101"/>
      <c r="D348" s="101"/>
      <c r="E348" s="101"/>
      <c r="F348" s="101"/>
      <c r="G348" s="101"/>
      <c r="H348" s="101"/>
      <c r="I348" s="101"/>
      <c r="J348" s="101"/>
      <c r="K348" s="101"/>
      <c r="L348" s="101"/>
      <c r="M348" s="101"/>
      <c r="N348" s="101"/>
      <c r="O348" s="101"/>
      <c r="P348" s="101"/>
      <c r="Q348" s="101"/>
      <c r="R348" s="101"/>
      <c r="S348" s="101"/>
      <c r="T348" s="101"/>
      <c r="U348" s="101"/>
      <c r="V348" s="101"/>
      <c r="W348" s="101"/>
      <c r="X348" s="101"/>
      <c r="Y348" s="101"/>
      <c r="Z348" s="101"/>
    </row>
    <row r="349" spans="1:43" customFormat="1" ht="16">
      <c r="B349" s="101"/>
      <c r="C349" s="101"/>
      <c r="D349" s="101"/>
      <c r="E349" s="101"/>
      <c r="F349" s="101"/>
      <c r="G349" s="101"/>
      <c r="H349" s="101"/>
      <c r="I349" s="101"/>
      <c r="J349" s="101"/>
      <c r="K349" s="101"/>
      <c r="L349" s="101"/>
      <c r="M349" s="101"/>
      <c r="N349" s="101"/>
      <c r="O349" s="101"/>
      <c r="P349" s="101"/>
      <c r="Q349" s="101"/>
      <c r="R349" s="101"/>
      <c r="S349" s="101"/>
      <c r="T349" s="101"/>
      <c r="U349" s="101"/>
      <c r="V349" s="101"/>
      <c r="W349" s="101"/>
      <c r="X349" s="101"/>
      <c r="Y349" s="101"/>
      <c r="Z349" s="101"/>
    </row>
    <row r="350" spans="1:43" customFormat="1" ht="16">
      <c r="B350" s="101"/>
      <c r="C350" s="101"/>
      <c r="D350" s="101"/>
      <c r="E350" s="101"/>
      <c r="F350" s="101"/>
      <c r="G350" s="101"/>
      <c r="H350" s="101"/>
      <c r="I350" s="101"/>
      <c r="J350" s="101"/>
      <c r="K350" s="101"/>
      <c r="L350" s="101"/>
      <c r="M350" s="101"/>
      <c r="N350" s="101"/>
      <c r="O350" s="101"/>
      <c r="P350" s="101"/>
      <c r="Q350" s="101"/>
      <c r="R350" s="101"/>
      <c r="S350" s="101"/>
      <c r="T350" s="101"/>
      <c r="U350" s="101"/>
      <c r="V350" s="101"/>
      <c r="W350" s="101"/>
      <c r="X350" s="101"/>
      <c r="Y350" s="101"/>
      <c r="Z350" s="101"/>
    </row>
    <row r="351" spans="1:43" customFormat="1" ht="16">
      <c r="B351" s="101"/>
      <c r="C351" s="101"/>
      <c r="D351" s="101"/>
      <c r="E351" s="101"/>
      <c r="F351" s="101"/>
      <c r="G351" s="101"/>
      <c r="H351" s="101"/>
      <c r="I351" s="101"/>
      <c r="J351" s="101"/>
      <c r="K351" s="101"/>
      <c r="L351" s="101"/>
      <c r="M351" s="101"/>
      <c r="N351" s="101"/>
      <c r="O351" s="101"/>
      <c r="P351" s="101"/>
      <c r="Q351" s="101"/>
      <c r="R351" s="101"/>
      <c r="S351" s="101"/>
      <c r="T351" s="101"/>
      <c r="U351" s="101"/>
      <c r="V351" s="101"/>
      <c r="W351" s="101"/>
      <c r="X351" s="101"/>
      <c r="Y351" s="101"/>
      <c r="Z351" s="101"/>
    </row>
    <row r="352" spans="1:43" customFormat="1" ht="16">
      <c r="B352" s="101"/>
      <c r="C352" s="101"/>
      <c r="D352" s="101"/>
      <c r="E352" s="101"/>
      <c r="F352" s="101"/>
      <c r="G352" s="101"/>
      <c r="H352" s="101"/>
      <c r="I352" s="101"/>
      <c r="J352" s="101"/>
      <c r="K352" s="101"/>
      <c r="L352" s="101"/>
      <c r="M352" s="101"/>
      <c r="N352" s="101"/>
      <c r="O352" s="101"/>
      <c r="P352" s="101"/>
      <c r="Q352" s="101"/>
      <c r="R352" s="101"/>
      <c r="S352" s="101"/>
      <c r="T352" s="101"/>
      <c r="U352" s="101"/>
      <c r="V352" s="101"/>
      <c r="W352" s="101"/>
      <c r="X352" s="101"/>
      <c r="Y352" s="101"/>
      <c r="Z352" s="101"/>
    </row>
    <row r="353" spans="2:26" customFormat="1" ht="16">
      <c r="B353" s="101"/>
      <c r="C353" s="101"/>
      <c r="D353" s="101"/>
      <c r="E353" s="101"/>
      <c r="F353" s="101"/>
      <c r="G353" s="101"/>
      <c r="H353" s="101"/>
      <c r="I353" s="101"/>
      <c r="J353" s="101"/>
      <c r="K353" s="101"/>
      <c r="L353" s="101"/>
      <c r="M353" s="101"/>
      <c r="N353" s="101"/>
      <c r="O353" s="101"/>
      <c r="P353" s="101"/>
      <c r="Q353" s="101"/>
      <c r="R353" s="101"/>
      <c r="S353" s="101"/>
      <c r="T353" s="101"/>
      <c r="U353" s="101"/>
      <c r="V353" s="101"/>
      <c r="W353" s="101"/>
      <c r="X353" s="101"/>
      <c r="Y353" s="101"/>
      <c r="Z353" s="101"/>
    </row>
    <row r="354" spans="2:26" customFormat="1" ht="16">
      <c r="B354" s="101"/>
      <c r="C354" s="101"/>
      <c r="D354" s="101"/>
      <c r="E354" s="101"/>
      <c r="F354" s="101"/>
      <c r="G354" s="101"/>
      <c r="H354" s="101"/>
      <c r="I354" s="101"/>
      <c r="J354" s="101"/>
      <c r="K354" s="101"/>
      <c r="L354" s="101"/>
      <c r="M354" s="101"/>
      <c r="N354" s="101"/>
      <c r="O354" s="101"/>
      <c r="P354" s="101"/>
      <c r="Q354" s="101"/>
      <c r="R354" s="101"/>
      <c r="S354" s="101"/>
      <c r="T354" s="101"/>
      <c r="U354" s="101"/>
      <c r="V354" s="101"/>
      <c r="W354" s="101"/>
      <c r="X354" s="101"/>
      <c r="Y354" s="101"/>
      <c r="Z354" s="101"/>
    </row>
    <row r="355" spans="2:26" customFormat="1" ht="16">
      <c r="B355" s="101"/>
      <c r="C355" s="101"/>
      <c r="D355" s="101"/>
      <c r="E355" s="101"/>
      <c r="F355" s="101"/>
      <c r="G355" s="101"/>
      <c r="H355" s="101"/>
      <c r="I355" s="101"/>
      <c r="J355" s="101"/>
      <c r="K355" s="101"/>
      <c r="L355" s="101"/>
      <c r="M355" s="101"/>
      <c r="N355" s="101"/>
      <c r="O355" s="101"/>
      <c r="P355" s="101"/>
      <c r="Q355" s="101"/>
      <c r="R355" s="101"/>
      <c r="S355" s="101"/>
      <c r="T355" s="101"/>
      <c r="U355" s="101"/>
      <c r="V355" s="101"/>
      <c r="W355" s="101"/>
      <c r="X355" s="101"/>
      <c r="Y355" s="101"/>
      <c r="Z355" s="101"/>
    </row>
    <row r="356" spans="2:26" customFormat="1" ht="16">
      <c r="B356" s="101"/>
      <c r="C356" s="101"/>
      <c r="D356" s="101"/>
      <c r="E356" s="101"/>
      <c r="F356" s="101"/>
      <c r="G356" s="101"/>
      <c r="H356" s="101"/>
      <c r="I356" s="101"/>
      <c r="J356" s="101"/>
      <c r="K356" s="101"/>
      <c r="L356" s="101"/>
      <c r="M356" s="101"/>
      <c r="N356" s="101"/>
      <c r="O356" s="101"/>
      <c r="P356" s="101"/>
      <c r="Q356" s="101"/>
      <c r="R356" s="101"/>
      <c r="S356" s="101"/>
      <c r="T356" s="101"/>
      <c r="U356" s="101"/>
      <c r="V356" s="101"/>
      <c r="W356" s="101"/>
      <c r="X356" s="101"/>
      <c r="Y356" s="101"/>
      <c r="Z356" s="101"/>
    </row>
    <row r="357" spans="2:26" customFormat="1" ht="16">
      <c r="B357" s="101"/>
      <c r="C357" s="101"/>
      <c r="D357" s="101"/>
      <c r="E357" s="101"/>
      <c r="F357" s="101"/>
      <c r="G357" s="101"/>
      <c r="H357" s="101"/>
      <c r="I357" s="101"/>
      <c r="J357" s="101"/>
      <c r="K357" s="101"/>
      <c r="L357" s="101"/>
      <c r="M357" s="101"/>
      <c r="N357" s="101"/>
      <c r="O357" s="101"/>
      <c r="P357" s="101"/>
      <c r="Q357" s="101"/>
      <c r="R357" s="101"/>
      <c r="S357" s="101"/>
      <c r="T357" s="101"/>
      <c r="U357" s="101"/>
      <c r="V357" s="101"/>
      <c r="W357" s="101"/>
      <c r="X357" s="101"/>
      <c r="Y357" s="101"/>
      <c r="Z357" s="101"/>
    </row>
    <row r="358" spans="2:26" customFormat="1" ht="16">
      <c r="B358" s="101"/>
      <c r="C358" s="101"/>
      <c r="D358" s="101"/>
      <c r="E358" s="101"/>
      <c r="F358" s="101"/>
      <c r="G358" s="101"/>
      <c r="H358" s="101"/>
      <c r="I358" s="101"/>
      <c r="J358" s="101"/>
      <c r="K358" s="101"/>
      <c r="L358" s="101"/>
      <c r="M358" s="101"/>
      <c r="N358" s="101"/>
      <c r="O358" s="101"/>
      <c r="P358" s="101"/>
      <c r="Q358" s="101"/>
      <c r="R358" s="101"/>
      <c r="S358" s="101"/>
      <c r="T358" s="101"/>
      <c r="U358" s="101"/>
      <c r="V358" s="101"/>
      <c r="W358" s="101"/>
      <c r="X358" s="101"/>
      <c r="Y358" s="101"/>
      <c r="Z358" s="101"/>
    </row>
    <row r="359" spans="2:26" customFormat="1" ht="16">
      <c r="B359" s="101"/>
      <c r="C359" s="101"/>
      <c r="D359" s="101"/>
      <c r="E359" s="101"/>
      <c r="F359" s="101"/>
      <c r="G359" s="101"/>
      <c r="H359" s="101"/>
      <c r="I359" s="101"/>
      <c r="J359" s="101"/>
      <c r="K359" s="101"/>
      <c r="L359" s="101"/>
      <c r="M359" s="101"/>
      <c r="N359" s="101"/>
      <c r="O359" s="101"/>
      <c r="P359" s="101"/>
      <c r="Q359" s="101"/>
      <c r="R359" s="101"/>
      <c r="S359" s="101"/>
      <c r="T359" s="101"/>
      <c r="U359" s="101"/>
      <c r="V359" s="101"/>
      <c r="W359" s="101"/>
      <c r="X359" s="101"/>
      <c r="Y359" s="101"/>
      <c r="Z359" s="101"/>
    </row>
    <row r="360" spans="2:26" customFormat="1" ht="16">
      <c r="B360" s="101"/>
      <c r="C360" s="101"/>
      <c r="D360" s="101"/>
      <c r="E360" s="101"/>
      <c r="F360" s="101"/>
      <c r="G360" s="101"/>
      <c r="H360" s="101"/>
      <c r="I360" s="101"/>
      <c r="J360" s="101"/>
      <c r="K360" s="101"/>
      <c r="L360" s="101"/>
      <c r="M360" s="101"/>
      <c r="N360" s="101"/>
      <c r="O360" s="101"/>
      <c r="P360" s="101"/>
      <c r="Q360" s="101"/>
      <c r="R360" s="101"/>
      <c r="S360" s="101"/>
      <c r="T360" s="101"/>
      <c r="U360" s="101"/>
      <c r="V360" s="101"/>
      <c r="W360" s="101"/>
      <c r="X360" s="101"/>
      <c r="Y360" s="101"/>
      <c r="Z360" s="101"/>
    </row>
    <row r="361" spans="2:26" customFormat="1" ht="16">
      <c r="B361" s="101"/>
      <c r="C361" s="101"/>
      <c r="D361" s="101"/>
      <c r="E361" s="101"/>
      <c r="F361" s="101"/>
      <c r="G361" s="101"/>
      <c r="H361" s="101"/>
      <c r="I361" s="101"/>
      <c r="J361" s="101"/>
      <c r="K361" s="101"/>
      <c r="L361" s="101"/>
      <c r="M361" s="101"/>
      <c r="N361" s="101"/>
      <c r="O361" s="101"/>
      <c r="P361" s="101"/>
      <c r="Q361" s="101"/>
      <c r="R361" s="101"/>
      <c r="S361" s="101"/>
      <c r="T361" s="101"/>
      <c r="U361" s="101"/>
      <c r="V361" s="101"/>
      <c r="W361" s="101"/>
      <c r="X361" s="101"/>
      <c r="Y361" s="101"/>
      <c r="Z361" s="101"/>
    </row>
    <row r="362" spans="2:26" customFormat="1" ht="16">
      <c r="B362" s="101"/>
      <c r="C362" s="101"/>
      <c r="D362" s="101"/>
      <c r="E362" s="101"/>
      <c r="F362" s="101"/>
      <c r="G362" s="101"/>
      <c r="H362" s="101"/>
      <c r="I362" s="101"/>
      <c r="J362" s="101"/>
      <c r="K362" s="101"/>
      <c r="L362" s="101"/>
      <c r="M362" s="101"/>
      <c r="N362" s="101"/>
      <c r="O362" s="101"/>
      <c r="P362" s="101"/>
      <c r="Q362" s="101"/>
      <c r="R362" s="101"/>
      <c r="S362" s="101"/>
      <c r="T362" s="101"/>
      <c r="U362" s="101"/>
      <c r="V362" s="101"/>
      <c r="W362" s="101"/>
      <c r="X362" s="101"/>
      <c r="Y362" s="101"/>
      <c r="Z362" s="101"/>
    </row>
    <row r="363" spans="2:26" customFormat="1" ht="16">
      <c r="B363" s="101"/>
      <c r="C363" s="101"/>
      <c r="D363" s="101"/>
      <c r="E363" s="101"/>
      <c r="F363" s="101"/>
      <c r="G363" s="101"/>
      <c r="H363" s="101"/>
      <c r="I363" s="101"/>
      <c r="J363" s="101"/>
      <c r="K363" s="101"/>
      <c r="L363" s="101"/>
      <c r="M363" s="101"/>
      <c r="N363" s="101"/>
      <c r="O363" s="101"/>
      <c r="P363" s="101"/>
      <c r="Q363" s="101"/>
      <c r="R363" s="101"/>
      <c r="S363" s="101"/>
      <c r="T363" s="101"/>
      <c r="U363" s="101"/>
      <c r="V363" s="101"/>
      <c r="W363" s="101"/>
      <c r="X363" s="101"/>
      <c r="Y363" s="101"/>
      <c r="Z363" s="101"/>
    </row>
    <row r="364" spans="2:26" customFormat="1" ht="16">
      <c r="B364" s="101"/>
      <c r="C364" s="101"/>
      <c r="D364" s="101"/>
      <c r="E364" s="101"/>
      <c r="F364" s="101"/>
      <c r="G364" s="101"/>
      <c r="H364" s="101"/>
      <c r="I364" s="101"/>
      <c r="J364" s="101"/>
      <c r="K364" s="101"/>
      <c r="L364" s="101"/>
      <c r="M364" s="101"/>
      <c r="N364" s="101"/>
      <c r="O364" s="101"/>
      <c r="P364" s="101"/>
      <c r="Q364" s="101"/>
      <c r="R364" s="101"/>
      <c r="S364" s="101"/>
      <c r="T364" s="101"/>
      <c r="U364" s="101"/>
      <c r="V364" s="101"/>
      <c r="W364" s="101"/>
      <c r="X364" s="101"/>
      <c r="Y364" s="101"/>
      <c r="Z364" s="101"/>
    </row>
    <row r="365" spans="2:26" customFormat="1" ht="16">
      <c r="B365" s="101"/>
      <c r="C365" s="101"/>
      <c r="D365" s="101"/>
      <c r="E365" s="101"/>
      <c r="F365" s="101"/>
      <c r="G365" s="101"/>
      <c r="H365" s="101"/>
      <c r="I365" s="101"/>
      <c r="J365" s="101"/>
      <c r="K365" s="101"/>
      <c r="L365" s="101"/>
      <c r="M365" s="101"/>
      <c r="N365" s="101"/>
      <c r="O365" s="101"/>
      <c r="P365" s="101"/>
      <c r="Q365" s="101"/>
      <c r="R365" s="101"/>
      <c r="S365" s="101"/>
      <c r="T365" s="101"/>
      <c r="U365" s="101"/>
      <c r="V365" s="101"/>
      <c r="W365" s="101"/>
      <c r="X365" s="101"/>
      <c r="Y365" s="101"/>
      <c r="Z365" s="101"/>
    </row>
    <row r="366" spans="2:26" customFormat="1" ht="16">
      <c r="B366" s="101"/>
      <c r="C366" s="101"/>
      <c r="D366" s="101"/>
      <c r="E366" s="101"/>
      <c r="F366" s="101"/>
      <c r="G366" s="101"/>
      <c r="H366" s="101"/>
      <c r="I366" s="101"/>
      <c r="J366" s="101"/>
      <c r="K366" s="101"/>
      <c r="L366" s="101"/>
      <c r="M366" s="101"/>
      <c r="N366" s="101"/>
      <c r="O366" s="101"/>
      <c r="P366" s="101"/>
      <c r="Q366" s="101"/>
      <c r="R366" s="101"/>
      <c r="S366" s="101"/>
      <c r="T366" s="101"/>
      <c r="U366" s="101"/>
      <c r="V366" s="101"/>
      <c r="W366" s="101"/>
      <c r="X366" s="101"/>
      <c r="Y366" s="101"/>
      <c r="Z366" s="101"/>
    </row>
    <row r="367" spans="2:26" customFormat="1" ht="16">
      <c r="B367" s="101"/>
      <c r="C367" s="101"/>
      <c r="D367" s="101"/>
      <c r="E367" s="101"/>
      <c r="F367" s="101"/>
      <c r="G367" s="101"/>
      <c r="H367" s="101"/>
      <c r="I367" s="101"/>
      <c r="J367" s="101"/>
      <c r="K367" s="101"/>
      <c r="L367" s="101"/>
      <c r="M367" s="101"/>
      <c r="N367" s="101"/>
      <c r="O367" s="101"/>
      <c r="P367" s="101"/>
      <c r="Q367" s="101"/>
      <c r="R367" s="101"/>
      <c r="S367" s="101"/>
      <c r="T367" s="101"/>
      <c r="U367" s="101"/>
      <c r="V367" s="101"/>
      <c r="W367" s="101"/>
      <c r="X367" s="101"/>
      <c r="Y367" s="101"/>
      <c r="Z367" s="101"/>
    </row>
    <row r="368" spans="2:26" customFormat="1" ht="16">
      <c r="B368" s="101"/>
      <c r="C368" s="101"/>
      <c r="D368" s="101"/>
      <c r="E368" s="101"/>
      <c r="F368" s="101"/>
      <c r="G368" s="101"/>
      <c r="H368" s="101"/>
      <c r="I368" s="101"/>
      <c r="J368" s="101"/>
      <c r="K368" s="101"/>
      <c r="L368" s="101"/>
      <c r="M368" s="101"/>
      <c r="N368" s="101"/>
      <c r="O368" s="101"/>
      <c r="P368" s="101"/>
      <c r="Q368" s="101"/>
      <c r="R368" s="101"/>
      <c r="S368" s="101"/>
      <c r="T368" s="101"/>
      <c r="U368" s="101"/>
      <c r="V368" s="101"/>
      <c r="W368" s="101"/>
      <c r="X368" s="101"/>
      <c r="Y368" s="101"/>
      <c r="Z368" s="101"/>
    </row>
    <row r="369" spans="2:26" customFormat="1" ht="16">
      <c r="B369" s="101"/>
      <c r="C369" s="101"/>
      <c r="D369" s="101"/>
      <c r="E369" s="101"/>
      <c r="F369" s="101"/>
      <c r="G369" s="101"/>
      <c r="H369" s="101"/>
      <c r="I369" s="101"/>
      <c r="J369" s="101"/>
      <c r="K369" s="101"/>
      <c r="L369" s="101"/>
      <c r="M369" s="101"/>
      <c r="N369" s="101"/>
      <c r="O369" s="101"/>
      <c r="P369" s="101"/>
      <c r="Q369" s="101"/>
      <c r="R369" s="101"/>
      <c r="S369" s="101"/>
      <c r="T369" s="101"/>
      <c r="U369" s="101"/>
      <c r="V369" s="101"/>
      <c r="W369" s="101"/>
      <c r="X369" s="101"/>
      <c r="Y369" s="101"/>
      <c r="Z369" s="101"/>
    </row>
    <row r="370" spans="2:26" customFormat="1" ht="16">
      <c r="B370" s="101"/>
      <c r="C370" s="101"/>
      <c r="D370" s="101"/>
      <c r="E370" s="101"/>
      <c r="F370" s="101"/>
      <c r="G370" s="101"/>
      <c r="H370" s="101"/>
      <c r="I370" s="101"/>
      <c r="J370" s="101"/>
      <c r="K370" s="101"/>
      <c r="L370" s="101"/>
      <c r="M370" s="101"/>
      <c r="N370" s="101"/>
      <c r="O370" s="101"/>
      <c r="P370" s="101"/>
      <c r="Q370" s="101"/>
      <c r="R370" s="101"/>
      <c r="S370" s="101"/>
      <c r="T370" s="101"/>
      <c r="U370" s="101"/>
      <c r="V370" s="101"/>
      <c r="W370" s="101"/>
      <c r="X370" s="101"/>
      <c r="Y370" s="101"/>
      <c r="Z370" s="101"/>
    </row>
    <row r="371" spans="2:26" customFormat="1" ht="16">
      <c r="B371" s="101"/>
      <c r="C371" s="101"/>
      <c r="D371" s="101"/>
      <c r="E371" s="101"/>
      <c r="F371" s="101"/>
      <c r="G371" s="101"/>
      <c r="H371" s="101"/>
      <c r="I371" s="101"/>
      <c r="J371" s="101"/>
      <c r="K371" s="101"/>
      <c r="L371" s="101"/>
      <c r="M371" s="101"/>
      <c r="N371" s="101"/>
      <c r="O371" s="101"/>
      <c r="P371" s="101"/>
      <c r="Q371" s="101"/>
      <c r="R371" s="101"/>
      <c r="S371" s="101"/>
      <c r="T371" s="101"/>
      <c r="U371" s="101"/>
      <c r="V371" s="101"/>
      <c r="W371" s="101"/>
      <c r="X371" s="101"/>
      <c r="Y371" s="101"/>
      <c r="Z371" s="101"/>
    </row>
    <row r="372" spans="2:26" customFormat="1" ht="16">
      <c r="B372" s="101"/>
      <c r="C372" s="101"/>
      <c r="D372" s="101"/>
      <c r="E372" s="101"/>
      <c r="F372" s="101"/>
      <c r="G372" s="101"/>
      <c r="H372" s="101"/>
      <c r="I372" s="101"/>
      <c r="J372" s="101"/>
      <c r="K372" s="101"/>
      <c r="L372" s="101"/>
      <c r="M372" s="101"/>
      <c r="N372" s="101"/>
      <c r="O372" s="101"/>
      <c r="P372" s="101"/>
      <c r="Q372" s="101"/>
      <c r="R372" s="101"/>
      <c r="S372" s="101"/>
      <c r="T372" s="101"/>
      <c r="U372" s="101"/>
      <c r="V372" s="101"/>
      <c r="W372" s="101"/>
      <c r="X372" s="101"/>
      <c r="Y372" s="101"/>
      <c r="Z372" s="101"/>
    </row>
    <row r="373" spans="2:26" customFormat="1" ht="16">
      <c r="B373" s="101"/>
      <c r="C373" s="101"/>
      <c r="D373" s="101"/>
      <c r="E373" s="101"/>
      <c r="F373" s="101"/>
      <c r="G373" s="101"/>
      <c r="H373" s="101"/>
      <c r="I373" s="101"/>
      <c r="J373" s="101"/>
      <c r="K373" s="101"/>
      <c r="L373" s="101"/>
      <c r="M373" s="101"/>
      <c r="N373" s="101"/>
      <c r="O373" s="101"/>
      <c r="P373" s="101"/>
      <c r="Q373" s="101"/>
      <c r="R373" s="101"/>
      <c r="S373" s="101"/>
      <c r="T373" s="101"/>
      <c r="U373" s="101"/>
      <c r="V373" s="101"/>
      <c r="W373" s="101"/>
      <c r="X373" s="101"/>
      <c r="Y373" s="101"/>
      <c r="Z373" s="101"/>
    </row>
    <row r="374" spans="2:26" customFormat="1" ht="16">
      <c r="B374" s="101"/>
      <c r="C374" s="101"/>
      <c r="D374" s="101"/>
      <c r="E374" s="101"/>
      <c r="F374" s="101"/>
      <c r="G374" s="101"/>
      <c r="H374" s="101"/>
      <c r="I374" s="101"/>
      <c r="J374" s="101"/>
      <c r="K374" s="101"/>
      <c r="L374" s="101"/>
      <c r="M374" s="101"/>
      <c r="N374" s="101"/>
      <c r="O374" s="101"/>
      <c r="P374" s="101"/>
      <c r="Q374" s="101"/>
      <c r="R374" s="101"/>
      <c r="S374" s="101"/>
      <c r="T374" s="101"/>
      <c r="U374" s="101"/>
      <c r="V374" s="101"/>
      <c r="W374" s="101"/>
      <c r="X374" s="101"/>
      <c r="Y374" s="101"/>
      <c r="Z374" s="101"/>
    </row>
    <row r="375" spans="2:26" customFormat="1" ht="16">
      <c r="B375" s="101"/>
      <c r="C375" s="101"/>
      <c r="D375" s="101"/>
      <c r="E375" s="101"/>
      <c r="F375" s="101"/>
      <c r="G375" s="101"/>
      <c r="H375" s="101"/>
      <c r="I375" s="101"/>
      <c r="J375" s="101"/>
      <c r="K375" s="101"/>
      <c r="L375" s="101"/>
      <c r="M375" s="101"/>
      <c r="N375" s="101"/>
      <c r="O375" s="101"/>
      <c r="P375" s="101"/>
      <c r="Q375" s="101"/>
      <c r="R375" s="101"/>
      <c r="S375" s="101"/>
      <c r="T375" s="101"/>
      <c r="U375" s="101"/>
      <c r="V375" s="101"/>
      <c r="W375" s="101"/>
      <c r="X375" s="101"/>
      <c r="Y375" s="101"/>
      <c r="Z375" s="101"/>
    </row>
    <row r="376" spans="2:26" customFormat="1" ht="16">
      <c r="B376" s="101"/>
      <c r="C376" s="101"/>
      <c r="D376" s="101"/>
      <c r="E376" s="101"/>
      <c r="F376" s="101"/>
      <c r="G376" s="101"/>
      <c r="H376" s="101"/>
      <c r="I376" s="101"/>
      <c r="J376" s="101"/>
      <c r="K376" s="101"/>
      <c r="L376" s="101"/>
      <c r="M376" s="101"/>
      <c r="N376" s="101"/>
      <c r="O376" s="101"/>
      <c r="P376" s="101"/>
      <c r="Q376" s="101"/>
      <c r="R376" s="101"/>
      <c r="S376" s="101"/>
      <c r="T376" s="101"/>
      <c r="U376" s="101"/>
      <c r="V376" s="101"/>
      <c r="W376" s="101"/>
      <c r="X376" s="101"/>
      <c r="Y376" s="101"/>
      <c r="Z376" s="101"/>
    </row>
    <row r="377" spans="2:26" customFormat="1" ht="16">
      <c r="B377" s="101"/>
      <c r="C377" s="101"/>
      <c r="D377" s="101"/>
      <c r="E377" s="101"/>
      <c r="F377" s="101"/>
      <c r="G377" s="101"/>
      <c r="H377" s="101"/>
      <c r="I377" s="101"/>
      <c r="J377" s="101"/>
      <c r="K377" s="101"/>
      <c r="L377" s="101"/>
      <c r="M377" s="101"/>
      <c r="N377" s="101"/>
      <c r="O377" s="101"/>
      <c r="P377" s="101"/>
      <c r="Q377" s="101"/>
      <c r="R377" s="101"/>
      <c r="S377" s="101"/>
      <c r="T377" s="101"/>
      <c r="U377" s="101"/>
      <c r="V377" s="101"/>
      <c r="W377" s="101"/>
      <c r="X377" s="101"/>
      <c r="Y377" s="101"/>
      <c r="Z377" s="101"/>
    </row>
    <row r="378" spans="2:26" customFormat="1" ht="16">
      <c r="B378" s="101"/>
      <c r="C378" s="101"/>
      <c r="D378" s="101"/>
      <c r="E378" s="101"/>
      <c r="F378" s="101"/>
      <c r="G378" s="101"/>
      <c r="H378" s="101"/>
      <c r="I378" s="101"/>
      <c r="J378" s="101"/>
      <c r="K378" s="101"/>
      <c r="L378" s="101"/>
      <c r="M378" s="101"/>
      <c r="N378" s="101"/>
      <c r="O378" s="101"/>
      <c r="P378" s="101"/>
      <c r="Q378" s="101"/>
      <c r="R378" s="101"/>
      <c r="S378" s="101"/>
      <c r="T378" s="101"/>
      <c r="U378" s="101"/>
      <c r="V378" s="101"/>
      <c r="W378" s="101"/>
      <c r="X378" s="101"/>
      <c r="Y378" s="101"/>
      <c r="Z378" s="101"/>
    </row>
    <row r="379" spans="2:26" customFormat="1" ht="16">
      <c r="B379" s="101"/>
      <c r="C379" s="101"/>
      <c r="D379" s="101"/>
      <c r="E379" s="101"/>
      <c r="F379" s="101"/>
      <c r="G379" s="101"/>
      <c r="H379" s="101"/>
      <c r="I379" s="101"/>
      <c r="J379" s="101"/>
      <c r="K379" s="101"/>
      <c r="L379" s="101"/>
      <c r="M379" s="101"/>
      <c r="N379" s="101"/>
      <c r="O379" s="101"/>
      <c r="P379" s="101"/>
      <c r="Q379" s="101"/>
      <c r="R379" s="101"/>
      <c r="S379" s="101"/>
      <c r="T379" s="101"/>
      <c r="U379" s="101"/>
      <c r="V379" s="101"/>
      <c r="W379" s="101"/>
      <c r="X379" s="101"/>
      <c r="Y379" s="101"/>
      <c r="Z379" s="101"/>
    </row>
    <row r="380" spans="2:26" customFormat="1" ht="16">
      <c r="B380" s="101"/>
      <c r="C380" s="101"/>
      <c r="D380" s="101"/>
      <c r="E380" s="101"/>
      <c r="F380" s="101"/>
      <c r="G380" s="101"/>
      <c r="H380" s="101"/>
      <c r="I380" s="101"/>
      <c r="J380" s="101"/>
      <c r="K380" s="101"/>
      <c r="L380" s="101"/>
      <c r="M380" s="101"/>
      <c r="N380" s="101"/>
      <c r="O380" s="101"/>
      <c r="P380" s="101"/>
      <c r="Q380" s="101"/>
      <c r="R380" s="101"/>
      <c r="S380" s="101"/>
      <c r="T380" s="101"/>
      <c r="U380" s="101"/>
      <c r="V380" s="101"/>
      <c r="W380" s="101"/>
      <c r="X380" s="101"/>
      <c r="Y380" s="101"/>
      <c r="Z380" s="101"/>
    </row>
    <row r="381" spans="2:26" customFormat="1" ht="16">
      <c r="B381" s="101"/>
      <c r="C381" s="101"/>
      <c r="D381" s="101"/>
      <c r="E381" s="101"/>
      <c r="F381" s="101"/>
      <c r="G381" s="101"/>
      <c r="H381" s="101"/>
      <c r="I381" s="101"/>
      <c r="J381" s="101"/>
      <c r="K381" s="101"/>
      <c r="L381" s="101"/>
      <c r="M381" s="101"/>
      <c r="N381" s="101"/>
      <c r="O381" s="101"/>
      <c r="P381" s="101"/>
      <c r="Q381" s="101"/>
      <c r="R381" s="101"/>
      <c r="S381" s="101"/>
      <c r="T381" s="101"/>
      <c r="U381" s="101"/>
      <c r="V381" s="101"/>
      <c r="W381" s="101"/>
      <c r="X381" s="101"/>
      <c r="Y381" s="101"/>
      <c r="Z381" s="101"/>
    </row>
    <row r="382" spans="2:26" customFormat="1" ht="16">
      <c r="B382" s="101"/>
      <c r="C382" s="101"/>
      <c r="D382" s="101"/>
      <c r="E382" s="101"/>
      <c r="F382" s="101"/>
      <c r="G382" s="101"/>
      <c r="H382" s="101"/>
      <c r="I382" s="101"/>
      <c r="J382" s="101"/>
      <c r="K382" s="101"/>
      <c r="L382" s="101"/>
      <c r="M382" s="101"/>
      <c r="N382" s="101"/>
      <c r="O382" s="101"/>
      <c r="P382" s="101"/>
      <c r="Q382" s="101"/>
      <c r="R382" s="101"/>
      <c r="S382" s="101"/>
      <c r="T382" s="101"/>
      <c r="U382" s="101"/>
      <c r="V382" s="101"/>
      <c r="W382" s="101"/>
      <c r="X382" s="101"/>
      <c r="Y382" s="101"/>
      <c r="Z382" s="101"/>
    </row>
    <row r="383" spans="2:26" customFormat="1" ht="16">
      <c r="B383" s="101"/>
      <c r="C383" s="101"/>
      <c r="D383" s="101"/>
      <c r="E383" s="101"/>
      <c r="F383" s="101"/>
      <c r="G383" s="101"/>
      <c r="H383" s="101"/>
      <c r="I383" s="101"/>
      <c r="J383" s="101"/>
      <c r="K383" s="101"/>
      <c r="L383" s="101"/>
      <c r="M383" s="101"/>
      <c r="N383" s="101"/>
      <c r="O383" s="101"/>
      <c r="P383" s="101"/>
      <c r="Q383" s="101"/>
      <c r="R383" s="101"/>
      <c r="S383" s="101"/>
      <c r="T383" s="101"/>
      <c r="U383" s="101"/>
      <c r="V383" s="101"/>
      <c r="W383" s="101"/>
      <c r="X383" s="101"/>
      <c r="Y383" s="101"/>
      <c r="Z383" s="101"/>
    </row>
    <row r="384" spans="2:26" customFormat="1" ht="16">
      <c r="B384" s="101"/>
      <c r="C384" s="101"/>
      <c r="D384" s="101"/>
      <c r="E384" s="101"/>
      <c r="F384" s="101"/>
      <c r="G384" s="101"/>
      <c r="H384" s="101"/>
      <c r="I384" s="101"/>
      <c r="J384" s="101"/>
      <c r="K384" s="101"/>
      <c r="L384" s="101"/>
      <c r="M384" s="101"/>
      <c r="N384" s="101"/>
      <c r="O384" s="101"/>
      <c r="P384" s="101"/>
      <c r="Q384" s="101"/>
      <c r="R384" s="101"/>
      <c r="S384" s="101"/>
      <c r="T384" s="101"/>
      <c r="U384" s="101"/>
      <c r="V384" s="101"/>
      <c r="W384" s="101"/>
      <c r="X384" s="101"/>
      <c r="Y384" s="101"/>
      <c r="Z384" s="101"/>
    </row>
    <row r="385" spans="2:26" customFormat="1" ht="16">
      <c r="B385" s="101"/>
      <c r="C385" s="101"/>
      <c r="D385" s="101"/>
      <c r="E385" s="101"/>
      <c r="F385" s="101"/>
      <c r="G385" s="101"/>
      <c r="H385" s="101"/>
      <c r="I385" s="101"/>
      <c r="J385" s="101"/>
      <c r="K385" s="101"/>
      <c r="L385" s="101"/>
      <c r="M385" s="101"/>
      <c r="N385" s="101"/>
      <c r="O385" s="101"/>
      <c r="P385" s="101"/>
      <c r="Q385" s="101"/>
      <c r="R385" s="101"/>
      <c r="S385" s="101"/>
      <c r="T385" s="101"/>
      <c r="U385" s="101"/>
      <c r="V385" s="101"/>
      <c r="W385" s="101"/>
      <c r="X385" s="101"/>
      <c r="Y385" s="101"/>
      <c r="Z385" s="101"/>
    </row>
    <row r="386" spans="2:26" customFormat="1" ht="16">
      <c r="B386" s="101"/>
      <c r="C386" s="101"/>
      <c r="D386" s="101"/>
      <c r="E386" s="101"/>
      <c r="F386" s="101"/>
      <c r="G386" s="101"/>
      <c r="H386" s="101"/>
      <c r="I386" s="101"/>
      <c r="J386" s="101"/>
      <c r="K386" s="101"/>
      <c r="L386" s="101"/>
      <c r="M386" s="101"/>
      <c r="N386" s="101"/>
      <c r="O386" s="101"/>
      <c r="P386" s="101"/>
      <c r="Q386" s="101"/>
      <c r="R386" s="101"/>
      <c r="S386" s="101"/>
      <c r="T386" s="101"/>
      <c r="U386" s="101"/>
      <c r="V386" s="101"/>
      <c r="W386" s="101"/>
      <c r="X386" s="101"/>
      <c r="Y386" s="101"/>
      <c r="Z386" s="101"/>
    </row>
    <row r="387" spans="2:26" customFormat="1" ht="16">
      <c r="B387" s="101"/>
      <c r="C387" s="101"/>
      <c r="D387" s="101"/>
      <c r="E387" s="101"/>
      <c r="F387" s="101"/>
      <c r="G387" s="101"/>
      <c r="H387" s="101"/>
      <c r="I387" s="101"/>
      <c r="J387" s="101"/>
      <c r="K387" s="101"/>
      <c r="L387" s="101"/>
      <c r="M387" s="101"/>
      <c r="N387" s="101"/>
      <c r="O387" s="101"/>
      <c r="P387" s="101"/>
      <c r="Q387" s="101"/>
      <c r="R387" s="101"/>
      <c r="S387" s="101"/>
      <c r="T387" s="101"/>
      <c r="U387" s="101"/>
      <c r="V387" s="101"/>
      <c r="W387" s="101"/>
      <c r="X387" s="101"/>
      <c r="Y387" s="101"/>
      <c r="Z387" s="101"/>
    </row>
    <row r="388" spans="2:26" customFormat="1" ht="16">
      <c r="B388" s="101"/>
      <c r="C388" s="101"/>
      <c r="D388" s="101"/>
      <c r="E388" s="101"/>
      <c r="F388" s="101"/>
      <c r="G388" s="101"/>
      <c r="H388" s="101"/>
      <c r="I388" s="101"/>
      <c r="J388" s="101"/>
      <c r="K388" s="101"/>
      <c r="L388" s="101"/>
      <c r="M388" s="101"/>
      <c r="N388" s="101"/>
      <c r="O388" s="101"/>
      <c r="P388" s="101"/>
      <c r="Q388" s="101"/>
      <c r="R388" s="101"/>
      <c r="S388" s="101"/>
      <c r="T388" s="101"/>
      <c r="U388" s="101"/>
      <c r="V388" s="101"/>
      <c r="W388" s="101"/>
      <c r="X388" s="101"/>
      <c r="Y388" s="101"/>
      <c r="Z388" s="101"/>
    </row>
    <row r="389" spans="2:26" customFormat="1" ht="16">
      <c r="B389" s="101"/>
      <c r="C389" s="101"/>
      <c r="D389" s="101"/>
      <c r="E389" s="101"/>
      <c r="F389" s="101"/>
      <c r="G389" s="101"/>
      <c r="H389" s="101"/>
      <c r="I389" s="101"/>
      <c r="J389" s="101"/>
      <c r="K389" s="101"/>
      <c r="L389" s="101"/>
      <c r="M389" s="101"/>
      <c r="N389" s="101"/>
      <c r="O389" s="101"/>
      <c r="P389" s="101"/>
      <c r="Q389" s="101"/>
      <c r="R389" s="101"/>
      <c r="S389" s="101"/>
      <c r="T389" s="101"/>
      <c r="U389" s="101"/>
      <c r="V389" s="101"/>
      <c r="W389" s="101"/>
      <c r="X389" s="101"/>
      <c r="Y389" s="101"/>
      <c r="Z389" s="101"/>
    </row>
    <row r="390" spans="2:26" customFormat="1" ht="16">
      <c r="B390" s="101"/>
      <c r="C390" s="101"/>
      <c r="D390" s="101"/>
      <c r="E390" s="101"/>
      <c r="F390" s="101"/>
      <c r="G390" s="101"/>
      <c r="H390" s="101"/>
      <c r="I390" s="101"/>
      <c r="J390" s="101"/>
      <c r="K390" s="101"/>
      <c r="L390" s="101"/>
      <c r="M390" s="101"/>
      <c r="N390" s="101"/>
      <c r="O390" s="101"/>
      <c r="P390" s="101"/>
      <c r="Q390" s="101"/>
      <c r="R390" s="101"/>
      <c r="S390" s="101"/>
      <c r="T390" s="101"/>
      <c r="U390" s="101"/>
      <c r="V390" s="101"/>
      <c r="W390" s="101"/>
      <c r="X390" s="101"/>
      <c r="Y390" s="101"/>
      <c r="Z390" s="101"/>
    </row>
    <row r="391" spans="2:26" customFormat="1" ht="16">
      <c r="B391" s="101"/>
      <c r="C391" s="101"/>
      <c r="D391" s="101"/>
      <c r="E391" s="101"/>
      <c r="F391" s="101"/>
      <c r="G391" s="101"/>
      <c r="H391" s="101"/>
      <c r="I391" s="101"/>
      <c r="J391" s="101"/>
      <c r="K391" s="101"/>
      <c r="L391" s="101"/>
      <c r="M391" s="101"/>
      <c r="N391" s="101"/>
      <c r="O391" s="101"/>
      <c r="P391" s="101"/>
      <c r="Q391" s="101"/>
      <c r="R391" s="101"/>
      <c r="S391" s="101"/>
      <c r="T391" s="101"/>
      <c r="U391" s="101"/>
      <c r="V391" s="101"/>
      <c r="W391" s="101"/>
      <c r="X391" s="101"/>
      <c r="Y391" s="101"/>
      <c r="Z391" s="101"/>
    </row>
    <row r="392" spans="2:26" customFormat="1" ht="16">
      <c r="B392" s="101"/>
      <c r="C392" s="101"/>
      <c r="D392" s="101"/>
      <c r="E392" s="101"/>
      <c r="F392" s="101"/>
      <c r="G392" s="101"/>
      <c r="H392" s="101"/>
      <c r="I392" s="101"/>
      <c r="J392" s="101"/>
      <c r="K392" s="101"/>
      <c r="L392" s="101"/>
      <c r="M392" s="101"/>
      <c r="N392" s="101"/>
      <c r="O392" s="101"/>
      <c r="P392" s="101"/>
      <c r="Q392" s="101"/>
      <c r="R392" s="101"/>
      <c r="S392" s="101"/>
      <c r="T392" s="101"/>
      <c r="U392" s="101"/>
      <c r="V392" s="101"/>
      <c r="W392" s="101"/>
      <c r="X392" s="101"/>
      <c r="Y392" s="101"/>
      <c r="Z392" s="101"/>
    </row>
    <row r="393" spans="2:26" customFormat="1" ht="16">
      <c r="B393" s="101"/>
      <c r="C393" s="101"/>
      <c r="D393" s="101"/>
      <c r="E393" s="101"/>
      <c r="F393" s="101"/>
      <c r="G393" s="101"/>
      <c r="H393" s="101"/>
      <c r="I393" s="101"/>
      <c r="J393" s="101"/>
      <c r="K393" s="101"/>
      <c r="L393" s="101"/>
      <c r="M393" s="101"/>
      <c r="N393" s="101"/>
      <c r="O393" s="101"/>
      <c r="P393" s="101"/>
      <c r="Q393" s="101"/>
      <c r="R393" s="101"/>
      <c r="S393" s="101"/>
      <c r="T393" s="101"/>
      <c r="U393" s="101"/>
      <c r="V393" s="101"/>
      <c r="W393" s="101"/>
      <c r="X393" s="101"/>
      <c r="Y393" s="101"/>
      <c r="Z393" s="101"/>
    </row>
    <row r="394" spans="2:26" customFormat="1" ht="16">
      <c r="B394" s="101"/>
      <c r="C394" s="101"/>
      <c r="D394" s="101"/>
      <c r="E394" s="101"/>
      <c r="F394" s="101"/>
      <c r="G394" s="101"/>
      <c r="H394" s="101"/>
      <c r="I394" s="101"/>
      <c r="J394" s="101"/>
      <c r="K394" s="101"/>
      <c r="L394" s="101"/>
      <c r="M394" s="101"/>
      <c r="N394" s="101"/>
      <c r="O394" s="101"/>
      <c r="P394" s="101"/>
      <c r="Q394" s="101"/>
      <c r="R394" s="101"/>
      <c r="S394" s="101"/>
      <c r="T394" s="101"/>
      <c r="U394" s="101"/>
      <c r="V394" s="101"/>
      <c r="W394" s="101"/>
      <c r="X394" s="101"/>
      <c r="Y394" s="101"/>
      <c r="Z394" s="101"/>
    </row>
    <row r="395" spans="2:26" customFormat="1" ht="16">
      <c r="B395" s="101"/>
      <c r="C395" s="101"/>
      <c r="D395" s="101"/>
      <c r="E395" s="101"/>
      <c r="F395" s="101"/>
      <c r="G395" s="101"/>
      <c r="H395" s="101"/>
      <c r="I395" s="101"/>
      <c r="J395" s="101"/>
      <c r="K395" s="101"/>
      <c r="L395" s="101"/>
      <c r="M395" s="101"/>
      <c r="N395" s="101"/>
      <c r="O395" s="101"/>
      <c r="P395" s="101"/>
      <c r="Q395" s="101"/>
      <c r="R395" s="101"/>
      <c r="S395" s="101"/>
      <c r="T395" s="101"/>
      <c r="U395" s="101"/>
      <c r="V395" s="101"/>
      <c r="W395" s="101"/>
      <c r="X395" s="101"/>
      <c r="Y395" s="101"/>
      <c r="Z395" s="101"/>
    </row>
    <row r="396" spans="2:26" customFormat="1" ht="16">
      <c r="B396" s="101"/>
      <c r="C396" s="101"/>
      <c r="D396" s="101"/>
      <c r="E396" s="101"/>
      <c r="F396" s="101"/>
      <c r="G396" s="101"/>
      <c r="H396" s="101"/>
      <c r="I396" s="101"/>
      <c r="J396" s="101"/>
      <c r="K396" s="101"/>
      <c r="L396" s="101"/>
      <c r="M396" s="101"/>
      <c r="N396" s="101"/>
      <c r="O396" s="101"/>
      <c r="P396" s="101"/>
      <c r="Q396" s="101"/>
      <c r="R396" s="101"/>
      <c r="S396" s="101"/>
      <c r="T396" s="101"/>
      <c r="U396" s="101"/>
      <c r="V396" s="101"/>
      <c r="W396" s="101"/>
      <c r="X396" s="101"/>
      <c r="Y396" s="101"/>
      <c r="Z396" s="101"/>
    </row>
    <row r="397" spans="2:26" customFormat="1" ht="16">
      <c r="B397" s="101"/>
      <c r="C397" s="101"/>
      <c r="D397" s="101"/>
      <c r="E397" s="101"/>
      <c r="F397" s="101"/>
      <c r="G397" s="101"/>
      <c r="H397" s="101"/>
      <c r="I397" s="101"/>
      <c r="J397" s="101"/>
      <c r="K397" s="101"/>
      <c r="L397" s="101"/>
      <c r="M397" s="101"/>
      <c r="N397" s="101"/>
      <c r="O397" s="101"/>
      <c r="P397" s="101"/>
      <c r="Q397" s="101"/>
      <c r="R397" s="101"/>
      <c r="S397" s="101"/>
      <c r="T397" s="101"/>
      <c r="U397" s="101"/>
      <c r="V397" s="101"/>
      <c r="W397" s="101"/>
      <c r="X397" s="101"/>
      <c r="Y397" s="101"/>
      <c r="Z397" s="101"/>
    </row>
    <row r="398" spans="2:26" customFormat="1" ht="17" thickBot="1">
      <c r="B398" s="101"/>
      <c r="C398" s="101"/>
      <c r="D398" s="101"/>
      <c r="E398" s="101"/>
      <c r="F398" s="101"/>
      <c r="G398" s="101"/>
      <c r="H398" s="101"/>
      <c r="I398" s="101"/>
      <c r="J398" s="101"/>
      <c r="K398" s="101"/>
      <c r="L398" s="101"/>
      <c r="M398" s="101"/>
      <c r="N398" s="101"/>
      <c r="O398" s="101"/>
      <c r="P398" s="101"/>
      <c r="Q398" s="101"/>
      <c r="R398" s="101"/>
      <c r="S398" s="101"/>
      <c r="T398" s="101"/>
      <c r="U398" s="101"/>
      <c r="V398" s="101"/>
      <c r="W398" s="101"/>
      <c r="X398" s="101"/>
      <c r="Y398" s="101"/>
      <c r="Z398" s="101"/>
    </row>
    <row r="399" spans="2:26" s="24" customFormat="1">
      <c r="B399" s="105"/>
      <c r="C399" s="105" t="s">
        <v>24</v>
      </c>
      <c r="D399" s="105" t="s">
        <v>51</v>
      </c>
      <c r="E399" s="105"/>
      <c r="F399" s="105" t="s">
        <v>31</v>
      </c>
      <c r="G399" s="105"/>
      <c r="H399" s="105"/>
      <c r="I399" s="105"/>
      <c r="J399" s="105"/>
      <c r="K399" s="105"/>
      <c r="L399" s="105"/>
      <c r="M399" s="105"/>
      <c r="N399" s="105"/>
      <c r="O399" s="105"/>
      <c r="P399" s="105"/>
      <c r="Q399" s="105"/>
      <c r="R399" s="105"/>
      <c r="S399" s="105"/>
      <c r="T399" s="105"/>
      <c r="U399" s="105"/>
    </row>
    <row r="400" spans="2:26" customFormat="1" ht="16">
      <c r="B400" s="102"/>
      <c r="C400" s="112"/>
      <c r="D400" s="112"/>
      <c r="E400" s="112"/>
      <c r="F400" s="112"/>
      <c r="G400" s="112"/>
      <c r="H400" s="112"/>
      <c r="I400" s="112"/>
      <c r="J400" s="112"/>
      <c r="K400" s="112"/>
      <c r="L400" s="112"/>
      <c r="M400" s="112"/>
      <c r="N400" s="112"/>
      <c r="O400" s="112"/>
      <c r="P400" s="112"/>
      <c r="Q400" s="112"/>
      <c r="R400" s="112"/>
      <c r="S400" s="112"/>
      <c r="T400" s="112"/>
      <c r="U400" s="112"/>
      <c r="V400" s="112"/>
      <c r="W400" s="112"/>
      <c r="X400" s="112"/>
      <c r="Y400" s="112"/>
    </row>
    <row r="401" spans="2:25" customFormat="1" ht="16">
      <c r="B401" s="102"/>
      <c r="C401" s="117" t="s">
        <v>59</v>
      </c>
      <c r="D401" s="112"/>
      <c r="E401" s="112"/>
      <c r="F401" s="112"/>
      <c r="G401" s="112"/>
      <c r="H401" s="112"/>
      <c r="I401" s="112"/>
      <c r="J401" s="112"/>
      <c r="K401" s="112"/>
      <c r="L401" s="112"/>
      <c r="M401" s="112"/>
      <c r="N401" s="112"/>
      <c r="O401" s="112"/>
      <c r="P401" s="112"/>
      <c r="Q401" s="112"/>
      <c r="R401" s="112"/>
      <c r="S401" s="112"/>
      <c r="T401" s="112"/>
      <c r="U401" s="112"/>
      <c r="V401" s="112"/>
      <c r="W401" s="112"/>
      <c r="X401" s="112"/>
      <c r="Y401" s="112"/>
    </row>
    <row r="402" spans="2:25" customFormat="1" ht="16">
      <c r="B402" s="102"/>
      <c r="C402" s="101"/>
      <c r="D402" s="112"/>
      <c r="E402" s="112"/>
      <c r="F402" s="112"/>
      <c r="G402" s="112"/>
      <c r="H402" s="112"/>
      <c r="I402" s="112"/>
      <c r="J402" s="112"/>
      <c r="K402" s="112"/>
      <c r="L402" s="112"/>
      <c r="M402" s="112"/>
      <c r="N402" s="112"/>
      <c r="O402" s="112"/>
      <c r="P402" s="112"/>
      <c r="Q402" s="112"/>
      <c r="R402" s="112"/>
      <c r="S402" s="112"/>
      <c r="T402" s="112"/>
      <c r="U402" s="112"/>
      <c r="V402" s="112"/>
      <c r="W402" s="112"/>
      <c r="X402" s="112"/>
      <c r="Y402" s="112"/>
    </row>
    <row r="403" spans="2:25" customFormat="1" ht="16">
      <c r="B403" s="102"/>
      <c r="C403" s="112"/>
      <c r="D403">
        <v>111</v>
      </c>
      <c r="E403" s="112"/>
      <c r="F403" s="112"/>
      <c r="G403" s="112"/>
      <c r="H403" s="112"/>
      <c r="I403" s="112"/>
      <c r="J403" s="112"/>
      <c r="K403" s="112"/>
      <c r="L403" s="112"/>
      <c r="M403" s="112"/>
      <c r="N403" s="112"/>
      <c r="O403" s="112"/>
      <c r="P403" s="112"/>
      <c r="Q403" s="112"/>
      <c r="R403" s="112"/>
      <c r="S403" s="112"/>
      <c r="T403" s="112"/>
      <c r="U403" s="112"/>
      <c r="V403" s="112"/>
      <c r="W403" s="112"/>
      <c r="X403" s="112"/>
      <c r="Y403" s="112"/>
    </row>
    <row r="404" spans="2:25" customFormat="1" ht="16">
      <c r="B404" s="102"/>
      <c r="C404" s="112"/>
      <c r="D404" s="112"/>
      <c r="E404" s="112"/>
      <c r="F404" s="112"/>
      <c r="G404" s="112"/>
      <c r="H404" s="112"/>
      <c r="I404" s="112"/>
      <c r="J404" s="112"/>
      <c r="K404" s="112"/>
      <c r="L404" s="112"/>
      <c r="M404" s="112"/>
      <c r="N404" s="112"/>
      <c r="O404" s="112"/>
      <c r="P404" s="112"/>
      <c r="Q404" s="112"/>
      <c r="R404" s="112"/>
      <c r="S404" s="112"/>
      <c r="T404" s="112"/>
      <c r="U404" s="112"/>
      <c r="V404" s="112"/>
      <c r="W404" s="112"/>
      <c r="X404" s="112"/>
      <c r="Y404" s="112"/>
    </row>
    <row r="405" spans="2:25" customFormat="1" ht="16">
      <c r="B405" s="102"/>
      <c r="C405" s="112"/>
      <c r="D405" s="112"/>
      <c r="F405" s="112"/>
      <c r="G405" s="113"/>
      <c r="H405" s="114"/>
      <c r="I405" s="112"/>
      <c r="J405" s="112"/>
      <c r="K405" s="112"/>
      <c r="L405" s="112"/>
      <c r="M405" s="112"/>
      <c r="N405" s="112"/>
      <c r="O405" s="112"/>
      <c r="P405" s="112"/>
      <c r="Q405" s="112"/>
      <c r="R405" s="112"/>
      <c r="S405" s="112"/>
      <c r="T405" s="112"/>
      <c r="U405" s="112"/>
      <c r="V405" s="112"/>
      <c r="W405" s="112"/>
      <c r="X405" s="112"/>
      <c r="Y405" s="112"/>
    </row>
    <row r="406" spans="2:25" customFormat="1" ht="16">
      <c r="B406" s="102"/>
      <c r="C406" s="112"/>
      <c r="D406" s="112"/>
      <c r="F406" s="112"/>
      <c r="G406" s="112"/>
      <c r="H406" s="114"/>
      <c r="I406" s="112"/>
      <c r="J406" s="112"/>
      <c r="K406" s="112"/>
      <c r="L406" s="112"/>
      <c r="M406" s="112"/>
      <c r="N406" s="112"/>
      <c r="O406" s="112"/>
      <c r="P406" s="112"/>
      <c r="Q406" s="112"/>
      <c r="R406" s="112"/>
      <c r="S406" s="112"/>
      <c r="T406" s="112"/>
      <c r="U406" s="112"/>
      <c r="V406" s="112"/>
      <c r="W406" s="112"/>
      <c r="X406" s="112"/>
      <c r="Y406" s="112"/>
    </row>
    <row r="407" spans="2:25" customFormat="1" ht="16">
      <c r="B407" s="102"/>
      <c r="C407" s="112"/>
      <c r="D407" s="112"/>
      <c r="F407" s="112"/>
      <c r="H407" s="114"/>
      <c r="I407" s="112"/>
      <c r="J407" s="112"/>
      <c r="K407" s="112"/>
      <c r="L407" s="112"/>
      <c r="M407" s="112"/>
      <c r="N407" s="112"/>
      <c r="O407" s="112"/>
      <c r="P407" s="112"/>
      <c r="Q407" s="112"/>
      <c r="R407" s="112"/>
      <c r="S407" s="112"/>
      <c r="T407" s="112"/>
      <c r="U407" s="112"/>
      <c r="V407" s="112"/>
      <c r="W407" s="112"/>
      <c r="X407" s="112"/>
      <c r="Y407" s="112"/>
    </row>
    <row r="408" spans="2:25" customFormat="1" ht="16">
      <c r="B408" s="102"/>
      <c r="C408" s="112"/>
      <c r="D408" s="112"/>
      <c r="F408" s="112"/>
      <c r="G408" s="112"/>
      <c r="H408" s="114"/>
      <c r="I408" s="112"/>
      <c r="J408" s="112"/>
      <c r="K408" s="112"/>
      <c r="L408" s="112"/>
      <c r="M408" s="112"/>
      <c r="N408" s="112"/>
      <c r="O408" s="112"/>
      <c r="P408" s="112"/>
      <c r="Q408" s="112"/>
      <c r="R408" s="112"/>
      <c r="S408" s="112"/>
      <c r="T408" s="112"/>
      <c r="U408" s="112"/>
      <c r="V408" s="112"/>
      <c r="W408" s="112"/>
      <c r="X408" s="112"/>
      <c r="Y408" s="112"/>
    </row>
    <row r="409" spans="2:25" customFormat="1" ht="16">
      <c r="B409" s="102"/>
      <c r="C409" s="112"/>
      <c r="D409" s="112"/>
      <c r="E409" s="112"/>
      <c r="F409" s="112"/>
      <c r="G409" s="112"/>
      <c r="H409" s="112"/>
      <c r="I409" s="112"/>
      <c r="J409" s="112"/>
      <c r="K409" s="112"/>
      <c r="L409" s="112"/>
      <c r="M409" s="112"/>
      <c r="N409" s="112"/>
      <c r="O409" s="112"/>
      <c r="P409" s="112"/>
      <c r="Q409" s="112"/>
      <c r="R409" s="112"/>
      <c r="S409" s="112"/>
      <c r="T409" s="112"/>
      <c r="U409" s="112"/>
      <c r="V409" s="112"/>
      <c r="W409" s="112"/>
      <c r="X409" s="112"/>
      <c r="Y409" s="112"/>
    </row>
    <row r="410" spans="2:25" customFormat="1" ht="16">
      <c r="B410" s="102"/>
      <c r="C410" s="112"/>
      <c r="D410" s="112"/>
      <c r="E410" s="112"/>
      <c r="F410" s="112"/>
      <c r="G410" s="112"/>
      <c r="H410" s="112"/>
      <c r="I410" s="112"/>
      <c r="J410" s="112"/>
      <c r="K410" s="112"/>
      <c r="L410" s="112"/>
      <c r="M410" s="112"/>
      <c r="N410" s="112"/>
      <c r="O410" s="112"/>
      <c r="P410" s="112"/>
      <c r="Q410" s="112"/>
      <c r="R410" s="112"/>
      <c r="S410" s="112"/>
      <c r="T410" s="112"/>
      <c r="U410" s="112"/>
      <c r="V410" s="112"/>
      <c r="W410" s="112"/>
      <c r="X410" s="112"/>
      <c r="Y410" s="112"/>
    </row>
    <row r="411" spans="2:25" customFormat="1" ht="16">
      <c r="B411" s="102"/>
      <c r="C411" s="112"/>
      <c r="D411" s="112"/>
      <c r="E411" s="112"/>
      <c r="F411" s="112"/>
      <c r="G411" s="112"/>
      <c r="H411" s="112"/>
      <c r="I411" s="112"/>
      <c r="J411" s="112"/>
      <c r="K411" s="112"/>
      <c r="L411" s="112"/>
      <c r="M411" s="112"/>
      <c r="N411" s="112"/>
      <c r="O411" s="112"/>
      <c r="P411" s="112"/>
      <c r="Q411" s="112"/>
      <c r="R411" s="112"/>
      <c r="S411" s="112"/>
      <c r="T411" s="112"/>
      <c r="U411" s="112"/>
      <c r="V411" s="112"/>
      <c r="W411" s="112"/>
      <c r="X411" s="112"/>
      <c r="Y411" s="112"/>
    </row>
    <row r="412" spans="2:25" customFormat="1" ht="16">
      <c r="B412" s="102"/>
      <c r="C412" s="112"/>
      <c r="D412" s="112"/>
      <c r="E412" s="112"/>
      <c r="F412" s="112"/>
      <c r="G412" s="112"/>
      <c r="H412" s="112"/>
      <c r="I412" s="112"/>
      <c r="J412" s="112"/>
      <c r="K412" s="112"/>
      <c r="L412" s="112"/>
      <c r="M412" s="112"/>
      <c r="N412" s="112"/>
      <c r="O412" s="112"/>
      <c r="P412" s="112"/>
      <c r="Q412" s="112"/>
      <c r="R412" s="112"/>
      <c r="S412" s="112"/>
      <c r="T412" s="112"/>
      <c r="U412" s="112"/>
      <c r="V412" s="112"/>
      <c r="W412" s="112"/>
      <c r="X412" s="112"/>
      <c r="Y412" s="112"/>
    </row>
    <row r="413" spans="2:25" customFormat="1" ht="16">
      <c r="B413" s="102"/>
      <c r="C413" s="112"/>
      <c r="D413" s="112"/>
      <c r="E413" s="112"/>
      <c r="F413" s="112"/>
      <c r="G413" s="112"/>
      <c r="H413" s="112"/>
      <c r="I413" s="112"/>
      <c r="J413" s="112"/>
      <c r="K413" s="112"/>
      <c r="L413" s="112"/>
      <c r="M413" s="112"/>
      <c r="N413" s="112"/>
      <c r="O413" s="112"/>
      <c r="P413" s="112"/>
      <c r="Q413" s="112"/>
      <c r="R413" s="112"/>
      <c r="S413" s="112"/>
      <c r="T413" s="112"/>
      <c r="U413" s="112"/>
      <c r="V413" s="112"/>
      <c r="W413" s="112"/>
      <c r="X413" s="112"/>
      <c r="Y413" s="112"/>
    </row>
    <row r="414" spans="2:25" customFormat="1" ht="16">
      <c r="B414" s="102"/>
      <c r="C414" s="112"/>
      <c r="D414" s="112"/>
      <c r="E414" s="112"/>
      <c r="F414" s="112"/>
      <c r="G414" s="112"/>
      <c r="H414" s="112"/>
      <c r="I414" s="112"/>
      <c r="J414" s="112"/>
      <c r="K414" s="112"/>
      <c r="L414" s="112"/>
      <c r="M414" s="112"/>
      <c r="N414" s="112"/>
      <c r="O414" s="112"/>
      <c r="P414" s="112"/>
      <c r="Q414" s="112"/>
      <c r="R414" s="112"/>
      <c r="S414" s="112"/>
      <c r="T414" s="112"/>
      <c r="U414" s="112"/>
      <c r="V414" s="112"/>
      <c r="W414" s="112"/>
      <c r="X414" s="112"/>
      <c r="Y414" s="112"/>
    </row>
    <row r="415" spans="2:25" customFormat="1" ht="16">
      <c r="B415" s="102"/>
      <c r="C415" s="112"/>
      <c r="D415" s="112"/>
      <c r="E415" s="112"/>
      <c r="F415" s="112"/>
      <c r="G415" s="112"/>
      <c r="H415" s="112"/>
      <c r="I415" s="112"/>
      <c r="J415" s="112"/>
      <c r="K415" s="112"/>
      <c r="L415" s="112"/>
      <c r="M415" s="112"/>
      <c r="N415" s="112"/>
      <c r="O415" s="112"/>
      <c r="P415" s="112"/>
      <c r="Q415" s="112"/>
      <c r="R415" s="112"/>
      <c r="S415" s="112"/>
      <c r="T415" s="112"/>
      <c r="U415" s="112"/>
      <c r="V415" s="112"/>
      <c r="W415" s="112"/>
      <c r="X415" s="112"/>
      <c r="Y415" s="112"/>
    </row>
    <row r="416" spans="2:25" customFormat="1" ht="16">
      <c r="B416" s="102"/>
      <c r="C416" s="112"/>
      <c r="D416" s="112"/>
      <c r="E416" s="112"/>
      <c r="F416" s="112"/>
      <c r="G416" s="112"/>
      <c r="H416" s="112"/>
      <c r="I416" s="112"/>
      <c r="J416" s="112"/>
      <c r="K416" s="112"/>
      <c r="L416" s="112"/>
      <c r="M416" s="112"/>
      <c r="N416" s="112"/>
      <c r="O416" s="112"/>
      <c r="P416" s="112"/>
      <c r="Q416" s="112"/>
      <c r="R416" s="112"/>
      <c r="S416" s="112"/>
      <c r="T416" s="112"/>
      <c r="U416" s="112"/>
      <c r="V416" s="112"/>
      <c r="W416" s="112"/>
      <c r="X416" s="112"/>
      <c r="Y416" s="112"/>
    </row>
    <row r="417" spans="2:25" customFormat="1" ht="16">
      <c r="B417" s="102"/>
      <c r="C417" s="112"/>
      <c r="D417" s="112"/>
      <c r="E417" s="112"/>
      <c r="F417" s="112"/>
      <c r="G417" s="112"/>
      <c r="H417" s="112"/>
      <c r="I417" s="112"/>
      <c r="J417" s="112"/>
      <c r="K417" s="112"/>
      <c r="L417" s="112"/>
      <c r="M417" s="112"/>
      <c r="N417" s="112"/>
      <c r="O417" s="112"/>
      <c r="P417" s="112"/>
      <c r="Q417" s="112"/>
      <c r="R417" s="112"/>
      <c r="S417" s="112"/>
      <c r="T417" s="112"/>
      <c r="U417" s="112"/>
      <c r="V417" s="112"/>
      <c r="W417" s="112"/>
      <c r="X417" s="112"/>
      <c r="Y417" s="112"/>
    </row>
    <row r="418" spans="2:25" customFormat="1" ht="16">
      <c r="B418" s="102"/>
      <c r="C418" s="112"/>
      <c r="D418" s="112"/>
      <c r="E418" s="112"/>
      <c r="F418" s="112"/>
      <c r="G418" s="112"/>
      <c r="H418" s="112"/>
      <c r="I418" s="112"/>
      <c r="J418" s="112"/>
      <c r="K418" s="112"/>
      <c r="L418" s="112"/>
      <c r="M418" s="112"/>
      <c r="N418" s="112"/>
      <c r="O418" s="112"/>
      <c r="P418" s="112"/>
      <c r="Q418" s="112"/>
      <c r="R418" s="112"/>
      <c r="S418" s="112"/>
      <c r="T418" s="112"/>
      <c r="U418" s="112"/>
      <c r="V418" s="112"/>
      <c r="W418" s="112"/>
      <c r="X418" s="112"/>
      <c r="Y418" s="112"/>
    </row>
    <row r="419" spans="2:25" customFormat="1" ht="16">
      <c r="B419" s="102"/>
      <c r="C419" s="112"/>
      <c r="D419" s="112"/>
      <c r="E419" s="112"/>
      <c r="F419" s="112"/>
      <c r="G419" s="112"/>
      <c r="H419" s="112"/>
      <c r="I419" s="112"/>
      <c r="J419" s="112"/>
      <c r="K419" s="112"/>
      <c r="L419" s="112"/>
      <c r="M419" s="112"/>
      <c r="N419" s="112"/>
      <c r="O419" s="112"/>
      <c r="P419" s="112"/>
      <c r="Q419" s="112"/>
      <c r="R419" s="112"/>
      <c r="S419" s="112"/>
      <c r="T419" s="112"/>
      <c r="U419" s="112"/>
      <c r="V419" s="112"/>
      <c r="W419" s="112"/>
      <c r="X419" s="112"/>
      <c r="Y419" s="112"/>
    </row>
    <row r="420" spans="2:25" customFormat="1" ht="16">
      <c r="B420" s="102"/>
      <c r="C420" s="112"/>
      <c r="D420" s="112"/>
      <c r="E420" s="112"/>
      <c r="F420" s="112"/>
      <c r="G420" s="112"/>
      <c r="H420" s="112"/>
      <c r="I420" s="112"/>
      <c r="J420" s="112"/>
      <c r="K420" s="112"/>
      <c r="L420" s="112"/>
      <c r="M420" s="112"/>
      <c r="N420" s="112"/>
      <c r="O420" s="112"/>
      <c r="P420" s="112"/>
      <c r="Q420" s="112"/>
      <c r="R420" s="112"/>
      <c r="S420" s="112"/>
      <c r="T420" s="112"/>
      <c r="U420" s="112"/>
      <c r="V420" s="112"/>
      <c r="W420" s="112"/>
      <c r="X420" s="112"/>
      <c r="Y420" s="112"/>
    </row>
    <row r="421" spans="2:25" customFormat="1" ht="16">
      <c r="B421" s="102"/>
      <c r="C421" s="112"/>
      <c r="D421" s="112"/>
      <c r="E421" s="112"/>
      <c r="F421" s="112"/>
      <c r="G421" s="112"/>
      <c r="H421" s="112"/>
      <c r="I421" s="112"/>
      <c r="J421" s="112"/>
      <c r="K421" s="112"/>
      <c r="L421" s="112"/>
      <c r="M421" s="112"/>
      <c r="N421" s="112"/>
      <c r="O421" s="112"/>
      <c r="P421" s="112"/>
      <c r="Q421" s="112"/>
      <c r="R421" s="112"/>
      <c r="S421" s="112"/>
      <c r="T421" s="112"/>
      <c r="U421" s="112"/>
      <c r="V421" s="112"/>
      <c r="W421" s="112"/>
      <c r="X421" s="112"/>
      <c r="Y421" s="112"/>
    </row>
    <row r="422" spans="2:25" customFormat="1" ht="16">
      <c r="B422" s="102"/>
      <c r="C422" s="112"/>
      <c r="D422" s="112"/>
      <c r="E422" s="112"/>
      <c r="F422" s="112"/>
      <c r="G422" s="112"/>
      <c r="H422" s="112"/>
      <c r="I422" s="112"/>
      <c r="J422" s="112"/>
      <c r="K422" s="112"/>
      <c r="L422" s="112"/>
      <c r="M422" s="112"/>
      <c r="N422" s="112"/>
      <c r="O422" s="112"/>
      <c r="P422" s="112"/>
      <c r="Q422" s="112"/>
      <c r="R422" s="112"/>
      <c r="S422" s="112"/>
      <c r="T422" s="112"/>
      <c r="U422" s="112"/>
      <c r="V422" s="112"/>
      <c r="W422" s="112"/>
      <c r="X422" s="112"/>
      <c r="Y422" s="112"/>
    </row>
    <row r="423" spans="2:25" customFormat="1" ht="16">
      <c r="B423" s="102"/>
      <c r="C423" s="112"/>
      <c r="D423" s="112"/>
      <c r="E423" s="112"/>
      <c r="F423" s="112"/>
      <c r="G423" s="112"/>
      <c r="H423" s="112"/>
      <c r="I423" s="112"/>
      <c r="J423" s="112"/>
      <c r="K423" s="112"/>
      <c r="L423" s="112"/>
      <c r="M423" s="112"/>
      <c r="N423" s="112"/>
      <c r="O423" s="112"/>
      <c r="P423" s="112"/>
      <c r="Q423" s="112"/>
      <c r="R423" s="112"/>
      <c r="S423" s="112"/>
      <c r="T423" s="112"/>
      <c r="U423" s="112"/>
      <c r="V423" s="112"/>
      <c r="W423" s="112"/>
      <c r="X423" s="112"/>
      <c r="Y423" s="112"/>
    </row>
    <row r="424" spans="2:25" customFormat="1" ht="16">
      <c r="B424" s="102"/>
      <c r="C424" s="112"/>
      <c r="D424" s="112"/>
      <c r="E424" s="112"/>
      <c r="F424" s="112"/>
      <c r="G424" s="112"/>
      <c r="H424" s="112"/>
      <c r="I424" s="112"/>
      <c r="J424" s="112"/>
      <c r="K424" s="112"/>
      <c r="L424" s="112"/>
      <c r="M424" s="112"/>
      <c r="N424" s="112"/>
      <c r="O424" s="112"/>
      <c r="P424" s="112"/>
      <c r="Q424" s="112"/>
      <c r="R424" s="112"/>
      <c r="S424" s="112"/>
      <c r="T424" s="112"/>
      <c r="U424" s="112"/>
      <c r="V424" s="112"/>
      <c r="W424" s="112"/>
      <c r="X424" s="112"/>
      <c r="Y424" s="112"/>
    </row>
    <row r="425" spans="2:25" customFormat="1" ht="16">
      <c r="B425" s="102"/>
      <c r="C425" s="112"/>
      <c r="D425" s="112"/>
      <c r="E425" s="112"/>
      <c r="F425" s="112"/>
      <c r="G425" s="112"/>
      <c r="H425" s="112"/>
      <c r="I425" s="112"/>
      <c r="J425" s="112"/>
      <c r="K425" s="112"/>
      <c r="L425" s="112"/>
      <c r="M425" s="112"/>
      <c r="N425" s="112"/>
      <c r="O425" s="112"/>
      <c r="P425" s="112"/>
      <c r="Q425" s="112"/>
      <c r="R425" s="112"/>
      <c r="S425" s="112"/>
      <c r="T425" s="112"/>
      <c r="U425" s="112"/>
      <c r="V425" s="112"/>
      <c r="W425" s="112"/>
      <c r="X425" s="112"/>
      <c r="Y425" s="112"/>
    </row>
    <row r="426" spans="2:25" customFormat="1" ht="16">
      <c r="B426" s="102"/>
    </row>
    <row r="427" spans="2:25" customFormat="1" ht="16">
      <c r="B427" s="102"/>
    </row>
    <row r="428" spans="2:25" customFormat="1" ht="16">
      <c r="B428" s="102"/>
    </row>
    <row r="429" spans="2:25" customFormat="1" ht="16">
      <c r="B429" s="102"/>
    </row>
    <row r="430" spans="2:25" customFormat="1" ht="16">
      <c r="B430" s="102"/>
      <c r="D430">
        <v>111</v>
      </c>
    </row>
    <row r="431" spans="2:25" customFormat="1" ht="16">
      <c r="B431" s="102"/>
    </row>
    <row r="432" spans="2:25" customFormat="1" ht="16">
      <c r="B432" s="102"/>
    </row>
    <row r="433" spans="2:2" customFormat="1" ht="16">
      <c r="B433" s="102"/>
    </row>
    <row r="434" spans="2:2" customFormat="1" ht="16">
      <c r="B434" s="102"/>
    </row>
    <row r="435" spans="2:2" customFormat="1" ht="16">
      <c r="B435" s="102"/>
    </row>
    <row r="436" spans="2:2" customFormat="1" ht="16">
      <c r="B436" s="102"/>
    </row>
    <row r="437" spans="2:2" customFormat="1" ht="16">
      <c r="B437" s="102"/>
    </row>
    <row r="438" spans="2:2" customFormat="1" ht="16">
      <c r="B438" s="102"/>
    </row>
    <row r="439" spans="2:2" customFormat="1" ht="16">
      <c r="B439" s="102"/>
    </row>
    <row r="440" spans="2:2" customFormat="1" ht="16">
      <c r="B440" s="102"/>
    </row>
    <row r="441" spans="2:2" customFormat="1" ht="16">
      <c r="B441" s="102"/>
    </row>
    <row r="442" spans="2:2" customFormat="1" ht="16">
      <c r="B442" s="102"/>
    </row>
    <row r="443" spans="2:2" customFormat="1" ht="16">
      <c r="B443" s="102"/>
    </row>
    <row r="444" spans="2:2" customFormat="1" ht="16">
      <c r="B444" s="102"/>
    </row>
    <row r="445" spans="2:2" customFormat="1" ht="16">
      <c r="B445" s="102"/>
    </row>
    <row r="446" spans="2:2" customFormat="1" ht="16">
      <c r="B446" s="102"/>
    </row>
    <row r="447" spans="2:2" customFormat="1" ht="16">
      <c r="B447" s="102"/>
    </row>
    <row r="448" spans="2:2" customFormat="1" ht="16">
      <c r="B448" s="102"/>
    </row>
    <row r="449" spans="2:4" customFormat="1" ht="16">
      <c r="B449" s="102"/>
    </row>
    <row r="450" spans="2:4" customFormat="1" ht="16">
      <c r="B450" s="102"/>
    </row>
    <row r="451" spans="2:4" customFormat="1" ht="16">
      <c r="B451" s="102"/>
    </row>
    <row r="452" spans="2:4" customFormat="1" ht="16">
      <c r="B452" s="102"/>
    </row>
    <row r="453" spans="2:4" customFormat="1" ht="16">
      <c r="B453" s="102"/>
      <c r="D453">
        <v>112</v>
      </c>
    </row>
    <row r="454" spans="2:4" customFormat="1" ht="16">
      <c r="B454" s="102"/>
    </row>
    <row r="455" spans="2:4" customFormat="1" ht="16">
      <c r="B455" s="102"/>
    </row>
    <row r="456" spans="2:4" customFormat="1" ht="16">
      <c r="B456" s="102"/>
    </row>
    <row r="457" spans="2:4" customFormat="1" ht="16">
      <c r="B457" s="102"/>
    </row>
    <row r="458" spans="2:4" customFormat="1" ht="16">
      <c r="B458" s="102"/>
    </row>
    <row r="459" spans="2:4" customFormat="1" ht="16">
      <c r="B459" s="102"/>
    </row>
    <row r="460" spans="2:4" customFormat="1" ht="16">
      <c r="B460" s="102"/>
    </row>
    <row r="461" spans="2:4" customFormat="1" ht="16">
      <c r="B461" s="102"/>
    </row>
    <row r="462" spans="2:4" customFormat="1" ht="16">
      <c r="B462" s="102"/>
    </row>
    <row r="463" spans="2:4" customFormat="1" ht="16">
      <c r="B463" s="102"/>
    </row>
    <row r="464" spans="2:4" customFormat="1" ht="16">
      <c r="B464" s="102"/>
    </row>
    <row r="465" spans="2:4" customFormat="1" ht="16">
      <c r="B465" s="102"/>
    </row>
    <row r="466" spans="2:4" customFormat="1" ht="16">
      <c r="B466" s="102"/>
    </row>
    <row r="467" spans="2:4" customFormat="1" ht="16">
      <c r="B467" s="102"/>
    </row>
    <row r="468" spans="2:4" customFormat="1" ht="16">
      <c r="B468" s="102"/>
    </row>
    <row r="469" spans="2:4" customFormat="1" ht="16">
      <c r="B469" s="102"/>
    </row>
    <row r="470" spans="2:4" customFormat="1" ht="16">
      <c r="B470" s="102"/>
    </row>
    <row r="471" spans="2:4" customFormat="1" ht="16">
      <c r="B471" s="102"/>
    </row>
    <row r="472" spans="2:4" customFormat="1" ht="16">
      <c r="B472" s="102"/>
    </row>
    <row r="473" spans="2:4" customFormat="1" ht="16">
      <c r="B473" s="102"/>
    </row>
    <row r="474" spans="2:4" customFormat="1" ht="16">
      <c r="B474" s="102"/>
    </row>
    <row r="475" spans="2:4" customFormat="1" ht="16">
      <c r="B475" s="102"/>
    </row>
    <row r="476" spans="2:4" customFormat="1" ht="16">
      <c r="B476" s="102"/>
    </row>
    <row r="477" spans="2:4" customFormat="1" ht="16">
      <c r="B477" s="102"/>
      <c r="D477">
        <v>113</v>
      </c>
    </row>
    <row r="478" spans="2:4" customFormat="1" ht="16">
      <c r="B478" s="102"/>
    </row>
    <row r="479" spans="2:4" customFormat="1" ht="16">
      <c r="B479" s="102"/>
    </row>
    <row r="480" spans="2:4" customFormat="1" ht="16">
      <c r="B480" s="102"/>
    </row>
    <row r="481" spans="2:2" customFormat="1" ht="16">
      <c r="B481" s="102"/>
    </row>
    <row r="482" spans="2:2" customFormat="1" ht="16">
      <c r="B482" s="102"/>
    </row>
    <row r="483" spans="2:2" customFormat="1" ht="16">
      <c r="B483" s="102"/>
    </row>
    <row r="484" spans="2:2" customFormat="1" ht="16">
      <c r="B484" s="102"/>
    </row>
    <row r="485" spans="2:2" customFormat="1" ht="16">
      <c r="B485" s="102"/>
    </row>
    <row r="486" spans="2:2" customFormat="1" ht="16">
      <c r="B486" s="102"/>
    </row>
    <row r="487" spans="2:2" customFormat="1" ht="16">
      <c r="B487" s="102"/>
    </row>
    <row r="488" spans="2:2" customFormat="1" ht="16">
      <c r="B488" s="102"/>
    </row>
    <row r="489" spans="2:2" customFormat="1" ht="16">
      <c r="B489" s="102"/>
    </row>
    <row r="490" spans="2:2" customFormat="1" ht="16">
      <c r="B490" s="102"/>
    </row>
    <row r="491" spans="2:2" customFormat="1" ht="16">
      <c r="B491" s="102"/>
    </row>
    <row r="492" spans="2:2" customFormat="1" ht="16">
      <c r="B492" s="102"/>
    </row>
    <row r="493" spans="2:2" customFormat="1" ht="16">
      <c r="B493" s="102"/>
    </row>
    <row r="494" spans="2:2" customFormat="1" ht="16">
      <c r="B494" s="102"/>
    </row>
    <row r="495" spans="2:2" customFormat="1" ht="16">
      <c r="B495" s="102"/>
    </row>
    <row r="496" spans="2:2" customFormat="1" ht="16">
      <c r="B496" s="102"/>
    </row>
    <row r="497" spans="2:4" customFormat="1" ht="16">
      <c r="B497" s="102"/>
    </row>
    <row r="498" spans="2:4" customFormat="1" ht="16">
      <c r="B498" s="102"/>
    </row>
    <row r="499" spans="2:4" customFormat="1" ht="16">
      <c r="B499" s="102"/>
    </row>
    <row r="500" spans="2:4" customFormat="1" ht="16">
      <c r="B500" s="102"/>
    </row>
    <row r="501" spans="2:4" customFormat="1" ht="16">
      <c r="B501" s="102"/>
    </row>
    <row r="502" spans="2:4" customFormat="1" ht="16">
      <c r="B502" s="102"/>
    </row>
    <row r="503" spans="2:4" customFormat="1" ht="16">
      <c r="B503" s="102"/>
      <c r="D503">
        <v>114</v>
      </c>
    </row>
    <row r="504" spans="2:4" customFormat="1" ht="16">
      <c r="B504" s="102"/>
    </row>
    <row r="505" spans="2:4" customFormat="1" ht="16">
      <c r="B505" s="102"/>
    </row>
    <row r="506" spans="2:4" customFormat="1" ht="16">
      <c r="B506" s="102"/>
    </row>
    <row r="507" spans="2:4" customFormat="1" ht="16">
      <c r="B507" s="102"/>
    </row>
    <row r="508" spans="2:4" customFormat="1" ht="16">
      <c r="B508" s="102"/>
    </row>
    <row r="509" spans="2:4" customFormat="1" ht="16">
      <c r="B509" s="102"/>
    </row>
    <row r="510" spans="2:4" customFormat="1" ht="16">
      <c r="B510" s="102"/>
    </row>
    <row r="511" spans="2:4" customFormat="1" ht="16">
      <c r="B511" s="102"/>
    </row>
    <row r="512" spans="2:4" customFormat="1" ht="16">
      <c r="B512" s="102"/>
    </row>
    <row r="513" spans="2:7" customFormat="1" ht="16">
      <c r="B513" s="102"/>
    </row>
    <row r="514" spans="2:7" customFormat="1" ht="16">
      <c r="B514" s="102"/>
      <c r="G514" t="s">
        <v>62</v>
      </c>
    </row>
    <row r="515" spans="2:7" customFormat="1" ht="16">
      <c r="B515" s="102"/>
      <c r="G515" t="s">
        <v>63</v>
      </c>
    </row>
    <row r="516" spans="2:7" customFormat="1" ht="16">
      <c r="B516" s="102"/>
      <c r="G516" t="s">
        <v>64</v>
      </c>
    </row>
    <row r="517" spans="2:7" customFormat="1" ht="16">
      <c r="B517" s="102"/>
    </row>
    <row r="518" spans="2:7" customFormat="1" ht="16">
      <c r="B518" s="102"/>
    </row>
    <row r="519" spans="2:7" customFormat="1" ht="16">
      <c r="B519" s="102"/>
    </row>
    <row r="520" spans="2:7" customFormat="1" ht="16">
      <c r="B520" s="102"/>
    </row>
    <row r="521" spans="2:7" customFormat="1" ht="16">
      <c r="B521" s="102"/>
    </row>
    <row r="522" spans="2:7" customFormat="1" ht="16">
      <c r="B522" s="102"/>
    </row>
    <row r="523" spans="2:7" customFormat="1" ht="16">
      <c r="B523" s="102"/>
    </row>
    <row r="524" spans="2:7" customFormat="1" ht="16">
      <c r="B524" s="102"/>
    </row>
    <row r="525" spans="2:7" customFormat="1" ht="16">
      <c r="B525" s="102"/>
    </row>
    <row r="526" spans="2:7" customFormat="1" ht="16">
      <c r="B526" s="102"/>
    </row>
    <row r="527" spans="2:7" customFormat="1" ht="16">
      <c r="B527" s="102"/>
    </row>
    <row r="528" spans="2:7" customFormat="1" ht="16">
      <c r="B528" s="102"/>
    </row>
    <row r="529" spans="1:43" customFormat="1" ht="16">
      <c r="B529" s="102"/>
    </row>
    <row r="530" spans="1:43" customFormat="1" ht="16">
      <c r="B530" s="102"/>
    </row>
    <row r="531" spans="1:43" customFormat="1" ht="16">
      <c r="B531" s="102"/>
    </row>
    <row r="532" spans="1:43" customFormat="1" ht="16">
      <c r="B532" s="102"/>
    </row>
    <row r="533" spans="1:43" customFormat="1" ht="16">
      <c r="B533" s="102"/>
    </row>
    <row r="535" spans="1:43" ht="16" thickBot="1"/>
    <row r="536" spans="1:43">
      <c r="A536" s="24"/>
      <c r="B536" s="105"/>
      <c r="C536" s="105" t="s">
        <v>24</v>
      </c>
      <c r="D536" s="105" t="s">
        <v>51</v>
      </c>
      <c r="E536" s="105"/>
      <c r="F536" s="105" t="s">
        <v>31</v>
      </c>
      <c r="G536" s="105"/>
      <c r="H536" s="105"/>
      <c r="I536" s="105"/>
      <c r="J536" s="105"/>
      <c r="K536" s="105"/>
      <c r="L536" s="105"/>
      <c r="M536" s="105"/>
      <c r="N536" s="105"/>
      <c r="O536" s="105"/>
      <c r="P536" s="105"/>
      <c r="Q536" s="105"/>
      <c r="R536" s="105"/>
      <c r="S536" s="105"/>
      <c r="T536" s="105"/>
      <c r="U536" s="105"/>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row>
    <row r="537" spans="1:43" ht="16">
      <c r="A537"/>
      <c r="B537" s="102"/>
      <c r="C537" s="112"/>
      <c r="D537" s="112"/>
      <c r="E537" s="112"/>
      <c r="F537" s="112"/>
      <c r="G537" s="112"/>
      <c r="H537" s="112"/>
      <c r="I537" s="112"/>
      <c r="J537" s="112"/>
      <c r="K537" s="112"/>
      <c r="L537" s="112"/>
      <c r="M537" s="112"/>
      <c r="N537" s="112"/>
      <c r="O537" s="112"/>
      <c r="P537" s="112"/>
      <c r="Q537" s="112"/>
      <c r="R537" s="112"/>
      <c r="S537" s="112"/>
      <c r="T537" s="112"/>
      <c r="U537" s="112"/>
      <c r="V537" s="112"/>
      <c r="W537" s="112"/>
      <c r="X537" s="112"/>
      <c r="Y537" s="112"/>
      <c r="Z537"/>
      <c r="AA537"/>
      <c r="AB537"/>
      <c r="AC537"/>
      <c r="AD537"/>
      <c r="AE537"/>
      <c r="AF537"/>
      <c r="AG537"/>
      <c r="AH537"/>
      <c r="AI537"/>
      <c r="AJ537"/>
      <c r="AK537"/>
      <c r="AL537"/>
      <c r="AM537"/>
      <c r="AN537"/>
      <c r="AO537"/>
      <c r="AP537"/>
      <c r="AQ537"/>
    </row>
    <row r="538" spans="1:43" ht="16">
      <c r="A538"/>
      <c r="B538" s="102"/>
      <c r="C538" s="118" t="s">
        <v>140</v>
      </c>
      <c r="D538" s="112"/>
      <c r="E538" s="112"/>
      <c r="F538" s="112"/>
      <c r="G538" s="112"/>
      <c r="H538" s="112"/>
      <c r="I538" s="112"/>
      <c r="J538" s="112"/>
      <c r="K538" s="112"/>
      <c r="L538" s="112"/>
      <c r="M538" s="112"/>
      <c r="N538" s="112"/>
      <c r="O538" s="112"/>
      <c r="P538" s="112"/>
      <c r="Q538" s="112"/>
      <c r="R538" s="112"/>
      <c r="S538" s="112"/>
      <c r="T538" s="112"/>
      <c r="U538"/>
      <c r="V538"/>
      <c r="W538"/>
      <c r="X538"/>
      <c r="Y538"/>
      <c r="Z538"/>
      <c r="AA538"/>
      <c r="AB538"/>
      <c r="AC538"/>
      <c r="AD538"/>
      <c r="AE538"/>
      <c r="AF538"/>
      <c r="AG538"/>
      <c r="AH538"/>
      <c r="AI538"/>
      <c r="AJ538"/>
      <c r="AK538"/>
      <c r="AL538"/>
      <c r="AM538"/>
      <c r="AN538"/>
      <c r="AO538"/>
      <c r="AP538"/>
      <c r="AQ538"/>
    </row>
    <row r="539" spans="1:43" ht="16">
      <c r="A539"/>
      <c r="B539" s="102"/>
      <c r="C539" s="112"/>
      <c r="D539" s="112"/>
      <c r="E539" s="112"/>
      <c r="F539" s="112"/>
      <c r="G539" s="112"/>
      <c r="H539" s="112"/>
      <c r="I539" s="112"/>
      <c r="J539" s="112"/>
      <c r="K539" s="112"/>
      <c r="L539" s="112"/>
      <c r="M539" s="112"/>
      <c r="N539" s="112"/>
      <c r="O539" s="112"/>
      <c r="P539" s="112"/>
      <c r="Q539" s="112"/>
      <c r="R539" s="112"/>
      <c r="S539" s="112"/>
      <c r="T539" s="112"/>
      <c r="U539" s="112"/>
      <c r="V539"/>
      <c r="W539"/>
      <c r="X539"/>
      <c r="Y539"/>
      <c r="Z539"/>
      <c r="AA539"/>
      <c r="AB539"/>
      <c r="AC539"/>
      <c r="AD539"/>
      <c r="AE539"/>
      <c r="AF539"/>
      <c r="AG539"/>
      <c r="AH539"/>
      <c r="AI539"/>
      <c r="AJ539"/>
      <c r="AK539"/>
      <c r="AL539"/>
      <c r="AM539"/>
      <c r="AN539"/>
      <c r="AO539"/>
      <c r="AP539"/>
      <c r="AQ539"/>
    </row>
    <row r="540" spans="1:43" ht="16">
      <c r="A540"/>
      <c r="B540" s="102"/>
      <c r="C540" s="112"/>
      <c r="D540" s="112"/>
      <c r="E540" s="112"/>
      <c r="F540" s="112" t="s">
        <v>141</v>
      </c>
      <c r="G540" s="112"/>
      <c r="H540" s="112">
        <v>72703</v>
      </c>
      <c r="I540" s="112" t="s">
        <v>142</v>
      </c>
      <c r="J540" s="112"/>
      <c r="K540" s="112"/>
      <c r="L540" s="112"/>
      <c r="M540" s="112"/>
      <c r="N540" s="112"/>
      <c r="O540" s="112"/>
      <c r="P540" s="112"/>
      <c r="Q540" s="112"/>
      <c r="R540" s="112"/>
      <c r="S540" s="112"/>
      <c r="T540" s="112"/>
      <c r="U540" s="112"/>
      <c r="V540"/>
      <c r="W540"/>
      <c r="X540"/>
      <c r="Y540"/>
      <c r="Z540"/>
      <c r="AA540"/>
      <c r="AB540"/>
      <c r="AC540"/>
      <c r="AD540"/>
      <c r="AE540"/>
      <c r="AF540"/>
      <c r="AG540"/>
      <c r="AH540"/>
      <c r="AI540"/>
      <c r="AJ540"/>
      <c r="AK540"/>
      <c r="AL540"/>
      <c r="AM540"/>
      <c r="AN540"/>
      <c r="AO540"/>
      <c r="AP540"/>
      <c r="AQ540"/>
    </row>
    <row r="541" spans="1:43" ht="16">
      <c r="A541"/>
      <c r="B541" s="102"/>
      <c r="C541" s="112"/>
      <c r="D541" s="112"/>
      <c r="E541" s="112"/>
      <c r="F541" s="112" t="s">
        <v>143</v>
      </c>
      <c r="G541" s="112"/>
      <c r="H541" s="112">
        <f>H540/1000</f>
        <v>72.703000000000003</v>
      </c>
      <c r="I541" s="112" t="s">
        <v>144</v>
      </c>
      <c r="J541" s="112"/>
      <c r="K541" s="112"/>
      <c r="L541" s="112"/>
      <c r="M541" s="112"/>
      <c r="N541" s="112"/>
      <c r="O541" s="112"/>
      <c r="P541" s="112"/>
      <c r="Q541" s="112"/>
      <c r="R541" s="112"/>
      <c r="S541" s="112"/>
      <c r="T541" s="112"/>
      <c r="U541" s="112"/>
      <c r="V541"/>
      <c r="W541"/>
      <c r="X541"/>
      <c r="Y541"/>
      <c r="Z541"/>
      <c r="AA541"/>
      <c r="AB541"/>
      <c r="AC541"/>
      <c r="AD541"/>
      <c r="AE541"/>
      <c r="AF541"/>
      <c r="AG541"/>
      <c r="AH541"/>
      <c r="AI541"/>
      <c r="AJ541"/>
      <c r="AK541"/>
      <c r="AL541"/>
      <c r="AM541"/>
      <c r="AN541"/>
      <c r="AO541"/>
      <c r="AP541"/>
      <c r="AQ541"/>
    </row>
    <row r="542" spans="1:43" ht="16">
      <c r="A542"/>
      <c r="B542" s="102"/>
      <c r="C542" s="112"/>
      <c r="D542" s="112"/>
      <c r="E542" s="112"/>
      <c r="F542" s="112"/>
      <c r="G542" s="112"/>
      <c r="H542" s="112"/>
      <c r="I542" s="112"/>
      <c r="J542" s="112"/>
      <c r="K542" s="112"/>
      <c r="L542" s="112"/>
      <c r="M542" s="112"/>
      <c r="N542" s="112"/>
      <c r="O542" s="112"/>
      <c r="P542" s="112"/>
      <c r="Q542" s="112"/>
      <c r="R542" s="112"/>
      <c r="S542" s="112"/>
      <c r="T542" s="112"/>
      <c r="U542" s="112"/>
      <c r="V542"/>
      <c r="W542"/>
      <c r="X542"/>
      <c r="Y542"/>
      <c r="Z542"/>
      <c r="AA542"/>
      <c r="AB542"/>
      <c r="AC542"/>
      <c r="AD542"/>
      <c r="AE542"/>
      <c r="AF542"/>
      <c r="AG542"/>
      <c r="AH542"/>
      <c r="AI542"/>
      <c r="AJ542"/>
      <c r="AK542"/>
      <c r="AL542"/>
      <c r="AM542"/>
      <c r="AN542"/>
      <c r="AO542"/>
      <c r="AP542"/>
      <c r="AQ542"/>
    </row>
    <row r="543" spans="1:43" ht="16">
      <c r="A543"/>
      <c r="B543" s="102"/>
      <c r="C543" s="112"/>
      <c r="D543" s="112"/>
      <c r="E543" s="112"/>
      <c r="F543" s="112"/>
      <c r="G543" s="112"/>
      <c r="H543" s="112"/>
      <c r="I543" s="112"/>
      <c r="J543" s="112"/>
      <c r="K543" s="112"/>
      <c r="L543" s="112"/>
      <c r="M543" s="112"/>
      <c r="N543" s="112"/>
      <c r="O543" s="112"/>
      <c r="P543" s="112"/>
      <c r="Q543" s="112"/>
      <c r="R543" s="112"/>
      <c r="S543" s="112"/>
      <c r="T543" s="112"/>
      <c r="U543" s="112"/>
      <c r="V543"/>
      <c r="W543"/>
      <c r="X543"/>
      <c r="Y543"/>
      <c r="Z543"/>
      <c r="AA543"/>
      <c r="AB543"/>
      <c r="AC543"/>
      <c r="AD543"/>
      <c r="AE543"/>
      <c r="AF543"/>
      <c r="AG543"/>
      <c r="AH543"/>
      <c r="AI543"/>
      <c r="AJ543"/>
      <c r="AK543"/>
      <c r="AL543"/>
      <c r="AM543"/>
      <c r="AN543"/>
      <c r="AO543"/>
      <c r="AP543"/>
      <c r="AQ543"/>
    </row>
    <row r="544" spans="1:43" ht="16">
      <c r="A544"/>
      <c r="B544" s="102"/>
      <c r="C544" s="112"/>
      <c r="D544" s="112"/>
      <c r="E544" s="112"/>
      <c r="F544" s="112"/>
      <c r="G544" s="112"/>
      <c r="H544" s="112"/>
      <c r="I544" s="112"/>
      <c r="J544" s="112"/>
      <c r="K544" s="112"/>
      <c r="L544" s="112"/>
      <c r="M544" s="112"/>
      <c r="N544" s="112"/>
      <c r="O544" s="112"/>
      <c r="P544" s="112"/>
      <c r="Q544" s="112"/>
      <c r="R544" s="112"/>
      <c r="S544" s="112"/>
      <c r="T544" s="112"/>
      <c r="U544" s="112"/>
      <c r="V544"/>
      <c r="W544"/>
      <c r="X544"/>
      <c r="Y544"/>
      <c r="Z544"/>
      <c r="AA544"/>
      <c r="AB544"/>
      <c r="AC544"/>
      <c r="AD544"/>
      <c r="AE544"/>
      <c r="AF544"/>
      <c r="AG544"/>
      <c r="AH544"/>
      <c r="AI544"/>
      <c r="AJ544"/>
      <c r="AK544"/>
      <c r="AL544"/>
      <c r="AM544"/>
      <c r="AN544"/>
      <c r="AO544"/>
      <c r="AP544"/>
      <c r="AQ544"/>
    </row>
    <row r="545" spans="1:43" ht="16">
      <c r="A545"/>
      <c r="B545" s="102"/>
      <c r="C545" s="112"/>
      <c r="D545" s="112"/>
      <c r="E545" s="112"/>
      <c r="F545" s="112"/>
      <c r="G545" s="112"/>
      <c r="H545" s="112"/>
      <c r="I545" s="112"/>
      <c r="J545" s="112"/>
      <c r="K545" s="112"/>
      <c r="L545" s="112"/>
      <c r="M545" s="112"/>
      <c r="N545" s="112"/>
      <c r="O545" s="112"/>
      <c r="P545" s="112"/>
      <c r="Q545" s="112"/>
      <c r="R545" s="112"/>
      <c r="S545" s="112"/>
      <c r="T545" s="112"/>
      <c r="U545" s="112"/>
      <c r="V545"/>
      <c r="W545"/>
      <c r="X545"/>
      <c r="Y545"/>
      <c r="Z545"/>
      <c r="AA545"/>
      <c r="AB545"/>
      <c r="AC545"/>
      <c r="AD545"/>
      <c r="AE545"/>
      <c r="AF545"/>
      <c r="AG545"/>
      <c r="AH545"/>
      <c r="AI545"/>
      <c r="AJ545"/>
      <c r="AK545"/>
      <c r="AL545"/>
      <c r="AM545"/>
      <c r="AN545"/>
      <c r="AO545"/>
      <c r="AP545"/>
      <c r="AQ545"/>
    </row>
    <row r="546" spans="1:43" ht="16">
      <c r="A546"/>
      <c r="B546" s="102"/>
      <c r="C546" s="112"/>
      <c r="D546" s="112"/>
      <c r="E546" s="112"/>
      <c r="F546" s="112"/>
      <c r="G546" s="112"/>
      <c r="H546" s="112"/>
      <c r="I546" s="112"/>
      <c r="J546" s="112"/>
      <c r="K546" s="112"/>
      <c r="L546" s="112"/>
      <c r="M546" s="112"/>
      <c r="N546" s="112"/>
      <c r="O546" s="112"/>
      <c r="P546" s="112"/>
      <c r="Q546" s="112"/>
      <c r="R546" s="112"/>
      <c r="S546" s="112"/>
      <c r="T546" s="112"/>
      <c r="U546" s="112"/>
      <c r="V546"/>
      <c r="W546"/>
      <c r="X546"/>
      <c r="Y546"/>
      <c r="Z546"/>
      <c r="AA546"/>
      <c r="AB546"/>
      <c r="AC546"/>
      <c r="AD546"/>
      <c r="AE546"/>
      <c r="AF546"/>
      <c r="AG546"/>
      <c r="AH546"/>
      <c r="AI546"/>
      <c r="AJ546"/>
      <c r="AK546"/>
      <c r="AL546"/>
      <c r="AM546"/>
      <c r="AN546"/>
      <c r="AO546"/>
      <c r="AP546"/>
      <c r="AQ546"/>
    </row>
    <row r="547" spans="1:43" ht="16">
      <c r="A547"/>
      <c r="B547" s="102"/>
      <c r="C547" s="112"/>
      <c r="D547" s="112"/>
      <c r="E547" s="112"/>
      <c r="F547" s="112"/>
      <c r="G547" s="112"/>
      <c r="H547" s="112"/>
      <c r="I547" s="112"/>
      <c r="J547" s="112"/>
      <c r="K547" s="112"/>
      <c r="L547" s="112"/>
      <c r="M547" s="112"/>
      <c r="N547" s="112"/>
      <c r="O547" s="112"/>
      <c r="P547" s="112"/>
      <c r="Q547" s="112"/>
      <c r="R547" s="112"/>
      <c r="S547" s="112"/>
      <c r="T547" s="112"/>
      <c r="U547" s="112"/>
      <c r="V547"/>
      <c r="W547"/>
      <c r="X547"/>
      <c r="Y547"/>
      <c r="Z547"/>
      <c r="AA547"/>
      <c r="AB547"/>
      <c r="AC547"/>
      <c r="AD547"/>
      <c r="AE547"/>
      <c r="AF547"/>
      <c r="AG547"/>
      <c r="AH547"/>
      <c r="AI547"/>
      <c r="AJ547"/>
      <c r="AK547"/>
      <c r="AL547"/>
      <c r="AM547"/>
      <c r="AN547"/>
      <c r="AO547"/>
      <c r="AP547"/>
      <c r="AQ547"/>
    </row>
    <row r="548" spans="1:43" ht="16">
      <c r="A548"/>
      <c r="B548" s="102"/>
      <c r="C548" s="112"/>
      <c r="D548" s="112"/>
      <c r="E548" s="112"/>
      <c r="F548" s="112"/>
      <c r="G548" s="112"/>
      <c r="H548" s="112"/>
      <c r="I548" s="112"/>
      <c r="J548" s="112"/>
      <c r="K548" s="112"/>
      <c r="L548" s="112"/>
      <c r="M548" s="112"/>
      <c r="N548" s="112"/>
      <c r="O548" s="112"/>
      <c r="P548" s="112"/>
      <c r="Q548" s="112"/>
      <c r="R548" s="112"/>
      <c r="S548" s="112"/>
      <c r="T548" s="112"/>
      <c r="U548" s="112"/>
      <c r="V548"/>
      <c r="W548"/>
      <c r="X548"/>
      <c r="Y548"/>
      <c r="Z548"/>
      <c r="AA548"/>
      <c r="AB548"/>
      <c r="AC548"/>
      <c r="AD548"/>
      <c r="AE548"/>
      <c r="AF548"/>
      <c r="AG548"/>
      <c r="AH548"/>
      <c r="AI548"/>
      <c r="AJ548"/>
      <c r="AK548"/>
      <c r="AL548"/>
      <c r="AM548"/>
      <c r="AN548"/>
      <c r="AO548"/>
      <c r="AP548"/>
      <c r="AQ548"/>
    </row>
    <row r="549" spans="1:43" ht="16">
      <c r="A549"/>
      <c r="B549" s="102"/>
      <c r="C549" s="112"/>
      <c r="D549" s="112"/>
      <c r="E549" s="112"/>
      <c r="F549" s="112"/>
      <c r="G549" s="112"/>
      <c r="H549" s="112"/>
      <c r="I549" s="112"/>
      <c r="J549" s="112"/>
      <c r="K549" s="112"/>
      <c r="L549" s="112"/>
      <c r="M549" s="112"/>
      <c r="N549" s="112"/>
      <c r="O549" s="112"/>
      <c r="P549" s="112"/>
      <c r="Q549" s="112"/>
      <c r="R549" s="112"/>
      <c r="S549" s="112"/>
      <c r="T549" s="112"/>
      <c r="U549" s="112"/>
      <c r="V549"/>
      <c r="W549"/>
      <c r="X549"/>
      <c r="Y549"/>
      <c r="Z549"/>
      <c r="AA549"/>
      <c r="AB549"/>
      <c r="AC549"/>
      <c r="AD549"/>
      <c r="AE549"/>
      <c r="AF549"/>
      <c r="AG549"/>
      <c r="AH549"/>
      <c r="AI549"/>
      <c r="AJ549"/>
      <c r="AK549"/>
      <c r="AL549"/>
      <c r="AM549"/>
      <c r="AN549"/>
      <c r="AO549"/>
      <c r="AP549"/>
      <c r="AQ549"/>
    </row>
    <row r="550" spans="1:43" ht="16">
      <c r="A550"/>
      <c r="B550" s="102"/>
      <c r="C550" s="112"/>
      <c r="D550" s="112"/>
      <c r="E550" s="112"/>
      <c r="F550" s="112"/>
      <c r="G550" s="112"/>
      <c r="H550" s="112"/>
      <c r="I550" s="112"/>
      <c r="J550" s="112"/>
      <c r="K550" s="112"/>
      <c r="L550" s="112"/>
      <c r="M550" s="112"/>
      <c r="N550" s="112"/>
      <c r="O550" s="112"/>
      <c r="P550" s="112"/>
      <c r="Q550" s="112"/>
      <c r="R550" s="112"/>
      <c r="S550" s="112"/>
      <c r="T550" s="112"/>
      <c r="U550" s="112"/>
      <c r="V550"/>
      <c r="W550"/>
      <c r="X550"/>
      <c r="Y550"/>
      <c r="Z550"/>
      <c r="AA550"/>
      <c r="AB550"/>
      <c r="AC550"/>
      <c r="AD550"/>
      <c r="AE550"/>
      <c r="AF550"/>
      <c r="AG550"/>
      <c r="AH550"/>
      <c r="AI550"/>
      <c r="AJ550"/>
      <c r="AK550"/>
      <c r="AL550"/>
      <c r="AM550"/>
      <c r="AN550"/>
      <c r="AO550"/>
      <c r="AP550"/>
      <c r="AQ550"/>
    </row>
    <row r="551" spans="1:43" ht="16">
      <c r="A551"/>
      <c r="B551" s="102"/>
      <c r="C551" s="112"/>
      <c r="D551" s="112"/>
      <c r="E551" s="112"/>
      <c r="F551" s="112"/>
      <c r="G551" s="112"/>
      <c r="H551" s="112"/>
      <c r="I551" s="112"/>
      <c r="J551" s="112"/>
      <c r="K551" s="112"/>
      <c r="L551" s="112"/>
      <c r="M551" s="112"/>
      <c r="N551" s="112"/>
      <c r="O551" s="112"/>
      <c r="P551" s="112"/>
      <c r="Q551" s="112"/>
      <c r="R551" s="112"/>
      <c r="S551" s="112"/>
      <c r="T551" s="112"/>
      <c r="U551" s="112"/>
      <c r="V551"/>
      <c r="W551"/>
      <c r="X551"/>
      <c r="Y551"/>
      <c r="Z551"/>
      <c r="AA551"/>
      <c r="AB551"/>
      <c r="AC551"/>
      <c r="AD551"/>
      <c r="AE551"/>
      <c r="AF551"/>
      <c r="AG551"/>
      <c r="AH551"/>
      <c r="AI551"/>
      <c r="AJ551"/>
      <c r="AK551"/>
      <c r="AL551"/>
      <c r="AM551"/>
      <c r="AN551"/>
      <c r="AO551"/>
      <c r="AP551"/>
      <c r="AQ551"/>
    </row>
    <row r="552" spans="1:43" ht="16">
      <c r="A552"/>
      <c r="B552" s="102"/>
      <c r="C552" s="112"/>
      <c r="D552" s="112"/>
      <c r="E552" s="112"/>
      <c r="F552" s="112"/>
      <c r="G552" s="112"/>
      <c r="H552" s="112"/>
      <c r="I552" s="112"/>
      <c r="J552" s="112"/>
      <c r="K552" s="112"/>
      <c r="L552" s="112"/>
      <c r="M552" s="112"/>
      <c r="N552" s="112"/>
      <c r="O552" s="112"/>
      <c r="P552" s="112"/>
      <c r="Q552" s="112"/>
      <c r="R552" s="112"/>
      <c r="S552" s="112"/>
      <c r="T552" s="112"/>
      <c r="U552" s="112"/>
      <c r="V552"/>
      <c r="W552"/>
      <c r="X552"/>
      <c r="Y552"/>
      <c r="Z552"/>
      <c r="AA552"/>
      <c r="AB552"/>
      <c r="AC552"/>
      <c r="AD552"/>
      <c r="AE552"/>
      <c r="AF552"/>
      <c r="AG552"/>
      <c r="AH552"/>
      <c r="AI552"/>
      <c r="AJ552"/>
      <c r="AK552"/>
      <c r="AL552"/>
      <c r="AM552"/>
      <c r="AN552"/>
      <c r="AO552"/>
      <c r="AP552"/>
      <c r="AQ552"/>
    </row>
    <row r="553" spans="1:43" ht="16">
      <c r="A553"/>
      <c r="B553" s="102"/>
      <c r="C553" s="112"/>
      <c r="D553" s="112"/>
      <c r="E553" s="112"/>
      <c r="F553" s="112"/>
      <c r="G553" s="112"/>
      <c r="H553" s="112"/>
      <c r="I553" s="112"/>
      <c r="J553" s="112"/>
      <c r="K553" s="112"/>
      <c r="L553" s="112"/>
      <c r="M553" s="112"/>
      <c r="N553" s="112"/>
      <c r="O553" s="112"/>
      <c r="P553" s="112"/>
      <c r="Q553" s="112"/>
      <c r="R553" s="112"/>
      <c r="S553" s="112"/>
      <c r="T553" s="112"/>
      <c r="U553" s="112"/>
      <c r="V553"/>
      <c r="W553"/>
      <c r="X553"/>
      <c r="Y553"/>
      <c r="Z553"/>
      <c r="AA553"/>
      <c r="AB553"/>
      <c r="AC553"/>
      <c r="AD553"/>
      <c r="AE553"/>
      <c r="AF553"/>
      <c r="AG553"/>
      <c r="AH553"/>
      <c r="AI553"/>
      <c r="AJ553"/>
      <c r="AK553"/>
      <c r="AL553"/>
      <c r="AM553"/>
      <c r="AN553"/>
      <c r="AO553"/>
      <c r="AP553"/>
      <c r="AQ553"/>
    </row>
    <row r="554" spans="1:43" ht="16">
      <c r="A554"/>
      <c r="B554" s="102"/>
      <c r="C554" s="112"/>
      <c r="D554" s="112"/>
      <c r="E554" s="112"/>
      <c r="F554" s="112"/>
      <c r="G554" s="112"/>
      <c r="H554" s="112"/>
      <c r="I554" s="112"/>
      <c r="J554" s="112"/>
      <c r="K554" s="112"/>
      <c r="L554" s="112"/>
      <c r="M554" s="112"/>
      <c r="N554" s="112"/>
      <c r="O554" s="112"/>
      <c r="P554" s="112"/>
      <c r="Q554" s="112"/>
      <c r="R554" s="112"/>
      <c r="S554" s="112"/>
      <c r="T554" s="112"/>
      <c r="U554" s="112"/>
      <c r="V554"/>
      <c r="W554"/>
      <c r="X554"/>
      <c r="Y554"/>
      <c r="Z554"/>
      <c r="AA554"/>
      <c r="AB554"/>
      <c r="AC554"/>
      <c r="AD554"/>
      <c r="AE554"/>
      <c r="AF554"/>
      <c r="AG554"/>
      <c r="AH554"/>
      <c r="AI554"/>
      <c r="AJ554"/>
      <c r="AK554"/>
      <c r="AL554"/>
      <c r="AM554"/>
      <c r="AN554"/>
      <c r="AO554"/>
      <c r="AP554"/>
      <c r="AQ554"/>
    </row>
    <row r="555" spans="1:43" ht="16">
      <c r="A555"/>
      <c r="B555" s="102"/>
      <c r="C555" s="112"/>
      <c r="D555" s="112"/>
      <c r="E555" s="112"/>
      <c r="F555" s="112"/>
      <c r="G555" s="112"/>
      <c r="H555" s="112"/>
      <c r="I555" s="112"/>
      <c r="J555" s="112"/>
      <c r="K555" s="112"/>
      <c r="L555" s="112"/>
      <c r="M555" s="112"/>
      <c r="N555" s="112"/>
      <c r="O555" s="112"/>
      <c r="P555" s="112"/>
      <c r="Q555" s="112"/>
      <c r="R555" s="112"/>
      <c r="S555" s="112"/>
      <c r="T555" s="112"/>
      <c r="U555" s="112"/>
      <c r="V555"/>
      <c r="W555"/>
      <c r="X555"/>
      <c r="Y555"/>
      <c r="Z555"/>
      <c r="AA555"/>
      <c r="AB555"/>
      <c r="AC555"/>
      <c r="AD555"/>
      <c r="AE555"/>
      <c r="AF555"/>
      <c r="AG555"/>
      <c r="AH555"/>
      <c r="AI555"/>
      <c r="AJ555"/>
      <c r="AK555"/>
      <c r="AL555"/>
      <c r="AM555"/>
      <c r="AN555"/>
      <c r="AO555"/>
      <c r="AP555"/>
      <c r="AQ555"/>
    </row>
    <row r="556" spans="1:43" ht="16">
      <c r="A556"/>
      <c r="B556" s="102"/>
      <c r="C556" s="112"/>
      <c r="D556" s="112"/>
      <c r="E556" s="112"/>
      <c r="F556" s="112"/>
      <c r="G556" s="112"/>
      <c r="H556" s="112"/>
      <c r="I556" s="112"/>
      <c r="J556" s="112"/>
      <c r="K556" s="112"/>
      <c r="L556" s="112"/>
      <c r="M556" s="112"/>
      <c r="N556" s="112"/>
      <c r="O556" s="112"/>
      <c r="P556" s="112"/>
      <c r="Q556" s="112"/>
      <c r="R556" s="112"/>
      <c r="S556" s="112"/>
      <c r="T556" s="112"/>
      <c r="U556" s="112"/>
      <c r="V556"/>
      <c r="W556"/>
      <c r="X556"/>
      <c r="Y556"/>
      <c r="Z556"/>
      <c r="AA556"/>
      <c r="AB556"/>
      <c r="AC556"/>
      <c r="AD556"/>
      <c r="AE556"/>
      <c r="AF556"/>
      <c r="AG556"/>
      <c r="AH556"/>
      <c r="AI556"/>
      <c r="AJ556"/>
      <c r="AK556"/>
      <c r="AL556"/>
      <c r="AM556"/>
      <c r="AN556"/>
      <c r="AO556"/>
      <c r="AP556"/>
      <c r="AQ556"/>
    </row>
    <row r="557" spans="1:43" ht="16">
      <c r="A557"/>
      <c r="B557" s="102"/>
      <c r="C557" s="112"/>
      <c r="D557" s="112"/>
      <c r="E557" s="112"/>
      <c r="F557" s="112"/>
      <c r="G557" s="112"/>
      <c r="H557" s="112"/>
      <c r="I557" s="112"/>
      <c r="J557" s="112"/>
      <c r="K557" s="112"/>
      <c r="L557" s="112"/>
      <c r="M557" s="112"/>
      <c r="N557" s="112"/>
      <c r="O557" s="112"/>
      <c r="P557" s="112"/>
      <c r="Q557" s="112"/>
      <c r="R557" s="112"/>
      <c r="S557" s="112"/>
      <c r="T557" s="112"/>
      <c r="U557" s="112"/>
      <c r="V557"/>
      <c r="W557"/>
      <c r="X557"/>
      <c r="Y557"/>
      <c r="Z557"/>
      <c r="AA557"/>
      <c r="AB557"/>
      <c r="AC557"/>
      <c r="AD557"/>
      <c r="AE557"/>
      <c r="AF557"/>
      <c r="AG557"/>
      <c r="AH557"/>
      <c r="AI557"/>
      <c r="AJ557"/>
      <c r="AK557"/>
      <c r="AL557"/>
      <c r="AM557"/>
      <c r="AN557"/>
      <c r="AO557"/>
      <c r="AP557"/>
      <c r="AQ557"/>
    </row>
    <row r="558" spans="1:43" ht="16">
      <c r="A558"/>
      <c r="B558" s="102"/>
      <c r="C558" s="112"/>
      <c r="D558" s="112"/>
      <c r="E558" s="112"/>
      <c r="F558" s="112"/>
      <c r="G558" s="112"/>
      <c r="H558" s="112"/>
      <c r="I558" s="112"/>
      <c r="J558" s="112"/>
      <c r="K558" s="112"/>
      <c r="L558" s="112"/>
      <c r="M558" s="112"/>
      <c r="N558" s="112"/>
      <c r="O558" s="112"/>
      <c r="P558" s="112"/>
      <c r="Q558" s="112"/>
      <c r="R558" s="112"/>
      <c r="S558" s="112"/>
      <c r="T558" s="112"/>
      <c r="U558" s="112"/>
      <c r="V558"/>
      <c r="W558"/>
      <c r="X558"/>
      <c r="Y558"/>
      <c r="Z558"/>
      <c r="AA558"/>
      <c r="AB558"/>
      <c r="AC558"/>
      <c r="AD558"/>
      <c r="AE558"/>
      <c r="AF558"/>
      <c r="AG558"/>
      <c r="AH558"/>
      <c r="AI558"/>
      <c r="AJ558"/>
      <c r="AK558"/>
      <c r="AL558"/>
      <c r="AM558"/>
      <c r="AN558"/>
      <c r="AO558"/>
      <c r="AP558"/>
      <c r="AQ558"/>
    </row>
    <row r="559" spans="1:43" ht="16">
      <c r="A559"/>
      <c r="B559" s="102"/>
      <c r="C559" s="112"/>
      <c r="D559" s="112"/>
      <c r="E559" s="112"/>
      <c r="F559" s="112"/>
      <c r="G559" s="112"/>
      <c r="H559" s="112"/>
      <c r="I559" s="112"/>
      <c r="J559" s="112"/>
      <c r="K559" s="112"/>
      <c r="L559" s="112"/>
      <c r="M559" s="112"/>
      <c r="N559" s="112"/>
      <c r="O559" s="112"/>
      <c r="P559" s="112"/>
      <c r="Q559" s="112"/>
      <c r="R559" s="112"/>
      <c r="S559" s="112"/>
      <c r="T559" s="112"/>
      <c r="U559" s="112"/>
      <c r="V559"/>
      <c r="W559"/>
      <c r="X559"/>
      <c r="Y559"/>
      <c r="Z559"/>
      <c r="AA559"/>
      <c r="AB559"/>
      <c r="AC559"/>
      <c r="AD559"/>
      <c r="AE559"/>
      <c r="AF559"/>
      <c r="AG559"/>
      <c r="AH559"/>
      <c r="AI559"/>
      <c r="AJ559"/>
      <c r="AK559"/>
      <c r="AL559"/>
      <c r="AM559"/>
      <c r="AN559"/>
      <c r="AO559"/>
      <c r="AP559"/>
      <c r="AQ559"/>
    </row>
    <row r="560" spans="1:43" ht="16">
      <c r="A560"/>
      <c r="B560" s="102"/>
      <c r="C560" s="112"/>
      <c r="D560" s="112"/>
      <c r="E560" s="112"/>
      <c r="F560" s="112"/>
      <c r="G560" s="112"/>
      <c r="H560" s="112"/>
      <c r="I560" s="112"/>
      <c r="J560" s="112"/>
      <c r="K560" s="112"/>
      <c r="L560" s="112"/>
      <c r="M560" s="112"/>
      <c r="N560" s="112"/>
      <c r="O560" s="112"/>
      <c r="P560" s="112"/>
      <c r="Q560" s="112"/>
      <c r="R560" s="112"/>
      <c r="S560" s="112"/>
      <c r="T560" s="112"/>
      <c r="U560" s="112"/>
      <c r="V560"/>
      <c r="W560"/>
      <c r="X560"/>
      <c r="Y560"/>
      <c r="Z560"/>
      <c r="AA560"/>
      <c r="AB560"/>
      <c r="AC560"/>
      <c r="AD560"/>
      <c r="AE560"/>
      <c r="AF560"/>
      <c r="AG560"/>
      <c r="AH560"/>
      <c r="AI560"/>
      <c r="AJ560"/>
      <c r="AK560"/>
      <c r="AL560"/>
      <c r="AM560"/>
      <c r="AN560"/>
      <c r="AO560"/>
      <c r="AP560"/>
      <c r="AQ560"/>
    </row>
    <row r="561" spans="1:43" ht="16">
      <c r="A561"/>
      <c r="B561" s="102"/>
      <c r="C561" s="112"/>
      <c r="D561" s="112"/>
      <c r="E561" s="112"/>
      <c r="F561" s="112"/>
      <c r="G561" s="112"/>
      <c r="H561" s="112"/>
      <c r="I561" s="112"/>
      <c r="J561" s="112"/>
      <c r="K561" s="112"/>
      <c r="L561" s="112"/>
      <c r="M561" s="112"/>
      <c r="N561" s="112"/>
      <c r="O561" s="112"/>
      <c r="P561" s="112"/>
      <c r="Q561" s="112"/>
      <c r="R561" s="112"/>
      <c r="S561" s="112"/>
      <c r="T561" s="112"/>
      <c r="U561" s="112"/>
      <c r="V561"/>
      <c r="W561"/>
      <c r="X561"/>
      <c r="Y561"/>
      <c r="Z561"/>
      <c r="AA561"/>
      <c r="AB561"/>
      <c r="AC561"/>
      <c r="AD561"/>
      <c r="AE561"/>
      <c r="AF561"/>
      <c r="AG561"/>
      <c r="AH561"/>
      <c r="AI561"/>
      <c r="AJ561"/>
      <c r="AK561"/>
      <c r="AL561"/>
      <c r="AM561"/>
      <c r="AN561"/>
      <c r="AO561"/>
      <c r="AP561"/>
      <c r="AQ561"/>
    </row>
    <row r="562" spans="1:43" ht="16">
      <c r="A562"/>
      <c r="B562" s="102"/>
      <c r="C562" s="112"/>
      <c r="D562" s="112"/>
      <c r="E562" s="112"/>
      <c r="F562" s="112"/>
      <c r="G562" s="112"/>
      <c r="H562" s="112"/>
      <c r="I562" s="112"/>
      <c r="J562" s="112"/>
      <c r="K562" s="112"/>
      <c r="L562" s="112"/>
      <c r="M562" s="112"/>
      <c r="N562" s="112"/>
      <c r="O562" s="112"/>
      <c r="P562" s="112"/>
      <c r="Q562" s="112"/>
      <c r="R562" s="112"/>
      <c r="S562" s="112"/>
      <c r="T562" s="112"/>
      <c r="U562" s="112"/>
      <c r="V562"/>
      <c r="W562"/>
      <c r="X562"/>
      <c r="Y562"/>
      <c r="Z562"/>
      <c r="AA562"/>
      <c r="AB562"/>
      <c r="AC562"/>
      <c r="AD562"/>
      <c r="AE562"/>
      <c r="AF562"/>
      <c r="AG562"/>
      <c r="AH562"/>
      <c r="AI562"/>
      <c r="AJ562"/>
      <c r="AK562"/>
      <c r="AL562"/>
      <c r="AM562"/>
      <c r="AN562"/>
      <c r="AO562"/>
      <c r="AP562"/>
      <c r="AQ562"/>
    </row>
    <row r="563" spans="1:43" ht="16">
      <c r="A563"/>
      <c r="B563" s="102"/>
      <c r="C563" s="112"/>
      <c r="D563" s="112"/>
      <c r="E563" s="112"/>
      <c r="F563" s="112"/>
      <c r="G563" s="112"/>
      <c r="H563" s="112"/>
      <c r="I563" s="112"/>
      <c r="J563" s="112"/>
      <c r="K563" s="112"/>
      <c r="L563" s="112"/>
      <c r="M563" s="112"/>
      <c r="N563" s="112"/>
      <c r="O563" s="112"/>
      <c r="P563" s="112"/>
      <c r="Q563" s="112"/>
      <c r="R563" s="112"/>
      <c r="S563" s="112"/>
      <c r="T563" s="112"/>
      <c r="U563" s="112"/>
      <c r="V563"/>
      <c r="W563"/>
      <c r="X563"/>
      <c r="Y563"/>
      <c r="Z563"/>
      <c r="AA563"/>
      <c r="AB563"/>
      <c r="AC563"/>
      <c r="AD563"/>
      <c r="AE563"/>
      <c r="AF563"/>
      <c r="AG563"/>
      <c r="AH563"/>
      <c r="AI563"/>
      <c r="AJ563"/>
      <c r="AK563"/>
      <c r="AL563"/>
      <c r="AM563"/>
      <c r="AN563"/>
      <c r="AO563"/>
      <c r="AP563"/>
      <c r="AQ563"/>
    </row>
    <row r="564" spans="1:43" ht="16">
      <c r="A564"/>
      <c r="B564" s="102"/>
      <c r="C564" s="112"/>
      <c r="D564" s="112"/>
      <c r="E564" s="112"/>
      <c r="F564" s="112"/>
      <c r="G564" s="112"/>
      <c r="H564" s="112"/>
      <c r="I564" s="112"/>
      <c r="J564" s="112"/>
      <c r="K564" s="112"/>
      <c r="L564" s="112"/>
      <c r="M564" s="112"/>
      <c r="N564" s="112"/>
      <c r="O564" s="112"/>
      <c r="P564" s="112"/>
      <c r="Q564" s="112"/>
      <c r="R564" s="112"/>
      <c r="S564" s="112"/>
      <c r="T564" s="112"/>
      <c r="U564" s="112"/>
      <c r="V564"/>
      <c r="W564"/>
      <c r="X564"/>
      <c r="Y564"/>
      <c r="Z564"/>
      <c r="AA564"/>
      <c r="AB564"/>
      <c r="AC564"/>
      <c r="AD564"/>
      <c r="AE564"/>
      <c r="AF564"/>
      <c r="AG564"/>
      <c r="AH564"/>
      <c r="AI564"/>
      <c r="AJ564"/>
      <c r="AK564"/>
      <c r="AL564"/>
      <c r="AM564"/>
      <c r="AN564"/>
      <c r="AO564"/>
      <c r="AP564"/>
      <c r="AQ564"/>
    </row>
    <row r="565" spans="1:43" ht="16">
      <c r="A565"/>
      <c r="B565" s="102"/>
      <c r="C565" s="112"/>
      <c r="D565" s="112"/>
      <c r="E565" s="112"/>
      <c r="F565" s="112"/>
      <c r="G565" s="112"/>
      <c r="H565" s="112"/>
      <c r="I565" s="112"/>
      <c r="J565" s="112"/>
      <c r="K565" s="112"/>
      <c r="L565" s="112"/>
      <c r="M565" s="112"/>
      <c r="N565" s="112"/>
      <c r="O565" s="112"/>
      <c r="P565" s="112"/>
      <c r="Q565" s="112"/>
      <c r="R565" s="112"/>
      <c r="S565" s="112"/>
      <c r="T565" s="112"/>
      <c r="U565" s="112"/>
      <c r="V565"/>
      <c r="W565"/>
      <c r="X565"/>
      <c r="Y565"/>
      <c r="Z565"/>
      <c r="AA565"/>
      <c r="AB565"/>
      <c r="AC565"/>
      <c r="AD565"/>
      <c r="AE565"/>
      <c r="AF565"/>
      <c r="AG565"/>
      <c r="AH565"/>
      <c r="AI565"/>
      <c r="AJ565"/>
      <c r="AK565"/>
      <c r="AL565"/>
      <c r="AM565"/>
      <c r="AN565"/>
      <c r="AO565"/>
      <c r="AP565"/>
      <c r="AQ565"/>
    </row>
    <row r="566" spans="1:43" ht="16">
      <c r="A566"/>
      <c r="B566" s="102"/>
      <c r="C566" s="112"/>
      <c r="D566" s="112"/>
      <c r="E566" s="112"/>
      <c r="F566" s="112"/>
      <c r="G566" s="112"/>
      <c r="H566" s="112"/>
      <c r="I566" s="112"/>
      <c r="J566" s="112"/>
      <c r="K566" s="112"/>
      <c r="L566" s="112"/>
      <c r="M566" s="112"/>
      <c r="N566" s="112"/>
      <c r="O566" s="112"/>
      <c r="P566" s="112"/>
      <c r="Q566" s="112"/>
      <c r="R566" s="112"/>
      <c r="S566" s="112"/>
      <c r="T566" s="112"/>
      <c r="U566" s="112"/>
      <c r="V566"/>
      <c r="W566"/>
      <c r="X566"/>
      <c r="Y566"/>
      <c r="Z566"/>
      <c r="AA566"/>
      <c r="AB566"/>
      <c r="AC566"/>
      <c r="AD566"/>
      <c r="AE566"/>
      <c r="AF566"/>
      <c r="AG566"/>
      <c r="AH566"/>
      <c r="AI566"/>
      <c r="AJ566"/>
      <c r="AK566"/>
      <c r="AL566"/>
      <c r="AM566"/>
      <c r="AN566"/>
      <c r="AO566"/>
      <c r="AP566"/>
      <c r="AQ566"/>
    </row>
    <row r="567" spans="1:43" ht="16">
      <c r="A567"/>
      <c r="B567" s="102"/>
      <c r="C567" s="112"/>
      <c r="D567" s="112"/>
      <c r="E567" s="112"/>
      <c r="F567" s="112"/>
      <c r="G567" s="112"/>
      <c r="H567" s="112"/>
      <c r="I567" s="112"/>
      <c r="J567" s="112"/>
      <c r="K567" s="112"/>
      <c r="L567" s="112"/>
      <c r="M567" s="112"/>
      <c r="N567" s="112"/>
      <c r="O567" s="112"/>
      <c r="P567" s="112"/>
      <c r="Q567" s="112"/>
      <c r="R567" s="112"/>
      <c r="S567" s="112"/>
      <c r="T567" s="112"/>
      <c r="U567" s="112"/>
      <c r="V567"/>
      <c r="W567"/>
      <c r="X567"/>
      <c r="Y567"/>
      <c r="Z567"/>
      <c r="AA567"/>
      <c r="AB567"/>
      <c r="AC567"/>
      <c r="AD567"/>
      <c r="AE567"/>
      <c r="AF567"/>
      <c r="AG567"/>
      <c r="AH567"/>
      <c r="AI567"/>
      <c r="AJ567"/>
      <c r="AK567"/>
      <c r="AL567"/>
      <c r="AM567"/>
      <c r="AN567"/>
      <c r="AO567"/>
      <c r="AP567"/>
      <c r="AQ567"/>
    </row>
    <row r="568" spans="1:43" ht="16">
      <c r="A568"/>
      <c r="B568" s="102"/>
      <c r="C568" s="112"/>
      <c r="D568" s="112"/>
      <c r="E568" s="112"/>
      <c r="F568" s="112"/>
      <c r="G568" s="112"/>
      <c r="H568" s="112"/>
      <c r="I568" s="112"/>
      <c r="J568" s="112"/>
      <c r="K568" s="112"/>
      <c r="L568" s="112"/>
      <c r="M568" s="112"/>
      <c r="N568" s="112"/>
      <c r="O568" s="112"/>
      <c r="P568" s="112"/>
      <c r="Q568" s="112"/>
      <c r="R568" s="112"/>
      <c r="S568" s="112"/>
      <c r="T568" s="112"/>
      <c r="U568" s="112"/>
      <c r="V568"/>
      <c r="W568"/>
      <c r="X568"/>
      <c r="Y568"/>
      <c r="Z568"/>
      <c r="AA568"/>
      <c r="AB568"/>
      <c r="AC568"/>
      <c r="AD568"/>
      <c r="AE568"/>
      <c r="AF568"/>
      <c r="AG568"/>
      <c r="AH568"/>
      <c r="AI568"/>
      <c r="AJ568"/>
      <c r="AK568"/>
      <c r="AL568"/>
      <c r="AM568"/>
      <c r="AN568"/>
      <c r="AO568"/>
      <c r="AP568"/>
      <c r="AQ568"/>
    </row>
    <row r="569" spans="1:43" ht="16">
      <c r="A569"/>
      <c r="B569" s="102"/>
      <c r="C569" s="112"/>
      <c r="D569" s="112"/>
      <c r="E569" s="112"/>
      <c r="F569" s="112"/>
      <c r="G569" s="112"/>
      <c r="H569" s="112"/>
      <c r="I569" s="112"/>
      <c r="J569" s="112"/>
      <c r="K569" s="112"/>
      <c r="L569" s="112"/>
      <c r="M569" s="112"/>
      <c r="N569" s="112"/>
      <c r="O569" s="112"/>
      <c r="P569" s="112"/>
      <c r="Q569" s="112"/>
      <c r="R569" s="112"/>
      <c r="S569" s="112"/>
      <c r="T569" s="112"/>
      <c r="U569" s="112"/>
      <c r="V569"/>
      <c r="W569"/>
      <c r="X569"/>
      <c r="Y569"/>
      <c r="Z569"/>
      <c r="AA569"/>
      <c r="AB569"/>
      <c r="AC569"/>
      <c r="AD569"/>
      <c r="AE569"/>
      <c r="AF569"/>
      <c r="AG569"/>
      <c r="AH569"/>
      <c r="AI569"/>
      <c r="AJ569"/>
      <c r="AK569"/>
      <c r="AL569"/>
      <c r="AM569"/>
      <c r="AN569"/>
      <c r="AO569"/>
      <c r="AP569"/>
      <c r="AQ569"/>
    </row>
    <row r="570" spans="1:43" ht="16">
      <c r="A570"/>
      <c r="B570" s="102"/>
      <c r="C570" s="112"/>
      <c r="D570" s="112"/>
      <c r="E570" s="112"/>
      <c r="F570" s="112"/>
      <c r="G570" s="112"/>
      <c r="H570" s="112"/>
      <c r="I570" s="112"/>
      <c r="J570" s="112"/>
      <c r="K570" s="112"/>
      <c r="L570" s="112"/>
      <c r="M570" s="112"/>
      <c r="N570" s="112"/>
      <c r="O570" s="112"/>
      <c r="P570" s="112"/>
      <c r="Q570" s="112"/>
      <c r="R570" s="112"/>
      <c r="S570" s="112"/>
      <c r="T570" s="112"/>
      <c r="U570" s="112"/>
      <c r="V570"/>
      <c r="W570"/>
      <c r="X570"/>
      <c r="Y570"/>
      <c r="Z570"/>
      <c r="AA570"/>
      <c r="AB570"/>
      <c r="AC570"/>
      <c r="AD570"/>
      <c r="AE570"/>
      <c r="AF570"/>
      <c r="AG570"/>
      <c r="AH570"/>
      <c r="AI570"/>
      <c r="AJ570"/>
      <c r="AK570"/>
      <c r="AL570"/>
      <c r="AM570"/>
      <c r="AN570"/>
      <c r="AO570"/>
      <c r="AP570"/>
      <c r="AQ570"/>
    </row>
    <row r="571" spans="1:43" ht="17" thickBot="1">
      <c r="A571"/>
      <c r="B571" s="102"/>
      <c r="C571" s="112"/>
      <c r="D571" s="112"/>
      <c r="E571" s="112"/>
      <c r="F571" s="112"/>
      <c r="G571" s="112"/>
      <c r="H571" s="112"/>
      <c r="I571" s="112"/>
      <c r="J571" s="112"/>
      <c r="K571" s="112"/>
      <c r="L571" s="112"/>
      <c r="M571" s="112"/>
      <c r="N571" s="112"/>
      <c r="O571" s="112"/>
      <c r="P571" s="112"/>
      <c r="Q571" s="112"/>
      <c r="R571" s="112"/>
      <c r="S571" s="112"/>
      <c r="T571" s="112"/>
      <c r="U571" s="112"/>
      <c r="V571"/>
      <c r="W571"/>
      <c r="X571"/>
      <c r="Y571"/>
      <c r="Z571"/>
      <c r="AA571"/>
      <c r="AB571"/>
      <c r="AC571"/>
      <c r="AD571"/>
      <c r="AE571"/>
      <c r="AF571"/>
      <c r="AG571"/>
      <c r="AH571"/>
      <c r="AI571"/>
      <c r="AJ571"/>
      <c r="AK571"/>
      <c r="AL571"/>
      <c r="AM571"/>
      <c r="AN571"/>
      <c r="AO571"/>
      <c r="AP571"/>
      <c r="AQ571"/>
    </row>
    <row r="572" spans="1:43">
      <c r="B572" s="105"/>
      <c r="C572" s="105" t="s">
        <v>24</v>
      </c>
      <c r="D572" s="105" t="s">
        <v>51</v>
      </c>
      <c r="E572" s="105"/>
      <c r="F572" s="105" t="s">
        <v>31</v>
      </c>
      <c r="G572" s="105"/>
      <c r="H572" s="105"/>
      <c r="I572" s="105"/>
      <c r="J572" s="105"/>
      <c r="K572" s="105"/>
      <c r="L572" s="105"/>
      <c r="M572" s="105"/>
      <c r="N572" s="105"/>
      <c r="O572" s="105"/>
      <c r="P572" s="105"/>
      <c r="Q572" s="105"/>
      <c r="R572" s="105"/>
      <c r="S572" s="105"/>
    </row>
    <row r="573" spans="1:43">
      <c r="B573" s="102"/>
      <c r="C573" s="112"/>
      <c r="D573" s="112"/>
      <c r="E573" s="112"/>
      <c r="F573" s="112"/>
      <c r="G573" s="112"/>
      <c r="H573" s="112"/>
      <c r="I573" s="112"/>
      <c r="J573" s="112"/>
      <c r="K573" s="112"/>
      <c r="L573" s="112"/>
      <c r="M573" s="112"/>
      <c r="N573" s="112"/>
      <c r="O573" s="112"/>
      <c r="P573" s="112"/>
      <c r="Q573" s="112"/>
      <c r="R573" s="112"/>
      <c r="S573" s="112"/>
    </row>
    <row r="574" spans="1:43">
      <c r="B574" s="102"/>
      <c r="C574" s="112" t="s">
        <v>119</v>
      </c>
      <c r="D574" s="112"/>
      <c r="E574" s="112"/>
      <c r="F574" s="112" t="s">
        <v>120</v>
      </c>
      <c r="G574" s="112"/>
      <c r="H574" s="112"/>
      <c r="I574" s="112"/>
      <c r="J574" s="112"/>
      <c r="K574" s="112"/>
      <c r="L574" s="112"/>
      <c r="M574" s="112"/>
      <c r="N574" s="112"/>
      <c r="O574" s="112"/>
      <c r="P574" s="112"/>
      <c r="Q574" s="112"/>
      <c r="R574" s="112"/>
      <c r="S574" s="112"/>
    </row>
    <row r="575" spans="1:43">
      <c r="B575" s="102"/>
      <c r="C575" s="112"/>
      <c r="D575" s="112"/>
      <c r="E575" s="112"/>
      <c r="F575" s="112"/>
      <c r="G575" s="112"/>
      <c r="H575" s="112"/>
      <c r="I575" s="112"/>
      <c r="J575" s="112"/>
      <c r="K575" s="112"/>
      <c r="L575" s="112"/>
      <c r="M575" s="112"/>
      <c r="N575" s="112"/>
      <c r="O575" s="112"/>
      <c r="P575" s="112"/>
      <c r="Q575" s="112"/>
      <c r="R575" s="112"/>
      <c r="S575" s="112"/>
    </row>
    <row r="576" spans="1:43">
      <c r="B576" s="102"/>
      <c r="C576" s="112"/>
      <c r="D576" s="112" t="s">
        <v>121</v>
      </c>
      <c r="E576" s="112"/>
      <c r="F576" s="112" t="s">
        <v>139</v>
      </c>
      <c r="G576" s="112"/>
      <c r="H576" s="112"/>
      <c r="I576" s="112"/>
      <c r="J576" s="112"/>
      <c r="K576" s="112"/>
      <c r="L576" s="112"/>
      <c r="M576" s="112"/>
      <c r="N576" s="112"/>
      <c r="O576" s="112"/>
      <c r="P576" s="112"/>
      <c r="Q576" s="112"/>
      <c r="R576" s="112"/>
      <c r="S576" s="112"/>
    </row>
    <row r="577" spans="2:19">
      <c r="B577" s="102"/>
      <c r="C577" s="112"/>
      <c r="D577" s="112"/>
      <c r="E577" s="112"/>
      <c r="F577" s="112"/>
      <c r="G577" s="112"/>
      <c r="H577" s="112"/>
      <c r="I577" s="112"/>
      <c r="J577" s="112"/>
      <c r="K577" s="112"/>
      <c r="L577" s="112"/>
      <c r="M577" s="112"/>
      <c r="N577" s="112"/>
      <c r="O577" s="112"/>
      <c r="P577" s="112"/>
      <c r="Q577" s="112"/>
      <c r="R577" s="112"/>
      <c r="S577" s="112"/>
    </row>
    <row r="578" spans="2:19" ht="16">
      <c r="B578" s="102"/>
      <c r="C578" s="112"/>
      <c r="D578" s="112"/>
      <c r="E578" s="112"/>
      <c r="F578" s="112"/>
      <c r="G578" s="112"/>
      <c r="H578"/>
      <c r="I578" s="112"/>
      <c r="J578" s="112"/>
      <c r="K578" s="112"/>
      <c r="L578" s="112"/>
      <c r="M578" s="112"/>
      <c r="N578" s="112"/>
      <c r="O578" s="112"/>
      <c r="P578" s="112"/>
      <c r="Q578" s="112"/>
      <c r="R578" s="112"/>
      <c r="S578" s="112"/>
    </row>
    <row r="579" spans="2:19">
      <c r="B579" s="102"/>
      <c r="C579" s="112"/>
      <c r="D579" s="112"/>
      <c r="E579" s="112"/>
      <c r="F579" s="112"/>
      <c r="G579" s="112"/>
      <c r="H579" s="112"/>
      <c r="I579" s="112"/>
      <c r="J579" s="112"/>
      <c r="K579" s="112"/>
      <c r="L579" s="112"/>
      <c r="M579" s="112"/>
      <c r="N579" s="112"/>
      <c r="O579" s="112"/>
      <c r="P579" s="112"/>
      <c r="Q579" s="112"/>
      <c r="R579" s="112"/>
      <c r="S579" s="112"/>
    </row>
    <row r="580" spans="2:19" ht="16">
      <c r="B580" s="102"/>
      <c r="C580" s="112"/>
      <c r="D580" s="112"/>
      <c r="E580" s="112"/>
      <c r="F580"/>
      <c r="G580"/>
      <c r="H580" s="112"/>
      <c r="I580" s="112"/>
      <c r="J580" s="112"/>
      <c r="K580" s="112"/>
      <c r="L580" s="112"/>
      <c r="M580" s="112"/>
      <c r="N580" s="112"/>
      <c r="O580" s="112"/>
      <c r="P580" s="112"/>
      <c r="Q580" s="112"/>
      <c r="R580" s="112"/>
      <c r="S580" s="112"/>
    </row>
    <row r="581" spans="2:19">
      <c r="B581" s="102"/>
      <c r="C581" s="112"/>
      <c r="D581" s="112"/>
      <c r="E581" s="112"/>
      <c r="F581" s="115" t="s">
        <v>122</v>
      </c>
      <c r="G581" s="115"/>
      <c r="H581" s="112"/>
      <c r="I581" s="112"/>
      <c r="J581" s="112"/>
      <c r="K581" s="112"/>
      <c r="L581" s="112"/>
      <c r="M581" s="112"/>
      <c r="N581" s="112"/>
      <c r="O581" s="112"/>
      <c r="P581" s="112"/>
      <c r="Q581" s="112"/>
      <c r="R581" s="112"/>
      <c r="S581" s="112"/>
    </row>
    <row r="582" spans="2:19">
      <c r="B582" s="102"/>
      <c r="C582" s="112"/>
      <c r="D582" s="112"/>
      <c r="E582" s="112"/>
      <c r="F582" s="112" t="s">
        <v>123</v>
      </c>
      <c r="G582" s="112"/>
      <c r="H582" s="112"/>
      <c r="I582" s="112" t="s">
        <v>124</v>
      </c>
      <c r="J582" s="112"/>
      <c r="K582" s="112"/>
      <c r="L582" s="112"/>
      <c r="M582" s="112"/>
      <c r="N582" s="112"/>
      <c r="O582" s="112"/>
      <c r="P582" s="112"/>
      <c r="Q582" s="112"/>
      <c r="R582" s="112"/>
      <c r="S582" s="112"/>
    </row>
    <row r="583" spans="2:19">
      <c r="B583" s="102"/>
      <c r="C583" s="112"/>
      <c r="D583" s="112"/>
      <c r="E583" s="112"/>
      <c r="F583" s="112" t="s">
        <v>125</v>
      </c>
      <c r="G583" s="112"/>
      <c r="H583" s="112">
        <v>16.7</v>
      </c>
      <c r="I583" s="112" t="s">
        <v>126</v>
      </c>
      <c r="J583" s="112"/>
      <c r="K583" s="112"/>
      <c r="L583" s="112"/>
      <c r="M583" s="112"/>
      <c r="N583" s="112"/>
      <c r="O583" s="112"/>
      <c r="P583" s="112"/>
      <c r="Q583" s="112"/>
      <c r="R583" s="112"/>
      <c r="S583" s="112"/>
    </row>
    <row r="584" spans="2:19">
      <c r="B584" s="102"/>
      <c r="C584" s="112"/>
      <c r="D584" s="112"/>
      <c r="E584" s="112"/>
      <c r="F584" s="112" t="s">
        <v>127</v>
      </c>
      <c r="G584" s="112"/>
      <c r="H584" s="112">
        <v>61.145000000000003</v>
      </c>
      <c r="I584" s="112" t="s">
        <v>128</v>
      </c>
      <c r="J584" s="112"/>
      <c r="K584" s="112"/>
      <c r="L584" s="112"/>
      <c r="M584" s="112"/>
      <c r="N584" s="112"/>
      <c r="O584" s="112"/>
      <c r="P584" s="112"/>
      <c r="Q584" s="112"/>
      <c r="R584" s="112"/>
      <c r="S584" s="112"/>
    </row>
    <row r="585" spans="2:19">
      <c r="B585" s="102"/>
      <c r="C585" s="112"/>
      <c r="D585" s="112"/>
      <c r="E585" s="112"/>
      <c r="F585" s="112" t="s">
        <v>129</v>
      </c>
      <c r="G585" s="112"/>
      <c r="H585" s="112">
        <v>4.8920000000000003</v>
      </c>
      <c r="I585" s="112" t="s">
        <v>128</v>
      </c>
      <c r="J585" s="112"/>
      <c r="K585" s="112"/>
      <c r="L585" s="112"/>
      <c r="M585" s="112"/>
      <c r="N585" s="112"/>
      <c r="O585" s="112"/>
      <c r="P585" s="112"/>
      <c r="Q585" s="112"/>
      <c r="R585" s="112"/>
      <c r="S585" s="112"/>
    </row>
    <row r="586" spans="2:19">
      <c r="B586" s="102"/>
      <c r="C586" s="112"/>
      <c r="D586" s="112"/>
      <c r="E586" s="112"/>
      <c r="F586" s="112" t="s">
        <v>130</v>
      </c>
      <c r="G586" s="112"/>
      <c r="H586" s="125">
        <f>H584/H585</f>
        <v>12.498977923139821</v>
      </c>
      <c r="I586" s="112"/>
      <c r="J586" s="112"/>
      <c r="K586" s="112"/>
      <c r="L586" s="112"/>
      <c r="M586" s="112"/>
      <c r="N586" s="112"/>
      <c r="O586" s="112"/>
      <c r="P586" s="112"/>
      <c r="Q586" s="112"/>
      <c r="R586" s="112"/>
      <c r="S586" s="112"/>
    </row>
    <row r="587" spans="2:19">
      <c r="B587" s="102"/>
      <c r="C587" s="112"/>
      <c r="D587" s="112"/>
      <c r="E587" s="112"/>
      <c r="F587" s="112" t="s">
        <v>131</v>
      </c>
      <c r="G587" s="112"/>
      <c r="H587" s="112">
        <v>12.228999999999999</v>
      </c>
      <c r="I587" s="112" t="s">
        <v>128</v>
      </c>
      <c r="J587" s="112"/>
      <c r="K587" s="112"/>
      <c r="L587" s="112"/>
      <c r="M587" s="112"/>
      <c r="N587" s="112"/>
      <c r="O587" s="112"/>
      <c r="P587" s="112"/>
      <c r="Q587" s="112"/>
      <c r="R587" s="112"/>
      <c r="S587" s="112"/>
    </row>
    <row r="588" spans="2:19">
      <c r="B588" s="102"/>
      <c r="C588" s="112"/>
      <c r="D588" s="112"/>
      <c r="E588" s="112"/>
      <c r="F588" s="112" t="s">
        <v>132</v>
      </c>
      <c r="G588" s="112"/>
      <c r="H588" s="112">
        <v>0.97799999999999998</v>
      </c>
      <c r="I588" s="112" t="s">
        <v>128</v>
      </c>
      <c r="J588" s="112"/>
      <c r="K588" s="112"/>
      <c r="L588" s="112"/>
      <c r="M588" s="112"/>
      <c r="N588" s="112"/>
      <c r="O588" s="112"/>
      <c r="P588" s="112"/>
      <c r="Q588" s="112"/>
      <c r="R588" s="112"/>
      <c r="S588" s="112"/>
    </row>
    <row r="589" spans="2:19" ht="16">
      <c r="B589" s="102"/>
      <c r="C589" s="112"/>
      <c r="D589" s="112"/>
      <c r="E589" s="112"/>
      <c r="F589"/>
      <c r="G589"/>
      <c r="H589"/>
      <c r="I589"/>
      <c r="J589" s="112"/>
      <c r="K589" s="112"/>
      <c r="L589" s="112"/>
      <c r="M589" s="112"/>
      <c r="N589" s="112"/>
      <c r="O589" s="112"/>
      <c r="P589" s="112"/>
      <c r="Q589" s="112"/>
      <c r="R589" s="112"/>
      <c r="S589" s="112"/>
    </row>
    <row r="590" spans="2:19" ht="16">
      <c r="B590" s="102"/>
      <c r="C590" s="112"/>
      <c r="D590" s="112"/>
      <c r="E590" s="112"/>
      <c r="F590"/>
      <c r="G590"/>
      <c r="H590"/>
      <c r="I590"/>
      <c r="J590" s="112"/>
      <c r="K590" s="112"/>
      <c r="L590" s="112"/>
      <c r="M590" s="112"/>
      <c r="N590" s="112"/>
      <c r="O590" s="112"/>
      <c r="P590" s="112"/>
      <c r="Q590" s="112"/>
      <c r="R590" s="112"/>
      <c r="S590" s="112"/>
    </row>
    <row r="591" spans="2:19" ht="16">
      <c r="B591" s="102"/>
      <c r="C591" s="112"/>
      <c r="D591" s="112"/>
      <c r="E591" s="112"/>
      <c r="F591"/>
      <c r="G591"/>
      <c r="H591"/>
      <c r="I591"/>
      <c r="J591" s="112"/>
      <c r="K591" s="112"/>
      <c r="L591" s="112"/>
      <c r="M591" s="112"/>
      <c r="N591" s="112"/>
      <c r="O591" s="112"/>
      <c r="P591" s="112"/>
      <c r="Q591" s="112"/>
      <c r="R591" s="112"/>
      <c r="S591" s="112"/>
    </row>
    <row r="592" spans="2:19">
      <c r="B592" s="102"/>
      <c r="C592" s="112"/>
      <c r="D592" s="112"/>
      <c r="E592" s="112"/>
      <c r="F592" s="115" t="s">
        <v>133</v>
      </c>
      <c r="G592" s="115"/>
      <c r="H592" s="112"/>
      <c r="I592" s="112"/>
      <c r="J592" s="112"/>
      <c r="K592" s="112"/>
      <c r="L592" s="112"/>
      <c r="M592" s="112"/>
      <c r="N592" s="112"/>
      <c r="O592" s="112"/>
      <c r="P592" s="112"/>
      <c r="Q592" s="112"/>
      <c r="R592" s="112"/>
      <c r="S592" s="112"/>
    </row>
    <row r="593" spans="2:19">
      <c r="B593" s="102"/>
      <c r="C593" s="112"/>
      <c r="D593" s="112"/>
      <c r="E593" s="112"/>
      <c r="F593" s="112" t="s">
        <v>123</v>
      </c>
      <c r="G593" s="112"/>
      <c r="H593" s="112">
        <v>6.6</v>
      </c>
      <c r="I593" s="112" t="s">
        <v>124</v>
      </c>
      <c r="J593" s="112"/>
      <c r="K593" s="112"/>
      <c r="L593" s="112"/>
      <c r="M593" s="112"/>
      <c r="N593" s="112"/>
      <c r="O593" s="112"/>
      <c r="P593" s="112"/>
      <c r="Q593" s="112"/>
      <c r="R593" s="112"/>
      <c r="S593" s="112"/>
    </row>
    <row r="594" spans="2:19">
      <c r="B594" s="102"/>
      <c r="C594" s="112"/>
      <c r="D594" s="112"/>
      <c r="E594" s="112"/>
      <c r="F594" s="112" t="s">
        <v>125</v>
      </c>
      <c r="G594" s="112"/>
      <c r="H594" s="112">
        <v>16</v>
      </c>
      <c r="I594" s="112" t="s">
        <v>126</v>
      </c>
      <c r="J594" s="112"/>
      <c r="K594" s="112"/>
      <c r="L594" s="112"/>
      <c r="M594" s="112"/>
      <c r="N594" s="112"/>
      <c r="O594" s="112"/>
      <c r="P594" s="112"/>
      <c r="Q594" s="112"/>
      <c r="R594" s="112"/>
      <c r="S594" s="112"/>
    </row>
    <row r="595" spans="2:19">
      <c r="B595" s="102"/>
      <c r="C595" s="112"/>
      <c r="D595" s="112"/>
      <c r="E595" s="112"/>
      <c r="F595" s="112" t="s">
        <v>127</v>
      </c>
      <c r="G595" s="112"/>
      <c r="H595" s="112">
        <v>5.4039999999999999</v>
      </c>
      <c r="I595" s="112" t="s">
        <v>128</v>
      </c>
      <c r="J595" s="112"/>
      <c r="K595" s="112"/>
      <c r="L595" s="112"/>
      <c r="M595" s="112"/>
      <c r="N595" s="112"/>
      <c r="O595" s="112"/>
      <c r="P595" s="112"/>
      <c r="Q595" s="112"/>
      <c r="R595" s="112"/>
      <c r="S595" s="112"/>
    </row>
    <row r="596" spans="2:19">
      <c r="B596" s="102"/>
      <c r="C596" s="112"/>
      <c r="D596" s="112"/>
      <c r="E596" s="112"/>
      <c r="F596" s="112" t="s">
        <v>129</v>
      </c>
      <c r="G596" s="112"/>
      <c r="H596" s="112">
        <v>2.972</v>
      </c>
      <c r="I596" s="112" t="s">
        <v>128</v>
      </c>
      <c r="J596" s="112"/>
      <c r="K596" s="112"/>
      <c r="L596" s="112"/>
      <c r="M596" s="112"/>
      <c r="N596" s="112"/>
      <c r="O596" s="112"/>
      <c r="P596" s="112"/>
      <c r="Q596" s="112"/>
      <c r="R596" s="112"/>
      <c r="S596" s="112"/>
    </row>
    <row r="597" spans="2:19">
      <c r="B597" s="102"/>
      <c r="C597" s="112"/>
      <c r="D597" s="112"/>
      <c r="E597" s="112"/>
      <c r="F597" s="112" t="s">
        <v>130</v>
      </c>
      <c r="G597" s="112"/>
      <c r="H597" s="125">
        <f>H595/H596</f>
        <v>1.8183041722745625</v>
      </c>
      <c r="I597" s="112"/>
      <c r="J597" s="112"/>
      <c r="K597" s="112"/>
      <c r="L597" s="112"/>
      <c r="M597" s="112"/>
      <c r="N597" s="112"/>
      <c r="O597" s="112"/>
      <c r="P597" s="112"/>
      <c r="Q597" s="112"/>
      <c r="R597" s="112"/>
      <c r="S597" s="112"/>
    </row>
    <row r="598" spans="2:19">
      <c r="B598" s="102"/>
      <c r="C598" s="112"/>
      <c r="D598" s="112"/>
      <c r="E598" s="112"/>
      <c r="F598" s="112" t="s">
        <v>131</v>
      </c>
      <c r="G598" s="112"/>
      <c r="H598" s="112">
        <v>2.7280000000000002</v>
      </c>
      <c r="I598" s="112" t="s">
        <v>128</v>
      </c>
      <c r="J598" s="112"/>
      <c r="K598" s="112"/>
      <c r="L598" s="112"/>
      <c r="M598" s="112"/>
      <c r="N598" s="112"/>
      <c r="O598" s="112"/>
      <c r="P598" s="112"/>
      <c r="Q598" s="112"/>
      <c r="R598" s="112"/>
      <c r="S598" s="112"/>
    </row>
    <row r="599" spans="2:19">
      <c r="B599" s="102"/>
      <c r="C599" s="112"/>
      <c r="D599" s="112"/>
      <c r="E599" s="112"/>
      <c r="F599" s="112" t="s">
        <v>132</v>
      </c>
      <c r="G599" s="112"/>
      <c r="H599" s="112">
        <v>1.5009999999999999</v>
      </c>
      <c r="I599" s="112" t="s">
        <v>128</v>
      </c>
      <c r="J599" s="112"/>
      <c r="K599" s="112"/>
      <c r="L599" s="112"/>
      <c r="M599" s="112"/>
      <c r="N599" s="112"/>
      <c r="O599" s="112"/>
      <c r="P599" s="112"/>
      <c r="Q599" s="112"/>
      <c r="R599" s="112"/>
      <c r="S599" s="112"/>
    </row>
    <row r="600" spans="2:19">
      <c r="B600" s="102"/>
      <c r="C600" s="112"/>
      <c r="D600" s="112"/>
      <c r="E600" s="112"/>
      <c r="F600" s="112"/>
      <c r="G600" s="112"/>
      <c r="H600" s="112"/>
      <c r="I600" s="112"/>
      <c r="J600" s="112"/>
      <c r="K600" s="112"/>
      <c r="L600" s="112"/>
      <c r="M600" s="112"/>
      <c r="N600" s="112"/>
      <c r="O600" s="112"/>
      <c r="P600" s="112"/>
      <c r="Q600" s="112"/>
      <c r="R600" s="112"/>
      <c r="S600" s="112"/>
    </row>
    <row r="601" spans="2:19">
      <c r="B601" s="102"/>
      <c r="C601" s="112"/>
      <c r="D601" s="112"/>
      <c r="E601" s="112"/>
      <c r="F601" s="115" t="s">
        <v>134</v>
      </c>
      <c r="G601" s="115"/>
      <c r="H601" s="112"/>
      <c r="I601" s="112"/>
      <c r="J601" s="112"/>
      <c r="K601" s="112"/>
      <c r="L601" s="112"/>
      <c r="M601" s="112"/>
      <c r="N601" s="112"/>
      <c r="O601" s="112"/>
      <c r="P601" s="112"/>
      <c r="Q601" s="112"/>
      <c r="R601" s="112"/>
      <c r="S601" s="112"/>
    </row>
    <row r="602" spans="2:19">
      <c r="B602" s="102"/>
      <c r="C602" s="112"/>
      <c r="D602" s="112"/>
      <c r="E602" s="112"/>
      <c r="F602" s="112" t="s">
        <v>125</v>
      </c>
      <c r="G602" s="112"/>
      <c r="H602" s="112">
        <f>AVERAGE(H583,H594)</f>
        <v>16.350000000000001</v>
      </c>
      <c r="I602" s="112" t="s">
        <v>126</v>
      </c>
      <c r="J602" s="112"/>
      <c r="K602" s="112"/>
      <c r="L602" s="112"/>
      <c r="M602" s="112"/>
      <c r="N602" s="112"/>
      <c r="O602" s="112"/>
      <c r="P602" s="112"/>
      <c r="Q602" s="112"/>
      <c r="R602" s="112"/>
      <c r="S602" s="112"/>
    </row>
    <row r="603" spans="2:19">
      <c r="B603" s="102"/>
      <c r="C603" s="112"/>
      <c r="D603" s="112"/>
      <c r="E603" s="112"/>
      <c r="F603" s="112"/>
      <c r="G603" s="112"/>
      <c r="H603" s="112"/>
      <c r="I603" s="112"/>
      <c r="J603" s="112"/>
      <c r="K603" s="112"/>
      <c r="L603" s="112"/>
      <c r="M603" s="112"/>
      <c r="N603" s="112"/>
      <c r="O603" s="112"/>
      <c r="P603" s="112"/>
      <c r="Q603" s="112"/>
      <c r="R603" s="112"/>
      <c r="S603" s="112"/>
    </row>
    <row r="604" spans="2:19">
      <c r="B604" s="102"/>
      <c r="C604" s="112"/>
      <c r="D604" s="112"/>
      <c r="E604" s="112"/>
      <c r="F604" s="115" t="s">
        <v>135</v>
      </c>
      <c r="G604" s="115"/>
      <c r="H604" s="112"/>
      <c r="I604" s="112"/>
      <c r="J604" s="112"/>
      <c r="K604" s="112"/>
      <c r="L604" s="112"/>
      <c r="M604" s="112"/>
      <c r="N604" s="112"/>
      <c r="O604" s="112"/>
      <c r="P604" s="112"/>
      <c r="Q604" s="112"/>
      <c r="R604" s="112"/>
      <c r="S604" s="112"/>
    </row>
    <row r="605" spans="2:19">
      <c r="B605" s="102"/>
      <c r="C605" s="112"/>
      <c r="D605" s="112"/>
      <c r="E605" s="112"/>
      <c r="F605" s="112" t="s">
        <v>136</v>
      </c>
      <c r="G605" s="112"/>
      <c r="H605" s="112">
        <f>H588+H599</f>
        <v>2.4790000000000001</v>
      </c>
      <c r="I605" s="112" t="s">
        <v>128</v>
      </c>
      <c r="J605" s="112"/>
      <c r="K605" s="112"/>
      <c r="L605" s="112"/>
      <c r="M605" s="112"/>
      <c r="N605" s="112"/>
      <c r="O605" s="112"/>
      <c r="P605" s="112"/>
      <c r="Q605" s="112"/>
      <c r="R605" s="112"/>
      <c r="S605" s="112"/>
    </row>
    <row r="606" spans="2:19">
      <c r="B606" s="102"/>
      <c r="C606" s="112"/>
      <c r="D606" s="112"/>
      <c r="E606" s="112"/>
      <c r="F606" s="112" t="s">
        <v>137</v>
      </c>
      <c r="G606" s="112"/>
      <c r="H606" s="125">
        <f>H583*H588+H594*H599</f>
        <v>40.348599999999998</v>
      </c>
      <c r="I606" s="112" t="s">
        <v>138</v>
      </c>
      <c r="J606" s="112"/>
      <c r="K606" s="112"/>
      <c r="L606" s="112"/>
      <c r="M606" s="112"/>
      <c r="N606" s="112"/>
      <c r="O606" s="112"/>
      <c r="P606" s="112"/>
      <c r="Q606" s="112"/>
      <c r="R606" s="112"/>
      <c r="S606" s="112"/>
    </row>
    <row r="607" spans="2:19">
      <c r="B607" s="102"/>
      <c r="C607" s="112"/>
      <c r="D607" s="112"/>
      <c r="E607" s="112"/>
      <c r="F607" s="112"/>
      <c r="G607" s="112"/>
      <c r="H607" s="112"/>
      <c r="I607" s="112"/>
      <c r="J607" s="112"/>
      <c r="K607" s="112"/>
      <c r="L607" s="112"/>
      <c r="M607" s="112"/>
      <c r="N607" s="112"/>
      <c r="O607" s="112"/>
      <c r="P607" s="112"/>
      <c r="Q607" s="112"/>
      <c r="R607" s="112"/>
      <c r="S607" s="112"/>
    </row>
    <row r="608" spans="2:19">
      <c r="B608" s="102"/>
      <c r="C608" s="112"/>
      <c r="D608" s="112"/>
      <c r="E608" s="112"/>
      <c r="F608" s="112"/>
      <c r="G608" s="112"/>
      <c r="H608" s="112"/>
      <c r="I608" s="112"/>
      <c r="J608" s="112"/>
      <c r="K608" s="112"/>
      <c r="L608" s="112"/>
      <c r="M608" s="112"/>
      <c r="N608" s="112"/>
      <c r="O608" s="112"/>
      <c r="P608" s="112"/>
      <c r="Q608" s="112"/>
      <c r="R608" s="112"/>
      <c r="S608" s="112"/>
    </row>
    <row r="609" spans="1:26">
      <c r="B609" s="102"/>
      <c r="C609" s="112"/>
      <c r="D609" s="112"/>
      <c r="E609" s="112"/>
      <c r="F609" s="112"/>
      <c r="G609" s="112"/>
      <c r="H609" s="112"/>
      <c r="I609" s="112"/>
      <c r="J609" s="112"/>
      <c r="K609" s="112"/>
      <c r="L609" s="112"/>
      <c r="M609" s="112"/>
      <c r="N609" s="112"/>
      <c r="O609" s="112"/>
      <c r="P609" s="112"/>
      <c r="Q609" s="112"/>
      <c r="R609" s="112"/>
      <c r="S609" s="112"/>
    </row>
    <row r="610" spans="1:26">
      <c r="B610" s="102"/>
      <c r="C610" s="112"/>
      <c r="D610" s="112"/>
      <c r="E610" s="112"/>
      <c r="F610" s="112"/>
      <c r="G610" s="112"/>
      <c r="H610" s="112"/>
      <c r="I610" s="112"/>
      <c r="J610" s="112"/>
      <c r="K610" s="112"/>
      <c r="L610" s="112"/>
      <c r="M610" s="112"/>
      <c r="N610" s="112"/>
      <c r="O610" s="112"/>
      <c r="P610" s="112"/>
      <c r="Q610" s="112"/>
      <c r="R610" s="112"/>
      <c r="S610" s="112"/>
    </row>
    <row r="611" spans="1:26">
      <c r="B611" s="102"/>
      <c r="C611" s="112"/>
      <c r="D611" s="112"/>
      <c r="E611" s="112"/>
      <c r="F611" s="112"/>
      <c r="G611" s="112"/>
      <c r="H611" s="112"/>
      <c r="I611" s="112"/>
      <c r="J611" s="112"/>
      <c r="K611" s="112"/>
      <c r="L611" s="112"/>
      <c r="M611" s="112"/>
      <c r="N611" s="112"/>
      <c r="O611" s="112"/>
      <c r="P611" s="112"/>
      <c r="Q611" s="112"/>
      <c r="R611" s="112"/>
      <c r="S611" s="112"/>
    </row>
    <row r="612" spans="1:26" ht="16" thickBot="1">
      <c r="B612" s="102"/>
      <c r="C612" s="112"/>
      <c r="D612" s="112"/>
      <c r="E612" s="112"/>
      <c r="F612" s="112"/>
      <c r="G612" s="112"/>
      <c r="H612" s="112"/>
      <c r="I612" s="112"/>
      <c r="J612" s="112"/>
      <c r="K612" s="112"/>
      <c r="L612" s="112"/>
      <c r="M612" s="112"/>
      <c r="N612" s="112"/>
      <c r="O612" s="112"/>
      <c r="P612" s="112"/>
      <c r="Q612" s="112"/>
      <c r="R612" s="112"/>
      <c r="S612" s="112"/>
    </row>
    <row r="613" spans="1:26">
      <c r="A613" s="24"/>
      <c r="B613" s="105"/>
      <c r="C613" s="105" t="s">
        <v>24</v>
      </c>
      <c r="D613" s="105" t="s">
        <v>51</v>
      </c>
      <c r="E613" s="105"/>
      <c r="F613" s="105" t="s">
        <v>31</v>
      </c>
      <c r="G613" s="105"/>
      <c r="H613" s="105"/>
      <c r="I613" s="105"/>
      <c r="J613" s="105"/>
      <c r="K613" s="105"/>
      <c r="L613" s="105"/>
      <c r="M613" s="105"/>
      <c r="N613" s="105"/>
      <c r="O613" s="105"/>
      <c r="P613" s="105"/>
      <c r="Q613" s="105"/>
      <c r="R613" s="105"/>
      <c r="S613" s="105"/>
      <c r="T613" s="105"/>
      <c r="U613" s="105"/>
      <c r="V613" s="24"/>
      <c r="W613" s="24"/>
      <c r="X613" s="24"/>
      <c r="Y613" s="24"/>
      <c r="Z613" s="24"/>
    </row>
    <row r="614" spans="1:26" ht="16">
      <c r="A614"/>
      <c r="B614" s="102"/>
      <c r="C614" s="112"/>
      <c r="D614" s="112"/>
      <c r="E614" s="112"/>
      <c r="F614" s="112"/>
      <c r="G614" s="112"/>
      <c r="H614" s="112"/>
      <c r="I614" s="112"/>
      <c r="J614" s="112"/>
      <c r="K614" s="112"/>
      <c r="L614" s="112"/>
      <c r="M614" s="112"/>
      <c r="N614" s="112"/>
      <c r="O614" s="112"/>
      <c r="P614" s="112"/>
      <c r="Q614" s="112"/>
      <c r="R614" s="112"/>
      <c r="S614" s="112"/>
      <c r="T614" s="112"/>
      <c r="U614" s="112"/>
      <c r="V614" s="112"/>
      <c r="W614" s="112"/>
      <c r="X614" s="112"/>
      <c r="Y614" s="112"/>
      <c r="Z614"/>
    </row>
    <row r="615" spans="1:26" ht="16">
      <c r="A615"/>
      <c r="B615" s="102"/>
      <c r="C615" s="112"/>
      <c r="D615" s="112"/>
      <c r="E615" s="112"/>
      <c r="F615" s="112"/>
      <c r="G615" s="112"/>
      <c r="H615" s="112"/>
      <c r="I615" s="112"/>
      <c r="J615" s="112"/>
      <c r="K615" s="112"/>
      <c r="L615" s="112"/>
      <c r="M615" s="112"/>
      <c r="N615" s="112"/>
      <c r="O615" s="112"/>
      <c r="P615" s="112"/>
      <c r="Q615" s="112"/>
      <c r="R615" s="112"/>
      <c r="S615" s="112"/>
      <c r="T615" s="112"/>
      <c r="U615" s="112"/>
      <c r="V615" s="112"/>
      <c r="W615" s="112"/>
      <c r="X615" s="112"/>
      <c r="Y615"/>
      <c r="Z615"/>
    </row>
    <row r="616" spans="1:26" ht="16">
      <c r="A616"/>
      <c r="B616" s="102"/>
      <c r="C616" s="112" t="s">
        <v>117</v>
      </c>
      <c r="D616" s="112"/>
      <c r="E616" s="112"/>
      <c r="F616" s="112"/>
      <c r="G616" s="112"/>
      <c r="H616" s="112"/>
      <c r="I616" s="112"/>
      <c r="J616" s="112"/>
      <c r="K616" s="112"/>
      <c r="L616" s="112"/>
      <c r="M616" s="112"/>
      <c r="N616" s="112"/>
      <c r="O616" s="112"/>
      <c r="P616" s="112"/>
      <c r="Q616" s="112"/>
      <c r="R616" s="112"/>
      <c r="S616" s="112"/>
      <c r="T616" s="112"/>
      <c r="U616" s="112"/>
      <c r="V616" s="112"/>
      <c r="W616" s="112"/>
      <c r="X616" s="112"/>
      <c r="Y616"/>
      <c r="Z616"/>
    </row>
    <row r="617" spans="1:26" ht="16">
      <c r="A617"/>
      <c r="B617" s="102"/>
      <c r="C617" s="112"/>
      <c r="D617" s="112"/>
      <c r="E617" s="112"/>
      <c r="F617" s="112"/>
      <c r="G617" s="112"/>
      <c r="H617" s="112"/>
      <c r="I617" s="112"/>
      <c r="J617" s="112"/>
      <c r="K617" s="112"/>
      <c r="L617" s="112"/>
      <c r="M617" s="112"/>
      <c r="N617" s="112"/>
      <c r="O617" s="112"/>
      <c r="P617" s="112"/>
      <c r="Q617" s="112"/>
      <c r="R617" s="112"/>
      <c r="S617" s="112"/>
      <c r="T617" s="112"/>
      <c r="U617" s="112"/>
      <c r="V617" s="112"/>
      <c r="W617" s="112"/>
      <c r="X617" s="112"/>
      <c r="Y617" s="112"/>
      <c r="Z617"/>
    </row>
    <row r="618" spans="1:26" ht="16">
      <c r="A618"/>
      <c r="B618" s="102"/>
      <c r="C618" s="112"/>
      <c r="D618" s="112" t="s">
        <v>118</v>
      </c>
      <c r="E618" s="112"/>
      <c r="F618" s="112"/>
      <c r="G618" s="112"/>
      <c r="H618" s="112"/>
      <c r="I618" s="112"/>
      <c r="J618" s="112"/>
      <c r="K618" s="112"/>
      <c r="L618" s="112"/>
      <c r="M618" s="112"/>
      <c r="N618" s="112"/>
      <c r="O618" s="112"/>
      <c r="P618" s="112"/>
      <c r="Q618" s="112"/>
      <c r="R618" s="112"/>
      <c r="S618" s="112"/>
      <c r="T618" s="112"/>
      <c r="U618" s="112"/>
      <c r="V618" s="112"/>
      <c r="W618" s="112"/>
      <c r="X618" s="112"/>
      <c r="Y618" s="112"/>
      <c r="Z618"/>
    </row>
    <row r="619" spans="1:26" ht="16">
      <c r="A619"/>
      <c r="B619" s="102"/>
      <c r="C619" s="112"/>
      <c r="D619" s="112"/>
      <c r="E619" s="112"/>
      <c r="F619" s="112" t="s">
        <v>73</v>
      </c>
      <c r="G619" s="112"/>
      <c r="H619" s="112">
        <v>47.4</v>
      </c>
      <c r="I619" s="112" t="s">
        <v>74</v>
      </c>
      <c r="J619" s="112"/>
      <c r="K619" s="112"/>
      <c r="L619" s="112"/>
      <c r="M619" s="112"/>
      <c r="N619" s="112"/>
      <c r="O619" s="112"/>
      <c r="P619" s="112"/>
      <c r="Q619" s="112"/>
      <c r="R619" s="112"/>
      <c r="S619" s="112"/>
      <c r="T619" s="112"/>
      <c r="U619" s="112"/>
      <c r="V619" s="112"/>
      <c r="W619" s="112"/>
      <c r="X619" s="112"/>
      <c r="Y619" s="112"/>
      <c r="Z619" s="112"/>
    </row>
    <row r="620" spans="1:26" ht="16">
      <c r="A620"/>
      <c r="B620" s="102"/>
      <c r="C620" s="112"/>
      <c r="D620" s="112"/>
      <c r="E620" s="112"/>
      <c r="F620" s="112" t="s">
        <v>75</v>
      </c>
      <c r="G620" s="112"/>
      <c r="H620" s="112">
        <v>14.2</v>
      </c>
      <c r="I620" s="112" t="s">
        <v>76</v>
      </c>
      <c r="J620" s="112"/>
      <c r="K620" s="112"/>
      <c r="L620" s="112"/>
      <c r="M620" s="112"/>
      <c r="N620" s="112"/>
      <c r="O620" s="112"/>
      <c r="P620" s="112"/>
      <c r="Q620" s="112"/>
      <c r="R620" s="112"/>
      <c r="S620" s="112"/>
      <c r="T620" s="112"/>
      <c r="U620" s="112"/>
      <c r="V620" s="112"/>
      <c r="W620" s="112"/>
      <c r="X620" s="112"/>
      <c r="Y620" s="112"/>
      <c r="Z620" s="112"/>
    </row>
    <row r="621" spans="1:26" ht="16">
      <c r="A621"/>
      <c r="B621" s="102"/>
      <c r="C621" s="112"/>
      <c r="D621" s="112"/>
      <c r="E621" s="112"/>
      <c r="F621" s="112"/>
      <c r="G621" s="112"/>
      <c r="H621" s="112"/>
      <c r="I621" s="112"/>
      <c r="J621" s="112"/>
      <c r="K621" s="112"/>
      <c r="L621" s="112"/>
      <c r="M621" s="112"/>
      <c r="N621" s="112"/>
      <c r="O621" s="112"/>
      <c r="P621" s="112"/>
      <c r="Q621" s="112"/>
      <c r="R621" s="112"/>
      <c r="S621" s="112"/>
      <c r="T621" s="112"/>
      <c r="U621" s="112"/>
      <c r="V621" s="112"/>
      <c r="W621" s="112"/>
      <c r="X621" s="112"/>
      <c r="Y621" s="112"/>
      <c r="Z621" s="112"/>
    </row>
    <row r="622" spans="1:26" ht="16">
      <c r="A622"/>
      <c r="B622" s="102"/>
      <c r="C622" s="112"/>
      <c r="D622" s="112"/>
      <c r="E622" s="112"/>
      <c r="F622" s="112"/>
      <c r="G622" s="112"/>
      <c r="H622" s="112"/>
      <c r="I622" s="112"/>
      <c r="J622" s="112"/>
      <c r="K622" s="112"/>
      <c r="L622" s="112"/>
      <c r="M622" s="112"/>
      <c r="N622" s="112"/>
      <c r="O622" s="112"/>
      <c r="P622" s="112"/>
      <c r="Q622" s="112"/>
      <c r="R622" s="112"/>
      <c r="S622" s="112"/>
      <c r="T622" s="112"/>
      <c r="U622" s="112"/>
      <c r="V622" s="112"/>
      <c r="W622" s="112"/>
      <c r="X622" s="112"/>
      <c r="Y622" s="112"/>
      <c r="Z622" s="112"/>
    </row>
    <row r="623" spans="1:26" ht="16">
      <c r="A623"/>
      <c r="B623" s="102"/>
      <c r="C623" s="112"/>
      <c r="D623" s="112"/>
      <c r="E623" s="112"/>
      <c r="F623" s="112"/>
      <c r="G623" s="112"/>
      <c r="H623" s="112"/>
      <c r="I623" s="112"/>
      <c r="J623" s="112"/>
      <c r="K623" s="112"/>
      <c r="L623" s="112"/>
      <c r="M623" s="112"/>
      <c r="N623" s="112"/>
      <c r="O623" s="112"/>
      <c r="P623" s="112"/>
      <c r="Q623" s="112"/>
      <c r="R623" s="112"/>
      <c r="S623" s="112"/>
      <c r="T623" s="112"/>
      <c r="U623" s="112"/>
      <c r="V623" s="112"/>
      <c r="W623" s="112"/>
      <c r="X623" s="112"/>
      <c r="Y623" s="112"/>
      <c r="Z623" s="112"/>
    </row>
    <row r="624" spans="1:26" ht="16">
      <c r="A624"/>
      <c r="B624" s="102"/>
      <c r="C624" s="112"/>
      <c r="D624" s="112"/>
      <c r="E624" s="112"/>
      <c r="F624" s="112"/>
      <c r="G624" s="112"/>
      <c r="H624" s="112"/>
      <c r="I624" s="112"/>
      <c r="J624" s="112"/>
      <c r="K624" s="112"/>
      <c r="L624" s="112"/>
      <c r="M624" s="112"/>
      <c r="N624" s="112"/>
      <c r="O624" s="112"/>
      <c r="P624" s="112"/>
      <c r="Q624" s="112"/>
      <c r="R624" s="112"/>
      <c r="S624" s="112"/>
      <c r="T624" s="112"/>
      <c r="U624" s="112"/>
      <c r="V624" s="112"/>
      <c r="W624" s="112"/>
      <c r="X624" s="112"/>
      <c r="Y624" s="112"/>
      <c r="Z624" s="112"/>
    </row>
    <row r="625" spans="1:26" ht="16">
      <c r="A625"/>
      <c r="B625" s="102"/>
      <c r="C625" s="112"/>
      <c r="D625" s="112"/>
      <c r="E625" s="112"/>
      <c r="F625" s="112"/>
      <c r="G625" s="112"/>
      <c r="H625" s="112"/>
      <c r="I625" s="112"/>
      <c r="J625" s="112"/>
      <c r="K625" s="112"/>
      <c r="L625" s="112"/>
      <c r="M625" s="112"/>
      <c r="N625" s="112"/>
      <c r="O625" s="112"/>
      <c r="P625" s="112"/>
      <c r="Q625" s="112"/>
      <c r="R625" s="112"/>
      <c r="S625" s="112"/>
      <c r="T625" s="112"/>
      <c r="U625" s="112"/>
      <c r="V625" s="112"/>
      <c r="W625" s="112"/>
      <c r="X625" s="112"/>
      <c r="Y625" s="112"/>
      <c r="Z625" s="112"/>
    </row>
    <row r="626" spans="1:26" ht="16">
      <c r="A626"/>
      <c r="B626" s="102"/>
      <c r="C626" s="112"/>
      <c r="D626" s="112"/>
      <c r="E626" s="112"/>
      <c r="F626" s="112"/>
      <c r="G626" s="112"/>
      <c r="H626" s="112"/>
      <c r="I626" s="112"/>
      <c r="J626" s="112"/>
      <c r="K626" s="112"/>
      <c r="L626" s="112"/>
      <c r="M626" s="112"/>
      <c r="N626" s="112"/>
      <c r="O626" s="112"/>
      <c r="P626" s="112"/>
      <c r="Q626" s="112"/>
      <c r="R626" s="112"/>
      <c r="S626" s="112"/>
      <c r="T626" s="112"/>
      <c r="U626" s="112"/>
      <c r="V626" s="112"/>
      <c r="W626" s="112"/>
      <c r="X626" s="112"/>
      <c r="Y626" s="112"/>
      <c r="Z626" s="112"/>
    </row>
    <row r="627" spans="1:26" ht="16">
      <c r="A627"/>
      <c r="B627" s="102"/>
      <c r="C627" s="112"/>
      <c r="D627" s="112"/>
      <c r="E627" s="112"/>
      <c r="F627" s="112"/>
      <c r="G627" s="112"/>
      <c r="H627" s="112"/>
      <c r="I627" s="112"/>
      <c r="J627" s="112"/>
      <c r="K627" s="112"/>
      <c r="L627" s="112"/>
      <c r="M627" s="112"/>
      <c r="N627" s="112"/>
      <c r="O627" s="112"/>
      <c r="P627" s="112"/>
      <c r="Q627" s="112"/>
      <c r="R627" s="112"/>
      <c r="S627" s="112"/>
      <c r="T627" s="112"/>
      <c r="U627" s="112"/>
      <c r="V627" s="112"/>
      <c r="W627" s="112"/>
      <c r="X627" s="112"/>
      <c r="Y627" s="112"/>
      <c r="Z627" s="112"/>
    </row>
    <row r="628" spans="1:26" ht="16">
      <c r="A628"/>
      <c r="B628" s="102"/>
      <c r="C628" s="112"/>
      <c r="D628" s="112"/>
      <c r="E628" s="112"/>
      <c r="F628" s="112"/>
      <c r="G628" s="112"/>
      <c r="H628" s="112"/>
      <c r="I628" s="112"/>
      <c r="J628" s="112"/>
      <c r="K628" s="112"/>
      <c r="L628" s="112"/>
      <c r="M628" s="112"/>
      <c r="N628" s="112"/>
      <c r="O628" s="112"/>
      <c r="P628" s="112"/>
      <c r="Q628" s="112"/>
      <c r="R628" s="112"/>
      <c r="S628" s="112"/>
      <c r="T628" s="112"/>
      <c r="U628" s="112"/>
      <c r="V628" s="112"/>
      <c r="W628" s="112"/>
      <c r="X628" s="112"/>
      <c r="Y628" s="112"/>
      <c r="Z628" s="112"/>
    </row>
    <row r="629" spans="1:26" ht="16">
      <c r="A629"/>
      <c r="B629" s="102"/>
      <c r="C629" s="112"/>
      <c r="D629" s="112"/>
      <c r="E629" s="112"/>
      <c r="F629" s="112"/>
      <c r="G629" s="112"/>
      <c r="H629" s="112"/>
      <c r="I629" s="112"/>
      <c r="J629" s="112"/>
      <c r="K629" s="112"/>
      <c r="L629" s="112"/>
      <c r="M629" s="112"/>
      <c r="N629" s="112"/>
      <c r="O629" s="112"/>
      <c r="P629" s="112"/>
      <c r="Q629" s="112"/>
      <c r="R629" s="112"/>
      <c r="S629" s="112"/>
      <c r="T629" s="112"/>
      <c r="U629" s="112"/>
      <c r="V629" s="112"/>
      <c r="W629" s="112"/>
      <c r="X629" s="112"/>
      <c r="Y629" s="112"/>
      <c r="Z629" s="112"/>
    </row>
    <row r="630" spans="1:26" ht="16">
      <c r="A630"/>
      <c r="B630" s="102"/>
      <c r="C630" s="112"/>
      <c r="D630" s="112"/>
      <c r="E630" s="112"/>
      <c r="F630" s="112"/>
      <c r="G630" s="112"/>
      <c r="H630" s="112"/>
      <c r="I630" s="112"/>
      <c r="J630" s="112"/>
      <c r="K630" s="112"/>
      <c r="L630" s="112"/>
      <c r="M630" s="112"/>
      <c r="N630" s="112"/>
      <c r="O630" s="112"/>
      <c r="P630" s="112"/>
      <c r="Q630" s="112"/>
      <c r="R630" s="112"/>
      <c r="S630" s="112"/>
      <c r="T630" s="112"/>
      <c r="U630" s="112"/>
      <c r="V630" s="112"/>
      <c r="W630" s="112"/>
      <c r="X630" s="112"/>
      <c r="Y630" s="112"/>
      <c r="Z630" s="112"/>
    </row>
    <row r="631" spans="1:26" ht="16">
      <c r="A631"/>
      <c r="B631" s="102"/>
      <c r="C631" s="112"/>
      <c r="D631" s="112"/>
      <c r="E631" s="112"/>
      <c r="F631" s="112"/>
      <c r="G631" s="112"/>
      <c r="H631" s="112"/>
      <c r="I631" s="112"/>
      <c r="J631" s="112"/>
      <c r="K631" s="112"/>
      <c r="L631" s="112"/>
      <c r="M631" s="112"/>
      <c r="N631" s="112"/>
      <c r="O631" s="112"/>
      <c r="P631" s="112"/>
      <c r="Q631" s="112"/>
      <c r="R631" s="112"/>
      <c r="S631" s="112"/>
      <c r="T631" s="112"/>
      <c r="U631" s="112"/>
      <c r="V631" s="112"/>
      <c r="W631" s="112"/>
      <c r="X631" s="112"/>
      <c r="Y631" s="112"/>
      <c r="Z631" s="112"/>
    </row>
    <row r="632" spans="1:26" ht="16">
      <c r="A632"/>
      <c r="B632" s="102"/>
      <c r="C632" s="112"/>
      <c r="D632" s="112"/>
      <c r="E632" s="112"/>
      <c r="F632" s="112"/>
      <c r="G632" s="112"/>
      <c r="H632" s="112"/>
      <c r="I632" s="112"/>
      <c r="J632" s="112"/>
      <c r="K632" s="112"/>
      <c r="L632" s="112"/>
      <c r="M632" s="112"/>
      <c r="N632" s="112"/>
      <c r="O632" s="112"/>
      <c r="P632" s="112"/>
      <c r="Q632" s="112"/>
      <c r="R632" s="112"/>
      <c r="S632" s="112"/>
      <c r="T632" s="112"/>
      <c r="U632" s="112"/>
      <c r="V632" s="112"/>
      <c r="W632" s="112"/>
      <c r="X632" s="112"/>
      <c r="Y632" s="112"/>
      <c r="Z632" s="112"/>
    </row>
    <row r="633" spans="1:26" ht="16">
      <c r="A633"/>
      <c r="B633" s="102"/>
      <c r="C633" s="112"/>
      <c r="D633" s="112"/>
      <c r="E633" s="112"/>
      <c r="F633" s="112"/>
      <c r="G633" s="112"/>
      <c r="H633" s="112"/>
      <c r="I633" s="112"/>
      <c r="J633" s="112"/>
      <c r="K633" s="112"/>
      <c r="L633" s="112"/>
      <c r="M633" s="112"/>
      <c r="N633" s="112"/>
      <c r="O633" s="112"/>
      <c r="P633" s="112"/>
      <c r="Q633" s="112"/>
      <c r="R633" s="112"/>
      <c r="S633" s="112"/>
      <c r="T633" s="112"/>
      <c r="U633" s="112"/>
      <c r="V633" s="112"/>
      <c r="W633" s="112"/>
      <c r="X633" s="112"/>
      <c r="Y633" s="112"/>
      <c r="Z633" s="112"/>
    </row>
    <row r="634" spans="1:26" ht="16">
      <c r="A634"/>
      <c r="B634" s="102"/>
      <c r="C634" s="112"/>
      <c r="D634" s="112"/>
      <c r="E634" s="112"/>
      <c r="F634" s="112"/>
      <c r="G634" s="112"/>
      <c r="H634" s="112"/>
      <c r="I634" s="112"/>
      <c r="J634" s="112"/>
      <c r="K634" s="112"/>
      <c r="L634" s="112"/>
      <c r="M634" s="112"/>
      <c r="N634" s="112"/>
      <c r="O634" s="112"/>
      <c r="P634" s="112"/>
      <c r="Q634" s="112"/>
      <c r="R634" s="112"/>
      <c r="S634" s="112"/>
      <c r="T634" s="112"/>
      <c r="U634" s="112"/>
      <c r="V634" s="112"/>
      <c r="W634" s="112"/>
      <c r="X634" s="112"/>
      <c r="Y634" s="112"/>
      <c r="Z634" s="112"/>
    </row>
    <row r="635" spans="1:26" ht="16">
      <c r="A635"/>
      <c r="B635" s="102"/>
      <c r="C635" s="112"/>
      <c r="D635" s="112"/>
      <c r="E635" s="112"/>
      <c r="F635" s="112"/>
      <c r="G635" s="112"/>
      <c r="H635" s="112"/>
      <c r="I635" s="112"/>
      <c r="J635" s="112"/>
      <c r="K635" s="112"/>
      <c r="L635" s="112"/>
      <c r="M635" s="112"/>
      <c r="N635" s="112"/>
      <c r="O635" s="112"/>
      <c r="P635" s="112"/>
      <c r="Q635" s="112"/>
      <c r="R635" s="112"/>
      <c r="S635" s="112"/>
      <c r="T635" s="112"/>
      <c r="U635" s="112"/>
      <c r="V635" s="112"/>
      <c r="W635" s="112"/>
      <c r="X635" s="112"/>
      <c r="Y635" s="112"/>
      <c r="Z635" s="112"/>
    </row>
    <row r="636" spans="1:26" ht="16">
      <c r="A636"/>
      <c r="B636" s="102"/>
      <c r="C636" s="112"/>
      <c r="D636" s="112"/>
      <c r="E636" s="112"/>
      <c r="F636" s="112"/>
      <c r="G636" s="112"/>
      <c r="H636" s="112"/>
      <c r="I636" s="112"/>
      <c r="J636" s="112"/>
      <c r="K636" s="112"/>
      <c r="L636" s="112"/>
      <c r="M636" s="112"/>
      <c r="N636" s="112"/>
      <c r="O636" s="112"/>
      <c r="P636" s="112"/>
      <c r="Q636" s="112"/>
      <c r="R636" s="112"/>
      <c r="S636" s="112"/>
      <c r="T636" s="112"/>
      <c r="U636" s="112"/>
      <c r="V636" s="112"/>
      <c r="W636" s="112"/>
      <c r="X636" s="112"/>
      <c r="Y636" s="112"/>
      <c r="Z636" s="112"/>
    </row>
    <row r="637" spans="1:26" ht="16">
      <c r="A637"/>
      <c r="B637" s="102"/>
      <c r="C637" s="112"/>
      <c r="D637" s="112"/>
      <c r="E637" s="112"/>
      <c r="F637" s="112"/>
      <c r="G637" s="112"/>
      <c r="H637" s="112"/>
      <c r="I637" s="112"/>
      <c r="J637" s="112"/>
      <c r="K637" s="112"/>
      <c r="L637" s="112"/>
      <c r="M637" s="112"/>
      <c r="N637" s="112"/>
      <c r="O637" s="112"/>
      <c r="P637" s="112"/>
      <c r="Q637" s="112"/>
      <c r="R637" s="112"/>
      <c r="S637" s="112"/>
      <c r="T637" s="112"/>
      <c r="U637" s="112"/>
      <c r="V637" s="112"/>
      <c r="W637" s="112"/>
      <c r="X637" s="112"/>
      <c r="Y637" s="112"/>
      <c r="Z637" s="112"/>
    </row>
    <row r="638" spans="1:26" ht="16">
      <c r="A638"/>
      <c r="B638" s="102"/>
      <c r="C638" s="112"/>
      <c r="D638" s="112"/>
      <c r="E638" s="112"/>
      <c r="F638" s="112"/>
      <c r="G638" s="112"/>
      <c r="H638" s="112"/>
      <c r="I638" s="112"/>
      <c r="J638" s="112"/>
      <c r="K638" s="112"/>
      <c r="L638" s="112"/>
      <c r="M638" s="112"/>
      <c r="N638" s="112"/>
      <c r="O638" s="112"/>
      <c r="P638" s="112"/>
      <c r="Q638" s="112"/>
      <c r="R638" s="112"/>
      <c r="S638" s="112"/>
      <c r="T638" s="112"/>
      <c r="U638" s="112"/>
      <c r="V638" s="112"/>
      <c r="W638" s="112"/>
      <c r="X638" s="112"/>
      <c r="Y638" s="112"/>
      <c r="Z638" s="112"/>
    </row>
    <row r="639" spans="1:26" ht="16">
      <c r="A639"/>
      <c r="B639" s="102"/>
      <c r="C639" s="112"/>
      <c r="D639" s="112"/>
      <c r="E639" s="112"/>
      <c r="F639" s="112"/>
      <c r="G639" s="112"/>
      <c r="H639" s="112"/>
      <c r="I639" s="112"/>
      <c r="J639" s="112"/>
      <c r="K639" s="112"/>
      <c r="L639" s="112"/>
      <c r="M639" s="112"/>
      <c r="N639" s="112"/>
      <c r="O639" s="112"/>
      <c r="P639" s="112"/>
      <c r="Q639" s="112"/>
      <c r="R639" s="112"/>
      <c r="S639" s="112"/>
      <c r="T639" s="112"/>
      <c r="U639" s="112"/>
      <c r="V639" s="112"/>
      <c r="W639" s="112"/>
      <c r="X639" s="112"/>
      <c r="Y639" s="112"/>
      <c r="Z639" s="112"/>
    </row>
    <row r="640" spans="1:26" ht="16">
      <c r="A640"/>
      <c r="B640" s="102"/>
      <c r="C640" s="112"/>
      <c r="D640" s="112"/>
      <c r="E640" s="112"/>
      <c r="F640" s="112"/>
      <c r="G640" s="112"/>
      <c r="H640" s="112"/>
      <c r="I640" s="112"/>
      <c r="J640" s="112"/>
      <c r="K640" s="112"/>
      <c r="L640" s="112"/>
      <c r="M640" s="112"/>
      <c r="N640" s="112"/>
      <c r="O640" s="112"/>
      <c r="P640" s="112"/>
      <c r="Q640" s="112"/>
      <c r="R640" s="112"/>
      <c r="S640" s="112"/>
      <c r="T640" s="112"/>
      <c r="U640" s="112"/>
      <c r="V640" s="112"/>
      <c r="W640" s="112"/>
      <c r="X640" s="112"/>
      <c r="Y640" s="112"/>
      <c r="Z640" s="112"/>
    </row>
    <row r="641" spans="1:26" ht="16">
      <c r="A641"/>
      <c r="B641" s="102"/>
      <c r="C641" s="112"/>
      <c r="D641" s="112"/>
      <c r="E641" s="112"/>
      <c r="F641" s="112"/>
      <c r="G641" s="112"/>
      <c r="H641" s="112"/>
      <c r="I641" s="112"/>
      <c r="J641" s="112"/>
      <c r="K641" s="112"/>
      <c r="L641" s="112"/>
      <c r="M641" s="112"/>
      <c r="N641" s="112"/>
      <c r="O641" s="112"/>
      <c r="P641" s="112"/>
      <c r="Q641" s="112"/>
      <c r="R641" s="112"/>
      <c r="S641" s="112"/>
      <c r="T641" s="112"/>
      <c r="U641" s="112"/>
      <c r="V641" s="112"/>
      <c r="W641" s="112"/>
      <c r="X641" s="112"/>
      <c r="Y641" s="112"/>
      <c r="Z641" s="112"/>
    </row>
    <row r="642" spans="1:26" ht="16">
      <c r="A642"/>
      <c r="B642" s="102"/>
      <c r="C642" s="112"/>
      <c r="D642" s="112"/>
      <c r="E642" s="112"/>
      <c r="F642" s="112"/>
      <c r="G642" s="112"/>
      <c r="H642" s="112"/>
      <c r="I642" s="112"/>
      <c r="J642" s="112"/>
      <c r="K642" s="112"/>
      <c r="L642" s="112"/>
      <c r="M642" s="112"/>
      <c r="N642" s="112"/>
      <c r="O642" s="112"/>
      <c r="P642" s="112"/>
      <c r="Q642" s="112"/>
      <c r="R642" s="112"/>
      <c r="S642" s="112"/>
      <c r="T642" s="112"/>
      <c r="U642" s="112"/>
      <c r="V642" s="112"/>
      <c r="W642" s="112"/>
      <c r="X642" s="112"/>
      <c r="Y642" s="112"/>
      <c r="Z642" s="112"/>
    </row>
    <row r="643" spans="1:26" ht="16">
      <c r="A643"/>
      <c r="B643" s="102"/>
      <c r="C643" s="112"/>
      <c r="D643" s="112"/>
      <c r="E643" s="112"/>
      <c r="F643" s="112"/>
      <c r="G643" s="112"/>
      <c r="H643" s="112"/>
      <c r="I643" s="112"/>
      <c r="J643" s="112"/>
      <c r="K643" s="112"/>
      <c r="L643" s="112"/>
      <c r="M643" s="112"/>
      <c r="N643" s="112"/>
      <c r="O643" s="112"/>
      <c r="P643" s="112"/>
      <c r="Q643" s="112"/>
      <c r="R643" s="112"/>
      <c r="S643" s="112"/>
      <c r="T643" s="112"/>
      <c r="U643" s="112"/>
      <c r="V643" s="112"/>
      <c r="W643" s="112"/>
      <c r="X643" s="112"/>
      <c r="Y643" s="112"/>
      <c r="Z643" s="112"/>
    </row>
    <row r="644" spans="1:26" ht="16">
      <c r="A644"/>
      <c r="B644" s="102"/>
      <c r="C644" s="112"/>
      <c r="D644" s="112"/>
      <c r="E644" s="112"/>
      <c r="F644" s="112"/>
      <c r="G644" s="112"/>
      <c r="H644" s="112"/>
      <c r="I644" s="112"/>
      <c r="J644" s="112"/>
      <c r="K644" s="112"/>
      <c r="L644" s="112"/>
      <c r="M644" s="112"/>
      <c r="N644" s="112"/>
      <c r="O644" s="112"/>
      <c r="P644" s="112"/>
      <c r="Q644" s="112"/>
      <c r="R644" s="112"/>
      <c r="S644" s="112"/>
      <c r="T644" s="112"/>
      <c r="U644" s="112"/>
      <c r="V644" s="112"/>
      <c r="W644" s="112"/>
      <c r="X644" s="112"/>
      <c r="Y644" s="112"/>
      <c r="Z644" s="112"/>
    </row>
    <row r="645" spans="1:26" ht="16">
      <c r="A645"/>
      <c r="B645" s="102"/>
      <c r="C645" s="112"/>
      <c r="D645" s="112"/>
      <c r="E645" s="112"/>
      <c r="F645" s="112"/>
      <c r="G645" s="112"/>
      <c r="H645" s="112"/>
      <c r="I645" s="112"/>
      <c r="J645" s="112"/>
      <c r="K645" s="112"/>
      <c r="L645" s="112"/>
      <c r="M645" s="112"/>
      <c r="N645" s="112"/>
      <c r="O645" s="112"/>
      <c r="P645" s="112"/>
      <c r="Q645" s="112"/>
      <c r="R645" s="112"/>
      <c r="S645" s="112"/>
      <c r="T645" s="112"/>
      <c r="U645" s="112"/>
      <c r="V645" s="112"/>
      <c r="W645" s="112"/>
      <c r="X645" s="112"/>
      <c r="Y645" s="112"/>
      <c r="Z645" s="112"/>
    </row>
    <row r="646" spans="1:26" ht="16">
      <c r="A646"/>
      <c r="B646" s="102"/>
      <c r="C646" s="112"/>
      <c r="D646" s="112"/>
      <c r="E646" s="112"/>
      <c r="F646" s="112"/>
      <c r="G646" s="112"/>
      <c r="H646" s="112"/>
      <c r="I646" s="112"/>
      <c r="J646" s="112"/>
      <c r="K646" s="112"/>
      <c r="L646" s="112"/>
      <c r="M646" s="112"/>
      <c r="N646" s="112"/>
      <c r="O646" s="112"/>
      <c r="P646" s="112"/>
      <c r="Q646" s="112"/>
      <c r="R646" s="112"/>
      <c r="S646" s="112"/>
      <c r="T646" s="112"/>
      <c r="U646" s="112"/>
      <c r="V646" s="112"/>
      <c r="W646" s="112"/>
      <c r="X646" s="112"/>
      <c r="Y646" s="112"/>
      <c r="Z646" s="112"/>
    </row>
    <row r="647" spans="1:26" ht="16">
      <c r="A647"/>
      <c r="B647" s="102"/>
      <c r="C647" s="112"/>
      <c r="D647" s="112"/>
      <c r="E647" s="112"/>
      <c r="F647" s="112"/>
      <c r="G647" s="112"/>
      <c r="H647" s="112"/>
      <c r="I647" s="112"/>
      <c r="J647" s="112"/>
      <c r="K647" s="112"/>
      <c r="L647" s="112"/>
      <c r="M647" s="112"/>
      <c r="N647" s="112"/>
      <c r="O647" s="112"/>
      <c r="P647" s="112"/>
      <c r="Q647" s="112"/>
      <c r="R647" s="112"/>
      <c r="S647" s="112"/>
      <c r="T647" s="112"/>
      <c r="U647" s="112"/>
      <c r="V647" s="112"/>
      <c r="W647" s="112"/>
      <c r="X647" s="112"/>
      <c r="Y647" s="112"/>
      <c r="Z647" s="112"/>
    </row>
    <row r="648" spans="1:26" ht="16">
      <c r="A648"/>
      <c r="B648" s="102"/>
      <c r="C648" s="112"/>
      <c r="D648" s="112"/>
      <c r="E648" s="112"/>
      <c r="F648" s="112"/>
      <c r="G648" s="112"/>
      <c r="H648" s="112"/>
      <c r="I648" s="112"/>
      <c r="J648" s="112"/>
      <c r="K648" s="112"/>
      <c r="L648" s="112"/>
      <c r="M648" s="112"/>
      <c r="N648" s="112"/>
      <c r="O648" s="112"/>
      <c r="P648" s="112"/>
      <c r="Q648" s="112"/>
      <c r="R648" s="112"/>
      <c r="S648" s="112"/>
      <c r="T648" s="112"/>
      <c r="U648" s="112"/>
      <c r="V648" s="112"/>
      <c r="W648" s="112"/>
      <c r="X648" s="112"/>
      <c r="Y648" s="112"/>
      <c r="Z648" s="112"/>
    </row>
    <row r="649" spans="1:26" ht="16">
      <c r="A649"/>
      <c r="B649" s="102"/>
      <c r="C649" s="112"/>
      <c r="D649" s="112"/>
      <c r="E649" s="112"/>
      <c r="F649" s="112"/>
      <c r="G649" s="112"/>
      <c r="H649" s="112"/>
      <c r="I649" s="112"/>
      <c r="J649" s="112"/>
      <c r="K649" s="112"/>
      <c r="L649" s="112"/>
      <c r="M649" s="112"/>
      <c r="N649" s="112"/>
      <c r="O649" s="112"/>
      <c r="P649" s="112"/>
      <c r="Q649" s="112"/>
      <c r="R649" s="112"/>
      <c r="S649" s="112"/>
      <c r="T649" s="112"/>
      <c r="U649" s="112"/>
      <c r="V649" s="112"/>
      <c r="W649" s="112"/>
      <c r="X649" s="112"/>
      <c r="Y649" s="112"/>
      <c r="Z649" s="112"/>
    </row>
    <row r="650" spans="1:26" ht="16">
      <c r="A650"/>
      <c r="B650" s="102"/>
      <c r="C650" s="112"/>
      <c r="D650" s="112"/>
      <c r="E650" s="112"/>
      <c r="F650" s="112"/>
      <c r="G650" s="112"/>
      <c r="H650" s="112"/>
      <c r="I650" s="112"/>
      <c r="J650" s="112"/>
      <c r="K650" s="112"/>
      <c r="L650" s="112"/>
      <c r="M650" s="112"/>
      <c r="N650" s="112"/>
      <c r="O650" s="112"/>
      <c r="P650" s="112"/>
      <c r="Q650" s="112"/>
      <c r="R650" s="112"/>
      <c r="S650" s="112"/>
      <c r="T650" s="112"/>
      <c r="U650" s="112"/>
      <c r="V650" s="112"/>
      <c r="W650" s="112"/>
      <c r="X650" s="112"/>
      <c r="Y650" s="112"/>
      <c r="Z650" s="112"/>
    </row>
    <row r="651" spans="1:26" ht="16">
      <c r="A651"/>
      <c r="B651" s="102"/>
      <c r="C651" s="112"/>
      <c r="D651" s="112"/>
      <c r="E651" s="112"/>
      <c r="F651" s="112"/>
      <c r="G651" s="112"/>
      <c r="H651" s="112"/>
      <c r="I651" s="112"/>
      <c r="J651" s="112"/>
      <c r="K651" s="112"/>
      <c r="L651" s="112"/>
      <c r="M651" s="112"/>
      <c r="N651" s="112"/>
      <c r="O651" s="112"/>
      <c r="P651" s="112"/>
      <c r="Q651" s="112"/>
      <c r="R651" s="112"/>
      <c r="S651" s="112"/>
      <c r="T651" s="112"/>
      <c r="U651" s="112"/>
      <c r="V651" s="112"/>
      <c r="W651" s="112"/>
      <c r="X651" s="112"/>
      <c r="Y651" s="112"/>
      <c r="Z651" s="112"/>
    </row>
    <row r="652" spans="1:26" ht="16">
      <c r="A652"/>
      <c r="B652" s="102"/>
      <c r="C652" s="112"/>
      <c r="D652" s="112"/>
      <c r="E652" s="112"/>
      <c r="F652" s="112"/>
      <c r="G652" s="112"/>
      <c r="H652" s="112"/>
      <c r="I652" s="112"/>
      <c r="J652" s="112"/>
      <c r="K652" s="112"/>
      <c r="L652" s="112"/>
      <c r="M652" s="112"/>
      <c r="N652" s="112"/>
      <c r="O652" s="112"/>
      <c r="P652" s="112"/>
      <c r="Q652" s="112"/>
      <c r="R652" s="112"/>
      <c r="S652" s="112"/>
      <c r="T652" s="112"/>
      <c r="U652" s="112"/>
      <c r="V652" s="112"/>
      <c r="W652" s="112"/>
      <c r="X652" s="112"/>
      <c r="Y652" s="112"/>
      <c r="Z652" s="112"/>
    </row>
    <row r="653" spans="1:26" ht="17" thickBot="1">
      <c r="A653"/>
      <c r="B653" s="102"/>
      <c r="C653" s="112"/>
      <c r="D653" s="112"/>
      <c r="E653" s="112"/>
      <c r="F653" s="112"/>
      <c r="G653" s="112"/>
      <c r="H653" s="112"/>
      <c r="I653" s="112"/>
      <c r="J653" s="112"/>
      <c r="K653" s="112"/>
      <c r="L653" s="112"/>
      <c r="M653" s="112"/>
      <c r="N653" s="112"/>
      <c r="O653" s="112"/>
      <c r="P653" s="112"/>
      <c r="Q653" s="112"/>
      <c r="R653" s="112"/>
      <c r="S653" s="112"/>
      <c r="T653" s="112"/>
      <c r="U653" s="112"/>
      <c r="V653" s="112"/>
      <c r="W653" s="112"/>
      <c r="X653" s="112"/>
      <c r="Y653" s="112"/>
      <c r="Z653"/>
    </row>
    <row r="654" spans="1:26">
      <c r="A654" s="24"/>
      <c r="B654" s="24"/>
      <c r="C654" s="24"/>
      <c r="D654" s="24"/>
      <c r="E654" s="24"/>
      <c r="F654" s="24"/>
      <c r="G654" s="24"/>
      <c r="H654" s="24"/>
      <c r="I654" s="24"/>
      <c r="J654" s="24"/>
      <c r="K654" s="24"/>
      <c r="L654" s="24"/>
      <c r="M654" s="24"/>
      <c r="N654" s="24"/>
      <c r="O654" s="24"/>
      <c r="P654" s="24"/>
      <c r="Q654" s="24"/>
      <c r="R654" s="24"/>
      <c r="S654" s="24"/>
      <c r="T654" s="105"/>
      <c r="U654" s="105"/>
      <c r="V654" s="24"/>
      <c r="W654" s="24"/>
      <c r="X654" s="24"/>
      <c r="Y654" s="24"/>
      <c r="Z654" s="24"/>
    </row>
    <row r="655" spans="1:26" ht="16">
      <c r="A655"/>
      <c r="T655" s="112"/>
      <c r="U655" s="112"/>
      <c r="V655" s="112"/>
      <c r="W655" s="112"/>
      <c r="X655" s="112"/>
      <c r="Y655" s="112"/>
      <c r="Z655"/>
    </row>
    <row r="656" spans="1:26" ht="16">
      <c r="A656"/>
      <c r="T656"/>
      <c r="U656"/>
      <c r="V656"/>
      <c r="W656"/>
      <c r="X656"/>
      <c r="Y656"/>
      <c r="Z656"/>
    </row>
    <row r="657" spans="1:26" ht="16">
      <c r="A657"/>
      <c r="T657"/>
      <c r="U657"/>
      <c r="V657"/>
      <c r="W657"/>
      <c r="X657"/>
      <c r="Y657"/>
      <c r="Z657"/>
    </row>
    <row r="658" spans="1:26" ht="16">
      <c r="A658"/>
      <c r="T658" s="112"/>
      <c r="U658" s="112"/>
      <c r="V658"/>
      <c r="W658"/>
      <c r="X658"/>
      <c r="Y658"/>
      <c r="Z658"/>
    </row>
    <row r="659" spans="1:26" ht="16">
      <c r="A659"/>
      <c r="T659" s="112"/>
      <c r="U659" s="112"/>
      <c r="V659"/>
      <c r="W659"/>
      <c r="X659"/>
      <c r="Y659"/>
      <c r="Z659"/>
    </row>
    <row r="660" spans="1:26" ht="16">
      <c r="A660"/>
      <c r="T660" s="112"/>
      <c r="U660" s="112"/>
      <c r="V660"/>
      <c r="W660"/>
      <c r="X660"/>
      <c r="Y660"/>
      <c r="Z660"/>
    </row>
    <row r="661" spans="1:26" ht="16">
      <c r="A661"/>
      <c r="T661" s="112"/>
      <c r="U661" s="112"/>
      <c r="V661"/>
      <c r="W661"/>
      <c r="X661"/>
      <c r="Y661"/>
      <c r="Z661"/>
    </row>
    <row r="662" spans="1:26" ht="16">
      <c r="A662"/>
      <c r="T662" s="112"/>
      <c r="U662" s="112"/>
      <c r="V662"/>
      <c r="W662"/>
      <c r="X662"/>
      <c r="Y662"/>
      <c r="Z662"/>
    </row>
    <row r="663" spans="1:26" ht="16">
      <c r="A663"/>
      <c r="T663" s="112"/>
      <c r="U663" s="112"/>
      <c r="V663"/>
      <c r="W663"/>
      <c r="X663"/>
      <c r="Y663"/>
      <c r="Z663"/>
    </row>
    <row r="664" spans="1:26" ht="16">
      <c r="A664"/>
      <c r="T664" s="112"/>
      <c r="U664" s="112"/>
      <c r="V664"/>
      <c r="W664"/>
      <c r="X664"/>
      <c r="Y664"/>
      <c r="Z664"/>
    </row>
    <row r="665" spans="1:26" ht="16">
      <c r="A665"/>
      <c r="T665" s="112"/>
      <c r="U665" s="112"/>
      <c r="V665"/>
      <c r="W665"/>
      <c r="X665"/>
      <c r="Y665"/>
      <c r="Z665"/>
    </row>
    <row r="666" spans="1:26" ht="16">
      <c r="A666"/>
      <c r="T666" s="112"/>
      <c r="U666" s="112"/>
      <c r="V666"/>
      <c r="W666"/>
      <c r="X666"/>
      <c r="Y666"/>
      <c r="Z666"/>
    </row>
    <row r="667" spans="1:26" ht="16">
      <c r="A667"/>
      <c r="T667" s="112"/>
      <c r="U667" s="112"/>
      <c r="V667"/>
      <c r="W667"/>
      <c r="X667"/>
      <c r="Y667"/>
      <c r="Z667"/>
    </row>
    <row r="668" spans="1:26" ht="16">
      <c r="A668"/>
      <c r="T668" s="112"/>
      <c r="U668" s="112"/>
      <c r="V668"/>
      <c r="W668"/>
      <c r="X668"/>
      <c r="Y668"/>
      <c r="Z668"/>
    </row>
    <row r="669" spans="1:26" ht="16">
      <c r="A669"/>
      <c r="T669" s="112"/>
      <c r="U669" s="112"/>
      <c r="V669"/>
      <c r="W669"/>
      <c r="X669"/>
      <c r="Y669"/>
      <c r="Z669"/>
    </row>
    <row r="670" spans="1:26" ht="16">
      <c r="A670"/>
      <c r="T670" s="112"/>
      <c r="U670" s="112"/>
      <c r="V670"/>
      <c r="W670"/>
      <c r="X670"/>
      <c r="Y670"/>
      <c r="Z670"/>
    </row>
    <row r="671" spans="1:26" ht="16">
      <c r="A671"/>
      <c r="T671" s="112"/>
      <c r="U671" s="112"/>
      <c r="V671"/>
      <c r="W671"/>
      <c r="X671"/>
      <c r="Y671"/>
      <c r="Z671"/>
    </row>
    <row r="672" spans="1:26" ht="16">
      <c r="A672"/>
      <c r="T672" s="112"/>
      <c r="U672" s="112"/>
      <c r="V672"/>
      <c r="W672"/>
      <c r="X672"/>
      <c r="Y672"/>
      <c r="Z672"/>
    </row>
    <row r="673" spans="1:26" ht="16">
      <c r="A673"/>
      <c r="T673" s="112"/>
      <c r="U673" s="112"/>
      <c r="V673"/>
      <c r="W673"/>
      <c r="X673"/>
      <c r="Y673"/>
      <c r="Z673"/>
    </row>
    <row r="674" spans="1:26" ht="16">
      <c r="A674"/>
      <c r="T674" s="112"/>
      <c r="U674" s="112"/>
      <c r="V674"/>
      <c r="W674"/>
      <c r="X674"/>
      <c r="Y674"/>
      <c r="Z674"/>
    </row>
    <row r="675" spans="1:26" ht="16">
      <c r="A675"/>
      <c r="T675" s="112"/>
      <c r="U675" s="112"/>
      <c r="V675"/>
      <c r="W675"/>
      <c r="X675"/>
      <c r="Y675"/>
      <c r="Z675"/>
    </row>
    <row r="676" spans="1:26" ht="16">
      <c r="A676"/>
      <c r="T676" s="112"/>
      <c r="U676" s="112"/>
      <c r="V676"/>
      <c r="W676"/>
      <c r="X676"/>
      <c r="Y676"/>
      <c r="Z676"/>
    </row>
    <row r="677" spans="1:26" ht="16">
      <c r="A677"/>
      <c r="T677" s="112"/>
      <c r="U677" s="112"/>
      <c r="V677"/>
      <c r="W677"/>
      <c r="X677"/>
      <c r="Y677"/>
      <c r="Z677"/>
    </row>
    <row r="678" spans="1:26" ht="16">
      <c r="A678"/>
      <c r="T678" s="112"/>
      <c r="U678" s="112"/>
      <c r="V678"/>
      <c r="W678"/>
      <c r="X678"/>
      <c r="Y678"/>
      <c r="Z678"/>
    </row>
    <row r="679" spans="1:26" ht="16">
      <c r="A679"/>
      <c r="T679" s="112"/>
      <c r="U679" s="112"/>
      <c r="V679"/>
      <c r="W679"/>
      <c r="X679"/>
      <c r="Y679"/>
      <c r="Z679"/>
    </row>
    <row r="680" spans="1:26" ht="16">
      <c r="A680"/>
      <c r="T680" s="112"/>
      <c r="U680" s="112"/>
      <c r="V680"/>
      <c r="W680"/>
      <c r="X680"/>
      <c r="Y680"/>
      <c r="Z680"/>
    </row>
    <row r="681" spans="1:26" ht="16">
      <c r="A681"/>
      <c r="T681" s="112"/>
      <c r="U681" s="112"/>
      <c r="V681"/>
      <c r="W681"/>
      <c r="X681"/>
      <c r="Y681"/>
      <c r="Z681"/>
    </row>
    <row r="682" spans="1:26" ht="16">
      <c r="A682"/>
      <c r="T682" s="112"/>
      <c r="U682" s="112"/>
      <c r="V682"/>
      <c r="W682"/>
      <c r="X682"/>
      <c r="Y682"/>
      <c r="Z682"/>
    </row>
    <row r="683" spans="1:26" ht="16">
      <c r="A683"/>
      <c r="T683" s="112"/>
      <c r="U683" s="112"/>
      <c r="V683"/>
      <c r="W683"/>
      <c r="X683"/>
      <c r="Y683"/>
      <c r="Z683"/>
    </row>
    <row r="684" spans="1:26" ht="16">
      <c r="A684"/>
      <c r="T684" s="112"/>
      <c r="U684" s="112"/>
      <c r="V684"/>
      <c r="W684"/>
      <c r="X684"/>
      <c r="Y684"/>
      <c r="Z684"/>
    </row>
    <row r="685" spans="1:26" ht="16">
      <c r="A685"/>
      <c r="T685" s="112"/>
      <c r="U685" s="112"/>
      <c r="V685"/>
      <c r="W685"/>
      <c r="X685"/>
      <c r="Y685"/>
      <c r="Z685"/>
    </row>
    <row r="686" spans="1:26" ht="16">
      <c r="A686"/>
      <c r="T686" s="112"/>
      <c r="U686" s="112"/>
      <c r="V686"/>
      <c r="W686"/>
      <c r="X686"/>
      <c r="Y686"/>
      <c r="Z686"/>
    </row>
    <row r="687" spans="1:26" ht="16">
      <c r="A687"/>
      <c r="T687" s="112"/>
      <c r="U687" s="112"/>
      <c r="V687"/>
      <c r="W687"/>
      <c r="X687"/>
      <c r="Y687"/>
      <c r="Z687"/>
    </row>
    <row r="688" spans="1:26" ht="16">
      <c r="A688"/>
      <c r="T688" s="112"/>
      <c r="U688" s="112"/>
      <c r="V688"/>
      <c r="W688"/>
      <c r="X688"/>
      <c r="Y688"/>
      <c r="Z688"/>
    </row>
    <row r="689" spans="1:26" ht="16">
      <c r="A689"/>
      <c r="T689" s="112"/>
      <c r="U689" s="112"/>
      <c r="V689"/>
      <c r="W689"/>
      <c r="X689"/>
      <c r="Y689"/>
      <c r="Z689"/>
    </row>
    <row r="690" spans="1:26" ht="16">
      <c r="A690"/>
      <c r="T690" s="112"/>
      <c r="U690" s="112"/>
      <c r="V690"/>
      <c r="W690"/>
      <c r="X690"/>
      <c r="Y690"/>
      <c r="Z690"/>
    </row>
    <row r="691" spans="1:26" ht="16">
      <c r="A691"/>
      <c r="T691" s="112"/>
      <c r="U691" s="112"/>
      <c r="V691"/>
      <c r="W691"/>
      <c r="X691"/>
      <c r="Y691"/>
      <c r="Z691"/>
    </row>
    <row r="692" spans="1:26" ht="16">
      <c r="A692"/>
      <c r="T692" s="112"/>
      <c r="U692" s="112"/>
      <c r="V692"/>
      <c r="W692"/>
      <c r="X692"/>
      <c r="Y692"/>
      <c r="Z692"/>
    </row>
    <row r="693" spans="1:26" ht="16">
      <c r="A693"/>
      <c r="T693" s="112"/>
      <c r="U693" s="112"/>
      <c r="V693"/>
      <c r="W693"/>
      <c r="X693"/>
      <c r="Y693"/>
      <c r="Z693"/>
    </row>
    <row r="694" spans="1:26" ht="16">
      <c r="A694"/>
      <c r="T694" s="112"/>
      <c r="U694" s="112"/>
      <c r="V694"/>
      <c r="W694"/>
      <c r="X694"/>
      <c r="Y694"/>
      <c r="Z694"/>
    </row>
    <row r="695" spans="1:26" ht="16">
      <c r="A695"/>
      <c r="T695" s="112"/>
      <c r="U695" s="112"/>
      <c r="V695"/>
      <c r="W695"/>
      <c r="X695"/>
      <c r="Y695"/>
      <c r="Z695"/>
    </row>
    <row r="696" spans="1:26" ht="16">
      <c r="A696"/>
      <c r="B696" s="102"/>
      <c r="C696" s="112"/>
      <c r="D696" s="112"/>
      <c r="E696" s="112"/>
      <c r="F696" s="112"/>
      <c r="G696" s="112"/>
      <c r="H696" s="112"/>
      <c r="I696" s="112"/>
      <c r="J696" s="112"/>
      <c r="K696" s="112"/>
      <c r="L696" s="112"/>
      <c r="M696" s="112"/>
      <c r="N696" s="112"/>
      <c r="O696" s="112"/>
      <c r="P696" s="112"/>
      <c r="Q696" s="112"/>
      <c r="R696" s="112"/>
      <c r="S696" s="112"/>
      <c r="T696" s="112"/>
      <c r="U696" s="112"/>
      <c r="V696"/>
      <c r="W696"/>
      <c r="X696"/>
      <c r="Y696"/>
      <c r="Z696"/>
    </row>
    <row r="697" spans="1:26">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sheetData>
  <hyperlinks>
    <hyperlink ref="C538"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dcterms:created xsi:type="dcterms:W3CDTF">2011-10-26T09:05:09Z</dcterms:created>
  <dcterms:modified xsi:type="dcterms:W3CDTF">2015-10-27T13:22:56Z</dcterms:modified>
</cp:coreProperties>
</file>