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14" i="13" l="1"/>
  <c r="L10" i="13"/>
  <c r="H10" i="13"/>
  <c r="N10" i="13"/>
  <c r="J10" i="13"/>
  <c r="N13" i="13"/>
  <c r="L13" i="13"/>
  <c r="J13" i="13"/>
  <c r="H13" i="13"/>
  <c r="F14" i="13"/>
  <c r="F13" i="13"/>
  <c r="F10" i="13"/>
  <c r="F7" i="13"/>
  <c r="F6" i="13"/>
  <c r="H6" i="13"/>
  <c r="J6" i="13"/>
  <c r="N6" i="13"/>
  <c r="L6" i="13"/>
  <c r="E11" i="12"/>
  <c r="E18" i="12"/>
  <c r="E15" i="12"/>
  <c r="E14" i="12"/>
</calcChain>
</file>

<file path=xl/sharedStrings.xml><?xml version="1.0" encoding="utf-8"?>
<sst xmlns="http://schemas.openxmlformats.org/spreadsheetml/2006/main" count="149" uniqueCount="101">
  <si>
    <t>Source</t>
  </si>
  <si>
    <t>years</t>
  </si>
  <si>
    <t>-</t>
  </si>
  <si>
    <t>Value</t>
  </si>
  <si>
    <t>Other</t>
  </si>
  <si>
    <t>Installation costs</t>
  </si>
  <si>
    <t>NL</t>
  </si>
  <si>
    <t>Definition</t>
  </si>
  <si>
    <t>Unit</t>
  </si>
  <si>
    <t>Link</t>
  </si>
  <si>
    <t>Document</t>
  </si>
  <si>
    <t>Country</t>
  </si>
  <si>
    <t>Quintel Intelligence</t>
  </si>
  <si>
    <t>Definition on the sources</t>
  </si>
  <si>
    <t>EU</t>
  </si>
  <si>
    <t>Electricity output capacity</t>
  </si>
  <si>
    <t>Type</t>
  </si>
  <si>
    <t>Date published</t>
  </si>
  <si>
    <t>Date retrieved</t>
  </si>
  <si>
    <t>Attribute</t>
  </si>
  <si>
    <t>Osram</t>
  </si>
  <si>
    <t>Sylvania</t>
  </si>
  <si>
    <t>GE</t>
  </si>
  <si>
    <t>Comments</t>
  </si>
  <si>
    <t>euros</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</si>
  <si>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</si>
  <si>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</si>
  <si>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</si>
  <si>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</si>
  <si>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</si>
  <si>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</si>
  <si>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</si>
  <si>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</si>
  <si>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</si>
  <si>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</si>
  <si>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 xml:space="preserve">        Installation costs</t>
  </si>
  <si>
    <t>2013</t>
  </si>
  <si>
    <t>Philips</t>
  </si>
  <si>
    <t>nl.rs</t>
  </si>
  <si>
    <t>http://nl.rs-online.com/web/</t>
  </si>
  <si>
    <t>Source: nl.rs,  reference year 2014</t>
  </si>
  <si>
    <t>2014</t>
  </si>
  <si>
    <t>Average price of labor cost: 50.33 euro/hr</t>
  </si>
  <si>
    <t>Average installation time: 7.5 minute/lamp</t>
  </si>
  <si>
    <t>http://apps1.eere.energy.gov/buildings/publications/pdfs/ssl/caliper_21-3_t8.pdf</t>
  </si>
  <si>
    <t>US.Energy</t>
  </si>
  <si>
    <t>US</t>
  </si>
  <si>
    <t>http://docs-europe.electrocomponents.com/webdocs/0e3c/0900766b80e3cd26.pdf</t>
  </si>
  <si>
    <t>http://docs-europe.electrocomponents.com/webdocs/1290/0900766b812901df.pdf</t>
  </si>
  <si>
    <t>http://docs-europe.electrocomponents.com/webdocs/1217/0900766b81217046.pdf</t>
  </si>
  <si>
    <t>http://www.osram.com/osram_com/</t>
  </si>
  <si>
    <t>16.09.2014</t>
  </si>
  <si>
    <t>technical_lifetime</t>
  </si>
  <si>
    <t>electricity_output_capacity</t>
  </si>
  <si>
    <t>initial_investment</t>
  </si>
  <si>
    <t>cost_of_installing</t>
  </si>
  <si>
    <t>quintel/etsource@0277ad226491f5aae44c874b298cbcf694d2f6cb</t>
  </si>
  <si>
    <t>Notes</t>
  </si>
  <si>
    <t>Osmar</t>
  </si>
  <si>
    <t>Technical lifetime of the unit</t>
  </si>
  <si>
    <t>Technical</t>
  </si>
  <si>
    <t>Cost</t>
  </si>
  <si>
    <t>Results</t>
  </si>
  <si>
    <t>Costs</t>
  </si>
  <si>
    <t>MW</t>
  </si>
  <si>
    <t>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</si>
  <si>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</si>
  <si>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</si>
  <si>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</si>
  <si>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</si>
  <si>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</si>
  <si>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</si>
  <si>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</si>
  <si>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</si>
  <si>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</si>
  <si>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</si>
  <si>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</si>
  <si>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</si>
  <si>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</si>
  <si>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</si>
  <si>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</si>
  <si>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</si>
  <si>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</si>
  <si>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</si>
  <si>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</si>
  <si>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buildings_lighting_standard_fluorescent_electricity.converter.ad</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</si>
  <si>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</si>
  <si>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free_co2_factor</t>
  </si>
  <si>
    <t>h</t>
  </si>
  <si>
    <t>p.2</t>
  </si>
  <si>
    <t>Subject year</t>
  </si>
  <si>
    <t>US.Deparment</t>
  </si>
  <si>
    <t>p.9</t>
  </si>
  <si>
    <t>min for 2 lamps</t>
  </si>
  <si>
    <t>$/h</t>
  </si>
  <si>
    <t>euro/hr</t>
  </si>
  <si>
    <t>ETM Library URL</t>
  </si>
  <si>
    <t>http://refman.et-model.com/publications/1899</t>
  </si>
  <si>
    <t>http://refman.et-model.com/publications/1900</t>
  </si>
  <si>
    <t>http://refman.et-model.com/publications/1901</t>
  </si>
  <si>
    <t>http://refman.et-model.com/publications/1894</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</si>
</sst>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810">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7"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7" fillId="0" borderId="0" applyFont="0" applyFill="0" applyBorder="0" applyAlignment="0" applyProtection="0"/>
    <xf numFmtId="166"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7"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0" fillId="0" borderId="0"/>
    <xf numFmtId="0" fontId="13" fillId="0" borderId="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7"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7" fontId="16" fillId="4" borderId="22">
      <alignment horizontal="right" vertical="center"/>
    </xf>
    <xf numFmtId="0" fontId="10" fillId="18" borderId="0" applyNumberFormat="0" applyBorder="0" applyAlignment="0" applyProtection="0"/>
    <xf numFmtId="167" fontId="16" fillId="4" borderId="22">
      <alignment horizontal="right" vertical="center"/>
    </xf>
    <xf numFmtId="0" fontId="10" fillId="22" borderId="0" applyNumberFormat="0" applyBorder="0" applyAlignment="0" applyProtection="0"/>
    <xf numFmtId="167"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7"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48" fillId="41" borderId="13" applyNumberFormat="0" applyAlignment="0" applyProtection="0"/>
    <xf numFmtId="167"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37">
    <xf numFmtId="0" fontId="0" fillId="0" borderId="0" xfId="0"/>
    <xf numFmtId="0" fontId="60" fillId="5" borderId="0" xfId="0" applyNumberFormat="1" applyFont="1" applyFill="1" applyBorder="1" applyAlignment="1" applyProtection="1">
      <alignment vertical="center"/>
    </xf>
    <xf numFmtId="0" fontId="60" fillId="5" borderId="0" xfId="0" applyFont="1" applyFill="1" applyBorder="1"/>
    <xf numFmtId="0" fontId="60" fillId="5" borderId="31" xfId="0" applyFont="1" applyFill="1" applyBorder="1"/>
    <xf numFmtId="0" fontId="60" fillId="5" borderId="35" xfId="0" applyFont="1" applyFill="1" applyBorder="1"/>
    <xf numFmtId="49" fontId="60" fillId="5" borderId="0" xfId="0" applyNumberFormat="1" applyFont="1" applyFill="1" applyBorder="1"/>
    <xf numFmtId="0" fontId="60" fillId="5" borderId="30" xfId="0" applyFont="1" applyFill="1" applyBorder="1"/>
    <xf numFmtId="0" fontId="61" fillId="0" borderId="0" xfId="0" applyFont="1" applyFill="1" applyBorder="1"/>
    <xf numFmtId="0" fontId="60" fillId="0" borderId="42" xfId="0" applyFont="1" applyFill="1" applyBorder="1"/>
    <xf numFmtId="0" fontId="60" fillId="5" borderId="32" xfId="0" applyFont="1" applyFill="1" applyBorder="1"/>
    <xf numFmtId="0" fontId="60" fillId="5" borderId="0" xfId="0" applyFont="1" applyFill="1"/>
    <xf numFmtId="0" fontId="60" fillId="5" borderId="45" xfId="0" applyFont="1" applyFill="1" applyBorder="1"/>
    <xf numFmtId="0" fontId="62" fillId="60" borderId="0" xfId="0" applyFont="1" applyFill="1" applyBorder="1"/>
    <xf numFmtId="0" fontId="60" fillId="5" borderId="0" xfId="0" applyNumberFormat="1" applyFont="1" applyFill="1" applyBorder="1" applyAlignment="1" applyProtection="1">
      <alignment horizontal="left" vertical="center"/>
    </xf>
    <xf numFmtId="0" fontId="60" fillId="0" borderId="45" xfId="0" applyFont="1" applyFill="1" applyBorder="1"/>
    <xf numFmtId="0" fontId="61" fillId="61" borderId="31" xfId="0" applyFont="1" applyFill="1" applyBorder="1"/>
    <xf numFmtId="0" fontId="61" fillId="60" borderId="23" xfId="0" applyFont="1" applyFill="1" applyBorder="1"/>
    <xf numFmtId="0" fontId="9" fillId="5" borderId="0" xfId="0" applyFont="1" applyFill="1" applyBorder="1"/>
    <xf numFmtId="0" fontId="62" fillId="60" borderId="33" xfId="0" applyFont="1" applyFill="1" applyBorder="1" applyAlignment="1">
      <alignment vertical="center"/>
    </xf>
    <xf numFmtId="0" fontId="62" fillId="60" borderId="3" xfId="0" applyFont="1" applyFill="1" applyBorder="1" applyAlignment="1">
      <alignment vertical="center"/>
    </xf>
    <xf numFmtId="0" fontId="9" fillId="5" borderId="0" xfId="0" applyFont="1" applyFill="1"/>
    <xf numFmtId="0" fontId="9" fillId="5" borderId="37" xfId="0" applyFont="1" applyFill="1" applyBorder="1"/>
    <xf numFmtId="0" fontId="9" fillId="5" borderId="29" xfId="0" applyFont="1" applyFill="1" applyBorder="1"/>
    <xf numFmtId="0" fontId="9" fillId="5" borderId="30" xfId="0" applyFont="1" applyFill="1" applyBorder="1"/>
    <xf numFmtId="0" fontId="9" fillId="5" borderId="41" xfId="0" applyFont="1" applyFill="1" applyBorder="1"/>
    <xf numFmtId="0" fontId="9" fillId="5" borderId="32" xfId="0" applyFont="1" applyFill="1" applyBorder="1"/>
    <xf numFmtId="0" fontId="9" fillId="5" borderId="31" xfId="0" applyFont="1" applyFill="1" applyBorder="1"/>
    <xf numFmtId="0" fontId="9" fillId="0" borderId="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indent="2"/>
    </xf>
    <xf numFmtId="0" fontId="9" fillId="5" borderId="36" xfId="0" applyFont="1" applyFill="1" applyBorder="1"/>
    <xf numFmtId="0" fontId="9" fillId="5" borderId="38" xfId="0" applyFont="1" applyFill="1" applyBorder="1"/>
    <xf numFmtId="0" fontId="9" fillId="0" borderId="0" xfId="0" applyFont="1" applyFill="1" applyBorder="1"/>
    <xf numFmtId="0" fontId="9" fillId="5" borderId="44" xfId="0" applyFont="1" applyFill="1" applyBorder="1"/>
    <xf numFmtId="2" fontId="9" fillId="5" borderId="44" xfId="0" applyNumberFormat="1" applyFont="1" applyFill="1" applyBorder="1"/>
    <xf numFmtId="1" fontId="9" fillId="5" borderId="44" xfId="0" applyNumberFormat="1" applyFont="1" applyFill="1" applyBorder="1"/>
    <xf numFmtId="168" fontId="9" fillId="0" borderId="0" xfId="0" applyNumberFormat="1" applyFont="1" applyFill="1" applyBorder="1" applyAlignment="1" applyProtection="1">
      <alignment vertical="center"/>
    </xf>
    <xf numFmtId="1" fontId="9" fillId="5" borderId="0" xfId="0" applyNumberFormat="1" applyFont="1" applyFill="1" applyBorder="1"/>
    <xf numFmtId="2" fontId="9" fillId="5" borderId="0" xfId="0" applyNumberFormat="1" applyFont="1" applyFill="1" applyBorder="1"/>
    <xf numFmtId="3" fontId="9" fillId="0" borderId="0" xfId="0" applyNumberFormat="1" applyFont="1" applyFill="1" applyBorder="1" applyAlignment="1" applyProtection="1">
      <alignment horizontal="left" vertical="center" indent="2"/>
    </xf>
    <xf numFmtId="0" fontId="9" fillId="5" borderId="0" xfId="0" applyNumberFormat="1" applyFont="1" applyFill="1" applyBorder="1" applyAlignment="1" applyProtection="1">
      <alignment horizontal="left" vertical="center" indent="3"/>
    </xf>
    <xf numFmtId="168" fontId="9" fillId="5"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xf>
    <xf numFmtId="0" fontId="60" fillId="5" borderId="42" xfId="0" applyFont="1" applyFill="1" applyBorder="1"/>
    <xf numFmtId="0" fontId="7" fillId="5" borderId="0" xfId="53758" applyFont="1" applyFill="1"/>
    <xf numFmtId="0" fontId="7" fillId="5" borderId="0" xfId="0" applyFont="1" applyFill="1" applyBorder="1"/>
    <xf numFmtId="49" fontId="7" fillId="5" borderId="0" xfId="0" applyNumberFormat="1" applyFont="1" applyFill="1"/>
    <xf numFmtId="0" fontId="7" fillId="5" borderId="0" xfId="0" applyFont="1" applyFill="1"/>
    <xf numFmtId="0" fontId="7" fillId="5" borderId="29" xfId="0" applyFont="1" applyFill="1" applyBorder="1"/>
    <xf numFmtId="0" fontId="7" fillId="5" borderId="30" xfId="0" applyFont="1" applyFill="1" applyBorder="1"/>
    <xf numFmtId="49" fontId="7" fillId="5" borderId="30" xfId="0" applyNumberFormat="1" applyFont="1" applyFill="1" applyBorder="1"/>
    <xf numFmtId="0" fontId="7" fillId="5" borderId="41" xfId="0" applyFont="1" applyFill="1" applyBorder="1"/>
    <xf numFmtId="0" fontId="7" fillId="5" borderId="32" xfId="0" applyFont="1" applyFill="1" applyBorder="1"/>
    <xf numFmtId="0" fontId="7" fillId="5" borderId="31" xfId="0" applyFont="1" applyFill="1" applyBorder="1"/>
    <xf numFmtId="49" fontId="7" fillId="5" borderId="0" xfId="0" applyNumberFormat="1" applyFont="1" applyFill="1" applyBorder="1"/>
    <xf numFmtId="0" fontId="7" fillId="5" borderId="0" xfId="0" applyFont="1" applyFill="1" applyBorder="1" applyAlignment="1">
      <alignment vertical="top"/>
    </xf>
    <xf numFmtId="0" fontId="7" fillId="0" borderId="0" xfId="0" applyNumberFormat="1" applyFont="1" applyFill="1" applyBorder="1" applyAlignment="1" applyProtection="1">
      <alignment horizontal="left" vertical="center"/>
    </xf>
    <xf numFmtId="0" fontId="7" fillId="0" borderId="0" xfId="0" applyNumberFormat="1" applyFont="1" applyFill="1" applyBorder="1" applyAlignment="1" applyProtection="1">
      <alignment horizontal="left" vertical="center" indent="2"/>
    </xf>
    <xf numFmtId="0" fontId="7" fillId="0" borderId="0" xfId="0" applyFont="1" applyFill="1" applyBorder="1" applyAlignment="1">
      <alignment vertical="top"/>
    </xf>
    <xf numFmtId="0" fontId="7" fillId="5" borderId="0" xfId="53758" applyFont="1" applyFill="1" applyBorder="1"/>
    <xf numFmtId="0" fontId="7" fillId="5" borderId="36" xfId="0" applyFont="1" applyFill="1" applyBorder="1"/>
    <xf numFmtId="0" fontId="7" fillId="5" borderId="37" xfId="0" applyFont="1" applyFill="1" applyBorder="1"/>
    <xf numFmtId="49" fontId="7" fillId="5" borderId="37" xfId="0" applyNumberFormat="1" applyFont="1" applyFill="1" applyBorder="1"/>
    <xf numFmtId="0" fontId="7" fillId="5" borderId="38" xfId="0" applyFont="1" applyFill="1" applyBorder="1"/>
    <xf numFmtId="0" fontId="61" fillId="0" borderId="0" xfId="0" applyFont="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2" xfId="0" applyFont="1" applyFill="1" applyBorder="1"/>
    <xf numFmtId="0" fontId="6" fillId="5" borderId="0"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169" fontId="9" fillId="5" borderId="44" xfId="0" applyNumberFormat="1" applyFont="1" applyFill="1" applyBorder="1"/>
    <xf numFmtId="0" fontId="9" fillId="0" borderId="38" xfId="0" applyFont="1" applyFill="1" applyBorder="1"/>
    <xf numFmtId="0" fontId="9" fillId="5" borderId="37" xfId="0" applyNumberFormat="1" applyFont="1" applyFill="1" applyBorder="1" applyAlignment="1" applyProtection="1">
      <alignment horizontal="left" vertical="center"/>
    </xf>
    <xf numFmtId="0" fontId="61" fillId="5" borderId="37" xfId="0" applyFont="1" applyFill="1" applyBorder="1"/>
    <xf numFmtId="0" fontId="62" fillId="5" borderId="35" xfId="0" applyFont="1" applyFill="1" applyBorder="1"/>
    <xf numFmtId="0" fontId="5" fillId="0" borderId="0" xfId="0" applyFont="1" applyFill="1" applyBorder="1"/>
    <xf numFmtId="0" fontId="8" fillId="5" borderId="0" xfId="0" applyNumberFormat="1" applyFont="1" applyFill="1" applyBorder="1" applyAlignment="1" applyProtection="1">
      <alignment horizontal="left" vertical="center"/>
    </xf>
    <xf numFmtId="0" fontId="61" fillId="5" borderId="0" xfId="0" applyFont="1" applyFill="1" applyBorder="1"/>
    <xf numFmtId="0" fontId="5" fillId="5" borderId="0" xfId="0" applyFont="1" applyFill="1" applyBorder="1"/>
    <xf numFmtId="1" fontId="9" fillId="5" borderId="30" xfId="0" applyNumberFormat="1" applyFont="1" applyFill="1" applyBorder="1"/>
    <xf numFmtId="1" fontId="9" fillId="5" borderId="37" xfId="0" applyNumberFormat="1" applyFont="1" applyFill="1" applyBorder="1"/>
    <xf numFmtId="2" fontId="9" fillId="5" borderId="30" xfId="0" applyNumberFormat="1" applyFont="1" applyFill="1" applyBorder="1"/>
    <xf numFmtId="2" fontId="9" fillId="5" borderId="37" xfId="0" applyNumberFormat="1" applyFont="1" applyFill="1" applyBorder="1"/>
    <xf numFmtId="169" fontId="9" fillId="0" borderId="44" xfId="0" applyNumberFormat="1" applyFont="1" applyFill="1" applyBorder="1"/>
    <xf numFmtId="2" fontId="9" fillId="0" borderId="44" xfId="0" applyNumberFormat="1" applyFont="1" applyFill="1" applyBorder="1"/>
    <xf numFmtId="1" fontId="9" fillId="0" borderId="44" xfId="0" applyNumberFormat="1" applyFont="1" applyFill="1" applyBorder="1"/>
    <xf numFmtId="0" fontId="64" fillId="61" borderId="0" xfId="0" applyFont="1" applyFill="1" applyBorder="1" applyAlignment="1">
      <alignment horizontal="left" vertical="top"/>
    </xf>
    <xf numFmtId="168" fontId="8" fillId="5" borderId="0" xfId="0" applyNumberFormat="1" applyFont="1" applyFill="1" applyBorder="1" applyAlignment="1" applyProtection="1">
      <alignment vertical="center"/>
    </xf>
    <xf numFmtId="168"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left" vertical="center"/>
    </xf>
    <xf numFmtId="0" fontId="65" fillId="5" borderId="0" xfId="0" applyFont="1" applyFill="1"/>
    <xf numFmtId="0" fontId="60" fillId="5" borderId="43" xfId="0" applyFont="1" applyFill="1" applyBorder="1"/>
    <xf numFmtId="0" fontId="60" fillId="5" borderId="33" xfId="0" applyFont="1" applyFill="1" applyBorder="1"/>
    <xf numFmtId="0" fontId="66" fillId="5" borderId="0" xfId="0" applyFont="1" applyFill="1" applyBorder="1"/>
    <xf numFmtId="0" fontId="4" fillId="5" borderId="0" xfId="0" applyFont="1" applyFill="1"/>
    <xf numFmtId="0" fontId="4" fillId="5" borderId="23" xfId="0" applyFont="1" applyFill="1" applyBorder="1"/>
    <xf numFmtId="0" fontId="4" fillId="5" borderId="39" xfId="0" applyFont="1" applyFill="1" applyBorder="1"/>
    <xf numFmtId="0" fontId="4" fillId="5" borderId="0" xfId="0" applyFont="1" applyFill="1" applyBorder="1"/>
    <xf numFmtId="0" fontId="4" fillId="5" borderId="34" xfId="0" applyFont="1" applyFill="1" applyBorder="1"/>
    <xf numFmtId="0" fontId="4" fillId="5" borderId="35" xfId="0" applyFont="1" applyFill="1" applyBorder="1"/>
    <xf numFmtId="0" fontId="4" fillId="5" borderId="40" xfId="0" applyFont="1" applyFill="1" applyBorder="1"/>
    <xf numFmtId="0" fontId="4" fillId="5" borderId="44"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65" borderId="0" xfId="0" applyFont="1" applyFill="1" applyBorder="1"/>
    <xf numFmtId="0" fontId="4" fillId="5" borderId="33"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69" borderId="0" xfId="0" applyFont="1" applyFill="1" applyBorder="1"/>
    <xf numFmtId="0" fontId="4" fillId="5" borderId="3" xfId="0" applyFont="1" applyFill="1" applyBorder="1"/>
    <xf numFmtId="0" fontId="3" fillId="0" borderId="0" xfId="0" applyFont="1"/>
    <xf numFmtId="0" fontId="60" fillId="5" borderId="35" xfId="0" applyNumberFormat="1" applyFont="1" applyFill="1" applyBorder="1" applyAlignment="1" applyProtection="1">
      <alignment vertical="center"/>
    </xf>
    <xf numFmtId="0" fontId="7" fillId="5" borderId="42" xfId="0" applyFont="1" applyFill="1" applyBorder="1"/>
    <xf numFmtId="49" fontId="60" fillId="5" borderId="35" xfId="0" applyNumberFormat="1" applyFont="1" applyFill="1" applyBorder="1"/>
    <xf numFmtId="2" fontId="6" fillId="5" borderId="0" xfId="0" applyNumberFormat="1" applyFont="1" applyFill="1" applyBorder="1"/>
    <xf numFmtId="0" fontId="2" fillId="5" borderId="0" xfId="0" applyFont="1" applyFill="1" applyBorder="1"/>
    <xf numFmtId="0" fontId="2" fillId="5" borderId="0" xfId="53758" applyFont="1" applyFill="1"/>
    <xf numFmtId="49" fontId="2" fillId="5" borderId="0" xfId="0" applyNumberFormat="1" applyFont="1" applyFill="1"/>
    <xf numFmtId="49" fontId="2" fillId="5" borderId="0" xfId="0" applyNumberFormat="1" applyFont="1" applyFill="1" applyBorder="1"/>
    <xf numFmtId="0" fontId="2" fillId="5" borderId="31" xfId="0" applyFont="1" applyFill="1" applyBorder="1"/>
    <xf numFmtId="0" fontId="64" fillId="61" borderId="0" xfId="0" applyFont="1" applyFill="1" applyBorder="1"/>
    <xf numFmtId="0" fontId="64" fillId="61" borderId="43" xfId="0" applyFont="1" applyFill="1" applyBorder="1" applyAlignment="1">
      <alignment horizontal="left" vertical="top" wrapText="1"/>
    </xf>
    <xf numFmtId="0" fontId="64" fillId="61" borderId="23" xfId="0" applyFont="1" applyFill="1" applyBorder="1" applyAlignment="1">
      <alignment horizontal="left" vertical="top" wrapText="1"/>
    </xf>
    <xf numFmtId="0" fontId="64" fillId="61" borderId="39" xfId="0" applyFont="1" applyFill="1" applyBorder="1" applyAlignment="1">
      <alignment horizontal="left" vertical="top" wrapText="1"/>
    </xf>
    <xf numFmtId="0" fontId="64" fillId="61" borderId="33" xfId="0" applyFont="1" applyFill="1" applyBorder="1" applyAlignment="1">
      <alignment horizontal="left" vertical="top" wrapText="1"/>
    </xf>
    <xf numFmtId="0" fontId="64" fillId="61" borderId="0" xfId="0" applyFont="1" applyFill="1" applyBorder="1" applyAlignment="1">
      <alignment horizontal="left" vertical="top" wrapText="1"/>
    </xf>
    <xf numFmtId="0" fontId="64" fillId="61" borderId="34" xfId="0" applyFont="1" applyFill="1" applyBorder="1" applyAlignment="1">
      <alignment horizontal="left" vertical="top" wrapText="1"/>
    </xf>
    <xf numFmtId="0" fontId="64" fillId="61" borderId="3" xfId="0" applyFont="1" applyFill="1" applyBorder="1" applyAlignment="1">
      <alignment horizontal="left" vertical="top" wrapText="1"/>
    </xf>
    <xf numFmtId="0" fontId="64" fillId="61" borderId="35" xfId="0" applyFont="1" applyFill="1" applyBorder="1" applyAlignment="1">
      <alignment horizontal="left" vertical="top" wrapText="1"/>
    </xf>
    <xf numFmtId="0" fontId="64" fillId="61" borderId="40" xfId="0" applyFont="1" applyFill="1" applyBorder="1" applyAlignment="1">
      <alignment horizontal="left" vertical="top" wrapText="1"/>
    </xf>
    <xf numFmtId="0" fontId="1" fillId="5" borderId="0" xfId="0" applyFont="1" applyFill="1" applyBorder="1"/>
  </cellXfs>
  <cellStyles count="53810">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Followed Hyperlink" xfId="53792" builtinId="9" hidden="1"/>
    <cellStyle name="Followed Hyperlink" xfId="53793" builtinId="9" hidden="1"/>
    <cellStyle name="Followed Hyperlink" xfId="53794" builtinId="9" hidden="1"/>
    <cellStyle name="Followed Hyperlink" xfId="53795" builtinId="9" hidden="1"/>
    <cellStyle name="Followed Hyperlink" xfId="53796" builtinId="9" hidden="1"/>
    <cellStyle name="Followed Hyperlink" xfId="53797" builtinId="9" hidden="1"/>
    <cellStyle name="Followed Hyperlink" xfId="53798" builtinId="9" hidden="1"/>
    <cellStyle name="Followed Hyperlink" xfId="53799" builtinId="9" hidden="1"/>
    <cellStyle name="Followed Hyperlink" xfId="53800" builtinId="9" hidden="1"/>
    <cellStyle name="Followed Hyperlink" xfId="53801" builtinId="9" hidden="1"/>
    <cellStyle name="Followed Hyperlink" xfId="53802" builtinId="9" hidden="1"/>
    <cellStyle name="Followed Hyperlink" xfId="53803" builtinId="9" hidden="1"/>
    <cellStyle name="Followed Hyperlink" xfId="53804" builtinId="9" hidden="1"/>
    <cellStyle name="Followed Hyperlink" xfId="53805" builtinId="9" hidden="1"/>
    <cellStyle name="Followed Hyperlink" xfId="53806" builtinId="9" hidden="1"/>
    <cellStyle name="Followed Hyperlink" xfId="53807" builtinId="9" hidden="1"/>
    <cellStyle name="Followed Hyperlink" xfId="53808" builtinId="9" hidden="1"/>
    <cellStyle name="Followed Hyperlink" xfId="53809"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114300</xdr:colOff>
      <xdr:row>5</xdr:row>
      <xdr:rowOff>76200</xdr:rowOff>
    </xdr:from>
    <xdr:to>
      <xdr:col>9</xdr:col>
      <xdr:colOff>444500</xdr:colOff>
      <xdr:row>20</xdr:row>
      <xdr:rowOff>76200</xdr:rowOff>
    </xdr:to>
    <xdr:pic>
      <xdr:nvPicPr>
        <xdr:cNvPr id="2" name="Picture 1"/>
        <xdr:cNvPicPr>
          <a:picLocks noChangeAspect="1"/>
        </xdr:cNvPicPr>
      </xdr:nvPicPr>
      <xdr:blipFill rotWithShape="1">
        <a:blip xmlns:r="http://schemas.openxmlformats.org/officeDocument/2006/relationships" r:embed="rId1"/>
        <a:srcRect t="-1" b="1315"/>
        <a:stretch/>
      </xdr:blipFill>
      <xdr:spPr>
        <a:xfrm>
          <a:off x="4775200" y="1104900"/>
          <a:ext cx="5994400" cy="2857500"/>
        </a:xfrm>
        <a:prstGeom prst="rect">
          <a:avLst/>
        </a:prstGeom>
      </xdr:spPr>
    </xdr:pic>
    <xdr:clientData/>
  </xdr:twoCellAnchor>
  <xdr:twoCellAnchor editAs="oneCell">
    <xdr:from>
      <xdr:col>4</xdr:col>
      <xdr:colOff>50800</xdr:colOff>
      <xdr:row>22</xdr:row>
      <xdr:rowOff>12700</xdr:rowOff>
    </xdr:from>
    <xdr:to>
      <xdr:col>9</xdr:col>
      <xdr:colOff>431800</xdr:colOff>
      <xdr:row>36</xdr:row>
      <xdr:rowOff>38100</xdr:rowOff>
    </xdr:to>
    <xdr:pic>
      <xdr:nvPicPr>
        <xdr:cNvPr id="3" name="Picture 2"/>
        <xdr:cNvPicPr>
          <a:picLocks noChangeAspect="1"/>
        </xdr:cNvPicPr>
      </xdr:nvPicPr>
      <xdr:blipFill rotWithShape="1">
        <a:blip xmlns:r="http://schemas.openxmlformats.org/officeDocument/2006/relationships" r:embed="rId2"/>
        <a:srcRect b="2304"/>
        <a:stretch/>
      </xdr:blipFill>
      <xdr:spPr>
        <a:xfrm>
          <a:off x="4711700" y="4495800"/>
          <a:ext cx="6045200" cy="2692400"/>
        </a:xfrm>
        <a:prstGeom prst="rect">
          <a:avLst/>
        </a:prstGeom>
      </xdr:spPr>
    </xdr:pic>
    <xdr:clientData/>
  </xdr:twoCellAnchor>
  <xdr:twoCellAnchor editAs="oneCell">
    <xdr:from>
      <xdr:col>4</xdr:col>
      <xdr:colOff>215900</xdr:colOff>
      <xdr:row>53</xdr:row>
      <xdr:rowOff>165100</xdr:rowOff>
    </xdr:from>
    <xdr:to>
      <xdr:col>9</xdr:col>
      <xdr:colOff>266700</xdr:colOff>
      <xdr:row>68</xdr:row>
      <xdr:rowOff>63500</xdr:rowOff>
    </xdr:to>
    <xdr:pic>
      <xdr:nvPicPr>
        <xdr:cNvPr id="4" name="Picture 3"/>
        <xdr:cNvPicPr>
          <a:picLocks noChangeAspect="1"/>
        </xdr:cNvPicPr>
      </xdr:nvPicPr>
      <xdr:blipFill>
        <a:blip xmlns:r="http://schemas.openxmlformats.org/officeDocument/2006/relationships" r:embed="rId3"/>
        <a:stretch>
          <a:fillRect/>
        </a:stretch>
      </xdr:blipFill>
      <xdr:spPr>
        <a:xfrm>
          <a:off x="3530600" y="10274300"/>
          <a:ext cx="5715000" cy="2755900"/>
        </a:xfrm>
        <a:prstGeom prst="rect">
          <a:avLst/>
        </a:prstGeom>
      </xdr:spPr>
    </xdr:pic>
    <xdr:clientData/>
  </xdr:twoCellAnchor>
  <xdr:twoCellAnchor editAs="oneCell">
    <xdr:from>
      <xdr:col>4</xdr:col>
      <xdr:colOff>228600</xdr:colOff>
      <xdr:row>37</xdr:row>
      <xdr:rowOff>127000</xdr:rowOff>
    </xdr:from>
    <xdr:to>
      <xdr:col>9</xdr:col>
      <xdr:colOff>330200</xdr:colOff>
      <xdr:row>54</xdr:row>
      <xdr:rowOff>0</xdr:rowOff>
    </xdr:to>
    <xdr:pic>
      <xdr:nvPicPr>
        <xdr:cNvPr id="5" name="Picture 4"/>
        <xdr:cNvPicPr>
          <a:picLocks noChangeAspect="1"/>
        </xdr:cNvPicPr>
      </xdr:nvPicPr>
      <xdr:blipFill>
        <a:blip xmlns:r="http://schemas.openxmlformats.org/officeDocument/2006/relationships" r:embed="rId4"/>
        <a:stretch>
          <a:fillRect/>
        </a:stretch>
      </xdr:blipFill>
      <xdr:spPr>
        <a:xfrm>
          <a:off x="3543300" y="7188200"/>
          <a:ext cx="5765800" cy="3111500"/>
        </a:xfrm>
        <a:prstGeom prst="rect">
          <a:avLst/>
        </a:prstGeom>
      </xdr:spPr>
    </xdr:pic>
    <xdr:clientData/>
  </xdr:twoCellAnchor>
  <xdr:twoCellAnchor editAs="oneCell">
    <xdr:from>
      <xdr:col>4</xdr:col>
      <xdr:colOff>419100</xdr:colOff>
      <xdr:row>68</xdr:row>
      <xdr:rowOff>12700</xdr:rowOff>
    </xdr:from>
    <xdr:to>
      <xdr:col>8</xdr:col>
      <xdr:colOff>863600</xdr:colOff>
      <xdr:row>85</xdr:row>
      <xdr:rowOff>0</xdr:rowOff>
    </xdr:to>
    <xdr:pic>
      <xdr:nvPicPr>
        <xdr:cNvPr id="7" name="Picture 6"/>
        <xdr:cNvPicPr>
          <a:picLocks noChangeAspect="1"/>
        </xdr:cNvPicPr>
      </xdr:nvPicPr>
      <xdr:blipFill rotWithShape="1">
        <a:blip xmlns:r="http://schemas.openxmlformats.org/officeDocument/2006/relationships" r:embed="rId5"/>
        <a:srcRect t="3750" b="22250"/>
        <a:stretch/>
      </xdr:blipFill>
      <xdr:spPr>
        <a:xfrm>
          <a:off x="3733800" y="12979400"/>
          <a:ext cx="5029200" cy="3225800"/>
        </a:xfrm>
        <a:prstGeom prst="rect">
          <a:avLst/>
        </a:prstGeom>
      </xdr:spPr>
    </xdr:pic>
    <xdr:clientData/>
  </xdr:twoCellAnchor>
  <xdr:twoCellAnchor editAs="oneCell">
    <xdr:from>
      <xdr:col>4</xdr:col>
      <xdr:colOff>495300</xdr:colOff>
      <xdr:row>85</xdr:row>
      <xdr:rowOff>165100</xdr:rowOff>
    </xdr:from>
    <xdr:to>
      <xdr:col>9</xdr:col>
      <xdr:colOff>469900</xdr:colOff>
      <xdr:row>90</xdr:row>
      <xdr:rowOff>88900</xdr:rowOff>
    </xdr:to>
    <xdr:pic>
      <xdr:nvPicPr>
        <xdr:cNvPr id="6" name="Picture 5"/>
        <xdr:cNvPicPr>
          <a:picLocks noChangeAspect="1"/>
        </xdr:cNvPicPr>
      </xdr:nvPicPr>
      <xdr:blipFill rotWithShape="1">
        <a:blip xmlns:r="http://schemas.openxmlformats.org/officeDocument/2006/relationships" r:embed="rId6"/>
        <a:srcRect r="21831" b="5480"/>
        <a:stretch/>
      </xdr:blipFill>
      <xdr:spPr>
        <a:xfrm>
          <a:off x="3810000" y="16370300"/>
          <a:ext cx="5638800" cy="876300"/>
        </a:xfrm>
        <a:prstGeom prst="rect">
          <a:avLst/>
        </a:prstGeom>
      </xdr:spPr>
    </xdr:pic>
    <xdr:clientData/>
  </xdr:twoCellAnchor>
  <xdr:twoCellAnchor editAs="oneCell">
    <xdr:from>
      <xdr:col>4</xdr:col>
      <xdr:colOff>850900</xdr:colOff>
      <xdr:row>93</xdr:row>
      <xdr:rowOff>63500</xdr:rowOff>
    </xdr:from>
    <xdr:to>
      <xdr:col>6</xdr:col>
      <xdr:colOff>889000</xdr:colOff>
      <xdr:row>98</xdr:row>
      <xdr:rowOff>25400</xdr:rowOff>
    </xdr:to>
    <xdr:pic>
      <xdr:nvPicPr>
        <xdr:cNvPr id="8" name="Picture 7"/>
        <xdr:cNvPicPr>
          <a:picLocks noChangeAspect="1"/>
        </xdr:cNvPicPr>
      </xdr:nvPicPr>
      <xdr:blipFill>
        <a:blip xmlns:r="http://schemas.openxmlformats.org/officeDocument/2006/relationships" r:embed="rId7"/>
        <a:stretch>
          <a:fillRect/>
        </a:stretch>
      </xdr:blipFill>
      <xdr:spPr>
        <a:xfrm>
          <a:off x="5245100" y="17792700"/>
          <a:ext cx="2463800" cy="914400"/>
        </a:xfrm>
        <a:prstGeom prst="rect">
          <a:avLst/>
        </a:prstGeom>
      </xdr:spPr>
    </xdr:pic>
    <xdr:clientData/>
  </xdr:twoCellAnchor>
  <xdr:twoCellAnchor editAs="oneCell">
    <xdr:from>
      <xdr:col>4</xdr:col>
      <xdr:colOff>762000</xdr:colOff>
      <xdr:row>99</xdr:row>
      <xdr:rowOff>93457</xdr:rowOff>
    </xdr:from>
    <xdr:to>
      <xdr:col>8</xdr:col>
      <xdr:colOff>444500</xdr:colOff>
      <xdr:row>108</xdr:row>
      <xdr:rowOff>12701</xdr:rowOff>
    </xdr:to>
    <xdr:pic>
      <xdr:nvPicPr>
        <xdr:cNvPr id="9" name="Picture 8"/>
        <xdr:cNvPicPr>
          <a:picLocks noChangeAspect="1"/>
        </xdr:cNvPicPr>
      </xdr:nvPicPr>
      <xdr:blipFill rotWithShape="1">
        <a:blip xmlns:r="http://schemas.openxmlformats.org/officeDocument/2006/relationships" r:embed="rId8"/>
        <a:srcRect b="5161"/>
        <a:stretch/>
      </xdr:blipFill>
      <xdr:spPr>
        <a:xfrm>
          <a:off x="4216400" y="18965657"/>
          <a:ext cx="4267200" cy="1633744"/>
        </a:xfrm>
        <a:prstGeom prst="rect">
          <a:avLst/>
        </a:prstGeom>
      </xdr:spPr>
    </xdr:pic>
    <xdr:clientData/>
  </xdr:twoCellAnchor>
  <xdr:twoCellAnchor editAs="oneCell">
    <xdr:from>
      <xdr:col>4</xdr:col>
      <xdr:colOff>1092200</xdr:colOff>
      <xdr:row>111</xdr:row>
      <xdr:rowOff>76200</xdr:rowOff>
    </xdr:from>
    <xdr:to>
      <xdr:col>10</xdr:col>
      <xdr:colOff>304800</xdr:colOff>
      <xdr:row>115</xdr:row>
      <xdr:rowOff>103548</xdr:rowOff>
    </xdr:to>
    <xdr:pic>
      <xdr:nvPicPr>
        <xdr:cNvPr id="12" name="Picture 11"/>
        <xdr:cNvPicPr>
          <a:picLocks noChangeAspect="1"/>
        </xdr:cNvPicPr>
      </xdr:nvPicPr>
      <xdr:blipFill rotWithShape="1">
        <a:blip xmlns:r="http://schemas.openxmlformats.org/officeDocument/2006/relationships" r:embed="rId9"/>
        <a:srcRect r="4016" b="62137"/>
        <a:stretch/>
      </xdr:blipFill>
      <xdr:spPr>
        <a:xfrm>
          <a:off x="4546600" y="21234400"/>
          <a:ext cx="6375400" cy="789348"/>
        </a:xfrm>
        <a:prstGeom prst="rect">
          <a:avLst/>
        </a:prstGeom>
      </xdr:spPr>
    </xdr:pic>
    <xdr:clientData/>
  </xdr:twoCellAnchor>
  <xdr:twoCellAnchor editAs="oneCell">
    <xdr:from>
      <xdr:col>4</xdr:col>
      <xdr:colOff>863600</xdr:colOff>
      <xdr:row>116</xdr:row>
      <xdr:rowOff>152400</xdr:rowOff>
    </xdr:from>
    <xdr:to>
      <xdr:col>10</xdr:col>
      <xdr:colOff>945720</xdr:colOff>
      <xdr:row>119</xdr:row>
      <xdr:rowOff>52747</xdr:rowOff>
    </xdr:to>
    <xdr:pic>
      <xdr:nvPicPr>
        <xdr:cNvPr id="13" name="Picture 12"/>
        <xdr:cNvPicPr>
          <a:picLocks noChangeAspect="1"/>
        </xdr:cNvPicPr>
      </xdr:nvPicPr>
      <xdr:blipFill rotWithShape="1">
        <a:blip xmlns:r="http://schemas.openxmlformats.org/officeDocument/2006/relationships" r:embed="rId9"/>
        <a:srcRect t="77976"/>
        <a:stretch/>
      </xdr:blipFill>
      <xdr:spPr>
        <a:xfrm>
          <a:off x="4318000" y="22263100"/>
          <a:ext cx="7244920" cy="4718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hyperlink" Target="http://docs-europe.electrocomponents.com/webdocs/1217/0900766b81217046.pdf" TargetMode="External"/><Relationship Id="rId4" Type="http://schemas.openxmlformats.org/officeDocument/2006/relationships/hyperlink" Target="http://apps1.eere.energy.gov/buildings/publications/pdfs/ssl/caliper_21-3_t8.pdf" TargetMode="External"/><Relationship Id="rId1" Type="http://schemas.openxmlformats.org/officeDocument/2006/relationships/hyperlink" Target="http://docs-europe.electrocomponents.com/webdocs/1290/0900766b812901df.pdf" TargetMode="External"/><Relationship Id="rId2" Type="http://schemas.openxmlformats.org/officeDocument/2006/relationships/hyperlink" Target="http://docs-europe.electrocomponents.com/webdocs/125e/0900766b8125e90b.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F14" sqref="F14"/>
    </sheetView>
  </sheetViews>
  <sheetFormatPr baseColWidth="10" defaultRowHeight="15" x14ac:dyDescent="0"/>
  <cols>
    <col min="1" max="1" width="2.125" style="110" customWidth="1"/>
    <col min="2" max="2" width="9.375" style="101" customWidth="1"/>
    <col min="3" max="3" width="36" style="101" customWidth="1"/>
    <col min="4" max="4" width="7.25" style="101" customWidth="1"/>
    <col min="5" max="16384" width="10.625" style="101"/>
  </cols>
  <sheetData>
    <row r="1" spans="2:8" s="98" customFormat="1"/>
    <row r="2" spans="2:8" s="98" customFormat="1" ht="20">
      <c r="B2" s="94" t="s">
        <v>67</v>
      </c>
    </row>
    <row r="3" spans="2:8" s="98" customFormat="1"/>
    <row r="4" spans="2:8" s="98" customFormat="1">
      <c r="B4" s="95" t="s">
        <v>10</v>
      </c>
      <c r="C4" s="16" t="s">
        <v>85</v>
      </c>
      <c r="D4" s="100"/>
      <c r="F4" s="2"/>
      <c r="G4" s="101"/>
      <c r="H4" s="2"/>
    </row>
    <row r="5" spans="2:8" s="98" customFormat="1">
      <c r="B5" s="18" t="s">
        <v>68</v>
      </c>
      <c r="C5" s="101" t="s">
        <v>84</v>
      </c>
      <c r="D5" s="102"/>
      <c r="F5" s="101"/>
      <c r="G5" s="101"/>
      <c r="H5" s="101"/>
    </row>
    <row r="6" spans="2:8" s="98" customFormat="1">
      <c r="B6" s="19" t="s">
        <v>69</v>
      </c>
      <c r="C6" s="103" t="s">
        <v>12</v>
      </c>
      <c r="D6" s="104"/>
      <c r="F6" s="101"/>
      <c r="G6" s="101"/>
      <c r="H6" s="101"/>
    </row>
    <row r="7" spans="2:8" s="98" customFormat="1"/>
    <row r="8" spans="2:8" s="98" customFormat="1">
      <c r="B8" s="95" t="s">
        <v>70</v>
      </c>
      <c r="C8" s="99"/>
      <c r="D8" s="100"/>
    </row>
    <row r="9" spans="2:8" s="98" customFormat="1">
      <c r="B9" s="96"/>
      <c r="C9" s="101"/>
      <c r="D9" s="102"/>
    </row>
    <row r="10" spans="2:8" s="98" customFormat="1">
      <c r="B10" s="96" t="s">
        <v>71</v>
      </c>
      <c r="C10" s="97" t="s">
        <v>72</v>
      </c>
      <c r="D10" s="102"/>
    </row>
    <row r="11" spans="2:8" s="98" customFormat="1" ht="16" thickBot="1">
      <c r="B11" s="96"/>
      <c r="C11" s="2" t="s">
        <v>73</v>
      </c>
      <c r="D11" s="102"/>
    </row>
    <row r="12" spans="2:8" s="98" customFormat="1" ht="16" thickBot="1">
      <c r="B12" s="96"/>
      <c r="C12" s="105" t="s">
        <v>74</v>
      </c>
      <c r="D12" s="102"/>
    </row>
    <row r="13" spans="2:8" s="98" customFormat="1">
      <c r="B13" s="96"/>
      <c r="C13" s="101" t="s">
        <v>75</v>
      </c>
      <c r="D13" s="102"/>
    </row>
    <row r="14" spans="2:8" s="98" customFormat="1">
      <c r="B14" s="96"/>
      <c r="C14" s="101"/>
      <c r="D14" s="102"/>
    </row>
    <row r="15" spans="2:8" s="98" customFormat="1">
      <c r="B15" s="96" t="s">
        <v>76</v>
      </c>
      <c r="C15" s="106" t="s">
        <v>77</v>
      </c>
      <c r="D15" s="102"/>
    </row>
    <row r="16" spans="2:8" s="98" customFormat="1">
      <c r="B16" s="96"/>
      <c r="C16" s="107" t="s">
        <v>78</v>
      </c>
      <c r="D16" s="102"/>
    </row>
    <row r="17" spans="2:4" s="98" customFormat="1">
      <c r="B17" s="96"/>
      <c r="C17" s="108" t="s">
        <v>79</v>
      </c>
      <c r="D17" s="102"/>
    </row>
    <row r="18" spans="2:4" s="98" customFormat="1">
      <c r="B18" s="96"/>
      <c r="C18" s="109" t="s">
        <v>80</v>
      </c>
      <c r="D18" s="102"/>
    </row>
    <row r="19" spans="2:4" s="98" customFormat="1">
      <c r="B19" s="110"/>
      <c r="C19" s="111" t="s">
        <v>62</v>
      </c>
      <c r="D19" s="102"/>
    </row>
    <row r="20" spans="2:4" s="98" customFormat="1">
      <c r="B20" s="110"/>
      <c r="C20" s="112" t="s">
        <v>81</v>
      </c>
      <c r="D20" s="102"/>
    </row>
    <row r="21" spans="2:4" s="98" customFormat="1">
      <c r="B21" s="110"/>
      <c r="C21" s="113" t="s">
        <v>82</v>
      </c>
      <c r="D21" s="102"/>
    </row>
    <row r="22" spans="2:4" s="98" customFormat="1">
      <c r="B22" s="110"/>
      <c r="C22" s="114" t="s">
        <v>83</v>
      </c>
      <c r="D22" s="102"/>
    </row>
    <row r="23" spans="2:4" s="98" customFormat="1">
      <c r="B23" s="115"/>
      <c r="C23" s="103"/>
      <c r="D23" s="10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19" sqref="E19"/>
    </sheetView>
  </sheetViews>
  <sheetFormatPr baseColWidth="10" defaultRowHeight="15" x14ac:dyDescent="0"/>
  <cols>
    <col min="1" max="2" width="2.625" style="20" customWidth="1"/>
    <col min="3" max="3" width="28.375" style="20" customWidth="1"/>
    <col min="4" max="5" width="14.125" style="20" customWidth="1"/>
    <col min="6" max="6" width="2.125" style="20" customWidth="1"/>
    <col min="7" max="7" width="28.375" style="20" customWidth="1"/>
    <col min="8" max="8" width="2.125" style="20" customWidth="1"/>
    <col min="9" max="9" width="42.5" style="20" customWidth="1"/>
    <col min="10" max="10" width="2.125" style="20" customWidth="1"/>
    <col min="11" max="16384" width="10.625" style="20"/>
  </cols>
  <sheetData>
    <row r="1" spans="2:11">
      <c r="D1" s="17"/>
    </row>
    <row r="2" spans="2:11" ht="16" customHeight="1">
      <c r="B2" s="127" t="s">
        <v>86</v>
      </c>
      <c r="C2" s="128"/>
      <c r="D2" s="128"/>
      <c r="E2" s="129"/>
      <c r="F2" s="90"/>
    </row>
    <row r="3" spans="2:11">
      <c r="B3" s="130"/>
      <c r="C3" s="131"/>
      <c r="D3" s="131"/>
      <c r="E3" s="132"/>
      <c r="F3" s="90"/>
    </row>
    <row r="4" spans="2:11">
      <c r="B4" s="130"/>
      <c r="C4" s="131"/>
      <c r="D4" s="131"/>
      <c r="E4" s="132"/>
      <c r="F4" s="90"/>
    </row>
    <row r="5" spans="2:11">
      <c r="B5" s="133"/>
      <c r="C5" s="134"/>
      <c r="D5" s="134"/>
      <c r="E5" s="135"/>
      <c r="F5" s="90"/>
    </row>
    <row r="6" spans="2:11" ht="16" thickBot="1">
      <c r="D6" s="17"/>
    </row>
    <row r="7" spans="2:11">
      <c r="B7" s="22"/>
      <c r="C7" s="6"/>
      <c r="D7" s="6"/>
      <c r="E7" s="6"/>
      <c r="F7" s="6"/>
      <c r="G7" s="6"/>
      <c r="H7" s="6"/>
      <c r="I7" s="6"/>
      <c r="J7" s="24"/>
    </row>
    <row r="8" spans="2:11" s="10" customFormat="1">
      <c r="B8" s="8"/>
      <c r="C8" s="4" t="s">
        <v>19</v>
      </c>
      <c r="D8" s="78" t="s">
        <v>8</v>
      </c>
      <c r="E8" s="4" t="s">
        <v>3</v>
      </c>
      <c r="F8" s="4"/>
      <c r="G8" s="4" t="s">
        <v>7</v>
      </c>
      <c r="H8" s="4"/>
      <c r="I8" s="4" t="s">
        <v>0</v>
      </c>
      <c r="J8" s="14"/>
    </row>
    <row r="9" spans="2:11" s="10" customFormat="1">
      <c r="B9" s="9"/>
      <c r="C9" s="2"/>
      <c r="D9" s="12"/>
      <c r="E9" s="2"/>
      <c r="F9" s="2"/>
      <c r="G9" s="2"/>
      <c r="H9" s="2"/>
      <c r="I9" s="2"/>
      <c r="J9" s="3"/>
    </row>
    <row r="10" spans="2:11" s="10" customFormat="1" ht="16" thickBot="1">
      <c r="B10" s="9"/>
      <c r="C10" s="2" t="s">
        <v>60</v>
      </c>
      <c r="D10" s="12"/>
      <c r="E10" s="2"/>
      <c r="F10" s="2"/>
      <c r="G10" s="2"/>
      <c r="H10" s="2"/>
      <c r="I10" s="2"/>
      <c r="J10" s="3"/>
    </row>
    <row r="11" spans="2:11" ht="16" thickBot="1">
      <c r="B11" s="25"/>
      <c r="C11" s="41" t="s">
        <v>53</v>
      </c>
      <c r="D11" s="7" t="s">
        <v>64</v>
      </c>
      <c r="E11" s="87">
        <f>'Research data'!F6</f>
        <v>1.8E-5</v>
      </c>
      <c r="F11" s="31"/>
      <c r="G11" s="31" t="s">
        <v>31</v>
      </c>
      <c r="H11" s="31"/>
      <c r="I11" s="32" t="s">
        <v>27</v>
      </c>
      <c r="J11" s="26"/>
      <c r="K11" s="17"/>
    </row>
    <row r="12" spans="2:11">
      <c r="B12" s="25"/>
      <c r="C12" s="80"/>
      <c r="D12" s="81"/>
      <c r="E12" s="83"/>
      <c r="F12" s="17"/>
      <c r="G12" s="82"/>
      <c r="H12" s="17"/>
      <c r="I12" s="23"/>
      <c r="J12" s="26"/>
      <c r="K12" s="17"/>
    </row>
    <row r="13" spans="2:11" ht="16" thickBot="1">
      <c r="B13" s="25"/>
      <c r="C13" s="13" t="s">
        <v>61</v>
      </c>
      <c r="D13" s="81"/>
      <c r="E13" s="84"/>
      <c r="F13" s="17"/>
      <c r="G13" s="82"/>
      <c r="H13" s="17"/>
      <c r="I13" s="21"/>
      <c r="J13" s="26"/>
      <c r="K13" s="17"/>
    </row>
    <row r="14" spans="2:11" ht="16" thickBot="1">
      <c r="B14" s="25"/>
      <c r="C14" s="41" t="s">
        <v>54</v>
      </c>
      <c r="D14" s="7" t="s">
        <v>24</v>
      </c>
      <c r="E14" s="88">
        <f>'Research data'!F13</f>
        <v>2.4700000000000002</v>
      </c>
      <c r="F14" s="31"/>
      <c r="G14" s="31" t="s">
        <v>25</v>
      </c>
      <c r="H14" s="31"/>
      <c r="I14" s="32" t="s">
        <v>27</v>
      </c>
      <c r="J14" s="26"/>
      <c r="K14" s="17"/>
    </row>
    <row r="15" spans="2:11" ht="16" thickBot="1">
      <c r="B15" s="25"/>
      <c r="C15" s="41" t="s">
        <v>55</v>
      </c>
      <c r="D15" s="7" t="s">
        <v>24</v>
      </c>
      <c r="E15" s="88">
        <f>'Research data'!F14</f>
        <v>6.29</v>
      </c>
      <c r="F15" s="31"/>
      <c r="G15" s="31" t="s">
        <v>26</v>
      </c>
      <c r="H15" s="31"/>
      <c r="I15" s="32" t="s">
        <v>45</v>
      </c>
      <c r="J15" s="26"/>
      <c r="K15" s="17"/>
    </row>
    <row r="16" spans="2:11">
      <c r="B16" s="25"/>
      <c r="C16" s="80"/>
      <c r="D16" s="81"/>
      <c r="E16" s="85"/>
      <c r="F16" s="17"/>
      <c r="G16" s="17"/>
      <c r="H16" s="17"/>
      <c r="I16" s="23"/>
      <c r="J16" s="26"/>
      <c r="K16" s="17"/>
    </row>
    <row r="17" spans="2:11" ht="16" thickBot="1">
      <c r="B17" s="25"/>
      <c r="C17" s="13" t="s">
        <v>4</v>
      </c>
      <c r="D17" s="81"/>
      <c r="E17" s="86"/>
      <c r="F17" s="17"/>
      <c r="G17" s="17"/>
      <c r="H17" s="17"/>
      <c r="I17" s="21"/>
      <c r="J17" s="26"/>
      <c r="K17" s="17"/>
    </row>
    <row r="18" spans="2:11" ht="16" thickBot="1">
      <c r="B18" s="25"/>
      <c r="C18" s="41" t="s">
        <v>52</v>
      </c>
      <c r="D18" s="7" t="s">
        <v>1</v>
      </c>
      <c r="E18" s="89">
        <f>'Research data'!F10</f>
        <v>20</v>
      </c>
      <c r="F18" s="31"/>
      <c r="G18" s="79" t="s">
        <v>59</v>
      </c>
      <c r="H18" s="31"/>
      <c r="I18" s="32" t="s">
        <v>27</v>
      </c>
      <c r="J18" s="26"/>
      <c r="K18" s="17"/>
    </row>
    <row r="19" spans="2:11" ht="16" thickBot="1">
      <c r="B19" s="25"/>
      <c r="C19" s="116" t="s">
        <v>87</v>
      </c>
      <c r="D19" s="7" t="s">
        <v>2</v>
      </c>
      <c r="E19" s="89">
        <v>0</v>
      </c>
      <c r="F19" s="31"/>
      <c r="G19" s="31"/>
      <c r="H19" s="31"/>
      <c r="I19" s="32" t="s">
        <v>56</v>
      </c>
      <c r="J19" s="26"/>
      <c r="K19" s="17"/>
    </row>
    <row r="20" spans="2:11" ht="16" thickBot="1">
      <c r="B20" s="29"/>
      <c r="C20" s="76"/>
      <c r="D20" s="77"/>
      <c r="E20" s="21"/>
      <c r="F20" s="21"/>
      <c r="G20" s="21"/>
      <c r="H20" s="21"/>
      <c r="I20" s="21"/>
      <c r="J20" s="75"/>
      <c r="K20" s="17"/>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21"/>
  <sheetViews>
    <sheetView workbookViewId="0">
      <selection activeCell="F26" sqref="F26"/>
    </sheetView>
  </sheetViews>
  <sheetFormatPr baseColWidth="10" defaultRowHeight="15" x14ac:dyDescent="0"/>
  <cols>
    <col min="1" max="2" width="2.125" style="20" customWidth="1"/>
    <col min="3" max="3" width="21.875" style="20" customWidth="1"/>
    <col min="4" max="4" width="8.875" style="20" customWidth="1"/>
    <col min="5" max="5" width="2.125" style="20" customWidth="1"/>
    <col min="6" max="6" width="9.25" style="20" customWidth="1"/>
    <col min="7" max="7" width="2.125" style="20" customWidth="1"/>
    <col min="8" max="8" width="10.5" style="20" customWidth="1"/>
    <col min="9" max="9" width="2.125" style="20" customWidth="1"/>
    <col min="10" max="10" width="9.25" style="20" customWidth="1"/>
    <col min="11" max="11" width="2.125" style="20" customWidth="1"/>
    <col min="12" max="12" width="9.5" style="20" customWidth="1"/>
    <col min="13" max="13" width="2.125" style="20" customWidth="1"/>
    <col min="14" max="14" width="9.25" style="20" customWidth="1"/>
    <col min="15" max="15" width="2.125" style="20" customWidth="1"/>
    <col min="16" max="16" width="7.625" style="20" customWidth="1"/>
    <col min="17" max="17" width="2.125" style="20" customWidth="1"/>
    <col min="18" max="18" width="27.625" style="20" customWidth="1"/>
    <col min="19" max="19" width="2.125" style="20" customWidth="1"/>
    <col min="20" max="16384" width="10.625" style="20"/>
  </cols>
  <sheetData>
    <row r="1" spans="2:19" ht="16" thickBot="1"/>
    <row r="2" spans="2:19">
      <c r="B2" s="22"/>
      <c r="C2" s="23"/>
      <c r="D2" s="23"/>
      <c r="E2" s="23"/>
      <c r="F2" s="6"/>
      <c r="G2" s="6"/>
      <c r="H2" s="6"/>
      <c r="I2" s="23"/>
      <c r="J2" s="23"/>
      <c r="K2" s="23"/>
      <c r="L2" s="23"/>
      <c r="M2" s="23"/>
      <c r="N2" s="23"/>
      <c r="O2" s="23"/>
      <c r="P2" s="23"/>
      <c r="Q2" s="23"/>
      <c r="R2" s="23"/>
      <c r="S2" s="24"/>
    </row>
    <row r="3" spans="2:19" s="10" customFormat="1">
      <c r="B3" s="9"/>
      <c r="C3" s="117" t="s">
        <v>66</v>
      </c>
      <c r="D3" s="4" t="s">
        <v>8</v>
      </c>
      <c r="E3" s="4"/>
      <c r="F3" s="4" t="s">
        <v>62</v>
      </c>
      <c r="G3" s="4"/>
      <c r="H3" s="4" t="s">
        <v>37</v>
      </c>
      <c r="I3" s="4"/>
      <c r="J3" s="4" t="s">
        <v>20</v>
      </c>
      <c r="K3" s="4"/>
      <c r="L3" s="4" t="s">
        <v>21</v>
      </c>
      <c r="M3" s="4"/>
      <c r="N3" s="4" t="s">
        <v>22</v>
      </c>
      <c r="O3" s="4"/>
      <c r="P3" s="4" t="s">
        <v>45</v>
      </c>
      <c r="Q3" s="4"/>
      <c r="R3" s="4" t="s">
        <v>23</v>
      </c>
      <c r="S3" s="3"/>
    </row>
    <row r="4" spans="2:19" s="10" customFormat="1">
      <c r="B4" s="9"/>
      <c r="C4" s="1"/>
      <c r="D4" s="2"/>
      <c r="E4" s="2"/>
      <c r="F4" s="2"/>
      <c r="G4" s="2"/>
      <c r="H4" s="2"/>
      <c r="I4" s="2"/>
      <c r="J4" s="2"/>
      <c r="K4" s="2"/>
      <c r="L4" s="2"/>
      <c r="M4" s="2"/>
      <c r="N4" s="2"/>
      <c r="O4" s="2"/>
      <c r="P4" s="2"/>
      <c r="Q4" s="2"/>
      <c r="R4" s="2"/>
      <c r="S4" s="3"/>
    </row>
    <row r="5" spans="2:19" s="10" customFormat="1" ht="16" thickBot="1">
      <c r="B5" s="9"/>
      <c r="C5" s="13" t="s">
        <v>60</v>
      </c>
      <c r="D5" s="13"/>
      <c r="E5" s="13"/>
      <c r="F5" s="17"/>
      <c r="G5" s="17"/>
      <c r="H5" s="17"/>
      <c r="I5" s="17"/>
      <c r="J5" s="17"/>
      <c r="K5" s="17"/>
      <c r="L5" s="17"/>
      <c r="M5" s="17"/>
      <c r="N5" s="17"/>
      <c r="O5" s="17"/>
      <c r="P5" s="17"/>
      <c r="Q5" s="17"/>
      <c r="R5" s="31"/>
      <c r="S5" s="3"/>
    </row>
    <row r="6" spans="2:19" s="10" customFormat="1" ht="16" thickBot="1">
      <c r="B6" s="9"/>
      <c r="C6" s="28" t="s">
        <v>15</v>
      </c>
      <c r="D6" s="92" t="s">
        <v>64</v>
      </c>
      <c r="E6" s="40"/>
      <c r="F6" s="74">
        <f>F7/1000000</f>
        <v>1.8E-5</v>
      </c>
      <c r="G6" s="17"/>
      <c r="H6" s="74">
        <f>H7/1000000</f>
        <v>1.8E-5</v>
      </c>
      <c r="I6" s="17"/>
      <c r="J6" s="74">
        <f>J7/1000000</f>
        <v>1.8E-5</v>
      </c>
      <c r="K6" s="17"/>
      <c r="L6" s="74">
        <f>L7/1000000</f>
        <v>1.8E-5</v>
      </c>
      <c r="M6" s="17"/>
      <c r="N6" s="74">
        <f>N7/1000000</f>
        <v>1.8E-5</v>
      </c>
      <c r="O6" s="17"/>
      <c r="P6" s="17"/>
      <c r="Q6" s="17"/>
      <c r="R6" s="31"/>
      <c r="S6" s="3"/>
    </row>
    <row r="7" spans="2:19" ht="16" thickBot="1">
      <c r="B7" s="25"/>
      <c r="C7" s="31" t="s">
        <v>30</v>
      </c>
      <c r="D7" s="92" t="s">
        <v>65</v>
      </c>
      <c r="E7" s="40"/>
      <c r="F7" s="34">
        <f>ROUND(AVERAGE(H7,J7,L7,N7),0)</f>
        <v>18</v>
      </c>
      <c r="G7" s="17"/>
      <c r="H7" s="34">
        <v>18</v>
      </c>
      <c r="I7" s="17"/>
      <c r="J7" s="34">
        <v>18</v>
      </c>
      <c r="K7" s="17"/>
      <c r="L7" s="34">
        <v>18</v>
      </c>
      <c r="M7" s="17"/>
      <c r="N7" s="34">
        <v>18</v>
      </c>
      <c r="O7" s="17"/>
      <c r="P7" s="17"/>
      <c r="Q7" s="17"/>
      <c r="R7" s="31"/>
      <c r="S7" s="26"/>
    </row>
    <row r="8" spans="2:19">
      <c r="B8" s="25"/>
      <c r="C8" s="31"/>
      <c r="D8" s="92"/>
      <c r="E8" s="40"/>
      <c r="F8" s="36"/>
      <c r="G8" s="17"/>
      <c r="H8" s="36"/>
      <c r="I8" s="17"/>
      <c r="J8" s="36"/>
      <c r="K8" s="17"/>
      <c r="L8" s="36"/>
      <c r="M8" s="17"/>
      <c r="N8" s="36"/>
      <c r="O8" s="17"/>
      <c r="P8" s="17"/>
      <c r="Q8" s="17"/>
      <c r="R8" s="31"/>
      <c r="S8" s="26"/>
    </row>
    <row r="9" spans="2:19" ht="16" thickBot="1">
      <c r="B9" s="25"/>
      <c r="C9" s="13" t="s">
        <v>4</v>
      </c>
      <c r="E9" s="1"/>
      <c r="F9" s="17"/>
      <c r="G9" s="17"/>
      <c r="H9" s="17"/>
      <c r="I9" s="17"/>
      <c r="J9" s="17"/>
      <c r="K9" s="17"/>
      <c r="L9" s="17"/>
      <c r="M9" s="17"/>
      <c r="N9" s="17"/>
      <c r="O9" s="17"/>
      <c r="P9" s="17"/>
      <c r="Q9" s="17"/>
      <c r="R9" s="31"/>
      <c r="S9" s="26"/>
    </row>
    <row r="10" spans="2:19" ht="16" thickBot="1">
      <c r="B10" s="25"/>
      <c r="C10" s="27" t="s">
        <v>28</v>
      </c>
      <c r="D10" s="35" t="s">
        <v>1</v>
      </c>
      <c r="E10" s="40"/>
      <c r="F10" s="34">
        <f>ROUND(AVERAGE(H10,J10,L10,N10),0)</f>
        <v>20</v>
      </c>
      <c r="G10" s="17"/>
      <c r="H10" s="34">
        <f>Notes!D94/2.7/365</f>
        <v>20.294266869609334</v>
      </c>
      <c r="I10" s="17"/>
      <c r="J10" s="34">
        <f>Notes!D72/2.7/365</f>
        <v>20.294266869609334</v>
      </c>
      <c r="K10" s="17"/>
      <c r="L10" s="34">
        <f>Notes!D105/2.7/365</f>
        <v>20.294266869609334</v>
      </c>
      <c r="M10" s="17"/>
      <c r="N10" s="34">
        <f>Notes!D88/2.7/365</f>
        <v>20.294266869609334</v>
      </c>
      <c r="O10" s="36"/>
      <c r="P10" s="36"/>
      <c r="Q10" s="17"/>
      <c r="R10" s="31" t="s">
        <v>29</v>
      </c>
      <c r="S10" s="26"/>
    </row>
    <row r="11" spans="2:19">
      <c r="B11" s="25"/>
      <c r="C11" s="13"/>
      <c r="D11" s="13"/>
      <c r="E11" s="13"/>
      <c r="F11" s="17"/>
      <c r="G11" s="17"/>
      <c r="H11" s="17"/>
      <c r="I11" s="17"/>
      <c r="J11" s="17"/>
      <c r="K11" s="17"/>
      <c r="L11" s="17"/>
      <c r="M11" s="17"/>
      <c r="N11" s="17"/>
      <c r="O11" s="17"/>
      <c r="P11" s="17"/>
      <c r="Q11" s="17"/>
      <c r="R11" s="31"/>
      <c r="S11" s="26"/>
    </row>
    <row r="12" spans="2:19" ht="16" thickBot="1">
      <c r="B12" s="25"/>
      <c r="C12" s="13" t="s">
        <v>63</v>
      </c>
      <c r="D12" s="13"/>
      <c r="E12" s="13"/>
      <c r="F12" s="17"/>
      <c r="G12" s="17"/>
      <c r="H12" s="17"/>
      <c r="I12" s="17"/>
      <c r="J12" s="17"/>
      <c r="K12" s="17"/>
      <c r="L12" s="17"/>
      <c r="M12" s="17"/>
      <c r="N12" s="17"/>
      <c r="O12" s="17"/>
      <c r="P12" s="17"/>
      <c r="Q12" s="17"/>
      <c r="R12" s="31"/>
      <c r="S12" s="26"/>
    </row>
    <row r="13" spans="2:19" ht="16" thickBot="1">
      <c r="B13" s="25"/>
      <c r="C13" s="27" t="s">
        <v>34</v>
      </c>
      <c r="D13" s="93" t="s">
        <v>24</v>
      </c>
      <c r="E13" s="80"/>
      <c r="F13" s="33">
        <f>ROUND(AVERAGE(H13,J13,L13,N13),2)</f>
        <v>2.4700000000000002</v>
      </c>
      <c r="G13" s="17"/>
      <c r="H13" s="33">
        <f>Notes!D66</f>
        <v>2.5659999999999998</v>
      </c>
      <c r="I13" s="17"/>
      <c r="J13" s="33">
        <f>Notes!D18</f>
        <v>2.0630000000000002</v>
      </c>
      <c r="K13" s="17"/>
      <c r="L13" s="33">
        <f>Notes!D35</f>
        <v>2.2730000000000001</v>
      </c>
      <c r="M13" s="17"/>
      <c r="N13" s="33">
        <f>Notes!D51</f>
        <v>2.9590000000000001</v>
      </c>
      <c r="O13" s="17"/>
      <c r="P13" s="17"/>
      <c r="Q13" s="17"/>
      <c r="R13" s="31" t="s">
        <v>40</v>
      </c>
      <c r="S13" s="26"/>
    </row>
    <row r="14" spans="2:19" ht="16" thickBot="1">
      <c r="B14" s="25"/>
      <c r="C14" s="38" t="s">
        <v>5</v>
      </c>
      <c r="D14" s="92" t="s">
        <v>24</v>
      </c>
      <c r="E14" s="91"/>
      <c r="F14" s="33">
        <f>ROUND(P14,2)</f>
        <v>6.29</v>
      </c>
      <c r="G14" s="17"/>
      <c r="H14" s="17"/>
      <c r="I14" s="17"/>
      <c r="J14" s="17"/>
      <c r="K14" s="17"/>
      <c r="L14" s="17"/>
      <c r="M14" s="17"/>
      <c r="N14" s="37"/>
      <c r="O14" s="37"/>
      <c r="P14" s="33">
        <f>Notes!D114/2/60*Notes!D119</f>
        <v>6.2912499999999998</v>
      </c>
      <c r="Q14" s="17"/>
      <c r="R14" s="7" t="s">
        <v>42</v>
      </c>
      <c r="S14" s="15"/>
    </row>
    <row r="15" spans="2:19">
      <c r="B15" s="25"/>
      <c r="C15" s="39"/>
      <c r="D15" s="40"/>
      <c r="E15" s="40"/>
      <c r="F15" s="17"/>
      <c r="G15" s="17"/>
      <c r="H15" s="17"/>
      <c r="I15" s="17"/>
      <c r="J15" s="17"/>
      <c r="K15" s="17"/>
      <c r="L15" s="17"/>
      <c r="M15" s="17"/>
      <c r="N15" s="17"/>
      <c r="O15" s="17"/>
      <c r="P15" s="17"/>
      <c r="Q15" s="17"/>
      <c r="R15" s="7" t="s">
        <v>43</v>
      </c>
      <c r="S15" s="15"/>
    </row>
    <row r="16" spans="2:19" ht="16" thickBot="1">
      <c r="B16" s="29"/>
      <c r="C16" s="21"/>
      <c r="D16" s="21"/>
      <c r="E16" s="21"/>
      <c r="F16" s="21"/>
      <c r="G16" s="21"/>
      <c r="H16" s="21"/>
      <c r="I16" s="21"/>
      <c r="J16" s="21"/>
      <c r="K16" s="21"/>
      <c r="L16" s="21"/>
      <c r="M16" s="21"/>
      <c r="N16" s="21"/>
      <c r="O16" s="21"/>
      <c r="P16" s="21"/>
      <c r="Q16" s="21"/>
      <c r="R16" s="21"/>
      <c r="S16" s="30"/>
    </row>
    <row r="19" spans="6:13">
      <c r="F19" s="17"/>
      <c r="G19" s="17"/>
      <c r="H19" s="17"/>
      <c r="I19" s="17"/>
      <c r="J19" s="17"/>
      <c r="K19" s="17"/>
      <c r="L19" s="17"/>
      <c r="M19" s="17"/>
    </row>
    <row r="20" spans="6:13">
      <c r="F20" s="17"/>
      <c r="G20" s="17"/>
      <c r="H20" s="17"/>
      <c r="I20" s="17"/>
      <c r="J20" s="17"/>
      <c r="K20" s="17"/>
      <c r="L20" s="17"/>
      <c r="M20" s="17"/>
    </row>
    <row r="21" spans="6:13">
      <c r="F21" s="17"/>
      <c r="G21" s="17"/>
      <c r="H21" s="17"/>
      <c r="I21" s="17"/>
      <c r="J21" s="17"/>
      <c r="K21" s="17"/>
      <c r="L21" s="17"/>
      <c r="M21"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tabSelected="1" workbookViewId="0">
      <selection activeCell="G28" sqref="G28"/>
    </sheetView>
  </sheetViews>
  <sheetFormatPr baseColWidth="10" defaultColWidth="33.125" defaultRowHeight="15" x14ac:dyDescent="0"/>
  <cols>
    <col min="1" max="1" width="3.375" style="46" customWidth="1"/>
    <col min="2" max="2" width="4.375" style="46" customWidth="1"/>
    <col min="3" max="3" width="27.875" style="46" customWidth="1"/>
    <col min="4" max="4" width="16.125" style="46" customWidth="1"/>
    <col min="5" max="5" width="10.25" style="46" customWidth="1"/>
    <col min="6" max="7" width="13.25" style="45" customWidth="1"/>
    <col min="8" max="8" width="12.75" style="45" customWidth="1"/>
    <col min="9" max="9" width="33.625" style="45" customWidth="1"/>
    <col min="10" max="10" width="53.25" style="46" customWidth="1"/>
    <col min="11" max="11" width="11.75" style="46" customWidth="1"/>
    <col min="12" max="12" width="9.5" style="46" customWidth="1"/>
    <col min="13" max="16384" width="33.125" style="46"/>
  </cols>
  <sheetData>
    <row r="1" spans="2:11" ht="16" thickBot="1"/>
    <row r="2" spans="2:11">
      <c r="B2" s="47"/>
      <c r="C2" s="48"/>
      <c r="D2" s="48"/>
      <c r="E2" s="48"/>
      <c r="F2" s="49"/>
      <c r="G2" s="49"/>
      <c r="H2" s="49"/>
      <c r="I2" s="49"/>
      <c r="J2" s="48"/>
      <c r="K2" s="50"/>
    </row>
    <row r="3" spans="2:11">
      <c r="B3" s="51"/>
      <c r="C3" s="2" t="s">
        <v>13</v>
      </c>
      <c r="D3" s="2"/>
      <c r="E3" s="2"/>
      <c r="F3" s="5"/>
      <c r="G3" s="5"/>
      <c r="H3" s="5"/>
      <c r="I3" s="5"/>
      <c r="J3" s="44"/>
      <c r="K3" s="52"/>
    </row>
    <row r="4" spans="2:11" s="44" customFormat="1">
      <c r="B4" s="51"/>
      <c r="F4" s="53"/>
      <c r="G4" s="53"/>
      <c r="H4" s="53"/>
      <c r="I4" s="53"/>
      <c r="K4" s="52"/>
    </row>
    <row r="5" spans="2:11">
      <c r="B5" s="118"/>
      <c r="C5" s="4" t="s">
        <v>16</v>
      </c>
      <c r="D5" s="4" t="s">
        <v>0</v>
      </c>
      <c r="E5" s="4" t="s">
        <v>11</v>
      </c>
      <c r="F5" s="119" t="s">
        <v>17</v>
      </c>
      <c r="G5" s="119" t="s">
        <v>90</v>
      </c>
      <c r="H5" s="119" t="s">
        <v>18</v>
      </c>
      <c r="I5" s="119" t="s">
        <v>96</v>
      </c>
      <c r="J5" s="4" t="s">
        <v>9</v>
      </c>
      <c r="K5" s="11"/>
    </row>
    <row r="6" spans="2:11">
      <c r="B6" s="51"/>
      <c r="C6" s="2"/>
      <c r="D6" s="44"/>
      <c r="E6" s="2"/>
      <c r="F6" s="5"/>
      <c r="G6" s="5"/>
      <c r="H6" s="5"/>
      <c r="I6" s="5"/>
      <c r="J6" s="2"/>
      <c r="K6" s="3"/>
    </row>
    <row r="7" spans="2:11">
      <c r="B7" s="51"/>
      <c r="C7" s="54"/>
      <c r="D7" s="46" t="s">
        <v>21</v>
      </c>
      <c r="E7" s="46" t="s">
        <v>14</v>
      </c>
      <c r="F7" s="45" t="s">
        <v>36</v>
      </c>
      <c r="G7" s="123" t="s">
        <v>36</v>
      </c>
      <c r="H7" s="46"/>
      <c r="I7" s="63" t="s">
        <v>97</v>
      </c>
      <c r="J7" s="122" t="s">
        <v>47</v>
      </c>
      <c r="K7" s="52"/>
    </row>
    <row r="8" spans="2:11">
      <c r="B8" s="51"/>
      <c r="C8" s="55" t="s">
        <v>32</v>
      </c>
      <c r="H8" s="46"/>
      <c r="I8" s="46"/>
      <c r="K8" s="52"/>
    </row>
    <row r="9" spans="2:11">
      <c r="B9" s="51"/>
      <c r="C9" s="56" t="s">
        <v>15</v>
      </c>
      <c r="H9" s="46"/>
      <c r="I9" s="46"/>
      <c r="K9" s="52"/>
    </row>
    <row r="10" spans="2:11">
      <c r="B10" s="51"/>
      <c r="C10" s="44"/>
      <c r="H10" s="46"/>
      <c r="I10" s="46"/>
      <c r="K10" s="52"/>
    </row>
    <row r="11" spans="2:11">
      <c r="B11" s="51"/>
      <c r="C11" s="44"/>
      <c r="H11" s="46"/>
      <c r="I11" s="46"/>
      <c r="K11" s="52"/>
    </row>
    <row r="12" spans="2:11">
      <c r="B12" s="51"/>
      <c r="C12" s="55" t="s">
        <v>32</v>
      </c>
      <c r="D12" s="46" t="s">
        <v>22</v>
      </c>
      <c r="E12" s="46" t="s">
        <v>14</v>
      </c>
      <c r="F12" s="45" t="s">
        <v>36</v>
      </c>
      <c r="G12" s="123" t="s">
        <v>36</v>
      </c>
      <c r="H12" s="46"/>
      <c r="I12" s="63" t="s">
        <v>98</v>
      </c>
      <c r="J12" s="43" t="s">
        <v>49</v>
      </c>
      <c r="K12" s="52"/>
    </row>
    <row r="13" spans="2:11">
      <c r="B13" s="51"/>
      <c r="C13" s="56" t="s">
        <v>15</v>
      </c>
      <c r="H13" s="46"/>
      <c r="I13" s="46"/>
      <c r="K13" s="52"/>
    </row>
    <row r="14" spans="2:11">
      <c r="B14" s="51"/>
      <c r="C14" s="54"/>
      <c r="H14" s="46"/>
      <c r="I14" s="46"/>
      <c r="K14" s="52"/>
    </row>
    <row r="15" spans="2:11">
      <c r="B15" s="51"/>
      <c r="C15" s="54"/>
      <c r="H15" s="46"/>
      <c r="I15" s="46"/>
      <c r="K15" s="52"/>
    </row>
    <row r="16" spans="2:11">
      <c r="B16" s="51"/>
      <c r="C16" s="55" t="s">
        <v>32</v>
      </c>
      <c r="D16" s="46" t="s">
        <v>20</v>
      </c>
      <c r="E16" s="46" t="s">
        <v>14</v>
      </c>
      <c r="H16" s="46" t="s">
        <v>51</v>
      </c>
      <c r="I16" s="46"/>
      <c r="J16" s="43" t="s">
        <v>50</v>
      </c>
      <c r="K16" s="52"/>
    </row>
    <row r="17" spans="2:11">
      <c r="B17" s="51"/>
      <c r="C17" s="56" t="s">
        <v>15</v>
      </c>
      <c r="H17" s="46"/>
      <c r="I17" s="46"/>
      <c r="K17" s="52"/>
    </row>
    <row r="18" spans="2:11">
      <c r="B18" s="51"/>
      <c r="C18" s="54"/>
      <c r="H18" s="46"/>
      <c r="I18" s="46"/>
      <c r="K18" s="52"/>
    </row>
    <row r="19" spans="2:11">
      <c r="B19" s="51"/>
      <c r="C19" s="54"/>
      <c r="H19" s="46"/>
      <c r="I19" s="46"/>
      <c r="K19" s="52"/>
    </row>
    <row r="20" spans="2:11">
      <c r="B20" s="51"/>
      <c r="C20" s="55" t="s">
        <v>32</v>
      </c>
      <c r="D20" s="46" t="s">
        <v>37</v>
      </c>
      <c r="E20" s="46" t="s">
        <v>14</v>
      </c>
      <c r="F20" s="45" t="s">
        <v>36</v>
      </c>
      <c r="G20" s="123" t="s">
        <v>36</v>
      </c>
      <c r="H20" s="46"/>
      <c r="I20" s="63" t="s">
        <v>99</v>
      </c>
      <c r="J20" s="43" t="s">
        <v>48</v>
      </c>
      <c r="K20" s="52"/>
    </row>
    <row r="21" spans="2:11">
      <c r="B21" s="51"/>
      <c r="C21" s="56" t="s">
        <v>15</v>
      </c>
      <c r="H21" s="46"/>
      <c r="I21" s="46"/>
      <c r="K21" s="52"/>
    </row>
    <row r="22" spans="2:11">
      <c r="B22" s="51"/>
      <c r="C22" s="44"/>
      <c r="H22" s="46"/>
      <c r="I22" s="46"/>
      <c r="K22" s="52"/>
    </row>
    <row r="23" spans="2:11">
      <c r="B23" s="51"/>
      <c r="C23" s="54"/>
      <c r="H23" s="46"/>
      <c r="I23" s="46"/>
      <c r="K23" s="52"/>
    </row>
    <row r="24" spans="2:11">
      <c r="B24" s="51"/>
      <c r="C24" s="57" t="s">
        <v>33</v>
      </c>
      <c r="D24" s="54" t="s">
        <v>38</v>
      </c>
      <c r="E24" s="44" t="s">
        <v>6</v>
      </c>
      <c r="F24" s="53"/>
      <c r="G24" s="53"/>
      <c r="H24" s="44" t="s">
        <v>51</v>
      </c>
      <c r="I24" s="44"/>
      <c r="J24" s="44" t="s">
        <v>39</v>
      </c>
      <c r="K24" s="52"/>
    </row>
    <row r="25" spans="2:11">
      <c r="B25" s="51"/>
      <c r="C25" s="57"/>
      <c r="D25" s="54"/>
      <c r="E25" s="44"/>
      <c r="F25" s="53"/>
      <c r="G25" s="53"/>
      <c r="H25" s="44"/>
      <c r="I25" s="44"/>
      <c r="J25" s="44"/>
      <c r="K25" s="52"/>
    </row>
    <row r="26" spans="2:11">
      <c r="B26" s="51"/>
      <c r="C26" s="54"/>
      <c r="D26" s="54"/>
      <c r="E26" s="44"/>
      <c r="F26" s="53"/>
      <c r="G26" s="53"/>
      <c r="H26" s="44"/>
      <c r="I26" s="44"/>
      <c r="J26" s="44"/>
      <c r="K26" s="52"/>
    </row>
    <row r="27" spans="2:11">
      <c r="B27" s="51"/>
      <c r="C27" s="57" t="s">
        <v>35</v>
      </c>
      <c r="D27" s="54" t="s">
        <v>45</v>
      </c>
      <c r="E27" s="44" t="s">
        <v>46</v>
      </c>
      <c r="F27" s="53" t="s">
        <v>41</v>
      </c>
      <c r="G27" s="124" t="s">
        <v>41</v>
      </c>
      <c r="H27" s="44"/>
      <c r="I27" s="136" t="s">
        <v>100</v>
      </c>
      <c r="J27" s="58" t="s">
        <v>44</v>
      </c>
      <c r="K27" s="52"/>
    </row>
    <row r="28" spans="2:11" ht="16" thickBot="1">
      <c r="B28" s="59"/>
      <c r="C28" s="60"/>
      <c r="D28" s="60"/>
      <c r="E28" s="60"/>
      <c r="F28" s="61"/>
      <c r="G28" s="61"/>
      <c r="H28" s="61"/>
      <c r="I28" s="61"/>
      <c r="J28" s="60"/>
      <c r="K28" s="62"/>
    </row>
  </sheetData>
  <hyperlinks>
    <hyperlink ref="J20" r:id="rId1"/>
    <hyperlink ref="J7" r:id="rId2" display="http://docs-europe.electrocomponents.com/webdocs/125e/0900766b8125e90b.pdf"/>
    <hyperlink ref="J12" r:id="rId3"/>
    <hyperlink ref="J27" r:id="rId4"/>
  </hyperlinks>
  <pageMargins left="0.75" right="0.75" top="1" bottom="1" header="0.5" footer="0.5"/>
  <pageSetup paperSize="9" orientation="portrait" horizontalDpi="4294967292" verticalDpi="4294967292"/>
  <ignoredErrors>
    <ignoredError sqref="F12:G12 F27:G27 F7:G7 F20:G20"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6" tint="0.79998168889431442"/>
  </sheetPr>
  <dimension ref="A1:K124"/>
  <sheetViews>
    <sheetView workbookViewId="0">
      <selection activeCell="K45" sqref="K45"/>
    </sheetView>
  </sheetViews>
  <sheetFormatPr baseColWidth="10" defaultRowHeight="15" x14ac:dyDescent="0"/>
  <cols>
    <col min="1" max="1" width="3.625" style="64" customWidth="1"/>
    <col min="2" max="2" width="5.25" style="64" customWidth="1"/>
    <col min="3" max="3" width="7.5" style="64" customWidth="1"/>
    <col min="4" max="4" width="16.25" style="64" customWidth="1"/>
    <col min="5" max="5" width="13.25" style="64" customWidth="1"/>
    <col min="6" max="9" width="10.625" style="64"/>
    <col min="10" max="10" width="14.75" style="64" customWidth="1"/>
    <col min="11" max="11" width="11.5" style="64" customWidth="1"/>
    <col min="12" max="16384" width="10.625" style="64"/>
  </cols>
  <sheetData>
    <row r="1" spans="1:11" ht="16" thickBot="1"/>
    <row r="2" spans="1:11">
      <c r="B2" s="65"/>
      <c r="C2" s="66"/>
      <c r="D2" s="66"/>
      <c r="E2" s="66"/>
      <c r="F2" s="66"/>
      <c r="G2" s="66"/>
      <c r="H2" s="66"/>
      <c r="I2" s="66"/>
      <c r="J2" s="66"/>
      <c r="K2" s="67"/>
    </row>
    <row r="3" spans="1:11">
      <c r="A3" s="10"/>
      <c r="B3" s="42"/>
      <c r="C3" s="4" t="s">
        <v>0</v>
      </c>
      <c r="D3" s="4" t="s">
        <v>57</v>
      </c>
      <c r="E3" s="4"/>
      <c r="F3" s="4"/>
      <c r="G3" s="4"/>
      <c r="H3" s="4"/>
      <c r="I3" s="4"/>
      <c r="J3" s="4"/>
      <c r="K3" s="11"/>
    </row>
    <row r="4" spans="1:11">
      <c r="A4" s="10"/>
      <c r="B4" s="9"/>
      <c r="C4" s="2"/>
      <c r="D4" s="2"/>
      <c r="E4" s="2"/>
      <c r="F4" s="2"/>
      <c r="G4" s="2"/>
      <c r="H4" s="2"/>
      <c r="I4" s="2"/>
      <c r="J4" s="2"/>
      <c r="K4" s="3"/>
    </row>
    <row r="5" spans="1:11">
      <c r="B5" s="68"/>
      <c r="C5" s="69" t="s">
        <v>38</v>
      </c>
      <c r="D5" s="69"/>
      <c r="E5" s="69"/>
      <c r="F5" s="69"/>
      <c r="G5" s="69"/>
      <c r="H5" s="69"/>
      <c r="I5" s="69"/>
      <c r="J5" s="69"/>
      <c r="K5" s="70"/>
    </row>
    <row r="6" spans="1:11">
      <c r="B6" s="68"/>
      <c r="C6" s="69"/>
      <c r="D6" s="69" t="s">
        <v>58</v>
      </c>
      <c r="E6" s="69"/>
      <c r="F6" s="69"/>
      <c r="G6" s="69"/>
      <c r="H6" s="69"/>
      <c r="I6" s="69"/>
      <c r="J6" s="69"/>
      <c r="K6" s="70"/>
    </row>
    <row r="7" spans="1:11">
      <c r="B7" s="68"/>
      <c r="C7" s="69"/>
      <c r="D7" s="69"/>
      <c r="E7" s="69"/>
      <c r="F7" s="69"/>
      <c r="G7" s="69"/>
      <c r="H7" s="69"/>
      <c r="I7" s="69"/>
      <c r="J7" s="69"/>
      <c r="K7" s="70"/>
    </row>
    <row r="8" spans="1:11">
      <c r="B8" s="68"/>
      <c r="C8" s="69"/>
      <c r="D8" s="69"/>
      <c r="E8" s="69"/>
      <c r="F8" s="69"/>
      <c r="G8" s="69"/>
      <c r="H8" s="69"/>
      <c r="I8" s="69"/>
      <c r="J8" s="69"/>
      <c r="K8" s="70"/>
    </row>
    <row r="9" spans="1:11">
      <c r="B9" s="68"/>
      <c r="C9" s="69"/>
      <c r="D9" s="69"/>
      <c r="E9" s="69"/>
      <c r="F9" s="69"/>
      <c r="G9" s="69"/>
      <c r="H9" s="69"/>
      <c r="I9" s="69"/>
      <c r="J9" s="69"/>
      <c r="K9" s="70"/>
    </row>
    <row r="10" spans="1:11">
      <c r="B10" s="68"/>
      <c r="C10" s="69"/>
      <c r="D10" s="69"/>
      <c r="E10" s="69"/>
      <c r="F10" s="69"/>
      <c r="G10" s="69"/>
      <c r="H10" s="69"/>
      <c r="I10" s="69"/>
      <c r="J10" s="69"/>
      <c r="K10" s="70"/>
    </row>
    <row r="11" spans="1:11">
      <c r="B11" s="68"/>
      <c r="C11" s="69"/>
      <c r="D11" s="69"/>
      <c r="E11" s="69"/>
      <c r="F11" s="69"/>
      <c r="G11" s="69"/>
      <c r="H11" s="69"/>
      <c r="I11" s="69"/>
      <c r="J11" s="69"/>
      <c r="K11" s="70"/>
    </row>
    <row r="12" spans="1:11">
      <c r="B12" s="68"/>
      <c r="C12" s="69"/>
      <c r="D12" s="69"/>
      <c r="E12" s="69"/>
      <c r="F12" s="69"/>
      <c r="G12" s="69"/>
      <c r="H12" s="69"/>
      <c r="I12" s="69"/>
      <c r="J12" s="69"/>
      <c r="K12" s="70"/>
    </row>
    <row r="13" spans="1:11">
      <c r="B13" s="68"/>
      <c r="C13" s="69"/>
      <c r="D13" s="69"/>
      <c r="E13" s="69"/>
      <c r="F13" s="69"/>
      <c r="G13" s="69"/>
      <c r="H13" s="69"/>
      <c r="I13" s="69"/>
      <c r="J13" s="69"/>
      <c r="K13" s="70"/>
    </row>
    <row r="14" spans="1:11">
      <c r="B14" s="68"/>
      <c r="C14" s="69"/>
      <c r="D14" s="69"/>
      <c r="E14" s="69"/>
      <c r="F14" s="69"/>
      <c r="G14" s="69"/>
      <c r="H14" s="69"/>
      <c r="I14" s="69"/>
      <c r="J14" s="69"/>
      <c r="K14" s="70"/>
    </row>
    <row r="15" spans="1:11">
      <c r="B15" s="68"/>
      <c r="C15" s="69"/>
      <c r="D15" s="69"/>
      <c r="E15" s="69"/>
      <c r="F15" s="69"/>
      <c r="G15" s="69"/>
      <c r="H15" s="69"/>
      <c r="I15" s="69"/>
      <c r="J15" s="69"/>
      <c r="K15" s="70"/>
    </row>
    <row r="16" spans="1:11">
      <c r="B16" s="68"/>
      <c r="C16" s="69"/>
      <c r="D16" s="69"/>
      <c r="E16" s="69"/>
      <c r="F16" s="69"/>
      <c r="G16" s="69"/>
      <c r="H16" s="69"/>
      <c r="I16" s="69"/>
      <c r="J16" s="69"/>
      <c r="K16" s="70"/>
    </row>
    <row r="17" spans="2:11">
      <c r="B17" s="68"/>
      <c r="C17" s="69"/>
      <c r="D17" s="69"/>
      <c r="E17" s="69"/>
      <c r="F17" s="69"/>
      <c r="G17" s="69"/>
      <c r="H17" s="69"/>
      <c r="I17" s="69"/>
      <c r="J17" s="69"/>
      <c r="K17" s="70"/>
    </row>
    <row r="18" spans="2:11">
      <c r="B18" s="68"/>
      <c r="C18" s="69"/>
      <c r="D18" s="120">
        <v>2.0630000000000002</v>
      </c>
      <c r="E18" s="69"/>
      <c r="F18" s="69"/>
      <c r="G18" s="69"/>
      <c r="H18" s="69"/>
      <c r="I18" s="69"/>
      <c r="J18" s="69"/>
      <c r="K18" s="70"/>
    </row>
    <row r="19" spans="2:11">
      <c r="B19" s="68"/>
      <c r="C19" s="69"/>
      <c r="D19" s="69"/>
      <c r="E19" s="69"/>
      <c r="F19" s="69"/>
      <c r="G19" s="69"/>
      <c r="H19" s="69"/>
      <c r="I19" s="69"/>
      <c r="J19" s="69"/>
      <c r="K19" s="70"/>
    </row>
    <row r="20" spans="2:11">
      <c r="B20" s="68"/>
      <c r="C20" s="69"/>
      <c r="D20" s="69"/>
      <c r="E20" s="69"/>
      <c r="F20" s="69"/>
      <c r="G20" s="69"/>
      <c r="H20" s="69"/>
      <c r="I20" s="69"/>
      <c r="J20" s="69"/>
      <c r="K20" s="70"/>
    </row>
    <row r="21" spans="2:11">
      <c r="B21" s="68"/>
      <c r="C21" s="69"/>
      <c r="D21" s="69" t="s">
        <v>21</v>
      </c>
      <c r="E21" s="69"/>
      <c r="F21" s="69"/>
      <c r="G21" s="69"/>
      <c r="H21" s="69"/>
      <c r="I21" s="69"/>
      <c r="J21" s="69"/>
      <c r="K21" s="70"/>
    </row>
    <row r="22" spans="2:11">
      <c r="B22" s="68"/>
      <c r="C22" s="69"/>
      <c r="D22" s="69"/>
      <c r="E22" s="69"/>
      <c r="F22" s="69"/>
      <c r="G22" s="69"/>
      <c r="H22" s="69"/>
      <c r="I22" s="69"/>
      <c r="J22" s="69"/>
      <c r="K22" s="70"/>
    </row>
    <row r="23" spans="2:11">
      <c r="B23" s="68"/>
      <c r="C23" s="69"/>
      <c r="D23" s="69"/>
      <c r="E23" s="69"/>
      <c r="F23" s="69"/>
      <c r="G23" s="69"/>
      <c r="H23" s="69"/>
      <c r="I23" s="69"/>
      <c r="J23" s="69"/>
      <c r="K23" s="70"/>
    </row>
    <row r="24" spans="2:11">
      <c r="B24" s="68"/>
      <c r="C24" s="69"/>
      <c r="D24" s="69"/>
      <c r="E24" s="69"/>
      <c r="F24" s="69"/>
      <c r="G24" s="69"/>
      <c r="H24" s="69"/>
      <c r="I24" s="69"/>
      <c r="J24" s="69"/>
      <c r="K24" s="70"/>
    </row>
    <row r="25" spans="2:11">
      <c r="B25" s="68"/>
      <c r="C25" s="69"/>
      <c r="D25" s="69"/>
      <c r="E25" s="69"/>
      <c r="F25" s="69"/>
      <c r="G25" s="69"/>
      <c r="H25" s="69"/>
      <c r="I25" s="69"/>
      <c r="J25" s="69"/>
      <c r="K25" s="70"/>
    </row>
    <row r="26" spans="2:11">
      <c r="B26" s="68"/>
      <c r="C26" s="69"/>
      <c r="D26" s="69"/>
      <c r="E26" s="69"/>
      <c r="F26" s="69"/>
      <c r="G26" s="69"/>
      <c r="H26" s="69"/>
      <c r="I26" s="69"/>
      <c r="J26" s="69"/>
      <c r="K26" s="70"/>
    </row>
    <row r="27" spans="2:11">
      <c r="B27" s="68"/>
      <c r="C27" s="69"/>
      <c r="D27" s="69"/>
      <c r="E27" s="69"/>
      <c r="F27" s="69"/>
      <c r="G27" s="69"/>
      <c r="H27" s="69"/>
      <c r="I27" s="69"/>
      <c r="J27" s="69"/>
      <c r="K27" s="70"/>
    </row>
    <row r="28" spans="2:11">
      <c r="B28" s="68"/>
      <c r="C28" s="69"/>
      <c r="D28" s="69"/>
      <c r="E28" s="69"/>
      <c r="F28" s="69"/>
      <c r="G28" s="69"/>
      <c r="H28" s="69"/>
      <c r="I28" s="69"/>
      <c r="J28" s="69"/>
      <c r="K28" s="70"/>
    </row>
    <row r="29" spans="2:11">
      <c r="B29" s="68"/>
      <c r="C29" s="69"/>
      <c r="D29" s="69"/>
      <c r="E29" s="69"/>
      <c r="F29" s="69"/>
      <c r="G29" s="69"/>
      <c r="H29" s="69"/>
      <c r="I29" s="69"/>
      <c r="J29" s="69"/>
      <c r="K29" s="70"/>
    </row>
    <row r="30" spans="2:11">
      <c r="B30" s="68"/>
      <c r="C30" s="69"/>
      <c r="D30" s="69"/>
      <c r="E30" s="69"/>
      <c r="F30" s="69"/>
      <c r="G30" s="69"/>
      <c r="H30" s="69"/>
      <c r="I30" s="69"/>
      <c r="J30" s="69"/>
      <c r="K30" s="70"/>
    </row>
    <row r="31" spans="2:11">
      <c r="B31" s="68"/>
      <c r="C31" s="69"/>
      <c r="D31" s="69"/>
      <c r="E31" s="69"/>
      <c r="F31" s="69"/>
      <c r="G31" s="69"/>
      <c r="H31" s="69"/>
      <c r="I31" s="69"/>
      <c r="J31" s="69"/>
      <c r="K31" s="70"/>
    </row>
    <row r="32" spans="2:11">
      <c r="B32" s="68"/>
      <c r="C32" s="69"/>
      <c r="D32" s="69"/>
      <c r="E32" s="69"/>
      <c r="F32" s="69"/>
      <c r="G32" s="69"/>
      <c r="H32" s="69"/>
      <c r="I32" s="69"/>
      <c r="J32" s="69"/>
      <c r="K32" s="70"/>
    </row>
    <row r="33" spans="2:11">
      <c r="B33" s="68"/>
      <c r="C33" s="69"/>
      <c r="D33" s="69"/>
      <c r="E33" s="69"/>
      <c r="F33" s="69"/>
      <c r="G33" s="69"/>
      <c r="H33" s="69"/>
      <c r="I33" s="69"/>
      <c r="J33" s="69"/>
      <c r="K33" s="70"/>
    </row>
    <row r="34" spans="2:11">
      <c r="B34" s="68"/>
      <c r="C34" s="69"/>
      <c r="D34" s="69"/>
      <c r="E34" s="69"/>
      <c r="F34" s="69"/>
      <c r="G34" s="69"/>
      <c r="H34" s="69"/>
      <c r="I34" s="69"/>
      <c r="J34" s="69"/>
      <c r="K34" s="70"/>
    </row>
    <row r="35" spans="2:11">
      <c r="B35" s="68"/>
      <c r="C35" s="69"/>
      <c r="D35" s="69">
        <v>2.2730000000000001</v>
      </c>
      <c r="E35" s="69"/>
      <c r="F35" s="69"/>
      <c r="G35" s="69"/>
      <c r="H35" s="69"/>
      <c r="I35" s="69"/>
      <c r="J35" s="69"/>
      <c r="K35" s="70"/>
    </row>
    <row r="36" spans="2:11">
      <c r="B36" s="68"/>
      <c r="C36" s="69"/>
      <c r="D36" s="69"/>
      <c r="E36" s="69"/>
      <c r="F36" s="69"/>
      <c r="G36" s="69"/>
      <c r="H36" s="69"/>
      <c r="I36" s="69"/>
      <c r="J36" s="69"/>
      <c r="K36" s="70"/>
    </row>
    <row r="37" spans="2:11">
      <c r="B37" s="68"/>
      <c r="C37" s="69"/>
      <c r="D37" s="69"/>
      <c r="E37" s="69"/>
      <c r="F37" s="69"/>
      <c r="G37" s="69"/>
      <c r="H37" s="69"/>
      <c r="I37" s="69"/>
      <c r="J37" s="69"/>
      <c r="K37" s="70"/>
    </row>
    <row r="38" spans="2:11">
      <c r="B38" s="68"/>
      <c r="C38" s="69"/>
      <c r="D38" s="69" t="s">
        <v>22</v>
      </c>
      <c r="E38" s="69"/>
      <c r="F38" s="69"/>
      <c r="G38" s="69"/>
      <c r="H38" s="69"/>
      <c r="I38" s="69"/>
      <c r="J38" s="69"/>
      <c r="K38" s="70"/>
    </row>
    <row r="39" spans="2:11">
      <c r="B39" s="68"/>
      <c r="C39" s="69"/>
      <c r="D39" s="69"/>
      <c r="E39" s="69"/>
      <c r="F39" s="69"/>
      <c r="G39" s="69"/>
      <c r="H39" s="69"/>
      <c r="I39" s="69"/>
      <c r="J39" s="69"/>
      <c r="K39" s="70"/>
    </row>
    <row r="40" spans="2:11">
      <c r="B40" s="68"/>
      <c r="C40" s="69"/>
      <c r="D40" s="69"/>
      <c r="E40" s="69"/>
      <c r="F40" s="69"/>
      <c r="G40" s="69"/>
      <c r="H40" s="69"/>
      <c r="I40" s="69"/>
      <c r="J40" s="69"/>
      <c r="K40" s="70"/>
    </row>
    <row r="41" spans="2:11">
      <c r="B41" s="68"/>
      <c r="C41" s="69"/>
      <c r="D41" s="69"/>
      <c r="E41" s="69"/>
      <c r="F41" s="69"/>
      <c r="G41" s="69"/>
      <c r="H41" s="69"/>
      <c r="I41" s="69"/>
      <c r="J41" s="69"/>
      <c r="K41" s="70"/>
    </row>
    <row r="42" spans="2:11">
      <c r="B42" s="68"/>
      <c r="C42" s="69"/>
      <c r="D42" s="69"/>
      <c r="E42" s="69"/>
      <c r="F42" s="69"/>
      <c r="G42" s="69"/>
      <c r="H42" s="69"/>
      <c r="I42" s="69"/>
      <c r="J42" s="69"/>
      <c r="K42" s="70"/>
    </row>
    <row r="43" spans="2:11">
      <c r="B43" s="68"/>
      <c r="C43" s="69"/>
      <c r="D43" s="69"/>
      <c r="E43" s="69"/>
      <c r="F43" s="69"/>
      <c r="G43" s="69"/>
      <c r="H43" s="69"/>
      <c r="I43" s="69"/>
      <c r="J43" s="69"/>
      <c r="K43" s="70"/>
    </row>
    <row r="44" spans="2:11">
      <c r="B44" s="68"/>
      <c r="C44" s="69"/>
      <c r="D44" s="69"/>
      <c r="E44" s="69"/>
      <c r="F44" s="69"/>
      <c r="G44" s="69"/>
      <c r="H44" s="69"/>
      <c r="I44" s="69"/>
      <c r="J44" s="69"/>
      <c r="K44" s="70"/>
    </row>
    <row r="45" spans="2:11">
      <c r="B45" s="68"/>
      <c r="C45" s="69"/>
      <c r="D45" s="69"/>
      <c r="E45" s="69"/>
      <c r="F45" s="69"/>
      <c r="G45" s="69"/>
      <c r="H45" s="69"/>
      <c r="I45" s="69"/>
      <c r="J45" s="69"/>
      <c r="K45" s="70"/>
    </row>
    <row r="46" spans="2:11">
      <c r="B46" s="68"/>
      <c r="C46" s="69"/>
      <c r="D46" s="69"/>
      <c r="E46" s="69"/>
      <c r="F46" s="69"/>
      <c r="G46" s="69"/>
      <c r="H46" s="69"/>
      <c r="I46" s="69"/>
      <c r="J46" s="69"/>
      <c r="K46" s="70"/>
    </row>
    <row r="47" spans="2:11">
      <c r="B47" s="68"/>
      <c r="C47" s="69"/>
      <c r="D47" s="69"/>
      <c r="E47" s="69"/>
      <c r="F47" s="69"/>
      <c r="G47" s="69"/>
      <c r="H47" s="69"/>
      <c r="I47" s="69"/>
      <c r="J47" s="69"/>
      <c r="K47" s="70"/>
    </row>
    <row r="48" spans="2:11">
      <c r="B48" s="68"/>
      <c r="C48" s="69"/>
      <c r="D48" s="69"/>
      <c r="E48" s="69"/>
      <c r="F48" s="69"/>
      <c r="G48" s="69"/>
      <c r="H48" s="69"/>
      <c r="I48" s="69"/>
      <c r="J48" s="69"/>
      <c r="K48" s="70"/>
    </row>
    <row r="49" spans="2:11">
      <c r="B49" s="68"/>
      <c r="C49" s="69"/>
      <c r="D49" s="69"/>
      <c r="E49" s="69"/>
      <c r="F49" s="69"/>
      <c r="G49" s="69"/>
      <c r="H49" s="69"/>
      <c r="I49" s="69"/>
      <c r="J49" s="69"/>
      <c r="K49" s="70"/>
    </row>
    <row r="50" spans="2:11">
      <c r="B50" s="68"/>
      <c r="C50" s="69"/>
      <c r="D50" s="69"/>
      <c r="E50" s="69"/>
      <c r="F50" s="69"/>
      <c r="G50" s="69"/>
      <c r="H50" s="69"/>
      <c r="I50" s="69"/>
      <c r="J50" s="69"/>
      <c r="K50" s="70"/>
    </row>
    <row r="51" spans="2:11">
      <c r="B51" s="68"/>
      <c r="C51" s="69"/>
      <c r="D51" s="69">
        <v>2.9590000000000001</v>
      </c>
      <c r="E51" s="69"/>
      <c r="F51" s="69"/>
      <c r="G51" s="69"/>
      <c r="H51" s="69"/>
      <c r="I51" s="69"/>
      <c r="J51" s="69"/>
      <c r="K51" s="70"/>
    </row>
    <row r="52" spans="2:11">
      <c r="B52" s="68"/>
      <c r="C52" s="69"/>
      <c r="D52" s="69"/>
      <c r="E52" s="69"/>
      <c r="F52" s="69"/>
      <c r="G52" s="69"/>
      <c r="H52" s="69"/>
      <c r="I52" s="69"/>
      <c r="J52" s="69"/>
      <c r="K52" s="70"/>
    </row>
    <row r="53" spans="2:11">
      <c r="B53" s="68"/>
      <c r="C53" s="69"/>
      <c r="D53" s="69"/>
      <c r="E53" s="69"/>
      <c r="F53" s="69"/>
      <c r="G53" s="69"/>
      <c r="H53" s="69"/>
      <c r="I53" s="69"/>
      <c r="J53" s="69"/>
      <c r="K53" s="70"/>
    </row>
    <row r="54" spans="2:11">
      <c r="B54" s="68"/>
      <c r="C54" s="69"/>
      <c r="D54" s="69" t="s">
        <v>37</v>
      </c>
      <c r="E54" s="69"/>
      <c r="F54" s="69"/>
      <c r="G54" s="69"/>
      <c r="H54" s="69"/>
      <c r="I54" s="69"/>
      <c r="J54" s="69"/>
      <c r="K54" s="70"/>
    </row>
    <row r="55" spans="2:11">
      <c r="B55" s="68"/>
      <c r="C55" s="69"/>
      <c r="D55" s="69"/>
      <c r="E55" s="69"/>
      <c r="F55" s="69"/>
      <c r="G55" s="69"/>
      <c r="H55" s="69"/>
      <c r="I55" s="69"/>
      <c r="J55" s="69"/>
      <c r="K55" s="70"/>
    </row>
    <row r="56" spans="2:11">
      <c r="B56" s="68"/>
      <c r="C56" s="69"/>
      <c r="D56" s="69"/>
      <c r="E56" s="69"/>
      <c r="F56" s="69"/>
      <c r="G56" s="69"/>
      <c r="H56" s="69"/>
      <c r="I56" s="69"/>
      <c r="J56" s="69"/>
      <c r="K56" s="70"/>
    </row>
    <row r="57" spans="2:11">
      <c r="B57" s="68"/>
      <c r="C57" s="69"/>
      <c r="D57" s="69"/>
      <c r="E57" s="69"/>
      <c r="F57" s="69"/>
      <c r="G57" s="69"/>
      <c r="H57" s="69"/>
      <c r="I57" s="69"/>
      <c r="J57" s="69"/>
      <c r="K57" s="70"/>
    </row>
    <row r="58" spans="2:11">
      <c r="B58" s="68"/>
      <c r="C58" s="69"/>
      <c r="D58" s="69"/>
      <c r="E58" s="69"/>
      <c r="F58" s="69"/>
      <c r="G58" s="69"/>
      <c r="H58" s="69"/>
      <c r="I58" s="69"/>
      <c r="J58" s="69"/>
      <c r="K58" s="70"/>
    </row>
    <row r="59" spans="2:11">
      <c r="B59" s="68"/>
      <c r="C59" s="69"/>
      <c r="D59" s="69"/>
      <c r="E59" s="69"/>
      <c r="F59" s="69"/>
      <c r="G59" s="69"/>
      <c r="H59" s="69"/>
      <c r="I59" s="69"/>
      <c r="J59" s="69"/>
      <c r="K59" s="70"/>
    </row>
    <row r="60" spans="2:11">
      <c r="B60" s="68"/>
      <c r="C60" s="69"/>
      <c r="D60" s="69"/>
      <c r="E60" s="69"/>
      <c r="F60" s="69"/>
      <c r="G60" s="69"/>
      <c r="H60" s="69"/>
      <c r="I60" s="69"/>
      <c r="J60" s="69"/>
      <c r="K60" s="70"/>
    </row>
    <row r="61" spans="2:11">
      <c r="B61" s="68"/>
      <c r="C61" s="69"/>
      <c r="D61" s="69"/>
      <c r="E61" s="69"/>
      <c r="F61" s="69"/>
      <c r="G61" s="69"/>
      <c r="H61" s="69"/>
      <c r="I61" s="69"/>
      <c r="J61" s="69"/>
      <c r="K61" s="70"/>
    </row>
    <row r="62" spans="2:11">
      <c r="B62" s="68"/>
      <c r="C62" s="69"/>
      <c r="D62" s="69"/>
      <c r="E62" s="69"/>
      <c r="F62" s="69"/>
      <c r="G62" s="69"/>
      <c r="H62" s="69"/>
      <c r="I62" s="69"/>
      <c r="J62" s="69"/>
      <c r="K62" s="70"/>
    </row>
    <row r="63" spans="2:11">
      <c r="B63" s="68"/>
      <c r="C63" s="69"/>
      <c r="D63" s="69"/>
      <c r="E63" s="69"/>
      <c r="F63" s="69"/>
      <c r="G63" s="69"/>
      <c r="H63" s="69"/>
      <c r="I63" s="69"/>
      <c r="J63" s="69"/>
      <c r="K63" s="70"/>
    </row>
    <row r="64" spans="2:11">
      <c r="B64" s="68"/>
      <c r="C64" s="69"/>
      <c r="D64" s="69"/>
      <c r="E64" s="69"/>
      <c r="F64" s="69"/>
      <c r="G64" s="69"/>
      <c r="H64" s="69"/>
      <c r="I64" s="69"/>
      <c r="J64" s="69"/>
      <c r="K64" s="70"/>
    </row>
    <row r="65" spans="2:11">
      <c r="B65" s="68"/>
      <c r="C65" s="69"/>
      <c r="D65" s="69"/>
      <c r="E65" s="69"/>
      <c r="F65" s="69"/>
      <c r="G65" s="69"/>
      <c r="H65" s="69"/>
      <c r="I65" s="69"/>
      <c r="J65" s="69"/>
      <c r="K65" s="70"/>
    </row>
    <row r="66" spans="2:11">
      <c r="B66" s="68"/>
      <c r="C66" s="69"/>
      <c r="D66" s="69">
        <v>2.5659999999999998</v>
      </c>
      <c r="E66" s="69"/>
      <c r="F66" s="69"/>
      <c r="G66" s="69"/>
      <c r="H66" s="69"/>
      <c r="I66" s="69"/>
      <c r="J66" s="69"/>
      <c r="K66" s="70"/>
    </row>
    <row r="67" spans="2:11">
      <c r="B67" s="68"/>
      <c r="C67" s="69"/>
      <c r="D67" s="69"/>
      <c r="E67" s="69"/>
      <c r="F67" s="69"/>
      <c r="G67" s="69"/>
      <c r="H67" s="69"/>
      <c r="I67" s="69"/>
      <c r="J67" s="69"/>
      <c r="K67" s="70"/>
    </row>
    <row r="68" spans="2:11">
      <c r="B68" s="68"/>
      <c r="C68" s="69"/>
      <c r="D68" s="69"/>
      <c r="E68" s="69"/>
      <c r="F68" s="69"/>
      <c r="G68" s="69"/>
      <c r="H68" s="69"/>
      <c r="I68" s="69"/>
      <c r="J68" s="69"/>
      <c r="K68" s="70"/>
    </row>
    <row r="69" spans="2:11">
      <c r="B69" s="68"/>
      <c r="C69" s="69"/>
      <c r="D69" s="69"/>
      <c r="E69" s="69"/>
      <c r="F69" s="69"/>
      <c r="G69" s="69"/>
      <c r="H69" s="69"/>
      <c r="I69" s="69"/>
      <c r="J69" s="69"/>
      <c r="K69" s="70"/>
    </row>
    <row r="70" spans="2:11">
      <c r="B70" s="68"/>
      <c r="C70" s="69" t="s">
        <v>58</v>
      </c>
      <c r="D70" s="69"/>
      <c r="E70" s="69"/>
      <c r="F70" s="69"/>
      <c r="G70" s="69"/>
      <c r="H70" s="69"/>
      <c r="I70" s="69"/>
      <c r="J70" s="69"/>
      <c r="K70" s="70"/>
    </row>
    <row r="71" spans="2:11">
      <c r="B71" s="68"/>
      <c r="C71" s="69"/>
      <c r="D71" s="69"/>
      <c r="E71" s="69"/>
      <c r="F71" s="69"/>
      <c r="G71" s="69"/>
      <c r="H71" s="69"/>
      <c r="I71" s="69"/>
      <c r="J71" s="69"/>
      <c r="K71" s="70"/>
    </row>
    <row r="72" spans="2:11">
      <c r="B72" s="68"/>
      <c r="C72" s="69"/>
      <c r="D72" s="69">
        <v>20000</v>
      </c>
      <c r="E72" s="121" t="s">
        <v>88</v>
      </c>
      <c r="F72" s="69"/>
      <c r="G72" s="69"/>
      <c r="H72" s="69"/>
      <c r="I72" s="69"/>
      <c r="J72" s="69"/>
      <c r="K72" s="70"/>
    </row>
    <row r="73" spans="2:11">
      <c r="B73" s="68"/>
      <c r="C73" s="69"/>
      <c r="D73" s="69"/>
      <c r="E73" s="69"/>
      <c r="F73" s="69"/>
      <c r="G73" s="69"/>
      <c r="H73" s="69"/>
      <c r="I73" s="69"/>
      <c r="J73" s="69"/>
      <c r="K73" s="70"/>
    </row>
    <row r="74" spans="2:11">
      <c r="B74" s="68"/>
      <c r="C74" s="69"/>
      <c r="D74" s="69"/>
      <c r="E74" s="69"/>
      <c r="F74" s="69"/>
      <c r="G74" s="69"/>
      <c r="H74" s="69"/>
      <c r="I74" s="69"/>
      <c r="J74" s="69"/>
      <c r="K74" s="70"/>
    </row>
    <row r="75" spans="2:11">
      <c r="B75" s="68"/>
      <c r="C75" s="69"/>
      <c r="D75" s="69"/>
      <c r="E75" s="69"/>
      <c r="F75" s="69"/>
      <c r="G75" s="69"/>
      <c r="H75" s="69"/>
      <c r="I75" s="69"/>
      <c r="J75" s="69"/>
      <c r="K75" s="70"/>
    </row>
    <row r="76" spans="2:11">
      <c r="B76" s="68"/>
      <c r="C76" s="69"/>
      <c r="D76" s="69"/>
      <c r="E76" s="69"/>
      <c r="F76" s="69"/>
      <c r="G76" s="69"/>
      <c r="H76" s="69"/>
      <c r="I76" s="69"/>
      <c r="J76" s="69"/>
      <c r="K76" s="70"/>
    </row>
    <row r="77" spans="2:11">
      <c r="B77" s="68"/>
      <c r="C77" s="69"/>
      <c r="D77" s="69"/>
      <c r="E77" s="69"/>
      <c r="F77" s="69"/>
      <c r="G77" s="69"/>
      <c r="H77" s="69"/>
      <c r="I77" s="69"/>
      <c r="J77" s="69"/>
      <c r="K77" s="70"/>
    </row>
    <row r="78" spans="2:11">
      <c r="B78" s="68"/>
      <c r="C78" s="69"/>
      <c r="D78" s="69"/>
      <c r="E78" s="69"/>
      <c r="F78" s="69"/>
      <c r="G78" s="69"/>
      <c r="H78" s="69"/>
      <c r="I78" s="69"/>
      <c r="J78" s="69"/>
      <c r="K78" s="70"/>
    </row>
    <row r="79" spans="2:11">
      <c r="B79" s="68"/>
      <c r="C79" s="69"/>
      <c r="D79" s="69"/>
      <c r="E79" s="69"/>
      <c r="F79" s="69"/>
      <c r="G79" s="69"/>
      <c r="H79" s="69"/>
      <c r="I79" s="69"/>
      <c r="J79" s="69"/>
      <c r="K79" s="70"/>
    </row>
    <row r="80" spans="2:11">
      <c r="B80" s="68"/>
      <c r="C80" s="69"/>
      <c r="D80" s="69"/>
      <c r="E80" s="69"/>
      <c r="F80" s="69"/>
      <c r="G80" s="69"/>
      <c r="H80" s="69"/>
      <c r="I80" s="69"/>
      <c r="J80" s="69"/>
      <c r="K80" s="70"/>
    </row>
    <row r="81" spans="2:11">
      <c r="B81" s="68"/>
      <c r="C81" s="69"/>
      <c r="D81" s="69"/>
      <c r="E81" s="69"/>
      <c r="F81" s="69"/>
      <c r="G81" s="69"/>
      <c r="H81" s="69"/>
      <c r="I81" s="69"/>
      <c r="J81" s="69"/>
      <c r="K81" s="70"/>
    </row>
    <row r="82" spans="2:11">
      <c r="B82" s="68"/>
      <c r="C82" s="69"/>
      <c r="D82" s="69"/>
      <c r="E82" s="69"/>
      <c r="F82" s="69"/>
      <c r="G82" s="69"/>
      <c r="H82" s="69"/>
      <c r="I82" s="69"/>
      <c r="J82" s="69"/>
      <c r="K82" s="70"/>
    </row>
    <row r="83" spans="2:11">
      <c r="B83" s="68"/>
      <c r="C83" s="69"/>
      <c r="D83" s="69"/>
      <c r="E83" s="69"/>
      <c r="F83" s="69"/>
      <c r="G83" s="69"/>
      <c r="H83" s="69"/>
      <c r="I83" s="69"/>
      <c r="J83" s="69"/>
      <c r="K83" s="70"/>
    </row>
    <row r="84" spans="2:11">
      <c r="B84" s="68"/>
      <c r="C84" s="69"/>
      <c r="D84" s="69"/>
      <c r="E84" s="69"/>
      <c r="F84" s="69"/>
      <c r="G84" s="69"/>
      <c r="H84" s="69"/>
      <c r="I84" s="69"/>
      <c r="J84" s="69"/>
      <c r="K84" s="70"/>
    </row>
    <row r="85" spans="2:11">
      <c r="B85" s="68"/>
      <c r="C85" s="121" t="s">
        <v>22</v>
      </c>
      <c r="D85" s="69"/>
      <c r="E85" s="69"/>
      <c r="F85" s="69"/>
      <c r="G85" s="69"/>
      <c r="H85" s="69"/>
      <c r="I85" s="69"/>
      <c r="J85" s="69"/>
      <c r="K85" s="70"/>
    </row>
    <row r="86" spans="2:11">
      <c r="B86" s="68"/>
      <c r="C86" s="121" t="s">
        <v>89</v>
      </c>
      <c r="D86" s="69"/>
      <c r="E86" s="69"/>
      <c r="F86" s="69"/>
      <c r="G86" s="69"/>
      <c r="H86" s="69"/>
      <c r="I86" s="69"/>
      <c r="J86" s="69"/>
      <c r="K86" s="70"/>
    </row>
    <row r="87" spans="2:11">
      <c r="B87" s="68"/>
      <c r="C87" s="69"/>
      <c r="D87" s="69"/>
      <c r="E87" s="69"/>
      <c r="F87" s="69"/>
      <c r="G87" s="69"/>
      <c r="H87" s="69"/>
      <c r="I87" s="69"/>
      <c r="J87" s="69"/>
      <c r="K87" s="70"/>
    </row>
    <row r="88" spans="2:11">
      <c r="B88" s="68"/>
      <c r="C88" s="69"/>
      <c r="D88" s="69">
        <v>20000</v>
      </c>
      <c r="E88" s="121" t="s">
        <v>88</v>
      </c>
      <c r="F88" s="69"/>
      <c r="G88" s="69"/>
      <c r="H88" s="69"/>
      <c r="I88" s="69"/>
      <c r="J88" s="69"/>
      <c r="K88" s="70"/>
    </row>
    <row r="89" spans="2:11">
      <c r="B89" s="68"/>
      <c r="C89" s="69"/>
      <c r="D89" s="69"/>
      <c r="E89" s="69"/>
      <c r="F89" s="69"/>
      <c r="G89" s="69"/>
      <c r="H89" s="69"/>
      <c r="I89" s="69"/>
      <c r="J89" s="69"/>
      <c r="K89" s="70"/>
    </row>
    <row r="90" spans="2:11">
      <c r="B90" s="68"/>
      <c r="C90" s="69"/>
      <c r="D90" s="69"/>
      <c r="E90" s="69"/>
      <c r="F90" s="69"/>
      <c r="G90" s="69"/>
      <c r="H90" s="69"/>
      <c r="I90" s="69"/>
      <c r="J90" s="69"/>
      <c r="K90" s="70"/>
    </row>
    <row r="91" spans="2:11">
      <c r="B91" s="68"/>
      <c r="C91" s="121" t="s">
        <v>37</v>
      </c>
      <c r="D91" s="69"/>
      <c r="E91" s="69"/>
      <c r="F91" s="69"/>
      <c r="G91" s="69"/>
      <c r="H91" s="69"/>
      <c r="I91" s="69"/>
      <c r="J91" s="69"/>
      <c r="K91" s="70"/>
    </row>
    <row r="92" spans="2:11">
      <c r="B92" s="68"/>
      <c r="C92" s="69"/>
      <c r="D92" s="69"/>
      <c r="E92" s="69"/>
      <c r="F92" s="69"/>
      <c r="G92" s="69"/>
      <c r="H92" s="69"/>
      <c r="I92" s="69"/>
      <c r="J92" s="69"/>
      <c r="K92" s="70"/>
    </row>
    <row r="93" spans="2:11">
      <c r="B93" s="68"/>
      <c r="C93" s="69"/>
      <c r="D93" s="69"/>
      <c r="E93" s="69"/>
      <c r="F93" s="69"/>
      <c r="G93" s="69"/>
      <c r="H93" s="69"/>
      <c r="I93" s="69"/>
      <c r="J93" s="69"/>
      <c r="K93" s="70"/>
    </row>
    <row r="94" spans="2:11">
      <c r="B94" s="68"/>
      <c r="C94" s="69"/>
      <c r="D94" s="69">
        <v>20000</v>
      </c>
      <c r="E94" s="121" t="s">
        <v>88</v>
      </c>
      <c r="F94" s="69"/>
      <c r="G94" s="69"/>
      <c r="H94" s="69"/>
      <c r="I94" s="69"/>
      <c r="J94" s="69"/>
      <c r="K94" s="70"/>
    </row>
    <row r="95" spans="2:11">
      <c r="B95" s="68"/>
      <c r="C95" s="69"/>
      <c r="D95" s="69"/>
      <c r="E95" s="69"/>
      <c r="F95" s="69"/>
      <c r="G95" s="69"/>
      <c r="H95" s="69"/>
      <c r="I95" s="69"/>
      <c r="J95" s="69"/>
      <c r="K95" s="70"/>
    </row>
    <row r="96" spans="2:11">
      <c r="B96" s="68"/>
      <c r="C96" s="69"/>
      <c r="D96" s="69"/>
      <c r="E96" s="69"/>
      <c r="F96" s="69"/>
      <c r="G96" s="69"/>
      <c r="H96" s="69"/>
      <c r="I96" s="69"/>
      <c r="J96" s="69"/>
      <c r="K96" s="70"/>
    </row>
    <row r="97" spans="2:11">
      <c r="B97" s="68"/>
      <c r="C97" s="69"/>
      <c r="D97" s="69"/>
      <c r="E97" s="69"/>
      <c r="F97" s="69"/>
      <c r="G97" s="69"/>
      <c r="H97" s="69"/>
      <c r="I97" s="69"/>
      <c r="J97" s="69"/>
      <c r="K97" s="70"/>
    </row>
    <row r="98" spans="2:11">
      <c r="B98" s="68"/>
      <c r="C98" s="69"/>
      <c r="D98" s="69"/>
      <c r="E98" s="69"/>
      <c r="F98" s="69"/>
      <c r="G98" s="69"/>
      <c r="H98" s="69"/>
      <c r="I98" s="69"/>
      <c r="J98" s="69"/>
      <c r="K98" s="70"/>
    </row>
    <row r="99" spans="2:11">
      <c r="B99" s="68"/>
      <c r="C99" s="69"/>
      <c r="D99" s="69"/>
      <c r="E99" s="69"/>
      <c r="F99" s="69"/>
      <c r="G99" s="69"/>
      <c r="H99" s="69"/>
      <c r="I99" s="69"/>
      <c r="J99" s="69"/>
      <c r="K99" s="70"/>
    </row>
    <row r="100" spans="2:11">
      <c r="B100" s="68"/>
      <c r="C100" s="121" t="s">
        <v>21</v>
      </c>
      <c r="D100" s="69"/>
      <c r="E100" s="69"/>
      <c r="F100" s="69"/>
      <c r="G100" s="69"/>
      <c r="H100" s="69"/>
      <c r="I100" s="69"/>
      <c r="J100" s="69"/>
      <c r="K100" s="70"/>
    </row>
    <row r="101" spans="2:11">
      <c r="B101" s="68"/>
      <c r="C101" s="121" t="s">
        <v>89</v>
      </c>
      <c r="D101" s="69"/>
      <c r="E101" s="69"/>
      <c r="F101" s="69"/>
      <c r="G101" s="69"/>
      <c r="H101" s="69"/>
      <c r="I101" s="69"/>
      <c r="J101" s="69"/>
      <c r="K101" s="70"/>
    </row>
    <row r="102" spans="2:11">
      <c r="B102" s="68"/>
      <c r="C102" s="69"/>
      <c r="D102" s="69"/>
      <c r="E102" s="69"/>
      <c r="F102" s="69"/>
      <c r="G102" s="69"/>
      <c r="H102" s="69"/>
      <c r="I102" s="69"/>
      <c r="J102" s="69"/>
      <c r="K102" s="70"/>
    </row>
    <row r="103" spans="2:11">
      <c r="B103" s="68"/>
      <c r="C103" s="69"/>
      <c r="D103" s="69"/>
      <c r="E103" s="69"/>
      <c r="F103" s="69"/>
      <c r="G103" s="69"/>
      <c r="H103" s="69"/>
      <c r="I103" s="69"/>
      <c r="J103" s="69"/>
      <c r="K103" s="70"/>
    </row>
    <row r="104" spans="2:11">
      <c r="B104" s="68"/>
      <c r="C104" s="69"/>
      <c r="D104" s="69"/>
      <c r="E104" s="69"/>
      <c r="F104" s="69"/>
      <c r="G104" s="69"/>
      <c r="H104" s="69"/>
      <c r="I104" s="69"/>
      <c r="J104" s="69"/>
      <c r="K104" s="70"/>
    </row>
    <row r="105" spans="2:11">
      <c r="B105" s="68"/>
      <c r="C105" s="69"/>
      <c r="D105" s="69">
        <v>20000</v>
      </c>
      <c r="E105" s="121" t="s">
        <v>88</v>
      </c>
      <c r="F105" s="69"/>
      <c r="G105" s="69"/>
      <c r="H105" s="69"/>
      <c r="I105" s="69"/>
      <c r="J105" s="69"/>
      <c r="K105" s="70"/>
    </row>
    <row r="106" spans="2:11">
      <c r="B106" s="68"/>
      <c r="C106" s="69"/>
      <c r="D106" s="69"/>
      <c r="E106" s="69"/>
      <c r="F106" s="69"/>
      <c r="G106" s="69"/>
      <c r="H106" s="69"/>
      <c r="I106" s="69"/>
      <c r="J106" s="69"/>
      <c r="K106" s="70"/>
    </row>
    <row r="107" spans="2:11">
      <c r="B107" s="68"/>
      <c r="C107" s="69"/>
      <c r="D107" s="69"/>
      <c r="E107" s="69"/>
      <c r="F107" s="69"/>
      <c r="G107" s="69"/>
      <c r="H107" s="69"/>
      <c r="I107" s="69"/>
      <c r="J107" s="69"/>
      <c r="K107" s="70"/>
    </row>
    <row r="108" spans="2:11">
      <c r="B108" s="68"/>
      <c r="C108" s="69"/>
      <c r="D108" s="69"/>
      <c r="E108" s="69"/>
      <c r="F108" s="69"/>
      <c r="G108" s="69"/>
      <c r="H108" s="69"/>
      <c r="I108" s="69"/>
      <c r="J108" s="69"/>
      <c r="K108" s="70"/>
    </row>
    <row r="109" spans="2:11">
      <c r="B109" s="68"/>
      <c r="C109" s="121" t="s">
        <v>91</v>
      </c>
      <c r="D109" s="121"/>
      <c r="E109" s="121"/>
      <c r="F109" s="121"/>
      <c r="G109" s="121"/>
      <c r="H109" s="121"/>
      <c r="I109" s="121"/>
      <c r="J109" s="121"/>
      <c r="K109" s="125"/>
    </row>
    <row r="110" spans="2:11">
      <c r="B110" s="68"/>
      <c r="C110" s="121" t="s">
        <v>92</v>
      </c>
      <c r="D110" s="121"/>
      <c r="E110" s="121"/>
      <c r="F110" s="121"/>
      <c r="G110" s="121"/>
      <c r="H110" s="121"/>
      <c r="I110" s="121"/>
      <c r="J110" s="121"/>
      <c r="K110" s="125"/>
    </row>
    <row r="111" spans="2:11">
      <c r="B111" s="68"/>
      <c r="C111" s="121"/>
      <c r="D111" s="121"/>
      <c r="E111" s="121"/>
      <c r="F111" s="121"/>
      <c r="G111" s="121"/>
      <c r="H111" s="121"/>
      <c r="I111" s="121"/>
      <c r="J111" s="121"/>
      <c r="K111" s="125"/>
    </row>
    <row r="112" spans="2:11">
      <c r="B112" s="68"/>
      <c r="C112" s="121"/>
      <c r="D112" s="121"/>
      <c r="E112" s="121"/>
      <c r="F112" s="121"/>
      <c r="G112" s="121"/>
      <c r="H112" s="121"/>
      <c r="I112" s="121"/>
      <c r="J112" s="121"/>
      <c r="K112" s="125"/>
    </row>
    <row r="113" spans="2:11">
      <c r="B113" s="68"/>
      <c r="C113" s="121"/>
      <c r="D113" s="121"/>
      <c r="E113" s="121"/>
      <c r="F113" s="121"/>
      <c r="G113" s="121"/>
      <c r="H113" s="121"/>
      <c r="I113" s="121"/>
      <c r="J113" s="121"/>
      <c r="K113" s="125"/>
    </row>
    <row r="114" spans="2:11">
      <c r="B114" s="68"/>
      <c r="C114" s="121"/>
      <c r="D114" s="126">
        <v>15</v>
      </c>
      <c r="E114" s="126" t="s">
        <v>93</v>
      </c>
      <c r="F114" s="121"/>
      <c r="G114" s="121"/>
      <c r="H114" s="121"/>
      <c r="I114" s="121"/>
      <c r="J114" s="121"/>
      <c r="K114" s="125"/>
    </row>
    <row r="115" spans="2:11">
      <c r="B115" s="68"/>
      <c r="C115" s="121"/>
      <c r="D115" s="126"/>
      <c r="E115" s="126"/>
      <c r="F115" s="121"/>
      <c r="G115" s="121"/>
      <c r="H115" s="121"/>
      <c r="I115" s="121"/>
      <c r="J115" s="121"/>
      <c r="K115" s="125"/>
    </row>
    <row r="116" spans="2:11">
      <c r="B116" s="68"/>
      <c r="C116" s="121"/>
      <c r="D116" s="126"/>
      <c r="E116" s="126"/>
      <c r="F116" s="121"/>
      <c r="G116" s="121"/>
      <c r="H116" s="121"/>
      <c r="I116" s="121"/>
      <c r="J116" s="121"/>
      <c r="K116" s="125"/>
    </row>
    <row r="117" spans="2:11">
      <c r="B117" s="68"/>
      <c r="C117" s="121"/>
      <c r="D117" s="126"/>
      <c r="E117" s="126"/>
      <c r="F117" s="121"/>
      <c r="G117" s="121"/>
      <c r="H117" s="121"/>
      <c r="I117" s="121"/>
      <c r="J117" s="121"/>
      <c r="K117" s="125"/>
    </row>
    <row r="118" spans="2:11">
      <c r="B118" s="68"/>
      <c r="C118" s="121"/>
      <c r="D118" s="126">
        <v>65</v>
      </c>
      <c r="E118" s="126" t="s">
        <v>94</v>
      </c>
      <c r="F118" s="121"/>
      <c r="G118" s="121"/>
      <c r="H118" s="121"/>
      <c r="I118" s="121"/>
      <c r="J118" s="121"/>
      <c r="K118" s="125"/>
    </row>
    <row r="119" spans="2:11">
      <c r="B119" s="68"/>
      <c r="C119" s="121"/>
      <c r="D119" s="126">
        <v>50.33</v>
      </c>
      <c r="E119" s="126" t="s">
        <v>95</v>
      </c>
      <c r="F119" s="121"/>
      <c r="G119" s="121"/>
      <c r="H119" s="121"/>
      <c r="I119" s="121"/>
      <c r="J119" s="121"/>
      <c r="K119" s="125"/>
    </row>
    <row r="120" spans="2:11">
      <c r="B120" s="68"/>
      <c r="C120" s="121"/>
      <c r="D120" s="121"/>
      <c r="E120" s="121"/>
      <c r="F120" s="121"/>
      <c r="G120" s="121"/>
      <c r="H120" s="121"/>
      <c r="I120" s="121"/>
      <c r="J120" s="121"/>
      <c r="K120" s="125"/>
    </row>
    <row r="121" spans="2:11">
      <c r="B121" s="68"/>
      <c r="C121" s="121"/>
      <c r="D121" s="121"/>
      <c r="E121" s="121"/>
      <c r="F121" s="121"/>
      <c r="G121" s="121"/>
      <c r="H121" s="121"/>
      <c r="I121" s="121"/>
      <c r="J121" s="121"/>
      <c r="K121" s="125"/>
    </row>
    <row r="122" spans="2:11">
      <c r="B122" s="68"/>
      <c r="C122" s="121"/>
      <c r="D122" s="121"/>
      <c r="E122" s="121"/>
      <c r="F122" s="121"/>
      <c r="G122" s="121"/>
      <c r="H122" s="121"/>
      <c r="I122" s="121"/>
      <c r="J122" s="121"/>
      <c r="K122" s="125"/>
    </row>
    <row r="123" spans="2:11">
      <c r="B123" s="68"/>
      <c r="C123" s="69"/>
      <c r="D123" s="69"/>
      <c r="E123" s="69"/>
      <c r="F123" s="69"/>
      <c r="G123" s="69"/>
      <c r="H123" s="69"/>
      <c r="I123" s="69"/>
      <c r="J123" s="69"/>
      <c r="K123" s="70"/>
    </row>
    <row r="124" spans="2:11" ht="16" thickBot="1">
      <c r="B124" s="71"/>
      <c r="C124" s="72"/>
      <c r="D124" s="72"/>
      <c r="E124" s="72"/>
      <c r="F124" s="72"/>
      <c r="G124" s="72"/>
      <c r="H124" s="72"/>
      <c r="I124" s="72"/>
      <c r="J124" s="72"/>
      <c r="K124" s="7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2015-02-18T09:08:18Z</dcterms:modified>
</cp:coreProperties>
</file>