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59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1" i="13" l="1"/>
  <c r="E18" i="12"/>
  <c r="T21" i="13"/>
  <c r="T16" i="13"/>
  <c r="R21" i="13"/>
  <c r="R16" i="13"/>
  <c r="P21" i="13"/>
  <c r="P16" i="13"/>
  <c r="E31" i="12"/>
  <c r="E29" i="12"/>
  <c r="E27" i="12"/>
  <c r="N10" i="13"/>
  <c r="N9" i="13"/>
  <c r="L10" i="13"/>
  <c r="H19" i="13"/>
  <c r="V21" i="13"/>
  <c r="V17" i="13"/>
  <c r="V9" i="13"/>
  <c r="H21" i="13"/>
  <c r="H20" i="13"/>
  <c r="H18" i="13"/>
  <c r="H17" i="13"/>
  <c r="H16" i="13"/>
  <c r="H15" i="13"/>
  <c r="H11" i="13"/>
  <c r="H10" i="13"/>
  <c r="H9" i="13"/>
  <c r="D230" i="16"/>
  <c r="D226" i="16"/>
  <c r="D223" i="16"/>
  <c r="D219" i="16"/>
  <c r="D216" i="16"/>
  <c r="D212" i="16"/>
  <c r="E73" i="16"/>
  <c r="E38" i="12"/>
  <c r="E40" i="12"/>
  <c r="E39" i="12"/>
</calcChain>
</file>

<file path=xl/sharedStrings.xml><?xml version="1.0" encoding="utf-8"?>
<sst xmlns="http://schemas.openxmlformats.org/spreadsheetml/2006/main" count="325" uniqueCount="201">
  <si>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</si>
  <si>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</si>
  <si>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</si>
  <si>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</si>
  <si>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</si>
  <si>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</si>
  <si>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</si>
  <si>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</si>
  <si>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</si>
  <si>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</si>
  <si>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</si>
  <si>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</si>
  <si>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</si>
  <si>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</si>
  <si>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</si>
  <si>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</si>
  <si>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</si>
  <si>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</si>
  <si>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</si>
  <si>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</si>
  <si>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</si>
  <si>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</si>
  <si>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</si>
  <si>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</si>
  <si>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</si>
  <si>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</si>
  <si>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</si>
  <si>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</si>
  <si>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</si>
  <si>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</si>
  <si>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</si>
  <si>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</si>
  <si>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</si>
  <si>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</si>
  <si>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</si>
  <si>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</si>
  <si>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</si>
  <si>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</si>
  <si>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</si>
  <si>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</si>
  <si>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</si>
  <si>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</si>
  <si>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</si>
  <si>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</si>
  <si>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</si>
  <si>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</si>
  <si>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</si>
  <si>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</si>
  <si>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</si>
  <si>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</si>
  <si>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</si>
  <si>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</si>
  <si>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</si>
  <si>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</si>
  <si>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</si>
  <si>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</si>
  <si>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</si>
  <si>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</si>
  <si>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</si>
  <si>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</si>
  <si>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</si>
  <si>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</si>
  <si>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</si>
  <si>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</si>
  <si>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</si>
  <si>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</si>
  <si>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</si>
  <si>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</si>
  <si>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</si>
  <si>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</si>
  <si>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</si>
  <si>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</si>
  <si>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</si>
  <si>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</si>
  <si>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</si>
  <si>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</si>
  <si>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</si>
  <si>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</si>
  <si>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</si>
  <si>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</si>
  <si>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</si>
  <si>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</si>
  <si>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</si>
  <si>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</si>
  <si>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</si>
  <si>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</si>
  <si>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</si>
  <si>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</si>
  <si>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</si>
  <si>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</si>
  <si>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</si>
  <si>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</si>
  <si>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</si>
  <si>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</si>
  <si>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</si>
  <si>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energy_power_wind_turbine_coastal.central_producer.ad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</si>
  <si>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</si>
  <si>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</si>
  <si>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</si>
  <si>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</si>
  <si>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</si>
  <si>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</si>
  <si>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</si>
  <si>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</si>
  <si>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</si>
  <si>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</si>
  <si>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</si>
  <si>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</si>
  <si>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</si>
  <si>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</si>
  <si>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</si>
  <si>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</si>
  <si>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</si>
  <si>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Initial investment costs </t>
  </si>
  <si>
    <t>Costs</t>
  </si>
  <si>
    <t xml:space="preserve">Total Initial investment costs </t>
  </si>
  <si>
    <t>DK</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</si>
  <si>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</si>
  <si>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</si>
  <si>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</si>
  <si>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</si>
  <si>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</si>
  <si>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</si>
  <si>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NREL</t>
  </si>
  <si>
    <t>Construction time</t>
  </si>
  <si>
    <t>http://www.iea.org/publications/freepublications/publication/How2GuideforWindEnergyRoadmapDevelopementandImplementation.pdf</t>
  </si>
  <si>
    <t>http://bv.com/docs/reports-studies/nrel-cost-report.pdf</t>
  </si>
  <si>
    <r>
      <t>IEA</t>
    </r>
    <r>
      <rPr>
        <sz val="12"/>
        <color theme="1"/>
        <rFont val="Calibri"/>
        <family val="2"/>
        <scheme val="minor"/>
      </rPr>
      <t>, NREL</t>
    </r>
  </si>
  <si>
    <t>Comments</t>
  </si>
  <si>
    <t>Notes</t>
  </si>
  <si>
    <t>p.14</t>
  </si>
  <si>
    <t>$/KW</t>
  </si>
  <si>
    <t>euro/KW</t>
  </si>
  <si>
    <t>p.16</t>
  </si>
  <si>
    <t>euro/MW</t>
  </si>
  <si>
    <t>IEAb</t>
  </si>
  <si>
    <t>p. 17</t>
  </si>
  <si>
    <t>months</t>
  </si>
  <si>
    <t>p. viI</t>
  </si>
  <si>
    <t>Installation</t>
  </si>
  <si>
    <t>Civil works</t>
  </si>
  <si>
    <t>Turbine Transportation</t>
  </si>
  <si>
    <t>Foundation</t>
  </si>
  <si>
    <t>Total</t>
  </si>
  <si>
    <t>p.11</t>
  </si>
  <si>
    <t>yr</t>
  </si>
  <si>
    <t>NRELb</t>
  </si>
  <si>
    <t>p.46</t>
  </si>
  <si>
    <t>IRENA</t>
  </si>
  <si>
    <t>p.19</t>
  </si>
  <si>
    <t>4-16%</t>
  </si>
  <si>
    <t>p.49</t>
  </si>
  <si>
    <t>p.31</t>
  </si>
  <si>
    <t>Vestas</t>
  </si>
  <si>
    <t>m</t>
  </si>
  <si>
    <t>p.15</t>
  </si>
  <si>
    <t>Investment cost</t>
  </si>
  <si>
    <t>1.61-1.94</t>
  </si>
  <si>
    <t>$m/MW</t>
  </si>
  <si>
    <t>Average</t>
  </si>
  <si>
    <t>Fixed cost</t>
  </si>
  <si>
    <t>23-28.75</t>
  </si>
  <si>
    <t>1.44-1.61</t>
  </si>
  <si>
    <t>20-22.5</t>
  </si>
  <si>
    <t>1.51-1.61</t>
  </si>
  <si>
    <r>
      <t>IEA</t>
    </r>
    <r>
      <rPr>
        <sz val="12"/>
        <color theme="1"/>
        <rFont val="Calibri"/>
        <family val="2"/>
        <scheme val="minor"/>
      </rPr>
      <t>a</t>
    </r>
  </si>
  <si>
    <r>
      <t>NREL</t>
    </r>
    <r>
      <rPr>
        <sz val="12"/>
        <color theme="1"/>
        <rFont val="Calibri"/>
        <family val="2"/>
        <scheme val="minor"/>
      </rPr>
      <t>a</t>
    </r>
  </si>
  <si>
    <r>
      <t>NREL</t>
    </r>
    <r>
      <rPr>
        <sz val="12"/>
        <color theme="1"/>
        <rFont val="Calibri"/>
        <family val="2"/>
        <scheme val="minor"/>
      </rPr>
      <t>b</t>
    </r>
  </si>
  <si>
    <t>Subject year</t>
  </si>
  <si>
    <t>15.01.2015</t>
  </si>
  <si>
    <t>http://www.vestas.com/en/products_and_services/turbines/v90-3_0_mw#!technical-specifications</t>
  </si>
  <si>
    <t>Land use of plant (rotor diameter)</t>
  </si>
  <si>
    <t>Installation cost (share)</t>
  </si>
  <si>
    <r>
      <t>Installation costs</t>
    </r>
    <r>
      <rPr>
        <sz val="12"/>
        <color theme="1"/>
        <rFont val="Calibri"/>
        <family val="2"/>
        <scheme val="minor"/>
      </rPr>
      <t xml:space="preserve"> (share)</t>
    </r>
  </si>
  <si>
    <t>Parameter</t>
  </si>
  <si>
    <t>The rotor diameter is 90m for 3 MW (provided by Vestas)</t>
  </si>
  <si>
    <t>Distance between turbines: is assumed to be 5 times rotor diameter (90m)</t>
  </si>
  <si>
    <t>IEA is used for the calculations</t>
  </si>
  <si>
    <t xml:space="preserve">         Initial investment costs</t>
  </si>
  <si>
    <t>worldenergy is used to illustrate the range of the values through the countries</t>
  </si>
  <si>
    <t>IEA: 1.7 $(2013)/W</t>
  </si>
  <si>
    <t>worldenergy: average values USD(2012) excl.the installation costs</t>
  </si>
  <si>
    <t>Initial investment cost: 87% of the total initial investment costs (excl. the installation costs)</t>
  </si>
  <si>
    <t xml:space="preserve"> Fixed operational and maintenance costs</t>
  </si>
  <si>
    <t>Installation costs include: transportation, installation, foundation and civil work</t>
  </si>
  <si>
    <t>euro/KW/year</t>
  </si>
  <si>
    <t>3-10 rotor diameter</t>
  </si>
  <si>
    <t>Assumed</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</si>
  <si>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</si>
  <si>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</si>
  <si>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</si>
  <si>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</si>
  <si>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</si>
  <si>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ETM Library URL</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</si>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</sst>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000000"/>
    <numFmt numFmtId="170" formatCode="0.000000"/>
  </numFmts>
  <fonts count="7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53779">
    <xf numFmtId="0" fontId="0" fillId="0" borderId="0"/>
    <xf numFmtId="0" fontId="16" fillId="3" borderId="1" applyFont="0" applyBorder="0">
      <alignment vertical="center"/>
    </xf>
    <xf numFmtId="165" fontId="18" fillId="4" borderId="2">
      <alignment horizontal="right" vertical="center"/>
    </xf>
    <xf numFmtId="0" fontId="16" fillId="0" borderId="2">
      <alignment vertical="center"/>
    </xf>
    <xf numFmtId="0" fontId="19" fillId="0" borderId="0"/>
    <xf numFmtId="164" fontId="19" fillId="0" borderId="0" applyFont="0" applyFill="0" applyBorder="0" applyAlignment="0" applyProtection="0"/>
    <xf numFmtId="9" fontId="19"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4" fillId="0" borderId="0"/>
    <xf numFmtId="0" fontId="15" fillId="0" borderId="0"/>
    <xf numFmtId="9" fontId="15" fillId="0" borderId="0" applyFont="0" applyFill="0" applyBorder="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4" fillId="0" borderId="0"/>
    <xf numFmtId="0" fontId="59" fillId="0" borderId="0" applyNumberFormat="0" applyFill="0" applyBorder="0" applyAlignment="0" applyProtection="0">
      <alignment vertical="top"/>
      <protection locked="0"/>
    </xf>
    <xf numFmtId="164" fontId="14" fillId="0" borderId="0" applyFont="0" applyFill="0" applyBorder="0" applyAlignment="0" applyProtection="0"/>
    <xf numFmtId="9" fontId="14" fillId="0" borderId="0" applyFont="0" applyFill="0" applyBorder="0" applyAlignment="0" applyProtection="0"/>
    <xf numFmtId="0" fontId="26" fillId="6" borderId="0" applyNumberFormat="0" applyBorder="0" applyAlignment="0" applyProtection="0"/>
    <xf numFmtId="0" fontId="14" fillId="13" borderId="0" applyNumberFormat="0" applyBorder="0" applyAlignment="0" applyProtection="0"/>
    <xf numFmtId="0" fontId="16" fillId="36" borderId="0" applyNumberFormat="0" applyBorder="0" applyAlignment="0" applyProtection="0"/>
    <xf numFmtId="0" fontId="14" fillId="17" borderId="0" applyNumberFormat="0" applyBorder="0" applyAlignment="0" applyProtection="0"/>
    <xf numFmtId="0" fontId="16" fillId="37" borderId="0" applyNumberFormat="0" applyBorder="0" applyAlignment="0" applyProtection="0"/>
    <xf numFmtId="0" fontId="14" fillId="21" borderId="0" applyNumberFormat="0" applyBorder="0" applyAlignment="0" applyProtection="0"/>
    <xf numFmtId="0" fontId="16" fillId="38" borderId="0" applyNumberFormat="0" applyBorder="0" applyAlignment="0" applyProtection="0"/>
    <xf numFmtId="0" fontId="14" fillId="25" borderId="0" applyNumberFormat="0" applyBorder="0" applyAlignment="0" applyProtection="0"/>
    <xf numFmtId="0" fontId="16" fillId="39" borderId="0" applyNumberFormat="0" applyBorder="0" applyAlignment="0" applyProtection="0"/>
    <xf numFmtId="0" fontId="14" fillId="29" borderId="0" applyNumberFormat="0" applyBorder="0" applyAlignment="0" applyProtection="0"/>
    <xf numFmtId="0" fontId="16" fillId="40" borderId="0" applyNumberFormat="0" applyBorder="0" applyAlignment="0" applyProtection="0"/>
    <xf numFmtId="0" fontId="14" fillId="33" borderId="0" applyNumberFormat="0" applyBorder="0" applyAlignment="0" applyProtection="0"/>
    <xf numFmtId="0" fontId="16" fillId="41" borderId="0" applyNumberFormat="0" applyBorder="0" applyAlignment="0" applyProtection="0"/>
    <xf numFmtId="0" fontId="14" fillId="14" borderId="0" applyNumberFormat="0" applyBorder="0" applyAlignment="0" applyProtection="0"/>
    <xf numFmtId="0" fontId="16" fillId="42" borderId="0" applyNumberFormat="0" applyBorder="0" applyAlignment="0" applyProtection="0"/>
    <xf numFmtId="0" fontId="14" fillId="18" borderId="0" applyNumberFormat="0" applyBorder="0" applyAlignment="0" applyProtection="0"/>
    <xf numFmtId="0" fontId="16" fillId="43" borderId="0" applyNumberFormat="0" applyBorder="0" applyAlignment="0" applyProtection="0"/>
    <xf numFmtId="0" fontId="14" fillId="22" borderId="0" applyNumberFormat="0" applyBorder="0" applyAlignment="0" applyProtection="0"/>
    <xf numFmtId="0" fontId="16" fillId="44" borderId="0" applyNumberFormat="0" applyBorder="0" applyAlignment="0" applyProtection="0"/>
    <xf numFmtId="0" fontId="14" fillId="26" borderId="0" applyNumberFormat="0" applyBorder="0" applyAlignment="0" applyProtection="0"/>
    <xf numFmtId="0" fontId="16" fillId="39" borderId="0" applyNumberFormat="0" applyBorder="0" applyAlignment="0" applyProtection="0"/>
    <xf numFmtId="0" fontId="14" fillId="30" borderId="0" applyNumberFormat="0" applyBorder="0" applyAlignment="0" applyProtection="0"/>
    <xf numFmtId="0" fontId="16" fillId="42" borderId="0" applyNumberFormat="0" applyBorder="0" applyAlignment="0" applyProtection="0"/>
    <xf numFmtId="0" fontId="14" fillId="34" borderId="0" applyNumberFormat="0" applyBorder="0" applyAlignment="0" applyProtection="0"/>
    <xf numFmtId="0" fontId="16" fillId="45" borderId="0" applyNumberFormat="0" applyBorder="0" applyAlignment="0" applyProtection="0"/>
    <xf numFmtId="0" fontId="35" fillId="15" borderId="0" applyNumberFormat="0" applyBorder="0" applyAlignment="0" applyProtection="0"/>
    <xf numFmtId="0" fontId="38" fillId="46" borderId="0" applyNumberFormat="0" applyBorder="0" applyAlignment="0" applyProtection="0"/>
    <xf numFmtId="0" fontId="35" fillId="19" borderId="0" applyNumberFormat="0" applyBorder="0" applyAlignment="0" applyProtection="0"/>
    <xf numFmtId="0" fontId="38" fillId="43" borderId="0" applyNumberFormat="0" applyBorder="0" applyAlignment="0" applyProtection="0"/>
    <xf numFmtId="0" fontId="35" fillId="23" borderId="0" applyNumberFormat="0" applyBorder="0" applyAlignment="0" applyProtection="0"/>
    <xf numFmtId="0" fontId="38" fillId="44" borderId="0" applyNumberFormat="0" applyBorder="0" applyAlignment="0" applyProtection="0"/>
    <xf numFmtId="0" fontId="35" fillId="27" borderId="0" applyNumberFormat="0" applyBorder="0" applyAlignment="0" applyProtection="0"/>
    <xf numFmtId="0" fontId="38" fillId="47" borderId="0" applyNumberFormat="0" applyBorder="0" applyAlignment="0" applyProtection="0"/>
    <xf numFmtId="0" fontId="35" fillId="31" borderId="0" applyNumberFormat="0" applyBorder="0" applyAlignment="0" applyProtection="0"/>
    <xf numFmtId="0" fontId="38" fillId="48" borderId="0" applyNumberFormat="0" applyBorder="0" applyAlignment="0" applyProtection="0"/>
    <xf numFmtId="0" fontId="35" fillId="35" borderId="0" applyNumberFormat="0" applyBorder="0" applyAlignment="0" applyProtection="0"/>
    <xf numFmtId="0" fontId="38" fillId="49" borderId="0" applyNumberFormat="0" applyBorder="0" applyAlignment="0" applyProtection="0"/>
    <xf numFmtId="0" fontId="35" fillId="12" borderId="0" applyNumberFormat="0" applyBorder="0" applyAlignment="0" applyProtection="0"/>
    <xf numFmtId="0" fontId="38" fillId="50" borderId="0" applyNumberFormat="0" applyBorder="0" applyAlignment="0" applyProtection="0"/>
    <xf numFmtId="0" fontId="35" fillId="16" borderId="0" applyNumberFormat="0" applyBorder="0" applyAlignment="0" applyProtection="0"/>
    <xf numFmtId="0" fontId="38" fillId="51" borderId="0" applyNumberFormat="0" applyBorder="0" applyAlignment="0" applyProtection="0"/>
    <xf numFmtId="0" fontId="35" fillId="20" borderId="0" applyNumberFormat="0" applyBorder="0" applyAlignment="0" applyProtection="0"/>
    <xf numFmtId="0" fontId="38" fillId="52" borderId="0" applyNumberFormat="0" applyBorder="0" applyAlignment="0" applyProtection="0"/>
    <xf numFmtId="0" fontId="35" fillId="24" borderId="0" applyNumberFormat="0" applyBorder="0" applyAlignment="0" applyProtection="0"/>
    <xf numFmtId="0" fontId="38" fillId="47" borderId="0" applyNumberFormat="0" applyBorder="0" applyAlignment="0" applyProtection="0"/>
    <xf numFmtId="0" fontId="35" fillId="28" borderId="0" applyNumberFormat="0" applyBorder="0" applyAlignment="0" applyProtection="0"/>
    <xf numFmtId="0" fontId="38" fillId="48" borderId="0" applyNumberFormat="0" applyBorder="0" applyAlignment="0" applyProtection="0"/>
    <xf numFmtId="0" fontId="35" fillId="32" borderId="0" applyNumberFormat="0" applyBorder="0" applyAlignment="0" applyProtection="0"/>
    <xf numFmtId="0" fontId="38" fillId="53" borderId="0" applyNumberFormat="0" applyBorder="0" applyAlignment="0" applyProtection="0"/>
    <xf numFmtId="0" fontId="14" fillId="54" borderId="0"/>
    <xf numFmtId="0" fontId="16" fillId="3" borderId="1" applyFont="0" applyBorder="0">
      <alignment vertical="center"/>
    </xf>
    <xf numFmtId="0" fontId="36" fillId="2" borderId="0" applyNumberFormat="0" applyBorder="0" applyAlignment="0" applyProtection="0"/>
    <xf numFmtId="0" fontId="39" fillId="37" borderId="0" applyNumberFormat="0" applyBorder="0" applyAlignment="0" applyProtection="0"/>
    <xf numFmtId="0" fontId="16" fillId="0" borderId="2">
      <alignment vertical="center"/>
    </xf>
    <xf numFmtId="167" fontId="16" fillId="0" borderId="2">
      <alignment vertical="center"/>
    </xf>
    <xf numFmtId="0" fontId="30" fillId="9" borderId="7" applyNumberFormat="0" applyAlignment="0" applyProtection="0"/>
    <xf numFmtId="0" fontId="40" fillId="55" borderId="13" applyNumberFormat="0" applyAlignment="0" applyProtection="0"/>
    <xf numFmtId="0" fontId="32" fillId="10" borderId="10" applyNumberFormat="0" applyAlignment="0" applyProtection="0"/>
    <xf numFmtId="0" fontId="41" fillId="56" borderId="14" applyNumberFormat="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0" fontId="34" fillId="0" borderId="0" applyNumberFormat="0" applyFill="0" applyBorder="0" applyAlignment="0" applyProtection="0"/>
    <xf numFmtId="0" fontId="42" fillId="0" borderId="0" applyNumberFormat="0" applyFill="0" applyBorder="0" applyAlignment="0" applyProtection="0"/>
    <xf numFmtId="0" fontId="43" fillId="38" borderId="0" applyNumberFormat="0" applyBorder="0" applyAlignment="0" applyProtection="0"/>
    <xf numFmtId="0" fontId="44" fillId="0" borderId="0"/>
    <xf numFmtId="0" fontId="44" fillId="0" borderId="0" applyNumberFormat="0" applyFill="0" applyBorder="0" applyProtection="0"/>
    <xf numFmtId="0" fontId="44" fillId="0" borderId="0" applyNumberFormat="0" applyFill="0" applyBorder="0" applyProtection="0"/>
    <xf numFmtId="0" fontId="23" fillId="0" borderId="4" applyNumberFormat="0" applyFill="0" applyAlignment="0" applyProtection="0"/>
    <xf numFmtId="0" fontId="45" fillId="0" borderId="15" applyNumberFormat="0" applyFill="0" applyAlignment="0" applyProtection="0"/>
    <xf numFmtId="0" fontId="24" fillId="0" borderId="5" applyNumberFormat="0" applyFill="0" applyAlignment="0" applyProtection="0"/>
    <xf numFmtId="0" fontId="46" fillId="0" borderId="16" applyNumberFormat="0" applyFill="0" applyAlignment="0" applyProtection="0"/>
    <xf numFmtId="0" fontId="25" fillId="0" borderId="6" applyNumberFormat="0" applyFill="0" applyAlignment="0" applyProtection="0"/>
    <xf numFmtId="0" fontId="47" fillId="0" borderId="17" applyNumberFormat="0" applyFill="0" applyAlignment="0" applyProtection="0"/>
    <xf numFmtId="0" fontId="25"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Protection="0"/>
    <xf numFmtId="0" fontId="28" fillId="8" borderId="7" applyNumberFormat="0" applyAlignment="0" applyProtection="0"/>
    <xf numFmtId="0" fontId="50" fillId="41" borderId="13" applyNumberFormat="0" applyAlignment="0" applyProtection="0"/>
    <xf numFmtId="165" fontId="18" fillId="4" borderId="2">
      <alignment horizontal="right" vertical="center"/>
    </xf>
    <xf numFmtId="167" fontId="18" fillId="4" borderId="2">
      <alignment horizontal="right" vertical="center"/>
    </xf>
    <xf numFmtId="0" fontId="31" fillId="0" borderId="9" applyNumberFormat="0" applyFill="0" applyAlignment="0" applyProtection="0"/>
    <xf numFmtId="0" fontId="51" fillId="0" borderId="18" applyNumberFormat="0" applyFill="0" applyAlignment="0" applyProtection="0"/>
    <xf numFmtId="0" fontId="27" fillId="7" borderId="0" applyNumberFormat="0" applyBorder="0" applyAlignment="0" applyProtection="0"/>
    <xf numFmtId="0" fontId="52" fillId="57" borderId="0" applyNumberFormat="0" applyBorder="0" applyAlignment="0" applyProtection="0"/>
    <xf numFmtId="0" fontId="37" fillId="0" borderId="0"/>
    <xf numFmtId="0" fontId="53" fillId="0" borderId="0"/>
    <xf numFmtId="0" fontId="19" fillId="0" borderId="0"/>
    <xf numFmtId="0" fontId="19" fillId="0" borderId="0"/>
    <xf numFmtId="0" fontId="19" fillId="0" borderId="0" applyNumberFormat="0" applyFont="0" applyFill="0" applyBorder="0" applyAlignment="0" applyProtection="0"/>
    <xf numFmtId="0" fontId="19" fillId="58" borderId="0">
      <alignment vertical="center"/>
    </xf>
    <xf numFmtId="0" fontId="19" fillId="0" borderId="0" applyNumberFormat="0" applyFont="0" applyFill="0" applyBorder="0" applyAlignment="0" applyProtection="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37" fillId="0" borderId="0" applyNumberFormat="0" applyFill="0" applyBorder="0" applyProtection="0"/>
    <xf numFmtId="0" fontId="19"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9" fillId="58" borderId="0">
      <alignment vertical="center"/>
    </xf>
    <xf numFmtId="0" fontId="37" fillId="0" borderId="0" applyNumberFormat="0" applyFill="0" applyBorder="0" applyProtection="0"/>
    <xf numFmtId="0" fontId="54" fillId="0" borderId="0"/>
    <xf numFmtId="0" fontId="16" fillId="0" borderId="0"/>
    <xf numFmtId="0" fontId="54" fillId="0" borderId="0"/>
    <xf numFmtId="0" fontId="54" fillId="0" borderId="0"/>
    <xf numFmtId="0" fontId="54"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6" fillId="11" borderId="11" applyNumberFormat="0" applyFont="0" applyAlignment="0" applyProtection="0"/>
    <xf numFmtId="0" fontId="16" fillId="59" borderId="19" applyNumberFormat="0" applyFont="0" applyAlignment="0" applyProtection="0"/>
    <xf numFmtId="0" fontId="29" fillId="9" borderId="8" applyNumberFormat="0" applyAlignment="0" applyProtection="0"/>
    <xf numFmtId="0" fontId="55" fillId="55" borderId="20"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Protection="0"/>
    <xf numFmtId="0" fontId="20" fillId="0" borderId="0" applyNumberFormat="0" applyFill="0" applyBorder="0" applyProtection="0"/>
    <xf numFmtId="0" fontId="56" fillId="0" borderId="0" applyNumberFormat="0" applyFill="0" applyBorder="0" applyAlignment="0" applyProtection="0"/>
    <xf numFmtId="0" fontId="17" fillId="0" borderId="12" applyNumberFormat="0" applyFill="0" applyAlignment="0" applyProtection="0"/>
    <xf numFmtId="0" fontId="57" fillId="0" borderId="21" applyNumberFormat="0" applyFill="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14" fillId="0" borderId="0"/>
    <xf numFmtId="164"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6" fontId="14" fillId="0" borderId="0" applyFont="0" applyFill="0" applyBorder="0" applyAlignment="0" applyProtection="0"/>
    <xf numFmtId="166" fontId="14"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3" fillId="0" borderId="0" applyFont="0" applyFill="0" applyBorder="0" applyAlignment="0" applyProtection="0"/>
    <xf numFmtId="166" fontId="13"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0" fillId="55" borderId="13" applyNumberFormat="0" applyAlignment="0" applyProtection="0"/>
    <xf numFmtId="166" fontId="13" fillId="0" borderId="0" applyFont="0" applyFill="0" applyBorder="0" applyAlignment="0" applyProtection="0"/>
    <xf numFmtId="166" fontId="13"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2" fillId="0" borderId="0"/>
    <xf numFmtId="0" fontId="15" fillId="0" borderId="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50" fillId="41" borderId="24" applyNumberFormat="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8">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2"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0" fillId="41" borderId="24"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9" fillId="0" borderId="0">
      <alignment horizontal="center"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5"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2" fillId="54" borderId="0"/>
    <xf numFmtId="165"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7" fontId="16" fillId="0" borderId="22">
      <alignment vertical="center"/>
    </xf>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40" fillId="55"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167"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2" fillId="0" borderId="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2" fillId="0" borderId="0"/>
    <xf numFmtId="165" fontId="18" fillId="4" borderId="22">
      <alignment horizontal="right" vertical="center"/>
    </xf>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7"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54" borderId="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2" fillId="0" borderId="0" applyFont="0" applyFill="0" applyBorder="0" applyAlignment="0" applyProtection="0"/>
    <xf numFmtId="166"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0" fontId="12" fillId="0" borderId="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5"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167" fontId="16" fillId="0" borderId="22">
      <alignment vertical="center"/>
    </xf>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60" fillId="0" borderId="0" applyNumberFormat="0" applyFill="0" applyBorder="0" applyAlignment="0" applyProtection="0">
      <alignment vertical="top"/>
      <protection locked="0"/>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5"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2" fillId="54" borderId="0"/>
    <xf numFmtId="165"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7" fontId="16" fillId="0" borderId="22">
      <alignment vertical="center"/>
    </xf>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6" fillId="0" borderId="22">
      <alignment vertical="center"/>
    </xf>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6" fillId="59" borderId="19" applyNumberFormat="0" applyFont="0" applyAlignment="0" applyProtection="0"/>
    <xf numFmtId="0" fontId="12" fillId="17" borderId="0" applyNumberFormat="0" applyBorder="0" applyAlignment="0" applyProtection="0"/>
    <xf numFmtId="0" fontId="40" fillId="55" borderId="13" applyNumberFormat="0" applyAlignment="0" applyProtection="0"/>
    <xf numFmtId="0" fontId="12" fillId="21" borderId="0" applyNumberFormat="0" applyBorder="0" applyAlignment="0" applyProtection="0"/>
    <xf numFmtId="0" fontId="16" fillId="0" borderId="22">
      <alignment vertical="center"/>
    </xf>
    <xf numFmtId="0" fontId="12" fillId="25" borderId="0" applyNumberFormat="0" applyBorder="0" applyAlignment="0" applyProtection="0"/>
    <xf numFmtId="167" fontId="16" fillId="0" borderId="22">
      <alignment vertical="center"/>
    </xf>
    <xf numFmtId="0" fontId="12" fillId="29" borderId="0" applyNumberFormat="0" applyBorder="0" applyAlignment="0" applyProtection="0"/>
    <xf numFmtId="0" fontId="50" fillId="41" borderId="13" applyNumberFormat="0" applyAlignment="0" applyProtection="0"/>
    <xf numFmtId="0" fontId="12" fillId="33" borderId="0" applyNumberFormat="0" applyBorder="0" applyAlignment="0" applyProtection="0"/>
    <xf numFmtId="165" fontId="18" fillId="4" borderId="22">
      <alignment horizontal="right" vertical="center"/>
    </xf>
    <xf numFmtId="0" fontId="12" fillId="14" borderId="0" applyNumberFormat="0" applyBorder="0" applyAlignment="0" applyProtection="0"/>
    <xf numFmtId="167" fontId="18" fillId="4" borderId="22">
      <alignment horizontal="right" vertical="center"/>
    </xf>
    <xf numFmtId="0" fontId="12" fillId="18" borderId="0" applyNumberFormat="0" applyBorder="0" applyAlignment="0" applyProtection="0"/>
    <xf numFmtId="167" fontId="18" fillId="4" borderId="22">
      <alignment horizontal="right" vertical="center"/>
    </xf>
    <xf numFmtId="0" fontId="12" fillId="22" borderId="0" applyNumberFormat="0" applyBorder="0" applyAlignment="0" applyProtection="0"/>
    <xf numFmtId="167" fontId="18" fillId="4" borderId="22">
      <alignment horizontal="right" vertical="center"/>
    </xf>
    <xf numFmtId="0" fontId="12" fillId="26" borderId="0" applyNumberFormat="0" applyBorder="0" applyAlignment="0" applyProtection="0"/>
    <xf numFmtId="165" fontId="18" fillId="4" borderId="22">
      <alignment horizontal="right" vertical="center"/>
    </xf>
    <xf numFmtId="0" fontId="12" fillId="30" borderId="0" applyNumberFormat="0" applyBorder="0" applyAlignment="0" applyProtection="0"/>
    <xf numFmtId="167" fontId="16" fillId="0" borderId="22">
      <alignment vertical="center"/>
    </xf>
    <xf numFmtId="0" fontId="12" fillId="34" borderId="0" applyNumberFormat="0" applyBorder="0" applyAlignment="0" applyProtection="0"/>
    <xf numFmtId="0" fontId="50" fillId="41" borderId="13" applyNumberFormat="0" applyAlignment="0" applyProtection="0"/>
    <xf numFmtId="0" fontId="12" fillId="54" borderId="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55" fillId="55" borderId="20"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2" fillId="0" borderId="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2" fillId="0" borderId="0"/>
    <xf numFmtId="165" fontId="18" fillId="4" borderId="22">
      <alignment horizontal="right" vertical="center"/>
    </xf>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7"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2" fillId="54" borderId="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6" fontId="12" fillId="0" borderId="0" applyFont="0" applyFill="0" applyBorder="0" applyAlignment="0" applyProtection="0"/>
    <xf numFmtId="166"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0" fontId="12" fillId="0" borderId="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5"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2" fillId="0" borderId="0"/>
    <xf numFmtId="0" fontId="16" fillId="59" borderId="19" applyNumberFormat="0" applyFont="0" applyAlignment="0" applyProtection="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5" fontId="18" fillId="4" borderId="22">
      <alignment horizontal="right" vertical="center"/>
    </xf>
    <xf numFmtId="167" fontId="16" fillId="0" borderId="22">
      <alignment vertical="center"/>
    </xf>
    <xf numFmtId="167"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50" fillId="41" borderId="13" applyNumberFormat="0" applyAlignment="0" applyProtection="0"/>
    <xf numFmtId="167"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0" fontId="16" fillId="0" borderId="22">
      <alignment vertical="center"/>
    </xf>
    <xf numFmtId="167" fontId="18" fillId="4" borderId="22">
      <alignment horizontal="right" vertical="center"/>
    </xf>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40" fillId="55" borderId="13" applyNumberFormat="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165" fontId="18"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167"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7"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6" fillId="0" borderId="22">
      <alignmen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167" fontId="16" fillId="0" borderId="22">
      <alignment vertical="center"/>
    </xf>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167"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0" fontId="16" fillId="0" borderId="22">
      <alignmen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167"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7"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167"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167" fontId="16" fillId="0" borderId="22">
      <alignmen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167"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6" fillId="0" borderId="22">
      <alignment vertical="center"/>
    </xf>
    <xf numFmtId="167"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167" fontId="16" fillId="0" borderId="22">
      <alignment vertical="center"/>
    </xf>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0" fontId="16" fillId="0" borderId="22">
      <alignment vertical="center"/>
    </xf>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5"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5"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6" fillId="0" borderId="22">
      <alignment vertical="center"/>
    </xf>
    <xf numFmtId="167"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6" fillId="0" borderId="22">
      <alignment vertical="center"/>
    </xf>
    <xf numFmtId="167"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6" fillId="0" borderId="22">
      <alignmen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6" fillId="0" borderId="22">
      <alignment vertical="center"/>
    </xf>
    <xf numFmtId="0" fontId="16" fillId="0" borderId="22">
      <alignment vertical="center"/>
    </xf>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5" fontId="18" fillId="4" borderId="22">
      <alignment horizontal="right" vertical="center"/>
    </xf>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167"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5" fontId="18" fillId="4" borderId="22">
      <alignment horizontal="right" vertical="center"/>
    </xf>
    <xf numFmtId="167" fontId="16" fillId="0" borderId="22">
      <alignmen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167"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7" fontId="16" fillId="0" borderId="22">
      <alignment vertical="center"/>
    </xf>
    <xf numFmtId="0" fontId="57" fillId="0" borderId="21" applyNumberFormat="0" applyFill="0" applyAlignment="0" applyProtection="0"/>
    <xf numFmtId="165" fontId="18" fillId="4" borderId="22">
      <alignment horizontal="right" vertical="center"/>
    </xf>
    <xf numFmtId="167" fontId="16" fillId="0" borderId="22">
      <alignment vertical="center"/>
    </xf>
    <xf numFmtId="167"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7" fontId="16" fillId="0" borderId="22">
      <alignment vertical="center"/>
    </xf>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167" fontId="16" fillId="0" borderId="22">
      <alignment vertical="center"/>
    </xf>
    <xf numFmtId="0" fontId="50" fillId="41"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6" fillId="0" borderId="22">
      <alignment vertical="center"/>
    </xf>
    <xf numFmtId="167" fontId="18" fillId="4" borderId="22">
      <alignment horizontal="right" vertical="center"/>
    </xf>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5" fontId="18" fillId="4" borderId="22">
      <alignment horizontal="right" vertical="center"/>
    </xf>
    <xf numFmtId="167"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6" fillId="0" borderId="22">
      <alignment vertical="center"/>
    </xf>
    <xf numFmtId="0" fontId="55" fillId="55" borderId="20" applyNumberFormat="0" applyAlignment="0" applyProtection="0"/>
    <xf numFmtId="167" fontId="16" fillId="0" borderId="22">
      <alignment vertical="center"/>
    </xf>
    <xf numFmtId="167"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5"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6" fillId="0" borderId="22">
      <alignment vertical="center"/>
    </xf>
    <xf numFmtId="0" fontId="50" fillId="41" borderId="13" applyNumberFormat="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6" fillId="0" borderId="22">
      <alignment vertical="center"/>
    </xf>
    <xf numFmtId="167" fontId="18" fillId="4" borderId="22">
      <alignment horizontal="righ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165" fontId="18" fillId="4" borderId="22">
      <alignment horizontal="right" vertical="center"/>
    </xf>
    <xf numFmtId="167" fontId="18" fillId="4" borderId="22">
      <alignment horizontal="right" vertical="center"/>
    </xf>
    <xf numFmtId="167"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6" fillId="0" borderId="22">
      <alignment vertical="center"/>
    </xf>
    <xf numFmtId="0" fontId="40" fillId="55" borderId="13" applyNumberFormat="0" applyAlignment="0" applyProtection="0"/>
    <xf numFmtId="0" fontId="57" fillId="0" borderId="21" applyNumberFormat="0" applyFill="0" applyAlignment="0" applyProtection="0"/>
    <xf numFmtId="167" fontId="16" fillId="0" borderId="22">
      <alignmen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5"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5" fontId="18" fillId="4" borderId="22">
      <alignment horizontal="right" vertical="center"/>
    </xf>
    <xf numFmtId="167" fontId="16" fillId="0" borderId="22">
      <alignment vertical="center"/>
    </xf>
    <xf numFmtId="0" fontId="16" fillId="59" borderId="19" applyNumberFormat="0" applyFont="0" applyAlignment="0" applyProtection="0"/>
    <xf numFmtId="0" fontId="57" fillId="0" borderId="21" applyNumberFormat="0" applyFill="0" applyAlignment="0" applyProtection="0"/>
    <xf numFmtId="165"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7" fontId="16" fillId="0" borderId="22">
      <alignmen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165"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0" borderId="22">
      <alignmen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165" fontId="18" fillId="4" borderId="22">
      <alignment horizontal="right" vertical="center"/>
    </xf>
    <xf numFmtId="0" fontId="50" fillId="41" borderId="13" applyNumberFormat="0" applyAlignment="0" applyProtection="0"/>
    <xf numFmtId="167" fontId="16" fillId="0" borderId="22">
      <alignment vertical="center"/>
    </xf>
    <xf numFmtId="165"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5" fontId="18" fillId="4" borderId="22">
      <alignment horizontal="right" vertical="center"/>
    </xf>
    <xf numFmtId="0" fontId="40" fillId="55" borderId="13" applyNumberFormat="0" applyAlignment="0" applyProtection="0"/>
    <xf numFmtId="167" fontId="16" fillId="0" borderId="22">
      <alignment vertical="center"/>
    </xf>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6" fillId="0" borderId="22">
      <alignment vertical="center"/>
    </xf>
    <xf numFmtId="0" fontId="50" fillId="41" borderId="13" applyNumberFormat="0" applyAlignment="0" applyProtection="0"/>
    <xf numFmtId="165"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5" fontId="18" fillId="4" borderId="22">
      <alignment horizontal="righ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167" fontId="16" fillId="0" borderId="22">
      <alignment vertical="center"/>
    </xf>
    <xf numFmtId="0" fontId="16" fillId="59" borderId="19" applyNumberFormat="0" applyFont="0" applyAlignment="0" applyProtection="0"/>
    <xf numFmtId="167" fontId="16" fillId="0" borderId="22">
      <alignment vertical="center"/>
    </xf>
    <xf numFmtId="165"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16" fillId="59" borderId="19" applyNumberFormat="0" applyFont="0" applyAlignment="0" applyProtection="0"/>
    <xf numFmtId="165"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6" fillId="0" borderId="22">
      <alignment vertical="center"/>
    </xf>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5" fontId="18" fillId="4" borderId="22">
      <alignment horizontal="right" vertical="center"/>
    </xf>
    <xf numFmtId="165"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6" fillId="0" borderId="22">
      <alignment vertical="center"/>
    </xf>
    <xf numFmtId="165"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167" fontId="16" fillId="0" borderId="22">
      <alignmen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165"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5" fontId="18" fillId="4" borderId="22">
      <alignment horizontal="right" vertical="center"/>
    </xf>
    <xf numFmtId="165" fontId="18" fillId="4" borderId="22">
      <alignment horizontal="right" vertical="center"/>
    </xf>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5"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6" fillId="0" borderId="22">
      <alignment vertical="center"/>
    </xf>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5"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5" fontId="18" fillId="4" borderId="22">
      <alignment horizontal="right" vertical="center"/>
    </xf>
    <xf numFmtId="0" fontId="40" fillId="55" borderId="13" applyNumberFormat="0" applyAlignment="0" applyProtection="0"/>
    <xf numFmtId="165"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5"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5"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5" fontId="18" fillId="4" borderId="22">
      <alignment horizontal="right" vertical="center"/>
    </xf>
    <xf numFmtId="0" fontId="16" fillId="0" borderId="22">
      <alignment vertical="center"/>
    </xf>
    <xf numFmtId="0" fontId="55" fillId="55" borderId="20" applyNumberFormat="0" applyAlignment="0" applyProtection="0"/>
    <xf numFmtId="165" fontId="18" fillId="4" borderId="22">
      <alignment horizontal="right" vertical="center"/>
    </xf>
    <xf numFmtId="167" fontId="16" fillId="0" borderId="22">
      <alignment vertical="center"/>
    </xf>
    <xf numFmtId="165"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6" fillId="0" borderId="22">
      <alignment vertical="center"/>
    </xf>
    <xf numFmtId="165"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5"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5"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5"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167" fontId="16" fillId="0" borderId="28">
      <alignmen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6" fillId="0" borderId="28">
      <alignmen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7"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7"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167"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6" fillId="0" borderId="28">
      <alignment vertical="center"/>
    </xf>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167" fontId="16" fillId="0" borderId="28">
      <alignment vertical="center"/>
    </xf>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167"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167" fontId="16" fillId="0" borderId="28">
      <alignment vertical="center"/>
    </xf>
    <xf numFmtId="0" fontId="16" fillId="0" borderId="28">
      <alignment vertical="center"/>
    </xf>
    <xf numFmtId="167"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7" fontId="16" fillId="0" borderId="28">
      <alignment vertical="center"/>
    </xf>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7"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165" fontId="18" fillId="4" borderId="28">
      <alignment horizontal="right" vertical="center"/>
    </xf>
    <xf numFmtId="167" fontId="16" fillId="0" borderId="28">
      <alignment vertical="center"/>
    </xf>
    <xf numFmtId="0" fontId="16" fillId="0" borderId="28">
      <alignment vertical="center"/>
    </xf>
    <xf numFmtId="167" fontId="16" fillId="0" borderId="28">
      <alignment vertical="center"/>
    </xf>
    <xf numFmtId="167" fontId="18" fillId="4" borderId="28">
      <alignment horizontal="right" vertical="center"/>
    </xf>
    <xf numFmtId="167" fontId="16" fillId="0" borderId="28">
      <alignment vertical="center"/>
    </xf>
    <xf numFmtId="0" fontId="16" fillId="0" borderId="28">
      <alignmen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57" fillId="0" borderId="27" applyNumberFormat="0" applyFill="0" applyAlignment="0" applyProtection="0"/>
    <xf numFmtId="165"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6" fillId="0" borderId="28">
      <alignmen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7" fontId="16" fillId="0" borderId="28">
      <alignment vertical="center"/>
    </xf>
    <xf numFmtId="167"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167"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5" fontId="18" fillId="4" borderId="28">
      <alignment horizontal="right" vertical="center"/>
    </xf>
    <xf numFmtId="167" fontId="16" fillId="0" borderId="28">
      <alignment vertical="center"/>
    </xf>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7"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7"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167" fontId="16" fillId="0" borderId="28">
      <alignmen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6" fillId="0" borderId="28">
      <alignment vertical="center"/>
    </xf>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165"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57" fillId="0" borderId="27" applyNumberFormat="0" applyFill="0" applyAlignment="0" applyProtection="0"/>
    <xf numFmtId="167" fontId="16" fillId="0" borderId="28">
      <alignmen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167" fontId="16" fillId="0" borderId="28">
      <alignment vertical="center"/>
    </xf>
    <xf numFmtId="165" fontId="18" fillId="4" borderId="28">
      <alignment horizontal="right" vertical="center"/>
    </xf>
    <xf numFmtId="167"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7" fontId="16" fillId="0" borderId="28">
      <alignmen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5" fontId="18" fillId="4" borderId="28">
      <alignment horizontal="right" vertical="center"/>
    </xf>
    <xf numFmtId="0" fontId="55" fillId="55" borderId="26" applyNumberForma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0" fontId="40" fillId="55" borderId="24" applyNumberFormat="0" applyAlignment="0" applyProtection="0"/>
    <xf numFmtId="167" fontId="16" fillId="0" borderId="28">
      <alignmen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16" fillId="59" borderId="25" applyNumberFormat="0" applyFont="0" applyAlignment="0" applyProtection="0"/>
    <xf numFmtId="167" fontId="16" fillId="0" borderId="28">
      <alignmen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0" fillId="41" borderId="24" applyNumberFormat="0" applyAlignment="0" applyProtection="0"/>
    <xf numFmtId="167"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6" fillId="0" borderId="28">
      <alignmen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40" fillId="55"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7" fontId="16" fillId="0" borderId="28">
      <alignmen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167" fontId="18" fillId="4" borderId="28">
      <alignment horizontal="right" vertical="center"/>
    </xf>
    <xf numFmtId="167" fontId="16" fillId="0" borderId="28">
      <alignment vertical="center"/>
    </xf>
    <xf numFmtId="0" fontId="55" fillId="55" borderId="26" applyNumberFormat="0" applyAlignment="0" applyProtection="0"/>
    <xf numFmtId="0" fontId="40" fillId="55" borderId="24" applyNumberFormat="0" applyAlignment="0" applyProtection="0"/>
    <xf numFmtId="167" fontId="16" fillId="0" borderId="28">
      <alignment vertical="center"/>
    </xf>
    <xf numFmtId="0" fontId="16" fillId="59" borderId="25" applyNumberFormat="0" applyFon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165" fontId="18" fillId="4" borderId="28">
      <alignment horizontal="right" vertical="center"/>
    </xf>
    <xf numFmtId="167"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167" fontId="16" fillId="0" borderId="28">
      <alignmen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7" fontId="16" fillId="0" borderId="28">
      <alignment vertical="center"/>
    </xf>
    <xf numFmtId="0" fontId="16" fillId="0" borderId="28">
      <alignment vertical="center"/>
    </xf>
    <xf numFmtId="167" fontId="16" fillId="0" borderId="28">
      <alignment vertical="center"/>
    </xf>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165"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167"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55" fillId="55" borderId="26" applyNumberForma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167" fontId="16" fillId="0" borderId="28">
      <alignmen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167"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165" fontId="18" fillId="4" borderId="28">
      <alignment horizontal="right" vertical="center"/>
    </xf>
    <xf numFmtId="167"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7" fontId="16" fillId="0" borderId="28">
      <alignment vertical="center"/>
    </xf>
    <xf numFmtId="0" fontId="40" fillId="55" borderId="24"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55" fillId="55" borderId="26" applyNumberFormat="0" applyAlignment="0" applyProtection="0"/>
    <xf numFmtId="165"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5" fontId="18" fillId="4" borderId="28">
      <alignment horizontal="right" vertical="center"/>
    </xf>
    <xf numFmtId="0" fontId="40" fillId="55" borderId="24" applyNumberFormat="0" applyAlignment="0" applyProtection="0"/>
    <xf numFmtId="167"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5" fontId="18" fillId="4" borderId="28">
      <alignment horizontal="right" vertical="center"/>
    </xf>
    <xf numFmtId="167" fontId="16" fillId="0" borderId="28">
      <alignment vertical="center"/>
    </xf>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6" fillId="0" borderId="28">
      <alignmen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7"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5"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0" borderId="28">
      <alignment vertical="center"/>
    </xf>
    <xf numFmtId="0" fontId="16" fillId="0" borderId="28">
      <alignment vertical="center"/>
    </xf>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167"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6" fillId="0" borderId="28">
      <alignmen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165"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5" fontId="18" fillId="4" borderId="28">
      <alignment horizontal="right" vertical="center"/>
    </xf>
    <xf numFmtId="167"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165" fontId="18" fillId="4" borderId="28">
      <alignment horizontal="right" vertical="center"/>
    </xf>
    <xf numFmtId="0" fontId="57" fillId="0" borderId="27" applyNumberFormat="0" applyFill="0" applyAlignment="0" applyProtection="0"/>
    <xf numFmtId="0" fontId="16" fillId="0" borderId="28">
      <alignment vertical="center"/>
    </xf>
    <xf numFmtId="167" fontId="16" fillId="0" borderId="28">
      <alignment vertical="center"/>
    </xf>
    <xf numFmtId="0" fontId="40" fillId="55" borderId="24" applyNumberFormat="0" applyAlignment="0" applyProtection="0"/>
    <xf numFmtId="165" fontId="18" fillId="4" borderId="28">
      <alignment horizontal="right" vertical="center"/>
    </xf>
    <xf numFmtId="167"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165"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6" fillId="0" borderId="28">
      <alignment vertical="center"/>
    </xf>
    <xf numFmtId="0" fontId="50" fillId="41" borderId="24" applyNumberFormat="0" applyAlignment="0" applyProtection="0"/>
    <xf numFmtId="165"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5"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7"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6" fillId="0" borderId="28">
      <alignment vertical="center"/>
    </xf>
    <xf numFmtId="167"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6" fillId="0" borderId="28">
      <alignment vertical="center"/>
    </xf>
    <xf numFmtId="167" fontId="16" fillId="0" borderId="28">
      <alignmen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5" fontId="18" fillId="4" borderId="28">
      <alignment horizontal="right" vertical="center"/>
    </xf>
    <xf numFmtId="0" fontId="16" fillId="0" borderId="28">
      <alignment vertical="center"/>
    </xf>
    <xf numFmtId="0" fontId="16" fillId="0" borderId="28">
      <alignment vertical="center"/>
    </xf>
    <xf numFmtId="165" fontId="18" fillId="4" borderId="28">
      <alignment horizontal="right" vertical="center"/>
    </xf>
    <xf numFmtId="0" fontId="50" fillId="41" borderId="24" applyNumberFormat="0" applyAlignment="0" applyProtection="0"/>
    <xf numFmtId="167"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7"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5"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5" fontId="18" fillId="4" borderId="28">
      <alignment horizontal="right" vertical="center"/>
    </xf>
    <xf numFmtId="165"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6" fillId="0" borderId="28">
      <alignment vertical="center"/>
    </xf>
    <xf numFmtId="167" fontId="18" fillId="4" borderId="28">
      <alignment horizontal="right" vertical="center"/>
    </xf>
    <xf numFmtId="0" fontId="55" fillId="55" borderId="26" applyNumberFormat="0" applyAlignment="0" applyProtection="0"/>
    <xf numFmtId="165" fontId="18" fillId="4" borderId="28">
      <alignment horizontal="right" vertical="center"/>
    </xf>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165" fontId="18" fillId="4" borderId="28">
      <alignment horizontal="right" vertical="center"/>
    </xf>
    <xf numFmtId="167" fontId="18" fillId="4" borderId="28">
      <alignment horizontal="right" vertical="center"/>
    </xf>
    <xf numFmtId="167"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5" fontId="18" fillId="4" borderId="28">
      <alignment horizontal="right" vertical="center"/>
    </xf>
    <xf numFmtId="0" fontId="50" fillId="41" borderId="24" applyNumberFormat="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5" fontId="18" fillId="4" borderId="28">
      <alignment horizontal="righ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7" fontId="16" fillId="0" borderId="28">
      <alignment vertical="center"/>
    </xf>
    <xf numFmtId="167"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5"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0" borderId="28">
      <alignment vertical="center"/>
    </xf>
    <xf numFmtId="165"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5" fontId="18" fillId="4" borderId="28">
      <alignment horizontal="right" vertical="center"/>
    </xf>
    <xf numFmtId="0" fontId="55" fillId="55" borderId="26" applyNumberFormat="0" applyAlignment="0" applyProtection="0"/>
    <xf numFmtId="167"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5" fontId="18" fillId="4" borderId="28">
      <alignment horizontal="right" vertical="center"/>
    </xf>
    <xf numFmtId="165" fontId="18" fillId="4" borderId="28">
      <alignment horizontal="right" vertical="center"/>
    </xf>
    <xf numFmtId="165" fontId="18" fillId="4" borderId="28">
      <alignment horizontal="right" vertical="center"/>
    </xf>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7" fontId="16" fillId="0" borderId="28">
      <alignment vertical="center"/>
    </xf>
    <xf numFmtId="0" fontId="16" fillId="0" borderId="28">
      <alignment vertical="center"/>
    </xf>
    <xf numFmtId="167" fontId="16" fillId="0" borderId="28">
      <alignment vertical="center"/>
    </xf>
    <xf numFmtId="165"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5"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5" fontId="18" fillId="4" borderId="28">
      <alignment horizontal="right" vertical="center"/>
    </xf>
    <xf numFmtId="167" fontId="16" fillId="0" borderId="28">
      <alignment vertical="center"/>
    </xf>
    <xf numFmtId="0" fontId="16" fillId="0" borderId="28">
      <alignment vertical="center"/>
    </xf>
    <xf numFmtId="165"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5" fontId="18" fillId="4" borderId="28">
      <alignment horizontal="right" vertical="center"/>
    </xf>
    <xf numFmtId="167"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5"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21" fillId="0" borderId="0" applyNumberFormat="0" applyFill="0" applyBorder="0" applyAlignment="0" applyProtection="0">
      <alignment vertical="top"/>
      <protection locked="0"/>
    </xf>
    <xf numFmtId="0" fontId="61" fillId="0" borderId="0"/>
    <xf numFmtId="9" fontId="6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53">
    <xf numFmtId="0" fontId="0" fillId="0" borderId="0" xfId="0"/>
    <xf numFmtId="0" fontId="63" fillId="60" borderId="33" xfId="0" applyFont="1" applyFill="1" applyBorder="1"/>
    <xf numFmtId="0" fontId="64" fillId="60" borderId="43" xfId="0" applyFont="1" applyFill="1" applyBorder="1"/>
    <xf numFmtId="0" fontId="63" fillId="60" borderId="39" xfId="0" applyFont="1" applyFill="1" applyBorder="1"/>
    <xf numFmtId="0" fontId="65" fillId="60" borderId="33" xfId="0" applyFont="1" applyFill="1" applyBorder="1" applyAlignment="1">
      <alignment vertical="center"/>
    </xf>
    <xf numFmtId="49" fontId="63" fillId="5" borderId="34" xfId="0" applyNumberFormat="1" applyFont="1" applyFill="1" applyBorder="1" applyAlignment="1">
      <alignment horizontal="left"/>
    </xf>
    <xf numFmtId="0" fontId="65" fillId="60" borderId="3" xfId="0" applyFont="1" applyFill="1" applyBorder="1" applyAlignment="1">
      <alignment vertical="center"/>
    </xf>
    <xf numFmtId="0" fontId="63" fillId="60" borderId="40" xfId="0" applyFont="1" applyFill="1" applyBorder="1"/>
    <xf numFmtId="0" fontId="63" fillId="60" borderId="0" xfId="0" applyFont="1" applyFill="1" applyBorder="1"/>
    <xf numFmtId="0"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horizontal="right" vertical="center"/>
    </xf>
    <xf numFmtId="2" fontId="62" fillId="5" borderId="0" xfId="0" applyNumberFormat="1" applyFont="1" applyFill="1" applyBorder="1" applyAlignment="1" applyProtection="1">
      <alignment horizontal="right" vertical="center"/>
    </xf>
    <xf numFmtId="0" fontId="62" fillId="0" borderId="0" xfId="0" applyNumberFormat="1" applyFont="1" applyFill="1" applyBorder="1" applyAlignment="1" applyProtection="1">
      <alignment horizontal="left" vertical="center"/>
    </xf>
    <xf numFmtId="0" fontId="62" fillId="5" borderId="0" xfId="0" applyFont="1" applyFill="1" applyBorder="1"/>
    <xf numFmtId="0" fontId="62" fillId="5" borderId="31" xfId="0" applyFont="1" applyFill="1" applyBorder="1"/>
    <xf numFmtId="0" fontId="62" fillId="5" borderId="35" xfId="0" applyFont="1" applyFill="1" applyBorder="1"/>
    <xf numFmtId="0" fontId="62" fillId="0" borderId="35" xfId="0" applyFont="1" applyFill="1" applyBorder="1"/>
    <xf numFmtId="0" fontId="64" fillId="0" borderId="35" xfId="0" applyFont="1" applyFill="1" applyBorder="1"/>
    <xf numFmtId="49" fontId="62" fillId="5" borderId="0" xfId="0" applyNumberFormat="1" applyFont="1" applyFill="1" applyBorder="1"/>
    <xf numFmtId="49" fontId="62" fillId="5" borderId="35" xfId="0" applyNumberFormat="1" applyFont="1" applyFill="1" applyBorder="1"/>
    <xf numFmtId="0" fontId="62" fillId="5" borderId="30" xfId="0" applyFont="1" applyFill="1" applyBorder="1"/>
    <xf numFmtId="0" fontId="64" fillId="0" borderId="0" xfId="0" applyFont="1" applyFill="1" applyBorder="1"/>
    <xf numFmtId="0" fontId="11" fillId="5" borderId="0" xfId="0" applyFont="1" applyFill="1" applyBorder="1"/>
    <xf numFmtId="0" fontId="63" fillId="0" borderId="0" xfId="0" applyFont="1" applyFill="1" applyBorder="1"/>
    <xf numFmtId="0" fontId="62" fillId="0" borderId="42" xfId="0" applyFont="1" applyFill="1" applyBorder="1"/>
    <xf numFmtId="0" fontId="62" fillId="5" borderId="32" xfId="0" applyFont="1" applyFill="1" applyBorder="1"/>
    <xf numFmtId="0" fontId="62" fillId="5" borderId="0" xfId="0" applyFont="1" applyFill="1"/>
    <xf numFmtId="0" fontId="63" fillId="60" borderId="43" xfId="0" applyFont="1" applyFill="1" applyBorder="1"/>
    <xf numFmtId="0" fontId="63" fillId="60" borderId="23" xfId="0" applyFont="1" applyFill="1" applyBorder="1"/>
    <xf numFmtId="0" fontId="11" fillId="5" borderId="23" xfId="0" applyFont="1" applyFill="1" applyBorder="1"/>
    <xf numFmtId="0" fontId="66" fillId="60" borderId="0" xfId="0" applyFont="1" applyFill="1" applyBorder="1"/>
    <xf numFmtId="0" fontId="11" fillId="5" borderId="33" xfId="0" applyFont="1" applyFill="1" applyBorder="1"/>
    <xf numFmtId="0" fontId="62" fillId="5" borderId="45" xfId="0" applyFont="1" applyFill="1" applyBorder="1"/>
    <xf numFmtId="0" fontId="62" fillId="0" borderId="0" xfId="0" applyFont="1" applyFill="1" applyBorder="1"/>
    <xf numFmtId="0" fontId="64" fillId="60" borderId="0" xfId="0" applyFont="1" applyFill="1" applyBorder="1"/>
    <xf numFmtId="0" fontId="62" fillId="5" borderId="0" xfId="0" applyNumberFormat="1" applyFont="1" applyFill="1" applyBorder="1" applyAlignment="1" applyProtection="1">
      <alignment horizontal="left" vertical="center"/>
    </xf>
    <xf numFmtId="0" fontId="10" fillId="0" borderId="0" xfId="0" applyFont="1"/>
    <xf numFmtId="0" fontId="10" fillId="5" borderId="44" xfId="0" applyFont="1" applyFill="1" applyBorder="1"/>
    <xf numFmtId="0" fontId="10" fillId="5" borderId="0" xfId="0" applyFont="1" applyFill="1"/>
    <xf numFmtId="0" fontId="10" fillId="5" borderId="0" xfId="0" applyFont="1" applyFill="1" applyBorder="1"/>
    <xf numFmtId="0" fontId="10" fillId="5" borderId="29" xfId="0" applyFont="1" applyFill="1" applyBorder="1"/>
    <xf numFmtId="0" fontId="10" fillId="5" borderId="41" xfId="0" applyFont="1" applyFill="1" applyBorder="1"/>
    <xf numFmtId="0" fontId="10" fillId="0" borderId="0" xfId="0" applyFont="1" applyFill="1" applyBorder="1"/>
    <xf numFmtId="0" fontId="10" fillId="5" borderId="32" xfId="0" applyFont="1" applyFill="1" applyBorder="1"/>
    <xf numFmtId="165" fontId="10" fillId="5" borderId="44" xfId="0" applyNumberFormat="1" applyFont="1" applyFill="1" applyBorder="1"/>
    <xf numFmtId="2" fontId="10" fillId="5" borderId="44" xfId="0" applyNumberFormat="1" applyFont="1" applyFill="1" applyBorder="1"/>
    <xf numFmtId="0" fontId="10" fillId="5" borderId="36" xfId="0" applyFont="1" applyFill="1" applyBorder="1"/>
    <xf numFmtId="0" fontId="10" fillId="5" borderId="37" xfId="0" applyFont="1" applyFill="1" applyBorder="1"/>
    <xf numFmtId="0" fontId="10" fillId="5" borderId="38" xfId="0" applyFont="1" applyFill="1" applyBorder="1"/>
    <xf numFmtId="168" fontId="10" fillId="5" borderId="44" xfId="0" applyNumberFormat="1" applyFont="1" applyFill="1" applyBorder="1"/>
    <xf numFmtId="169" fontId="10" fillId="5" borderId="44" xfId="0" applyNumberFormat="1" applyFont="1" applyFill="1" applyBorder="1"/>
    <xf numFmtId="170" fontId="10" fillId="5" borderId="44" xfId="0" applyNumberFormat="1" applyFont="1" applyFill="1" applyBorder="1"/>
    <xf numFmtId="0" fontId="68" fillId="5" borderId="0" xfId="53706" applyFont="1" applyFill="1" applyBorder="1" applyAlignment="1" applyProtection="1"/>
    <xf numFmtId="0" fontId="9" fillId="5" borderId="44" xfId="0" applyFont="1" applyFill="1" applyBorder="1"/>
    <xf numFmtId="0" fontId="8" fillId="5" borderId="44" xfId="0" applyFont="1" applyFill="1" applyBorder="1"/>
    <xf numFmtId="0" fontId="69" fillId="0" borderId="0" xfId="0" applyFont="1"/>
    <xf numFmtId="0" fontId="62" fillId="5" borderId="43" xfId="0" applyFont="1" applyFill="1" applyBorder="1"/>
    <xf numFmtId="0" fontId="7" fillId="5" borderId="23" xfId="0" applyFont="1" applyFill="1" applyBorder="1"/>
    <xf numFmtId="0" fontId="7" fillId="5" borderId="39" xfId="0" applyFont="1" applyFill="1" applyBorder="1"/>
    <xf numFmtId="0" fontId="62" fillId="5" borderId="33" xfId="0" applyFont="1" applyFill="1" applyBorder="1"/>
    <xf numFmtId="0" fontId="7" fillId="5" borderId="0" xfId="0" applyFont="1" applyFill="1" applyBorder="1"/>
    <xf numFmtId="0" fontId="7" fillId="5" borderId="34" xfId="0" applyFont="1" applyFill="1" applyBorder="1"/>
    <xf numFmtId="0" fontId="70" fillId="5" borderId="0" xfId="0" applyFont="1" applyFill="1" applyBorder="1"/>
    <xf numFmtId="0" fontId="7" fillId="5" borderId="44" xfId="0" applyFont="1" applyFill="1" applyBorder="1"/>
    <xf numFmtId="0" fontId="7" fillId="61" borderId="0" xfId="0" applyFont="1" applyFill="1" applyBorder="1"/>
    <xf numFmtId="0" fontId="7" fillId="62" borderId="0" xfId="0" applyFont="1" applyFill="1" applyBorder="1"/>
    <xf numFmtId="0" fontId="7" fillId="63" borderId="0" xfId="0" applyFont="1" applyFill="1" applyBorder="1"/>
    <xf numFmtId="0" fontId="7" fillId="64" borderId="0" xfId="0" applyFont="1" applyFill="1" applyBorder="1"/>
    <xf numFmtId="0" fontId="7" fillId="5" borderId="33" xfId="0" applyFont="1" applyFill="1" applyBorder="1"/>
    <xf numFmtId="0" fontId="7" fillId="65" borderId="0" xfId="0" applyFont="1" applyFill="1" applyBorder="1"/>
    <xf numFmtId="0" fontId="7" fillId="66" borderId="0" xfId="0" applyFont="1" applyFill="1" applyBorder="1"/>
    <xf numFmtId="0" fontId="7" fillId="67" borderId="0" xfId="0" applyFont="1" applyFill="1" applyBorder="1"/>
    <xf numFmtId="0" fontId="7" fillId="68" borderId="0" xfId="0" applyFont="1" applyFill="1" applyBorder="1"/>
    <xf numFmtId="0" fontId="7" fillId="5" borderId="3" xfId="0" applyFont="1" applyFill="1" applyBorder="1"/>
    <xf numFmtId="0" fontId="7" fillId="5" borderId="35" xfId="0" applyFont="1" applyFill="1" applyBorder="1"/>
    <xf numFmtId="0" fontId="7" fillId="5" borderId="40" xfId="0" applyFont="1" applyFill="1" applyBorder="1"/>
    <xf numFmtId="0" fontId="62" fillId="5" borderId="35" xfId="0" applyNumberFormat="1" applyFont="1" applyFill="1" applyBorder="1" applyAlignment="1" applyProtection="1">
      <alignment vertical="center"/>
    </xf>
    <xf numFmtId="1" fontId="62" fillId="5" borderId="47" xfId="0" applyNumberFormat="1" applyFont="1" applyFill="1" applyBorder="1" applyAlignment="1" applyProtection="1">
      <alignment vertical="center"/>
    </xf>
    <xf numFmtId="0" fontId="62" fillId="5" borderId="47" xfId="0" applyNumberFormat="1" applyFont="1" applyFill="1" applyBorder="1" applyAlignment="1" applyProtection="1">
      <alignment vertical="center"/>
    </xf>
    <xf numFmtId="1" fontId="62" fillId="5" borderId="23" xfId="0" applyNumberFormat="1" applyFont="1" applyFill="1" applyBorder="1" applyAlignment="1" applyProtection="1">
      <alignment vertical="center"/>
    </xf>
    <xf numFmtId="165" fontId="68" fillId="5" borderId="46" xfId="0" applyNumberFormat="1" applyFont="1" applyFill="1" applyBorder="1"/>
    <xf numFmtId="0" fontId="69" fillId="69" borderId="0" xfId="0" applyFont="1" applyFill="1" applyBorder="1" applyAlignment="1">
      <alignment horizontal="left" vertical="top" wrapText="1"/>
    </xf>
    <xf numFmtId="0" fontId="63" fillId="5" borderId="0" xfId="0" applyFont="1" applyFill="1" applyBorder="1"/>
    <xf numFmtId="169" fontId="10" fillId="5" borderId="0" xfId="0" applyNumberFormat="1" applyFont="1" applyFill="1" applyBorder="1"/>
    <xf numFmtId="165" fontId="10" fillId="5" borderId="0" xfId="0" applyNumberFormat="1" applyFont="1" applyFill="1" applyBorder="1"/>
    <xf numFmtId="0" fontId="10" fillId="5" borderId="31" xfId="0" applyFont="1" applyFill="1" applyBorder="1"/>
    <xf numFmtId="0" fontId="6" fillId="5" borderId="44" xfId="0" applyFont="1" applyFill="1" applyBorder="1"/>
    <xf numFmtId="0" fontId="5" fillId="5" borderId="44" xfId="0" applyFont="1" applyFill="1" applyBorder="1"/>
    <xf numFmtId="0" fontId="4" fillId="5" borderId="0" xfId="0" applyFont="1" applyFill="1"/>
    <xf numFmtId="0" fontId="4" fillId="5" borderId="29" xfId="0" applyFont="1" applyFill="1" applyBorder="1"/>
    <xf numFmtId="0" fontId="4" fillId="5" borderId="30" xfId="0" applyFont="1" applyFill="1" applyBorder="1"/>
    <xf numFmtId="0" fontId="4" fillId="5" borderId="41" xfId="0" applyFont="1" applyFill="1" applyBorder="1"/>
    <xf numFmtId="0" fontId="62" fillId="5" borderId="42" xfId="0" applyFont="1" applyFill="1" applyBorder="1"/>
    <xf numFmtId="0" fontId="4" fillId="5" borderId="32" xfId="0" applyFont="1" applyFill="1" applyBorder="1"/>
    <xf numFmtId="0" fontId="4" fillId="5" borderId="0" xfId="0" applyFont="1" applyFill="1" applyBorder="1"/>
    <xf numFmtId="0" fontId="4" fillId="5" borderId="31" xfId="0" applyFont="1" applyFill="1" applyBorder="1"/>
    <xf numFmtId="1" fontId="4" fillId="5" borderId="0" xfId="0" applyNumberFormat="1" applyFont="1" applyFill="1" applyBorder="1"/>
    <xf numFmtId="9" fontId="4" fillId="5" borderId="0" xfId="0" applyNumberFormat="1" applyFont="1" applyFill="1" applyBorder="1"/>
    <xf numFmtId="0" fontId="69" fillId="69" borderId="0" xfId="0" applyFont="1" applyFill="1" applyBorder="1"/>
    <xf numFmtId="0" fontId="4" fillId="5" borderId="36" xfId="0" applyFont="1" applyFill="1" applyBorder="1"/>
    <xf numFmtId="0" fontId="4" fillId="5" borderId="37" xfId="0" applyFont="1" applyFill="1" applyBorder="1"/>
    <xf numFmtId="0" fontId="4" fillId="5" borderId="38" xfId="0" applyFont="1" applyFill="1" applyBorder="1"/>
    <xf numFmtId="49" fontId="4" fillId="5" borderId="0" xfId="0" applyNumberFormat="1" applyFont="1" applyFill="1"/>
    <xf numFmtId="49" fontId="4" fillId="5" borderId="30" xfId="0" applyNumberFormat="1" applyFont="1" applyFill="1" applyBorder="1"/>
    <xf numFmtId="49" fontId="4" fillId="5" borderId="0" xfId="0" applyNumberFormat="1" applyFont="1" applyFill="1" applyBorder="1"/>
    <xf numFmtId="0" fontId="4" fillId="5" borderId="42" xfId="0" applyFont="1" applyFill="1" applyBorder="1"/>
    <xf numFmtId="0" fontId="4" fillId="0" borderId="0" xfId="0" applyFont="1" applyFill="1" applyBorder="1" applyAlignment="1">
      <alignment vertical="top"/>
    </xf>
    <xf numFmtId="0" fontId="4" fillId="5" borderId="0" xfId="0" applyFont="1" applyFill="1" applyBorder="1" applyAlignment="1">
      <alignment vertical="top"/>
    </xf>
    <xf numFmtId="0" fontId="4" fillId="5" borderId="31" xfId="0" applyFont="1" applyFill="1" applyBorder="1" applyAlignment="1">
      <alignment vertical="top"/>
    </xf>
    <xf numFmtId="0" fontId="4" fillId="5" borderId="31" xfId="53706" applyFont="1" applyFill="1" applyBorder="1" applyAlignment="1" applyProtection="1">
      <alignment vertical="top"/>
    </xf>
    <xf numFmtId="0" fontId="4" fillId="0" borderId="37" xfId="0" applyFont="1" applyFill="1" applyBorder="1" applyAlignment="1">
      <alignment vertical="top"/>
    </xf>
    <xf numFmtId="0" fontId="4" fillId="5" borderId="0" xfId="0" applyNumberFormat="1" applyFont="1" applyFill="1" applyBorder="1" applyAlignment="1" applyProtection="1">
      <alignment horizontal="left" vertical="center"/>
    </xf>
    <xf numFmtId="1" fontId="4" fillId="5" borderId="0" xfId="0" applyNumberFormat="1" applyFont="1" applyFill="1" applyBorder="1" applyAlignment="1" applyProtection="1">
      <alignment vertical="center"/>
    </xf>
    <xf numFmtId="1" fontId="4" fillId="5" borderId="23" xfId="0" applyNumberFormat="1" applyFont="1" applyFill="1" applyBorder="1" applyAlignment="1" applyProtection="1">
      <alignment vertical="center"/>
    </xf>
    <xf numFmtId="0" fontId="4" fillId="0" borderId="0" xfId="0" applyFont="1" applyFill="1" applyBorder="1"/>
    <xf numFmtId="0" fontId="4" fillId="0" borderId="0" xfId="0" applyNumberFormat="1" applyFont="1" applyFill="1" applyBorder="1" applyAlignment="1" applyProtection="1">
      <alignment horizontal="left" vertical="center"/>
    </xf>
    <xf numFmtId="168" fontId="4" fillId="0" borderId="0" xfId="0" applyNumberFormat="1" applyFont="1" applyFill="1" applyBorder="1" applyAlignment="1" applyProtection="1">
      <alignment vertical="center"/>
    </xf>
    <xf numFmtId="168" fontId="4" fillId="5" borderId="0" xfId="0" applyNumberFormat="1" applyFont="1" applyFill="1" applyBorder="1" applyAlignment="1" applyProtection="1">
      <alignment vertical="center"/>
    </xf>
    <xf numFmtId="1" fontId="4" fillId="5" borderId="44" xfId="0" applyNumberFormat="1" applyFont="1" applyFill="1" applyBorder="1" applyAlignment="1" applyProtection="1">
      <alignment vertical="center"/>
    </xf>
    <xf numFmtId="0" fontId="4" fillId="0" borderId="0" xfId="0" applyFont="1" applyFill="1"/>
    <xf numFmtId="10" fontId="4" fillId="5" borderId="0" xfId="0" applyNumberFormat="1" applyFont="1" applyFill="1" applyBorder="1" applyAlignment="1" applyProtection="1">
      <alignment horizontal="left" vertical="center" indent="2"/>
    </xf>
    <xf numFmtId="2" fontId="4" fillId="5" borderId="0" xfId="0" applyNumberFormat="1" applyFont="1" applyFill="1" applyBorder="1" applyAlignment="1" applyProtection="1">
      <alignment horizontal="right" vertical="center"/>
    </xf>
    <xf numFmtId="2" fontId="4" fillId="5" borderId="0" xfId="0" applyNumberFormat="1" applyFont="1" applyFill="1"/>
    <xf numFmtId="0" fontId="4" fillId="0" borderId="0" xfId="0" applyNumberFormat="1" applyFont="1" applyFill="1" applyBorder="1" applyAlignment="1" applyProtection="1">
      <alignment horizontal="left" vertical="center" indent="2"/>
    </xf>
    <xf numFmtId="1" fontId="4" fillId="5" borderId="44" xfId="0" applyNumberFormat="1" applyFont="1" applyFill="1" applyBorder="1" applyAlignment="1" applyProtection="1">
      <alignment horizontal="right" vertical="center"/>
    </xf>
    <xf numFmtId="1" fontId="4" fillId="5" borderId="0" xfId="0" applyNumberFormat="1" applyFont="1" applyFill="1" applyBorder="1" applyAlignment="1" applyProtection="1">
      <alignment horizontal="right" vertical="center"/>
    </xf>
    <xf numFmtId="0" fontId="4" fillId="5" borderId="44" xfId="0" applyFont="1" applyFill="1" applyBorder="1"/>
    <xf numFmtId="10" fontId="4" fillId="0" borderId="0" xfId="0" applyNumberFormat="1" applyFont="1" applyFill="1" applyBorder="1" applyAlignment="1" applyProtection="1">
      <alignment horizontal="left" vertical="center" indent="2"/>
    </xf>
    <xf numFmtId="165" fontId="4" fillId="5" borderId="46" xfId="0" applyNumberFormat="1" applyFont="1" applyFill="1" applyBorder="1" applyAlignment="1" applyProtection="1">
      <alignment horizontal="right" vertical="center"/>
    </xf>
    <xf numFmtId="165" fontId="4" fillId="5" borderId="44" xfId="0" applyNumberFormat="1" applyFont="1" applyFill="1" applyBorder="1" applyAlignment="1" applyProtection="1">
      <alignment horizontal="right" vertical="center"/>
    </xf>
    <xf numFmtId="165" fontId="4" fillId="5" borderId="0" xfId="0" applyNumberFormat="1" applyFont="1" applyFill="1"/>
    <xf numFmtId="2" fontId="4" fillId="5" borderId="44" xfId="0"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indent="4"/>
    </xf>
    <xf numFmtId="3" fontId="4" fillId="0" borderId="0" xfId="0" applyNumberFormat="1" applyFont="1" applyFill="1" applyBorder="1" applyAlignment="1" applyProtection="1">
      <alignment horizontal="left" vertical="center" indent="3"/>
    </xf>
    <xf numFmtId="2" fontId="4" fillId="5" borderId="44" xfId="0" applyNumberFormat="1" applyFont="1" applyFill="1" applyBorder="1"/>
    <xf numFmtId="2" fontId="4" fillId="5" borderId="0" xfId="0" applyNumberFormat="1" applyFont="1" applyFill="1" applyBorder="1"/>
    <xf numFmtId="2" fontId="4" fillId="5" borderId="37" xfId="0" applyNumberFormat="1" applyFont="1" applyFill="1" applyBorder="1" applyAlignment="1" applyProtection="1">
      <alignment horizontal="right" vertical="center"/>
    </xf>
    <xf numFmtId="2" fontId="4" fillId="5" borderId="46" xfId="0" applyNumberFormat="1" applyFont="1" applyFill="1" applyBorder="1" applyAlignment="1" applyProtection="1">
      <alignment horizontal="right" vertical="center"/>
    </xf>
    <xf numFmtId="3" fontId="4" fillId="0" borderId="37" xfId="0" applyNumberFormat="1" applyFont="1" applyFill="1" applyBorder="1" applyAlignment="1" applyProtection="1">
      <alignment horizontal="left" vertical="center" indent="3"/>
    </xf>
    <xf numFmtId="0" fontId="3" fillId="5" borderId="0" xfId="0" applyFont="1" applyFill="1" applyBorder="1"/>
    <xf numFmtId="0" fontId="2" fillId="0" borderId="0" xfId="0" applyFont="1" applyFill="1"/>
    <xf numFmtId="0" fontId="69" fillId="69" borderId="43" xfId="0" applyFont="1" applyFill="1" applyBorder="1" applyAlignment="1">
      <alignment horizontal="left" vertical="top" wrapText="1"/>
    </xf>
    <xf numFmtId="0" fontId="69" fillId="69" borderId="23" xfId="0" applyFont="1" applyFill="1" applyBorder="1" applyAlignment="1">
      <alignment horizontal="left" vertical="top" wrapText="1"/>
    </xf>
    <xf numFmtId="0" fontId="69" fillId="69" borderId="39" xfId="0" applyFont="1" applyFill="1" applyBorder="1" applyAlignment="1">
      <alignment horizontal="left" vertical="top" wrapText="1"/>
    </xf>
    <xf numFmtId="0" fontId="69" fillId="69" borderId="33" xfId="0" applyFont="1" applyFill="1" applyBorder="1" applyAlignment="1">
      <alignment horizontal="left" vertical="top" wrapText="1"/>
    </xf>
    <xf numFmtId="0" fontId="69" fillId="69" borderId="0" xfId="0" applyFont="1" applyFill="1" applyBorder="1" applyAlignment="1">
      <alignment horizontal="left" vertical="top" wrapText="1"/>
    </xf>
    <xf numFmtId="0" fontId="69" fillId="69" borderId="34" xfId="0" applyFont="1" applyFill="1" applyBorder="1" applyAlignment="1">
      <alignment horizontal="left" vertical="top" wrapText="1"/>
    </xf>
    <xf numFmtId="0" fontId="69" fillId="69" borderId="3" xfId="0" applyFont="1" applyFill="1" applyBorder="1" applyAlignment="1">
      <alignment horizontal="left" vertical="top" wrapText="1"/>
    </xf>
    <xf numFmtId="0" fontId="69" fillId="69" borderId="35" xfId="0" applyFont="1" applyFill="1" applyBorder="1" applyAlignment="1">
      <alignment horizontal="left" vertical="top" wrapText="1"/>
    </xf>
    <xf numFmtId="0" fontId="69" fillId="69" borderId="40" xfId="0" applyFont="1" applyFill="1" applyBorder="1" applyAlignment="1">
      <alignment horizontal="left" vertical="top" wrapText="1"/>
    </xf>
    <xf numFmtId="0" fontId="1" fillId="5" borderId="0" xfId="0" applyFont="1" applyFill="1" applyBorder="1"/>
  </cellXfs>
  <cellStyles count="5377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393700</xdr:colOff>
          <xdr:row>2</xdr:row>
          <xdr:rowOff>127000</xdr:rowOff>
        </xdr:from>
        <xdr:to>
          <xdr:col>6</xdr:col>
          <xdr:colOff>3708400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19</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40</xdr:row>
      <xdr:rowOff>12699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165600" y="35014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86</xdr:row>
      <xdr:rowOff>88899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95</xdr:row>
      <xdr:rowOff>63500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37106" y="165989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120</xdr:row>
      <xdr:rowOff>152400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62</xdr:row>
      <xdr:rowOff>93405</xdr:rowOff>
    </xdr:to>
    <xdr:pic>
      <xdr:nvPicPr>
        <xdr:cNvPr id="7" name="Picture 6"/>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141</xdr:row>
      <xdr:rowOff>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149</xdr:row>
      <xdr:rowOff>25400</xdr:rowOff>
    </xdr:to>
    <xdr:pic>
      <xdr:nvPicPr>
        <xdr:cNvPr id="9" name="Picture 8"/>
        <xdr:cNvPicPr>
          <a:picLocks noChangeAspect="1"/>
        </xdr:cNvPicPr>
      </xdr:nvPicPr>
      <xdr:blipFill>
        <a:blip xmlns:r="http://schemas.openxmlformats.org/officeDocument/2006/relationships" r:embed="rId8"/>
        <a:stretch>
          <a:fillRect/>
        </a:stretch>
      </xdr:blipFill>
      <xdr:spPr>
        <a:xfrm>
          <a:off x="4318000" y="27533600"/>
          <a:ext cx="8890000" cy="838200"/>
        </a:xfrm>
        <a:prstGeom prst="rect">
          <a:avLst/>
        </a:prstGeom>
      </xdr:spPr>
    </xdr:pic>
    <xdr:clientData/>
  </xdr:twoCellAnchor>
  <xdr:twoCellAnchor editAs="oneCell">
    <xdr:from>
      <xdr:col>5</xdr:col>
      <xdr:colOff>177800</xdr:colOff>
      <xdr:row>149</xdr:row>
      <xdr:rowOff>76200</xdr:rowOff>
    </xdr:from>
    <xdr:to>
      <xdr:col>12</xdr:col>
      <xdr:colOff>76200</xdr:colOff>
      <xdr:row>167</xdr:row>
      <xdr:rowOff>63500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4577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191</xdr:row>
      <xdr:rowOff>101600</xdr:rowOff>
    </xdr:to>
    <xdr:pic>
      <xdr:nvPicPr>
        <xdr:cNvPr id="11" name="Picture 10"/>
        <xdr:cNvPicPr>
          <a:picLocks noChangeAspect="1"/>
        </xdr:cNvPicPr>
      </xdr:nvPicPr>
      <xdr:blipFill rotWithShape="1">
        <a:blip xmlns:r="http://schemas.openxmlformats.org/officeDocument/2006/relationships" r:embed="rId10"/>
        <a:srcRect b="17761"/>
        <a:stretch/>
      </xdr:blipFill>
      <xdr:spPr>
        <a:xfrm>
          <a:off x="4736084" y="319151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236</xdr:row>
      <xdr:rowOff>63500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4229100" y="367792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243</xdr:row>
      <xdr:rowOff>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C32" sqref="C32"/>
    </sheetView>
  </sheetViews>
  <sheetFormatPr baseColWidth="10" defaultRowHeight="15" x14ac:dyDescent="0"/>
  <cols>
    <col min="1" max="1" width="3.5" style="32" customWidth="1"/>
    <col min="2" max="2" width="11.625" style="23" customWidth="1"/>
    <col min="3" max="3" width="38.5" style="23" customWidth="1"/>
    <col min="4" max="4" width="9.75" style="23" customWidth="1"/>
    <col min="5" max="16384" width="10.625" style="23"/>
  </cols>
  <sheetData>
    <row r="1" spans="1:4" s="30" customFormat="1">
      <c r="A1" s="28"/>
      <c r="B1" s="29"/>
      <c r="C1" s="29"/>
    </row>
    <row r="2" spans="1:4" ht="20">
      <c r="A2" s="1"/>
      <c r="B2" s="31" t="s">
        <v>19</v>
      </c>
      <c r="C2" s="31"/>
    </row>
    <row r="3" spans="1:4">
      <c r="A3" s="1"/>
      <c r="B3" s="8"/>
      <c r="C3" s="8"/>
    </row>
    <row r="4" spans="1:4">
      <c r="A4" s="1"/>
      <c r="B4" s="2" t="s">
        <v>20</v>
      </c>
      <c r="C4" s="3" t="s">
        <v>95</v>
      </c>
    </row>
    <row r="5" spans="1:4">
      <c r="A5" s="1"/>
      <c r="B5" s="4" t="s">
        <v>96</v>
      </c>
      <c r="C5" s="5" t="s">
        <v>97</v>
      </c>
    </row>
    <row r="6" spans="1:4">
      <c r="A6" s="1"/>
      <c r="B6" s="6" t="s">
        <v>22</v>
      </c>
      <c r="C6" s="7" t="s">
        <v>23</v>
      </c>
    </row>
    <row r="7" spans="1:4">
      <c r="A7" s="1"/>
      <c r="B7" s="8"/>
      <c r="C7" s="8"/>
    </row>
    <row r="8" spans="1:4">
      <c r="A8" s="1"/>
      <c r="B8" s="8"/>
      <c r="C8" s="8"/>
    </row>
    <row r="9" spans="1:4">
      <c r="A9" s="1"/>
      <c r="B9" s="57" t="s">
        <v>98</v>
      </c>
      <c r="C9" s="58"/>
      <c r="D9" s="59"/>
    </row>
    <row r="10" spans="1:4">
      <c r="A10" s="1"/>
      <c r="B10" s="60"/>
      <c r="C10" s="61"/>
      <c r="D10" s="62"/>
    </row>
    <row r="11" spans="1:4">
      <c r="A11" s="1"/>
      <c r="B11" s="60" t="s">
        <v>99</v>
      </c>
      <c r="C11" s="63" t="s">
        <v>100</v>
      </c>
      <c r="D11" s="62"/>
    </row>
    <row r="12" spans="1:4" ht="16" thickBot="1">
      <c r="A12" s="1"/>
      <c r="B12" s="60"/>
      <c r="C12" s="14" t="s">
        <v>101</v>
      </c>
      <c r="D12" s="62"/>
    </row>
    <row r="13" spans="1:4" ht="16" thickBot="1">
      <c r="A13" s="1"/>
      <c r="B13" s="60"/>
      <c r="C13" s="64" t="s">
        <v>102</v>
      </c>
      <c r="D13" s="62"/>
    </row>
    <row r="14" spans="1:4">
      <c r="A14" s="1"/>
      <c r="B14" s="60"/>
      <c r="C14" s="61" t="s">
        <v>103</v>
      </c>
      <c r="D14" s="62"/>
    </row>
    <row r="15" spans="1:4">
      <c r="A15" s="1"/>
      <c r="B15" s="60"/>
      <c r="C15" s="61"/>
      <c r="D15" s="62"/>
    </row>
    <row r="16" spans="1:4">
      <c r="A16" s="1"/>
      <c r="B16" s="60" t="s">
        <v>104</v>
      </c>
      <c r="C16" s="65" t="s">
        <v>105</v>
      </c>
      <c r="D16" s="62"/>
    </row>
    <row r="17" spans="1:4">
      <c r="A17" s="1"/>
      <c r="B17" s="60"/>
      <c r="C17" s="66" t="s">
        <v>106</v>
      </c>
      <c r="D17" s="62"/>
    </row>
    <row r="18" spans="1:4">
      <c r="A18" s="1"/>
      <c r="B18" s="60"/>
      <c r="C18" s="67" t="s">
        <v>107</v>
      </c>
      <c r="D18" s="62"/>
    </row>
    <row r="19" spans="1:4">
      <c r="A19" s="1"/>
      <c r="B19" s="60"/>
      <c r="C19" s="68" t="s">
        <v>108</v>
      </c>
      <c r="D19" s="62"/>
    </row>
    <row r="20" spans="1:4">
      <c r="A20" s="1"/>
      <c r="B20" s="69"/>
      <c r="C20" s="70" t="s">
        <v>109</v>
      </c>
      <c r="D20" s="62"/>
    </row>
    <row r="21" spans="1:4">
      <c r="A21" s="1"/>
      <c r="B21" s="69"/>
      <c r="C21" s="71" t="s">
        <v>110</v>
      </c>
      <c r="D21" s="62"/>
    </row>
    <row r="22" spans="1:4">
      <c r="A22" s="1"/>
      <c r="B22" s="69"/>
      <c r="C22" s="72" t="s">
        <v>111</v>
      </c>
      <c r="D22" s="62"/>
    </row>
    <row r="23" spans="1:4">
      <c r="B23" s="69"/>
      <c r="C23" s="73" t="s">
        <v>112</v>
      </c>
      <c r="D23" s="62"/>
    </row>
    <row r="24" spans="1:4">
      <c r="B24" s="74"/>
      <c r="C24" s="75"/>
      <c r="D24" s="7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6" workbookViewId="0">
      <selection activeCell="L38" sqref="L38"/>
    </sheetView>
  </sheetViews>
  <sheetFormatPr baseColWidth="10" defaultRowHeight="15" x14ac:dyDescent="0"/>
  <cols>
    <col min="1" max="1" width="3.375" style="39" customWidth="1"/>
    <col min="2" max="2" width="3.75" style="39" customWidth="1"/>
    <col min="3" max="3" width="46.875" style="39" customWidth="1"/>
    <col min="4" max="4" width="12.375" style="39" customWidth="1"/>
    <col min="5" max="5" width="17.375" style="39" customWidth="1"/>
    <col min="6" max="6" width="4.625" style="39" customWidth="1"/>
    <col min="7" max="7" width="43.25" style="39" customWidth="1"/>
    <col min="8" max="8" width="5.125" style="39" customWidth="1"/>
    <col min="9" max="9" width="42.5" style="39" customWidth="1"/>
    <col min="10" max="10" width="5.375" style="39" customWidth="1"/>
    <col min="11" max="16384" width="10.625" style="39"/>
  </cols>
  <sheetData>
    <row r="1" spans="2:11">
      <c r="D1" s="40"/>
    </row>
    <row r="2" spans="2:11">
      <c r="B2" s="143" t="s">
        <v>117</v>
      </c>
      <c r="C2" s="144"/>
      <c r="D2" s="144"/>
      <c r="E2" s="145"/>
      <c r="F2" s="40"/>
      <c r="G2" s="40"/>
    </row>
    <row r="3" spans="2:11">
      <c r="B3" s="146"/>
      <c r="C3" s="147"/>
      <c r="D3" s="147"/>
      <c r="E3" s="148"/>
      <c r="F3" s="40"/>
      <c r="G3" s="40"/>
    </row>
    <row r="4" spans="2:11">
      <c r="B4" s="146"/>
      <c r="C4" s="147"/>
      <c r="D4" s="147"/>
      <c r="E4" s="148"/>
      <c r="F4" s="40"/>
      <c r="G4" s="40"/>
    </row>
    <row r="5" spans="2:11">
      <c r="B5" s="149"/>
      <c r="C5" s="150"/>
      <c r="D5" s="150"/>
      <c r="E5" s="151"/>
    </row>
    <row r="6" spans="2:11" ht="16" thickBot="1">
      <c r="B6" s="82"/>
      <c r="C6" s="82"/>
      <c r="D6" s="82"/>
      <c r="E6" s="82"/>
    </row>
    <row r="7" spans="2:11">
      <c r="B7" s="41"/>
      <c r="C7" s="21"/>
      <c r="D7" s="21"/>
      <c r="E7" s="21"/>
      <c r="F7" s="21"/>
      <c r="G7" s="21"/>
      <c r="H7" s="21"/>
      <c r="I7" s="21"/>
      <c r="J7" s="42"/>
    </row>
    <row r="8" spans="2:11" s="27" customFormat="1">
      <c r="B8" s="25"/>
      <c r="C8" s="17" t="s">
        <v>38</v>
      </c>
      <c r="D8" s="18" t="s">
        <v>16</v>
      </c>
      <c r="E8" s="16" t="s">
        <v>6</v>
      </c>
      <c r="F8" s="17"/>
      <c r="G8" s="17" t="s">
        <v>15</v>
      </c>
      <c r="H8" s="17"/>
      <c r="I8" s="17" t="s">
        <v>0</v>
      </c>
      <c r="J8" s="33"/>
    </row>
    <row r="9" spans="2:11" s="27" customFormat="1">
      <c r="B9" s="26"/>
      <c r="C9" s="14"/>
      <c r="D9" s="35"/>
      <c r="E9" s="14"/>
      <c r="F9" s="14"/>
      <c r="G9" s="14"/>
      <c r="H9" s="14"/>
      <c r="I9" s="14"/>
      <c r="J9" s="15"/>
    </row>
    <row r="10" spans="2:11" s="27" customFormat="1" ht="16" thickBot="1">
      <c r="B10" s="26"/>
      <c r="C10" s="14" t="s">
        <v>120</v>
      </c>
      <c r="D10" s="35"/>
      <c r="E10" s="14"/>
      <c r="F10" s="14"/>
      <c r="G10" s="14"/>
      <c r="H10" s="14"/>
      <c r="I10" s="14"/>
      <c r="J10" s="15"/>
    </row>
    <row r="11" spans="2:11" s="27" customFormat="1" ht="16" thickBot="1">
      <c r="B11" s="26"/>
      <c r="C11" s="43" t="s">
        <v>39</v>
      </c>
      <c r="D11" s="22" t="s">
        <v>4</v>
      </c>
      <c r="E11" s="38">
        <v>0.97</v>
      </c>
      <c r="F11" s="43"/>
      <c r="G11" s="43"/>
      <c r="H11" s="34"/>
      <c r="I11" s="38" t="s">
        <v>71</v>
      </c>
      <c r="J11" s="15"/>
    </row>
    <row r="12" spans="2:11" ht="16" thickBot="1">
      <c r="B12" s="44"/>
      <c r="C12" s="43" t="s">
        <v>41</v>
      </c>
      <c r="D12" s="24" t="s">
        <v>4</v>
      </c>
      <c r="E12" s="38">
        <v>0.95</v>
      </c>
      <c r="F12" s="43"/>
      <c r="G12" s="43"/>
      <c r="H12" s="43"/>
      <c r="I12" s="38" t="s">
        <v>71</v>
      </c>
      <c r="J12" s="86"/>
      <c r="K12" s="40"/>
    </row>
    <row r="13" spans="2:11" ht="16" thickBot="1">
      <c r="B13" s="44"/>
      <c r="C13" s="43" t="s">
        <v>42</v>
      </c>
      <c r="D13" s="24" t="s">
        <v>4</v>
      </c>
      <c r="E13" s="50">
        <v>0.216</v>
      </c>
      <c r="F13" s="43"/>
      <c r="G13" s="43"/>
      <c r="H13" s="43"/>
      <c r="I13" s="38" t="s">
        <v>71</v>
      </c>
      <c r="J13" s="86"/>
      <c r="K13" s="40"/>
    </row>
    <row r="14" spans="2:11" ht="16" thickBot="1">
      <c r="B14" s="44"/>
      <c r="C14" s="43" t="s">
        <v>44</v>
      </c>
      <c r="D14" s="24" t="s">
        <v>4</v>
      </c>
      <c r="E14" s="38">
        <v>0.05</v>
      </c>
      <c r="F14" s="43"/>
      <c r="G14" s="43"/>
      <c r="H14" s="43"/>
      <c r="I14" s="38" t="s">
        <v>71</v>
      </c>
      <c r="J14" s="86"/>
      <c r="K14" s="40"/>
    </row>
    <row r="15" spans="2:11" ht="16" thickBot="1">
      <c r="B15" s="44"/>
      <c r="C15" s="43" t="s">
        <v>11</v>
      </c>
      <c r="D15" s="24" t="s">
        <v>4</v>
      </c>
      <c r="E15" s="45">
        <v>0</v>
      </c>
      <c r="F15" s="43"/>
      <c r="G15" s="43"/>
      <c r="H15" s="43"/>
      <c r="I15" s="38" t="s">
        <v>71</v>
      </c>
      <c r="J15" s="86"/>
      <c r="K15" s="40"/>
    </row>
    <row r="16" spans="2:11" ht="16" thickBot="1">
      <c r="B16" s="44"/>
      <c r="C16" s="43" t="s">
        <v>47</v>
      </c>
      <c r="D16" s="24" t="s">
        <v>4</v>
      </c>
      <c r="E16" s="38">
        <v>0.1</v>
      </c>
      <c r="F16" s="43"/>
      <c r="G16" s="43"/>
      <c r="H16" s="43"/>
      <c r="I16" s="38" t="s">
        <v>71</v>
      </c>
      <c r="J16" s="86"/>
      <c r="K16" s="40"/>
    </row>
    <row r="17" spans="2:11" ht="16" thickBot="1">
      <c r="B17" s="44"/>
      <c r="C17" s="43" t="s">
        <v>48</v>
      </c>
      <c r="D17" s="24" t="s">
        <v>4</v>
      </c>
      <c r="E17" s="38">
        <v>0.7</v>
      </c>
      <c r="F17" s="43"/>
      <c r="G17" s="43"/>
      <c r="H17" s="43"/>
      <c r="I17" s="38" t="s">
        <v>71</v>
      </c>
      <c r="J17" s="86"/>
      <c r="K17" s="40"/>
    </row>
    <row r="18" spans="2:11" ht="16" thickBot="1">
      <c r="B18" s="44"/>
      <c r="C18" s="43" t="s">
        <v>49</v>
      </c>
      <c r="D18" s="24" t="s">
        <v>118</v>
      </c>
      <c r="E18" s="45">
        <f>'Research data'!H6</f>
        <v>3</v>
      </c>
      <c r="F18" s="43"/>
      <c r="G18" s="43" t="s">
        <v>32</v>
      </c>
      <c r="H18" s="43"/>
      <c r="I18" s="38" t="s">
        <v>71</v>
      </c>
      <c r="J18" s="86"/>
    </row>
    <row r="19" spans="2:11" ht="16" thickBot="1">
      <c r="B19" s="44"/>
      <c r="C19" s="43" t="s">
        <v>50</v>
      </c>
      <c r="D19" s="24" t="s">
        <v>118</v>
      </c>
      <c r="E19" s="45">
        <v>0</v>
      </c>
      <c r="F19" s="43"/>
      <c r="G19" s="43" t="s">
        <v>72</v>
      </c>
      <c r="H19" s="43"/>
      <c r="I19" s="38" t="s">
        <v>71</v>
      </c>
      <c r="J19" s="86"/>
    </row>
    <row r="20" spans="2:11" ht="16" thickBot="1">
      <c r="B20" s="44"/>
      <c r="C20" s="43" t="s">
        <v>51</v>
      </c>
      <c r="D20" s="24" t="s">
        <v>2</v>
      </c>
      <c r="E20" s="45">
        <v>-0.5</v>
      </c>
      <c r="F20" s="43"/>
      <c r="G20" s="56" t="s">
        <v>91</v>
      </c>
      <c r="H20" s="43"/>
      <c r="I20" s="38" t="s">
        <v>71</v>
      </c>
      <c r="J20" s="86"/>
    </row>
    <row r="21" spans="2:11" ht="16" thickBot="1">
      <c r="B21" s="44"/>
      <c r="C21" s="43" t="s">
        <v>67</v>
      </c>
      <c r="D21" s="24" t="s">
        <v>2</v>
      </c>
      <c r="E21" s="45">
        <v>-0.5</v>
      </c>
      <c r="F21" s="43"/>
      <c r="G21" s="56" t="s">
        <v>92</v>
      </c>
      <c r="H21" s="43"/>
      <c r="I21" s="38" t="s">
        <v>71</v>
      </c>
      <c r="J21" s="86"/>
    </row>
    <row r="22" spans="2:11" ht="16" thickBot="1">
      <c r="B22" s="44"/>
      <c r="C22" s="43" t="s">
        <v>52</v>
      </c>
      <c r="D22" s="24" t="s">
        <v>2</v>
      </c>
      <c r="E22" s="45">
        <v>-0.5</v>
      </c>
      <c r="F22" s="43"/>
      <c r="G22" s="56" t="s">
        <v>93</v>
      </c>
      <c r="H22" s="43"/>
      <c r="I22" s="38" t="s">
        <v>71</v>
      </c>
      <c r="J22" s="86"/>
    </row>
    <row r="23" spans="2:11" ht="16" thickBot="1">
      <c r="B23" s="44"/>
      <c r="C23" s="43" t="s">
        <v>53</v>
      </c>
      <c r="D23" s="24" t="s">
        <v>2</v>
      </c>
      <c r="E23" s="45">
        <v>-0.5</v>
      </c>
      <c r="F23" s="43"/>
      <c r="G23" s="56" t="s">
        <v>94</v>
      </c>
      <c r="H23" s="43"/>
      <c r="I23" s="38" t="s">
        <v>71</v>
      </c>
      <c r="J23" s="86"/>
    </row>
    <row r="24" spans="2:11" ht="16" thickBot="1">
      <c r="B24" s="44"/>
      <c r="C24" s="43" t="s">
        <v>54</v>
      </c>
      <c r="D24" s="24" t="s">
        <v>2</v>
      </c>
      <c r="E24" s="51">
        <v>68.728522336769799</v>
      </c>
      <c r="F24" s="43"/>
      <c r="G24" s="37" t="s">
        <v>74</v>
      </c>
      <c r="H24" s="43"/>
      <c r="I24" s="38" t="s">
        <v>71</v>
      </c>
      <c r="J24" s="86"/>
    </row>
    <row r="25" spans="2:11">
      <c r="B25" s="44"/>
      <c r="C25" s="40"/>
      <c r="D25" s="83"/>
      <c r="E25" s="84"/>
      <c r="F25" s="40"/>
      <c r="G25" s="40"/>
      <c r="H25" s="40"/>
      <c r="I25" s="40"/>
      <c r="J25" s="86"/>
    </row>
    <row r="26" spans="2:11" ht="16" thickBot="1">
      <c r="B26" s="44"/>
      <c r="C26" s="14" t="s">
        <v>119</v>
      </c>
      <c r="D26" s="83"/>
      <c r="E26" s="84"/>
      <c r="F26" s="40"/>
      <c r="G26" s="40"/>
      <c r="H26" s="40"/>
      <c r="I26" s="40"/>
      <c r="J26" s="86"/>
    </row>
    <row r="27" spans="2:11" ht="16" thickBot="1">
      <c r="B27" s="44"/>
      <c r="C27" s="43" t="s">
        <v>55</v>
      </c>
      <c r="D27" s="24" t="s">
        <v>40</v>
      </c>
      <c r="E27" s="45">
        <f>'Research data'!H15</f>
        <v>3314700</v>
      </c>
      <c r="F27" s="43"/>
      <c r="G27" s="43" t="s">
        <v>9</v>
      </c>
      <c r="H27" s="43"/>
      <c r="I27" s="55" t="s">
        <v>26</v>
      </c>
      <c r="J27" s="86"/>
    </row>
    <row r="28" spans="2:11" ht="16" thickBot="1">
      <c r="B28" s="44"/>
      <c r="C28" s="43" t="s">
        <v>56</v>
      </c>
      <c r="D28" s="24" t="s">
        <v>40</v>
      </c>
      <c r="E28" s="45">
        <v>0</v>
      </c>
      <c r="F28" s="43"/>
      <c r="G28" s="43" t="s">
        <v>73</v>
      </c>
      <c r="H28" s="43"/>
      <c r="I28" s="38" t="s">
        <v>71</v>
      </c>
      <c r="J28" s="86"/>
    </row>
    <row r="29" spans="2:11" ht="16" thickBot="1">
      <c r="B29" s="44"/>
      <c r="C29" s="43" t="s">
        <v>13</v>
      </c>
      <c r="D29" s="24" t="s">
        <v>40</v>
      </c>
      <c r="E29" s="45">
        <f>'Research data'!H18</f>
        <v>495300</v>
      </c>
      <c r="F29" s="43"/>
      <c r="G29" s="43" t="s">
        <v>28</v>
      </c>
      <c r="H29" s="43"/>
      <c r="I29" s="87" t="s">
        <v>121</v>
      </c>
      <c r="J29" s="86"/>
    </row>
    <row r="30" spans="2:11" ht="16" thickBot="1">
      <c r="B30" s="44"/>
      <c r="C30" s="43" t="s">
        <v>57</v>
      </c>
      <c r="D30" s="24" t="s">
        <v>33</v>
      </c>
      <c r="E30" s="45">
        <v>0</v>
      </c>
      <c r="F30" s="43"/>
      <c r="G30" s="43" t="s">
        <v>31</v>
      </c>
      <c r="H30" s="43"/>
      <c r="I30" s="38" t="s">
        <v>71</v>
      </c>
      <c r="J30" s="86"/>
    </row>
    <row r="31" spans="2:11" ht="16" thickBot="1">
      <c r="B31" s="44"/>
      <c r="C31" s="43" t="s">
        <v>58</v>
      </c>
      <c r="D31" s="24" t="s">
        <v>69</v>
      </c>
      <c r="E31" s="81">
        <f>'Research data'!H20</f>
        <v>51936</v>
      </c>
      <c r="F31" s="43"/>
      <c r="G31" s="43" t="s">
        <v>75</v>
      </c>
      <c r="H31" s="43"/>
      <c r="I31" s="55" t="s">
        <v>26</v>
      </c>
      <c r="J31" s="86"/>
    </row>
    <row r="32" spans="2:11" ht="16" thickBot="1">
      <c r="B32" s="44"/>
      <c r="C32" s="43" t="s">
        <v>59</v>
      </c>
      <c r="D32" s="24" t="s">
        <v>70</v>
      </c>
      <c r="E32" s="45">
        <v>0</v>
      </c>
      <c r="F32" s="43"/>
      <c r="G32" s="43" t="s">
        <v>76</v>
      </c>
      <c r="H32" s="43"/>
      <c r="I32" s="38" t="s">
        <v>71</v>
      </c>
      <c r="J32" s="86"/>
    </row>
    <row r="33" spans="2:10" ht="16" thickBot="1">
      <c r="B33" s="44"/>
      <c r="C33" s="43" t="s">
        <v>60</v>
      </c>
      <c r="D33" s="24" t="s">
        <v>70</v>
      </c>
      <c r="E33" s="45">
        <v>0</v>
      </c>
      <c r="F33" s="43"/>
      <c r="G33" s="43" t="s">
        <v>77</v>
      </c>
      <c r="H33" s="43"/>
      <c r="I33" s="38" t="s">
        <v>71</v>
      </c>
      <c r="J33" s="86"/>
    </row>
    <row r="34" spans="2:10" ht="16" thickBot="1">
      <c r="B34" s="44"/>
      <c r="C34" s="43" t="s">
        <v>63</v>
      </c>
      <c r="D34" s="24" t="s">
        <v>2</v>
      </c>
      <c r="E34" s="45">
        <v>0.1</v>
      </c>
      <c r="F34" s="43"/>
      <c r="G34" s="43" t="s">
        <v>27</v>
      </c>
      <c r="H34" s="43"/>
      <c r="I34" s="38" t="s">
        <v>71</v>
      </c>
      <c r="J34" s="86"/>
    </row>
    <row r="35" spans="2:10" ht="16" thickBot="1">
      <c r="B35" s="44"/>
      <c r="C35" s="43" t="s">
        <v>46</v>
      </c>
      <c r="D35" s="24" t="s">
        <v>12</v>
      </c>
      <c r="E35" s="45">
        <v>1</v>
      </c>
      <c r="F35" s="43"/>
      <c r="G35" s="43"/>
      <c r="H35" s="43"/>
      <c r="I35" s="38" t="s">
        <v>71</v>
      </c>
      <c r="J35" s="86"/>
    </row>
    <row r="36" spans="2:10">
      <c r="B36" s="44"/>
      <c r="C36" s="40"/>
      <c r="D36" s="83"/>
      <c r="E36" s="85"/>
      <c r="F36" s="40"/>
      <c r="G36" s="40"/>
      <c r="H36" s="40"/>
      <c r="I36" s="40"/>
      <c r="J36" s="86"/>
    </row>
    <row r="37" spans="2:10" ht="16" thickBot="1">
      <c r="B37" s="44"/>
      <c r="C37" s="14" t="s">
        <v>7</v>
      </c>
      <c r="D37" s="83"/>
      <c r="E37" s="85"/>
      <c r="F37" s="40"/>
      <c r="G37" s="40"/>
      <c r="H37" s="40"/>
      <c r="I37" s="40"/>
      <c r="J37" s="86"/>
    </row>
    <row r="38" spans="2:10" ht="16" thickBot="1">
      <c r="B38" s="44"/>
      <c r="C38" s="43" t="s">
        <v>61</v>
      </c>
      <c r="D38" s="24" t="s">
        <v>1</v>
      </c>
      <c r="E38" s="45">
        <f>'Research data'!H9</f>
        <v>1</v>
      </c>
      <c r="F38" s="43"/>
      <c r="G38" s="43" t="s">
        <v>30</v>
      </c>
      <c r="H38" s="43"/>
      <c r="I38" s="88" t="s">
        <v>127</v>
      </c>
      <c r="J38" s="86"/>
    </row>
    <row r="39" spans="2:10" ht="16" thickBot="1">
      <c r="B39" s="44"/>
      <c r="C39" s="43" t="s">
        <v>62</v>
      </c>
      <c r="D39" s="24" t="s">
        <v>1</v>
      </c>
      <c r="E39" s="45">
        <f>'Research data'!H10</f>
        <v>20</v>
      </c>
      <c r="F39" s="43"/>
      <c r="G39" s="43" t="s">
        <v>29</v>
      </c>
      <c r="H39" s="43"/>
      <c r="I39" s="87" t="s">
        <v>122</v>
      </c>
      <c r="J39" s="86"/>
    </row>
    <row r="40" spans="2:10" ht="16" thickBot="1">
      <c r="B40" s="44"/>
      <c r="C40" s="43" t="s">
        <v>45</v>
      </c>
      <c r="D40" s="24" t="s">
        <v>3</v>
      </c>
      <c r="E40" s="46">
        <f>'Research data'!H11</f>
        <v>0.2</v>
      </c>
      <c r="F40" s="43"/>
      <c r="G40" s="43" t="s">
        <v>17</v>
      </c>
      <c r="H40" s="43"/>
      <c r="I40" s="54" t="s">
        <v>188</v>
      </c>
      <c r="J40" s="86"/>
    </row>
    <row r="41" spans="2:10" ht="16" thickBot="1">
      <c r="B41" s="44"/>
      <c r="C41" s="43" t="s">
        <v>43</v>
      </c>
      <c r="D41" s="24" t="s">
        <v>4</v>
      </c>
      <c r="E41" s="45">
        <v>0</v>
      </c>
      <c r="F41" s="43"/>
      <c r="G41" s="43"/>
      <c r="H41" s="43"/>
      <c r="I41" s="38" t="s">
        <v>71</v>
      </c>
      <c r="J41" s="86"/>
    </row>
    <row r="42" spans="2:10" ht="16" thickBot="1">
      <c r="B42" s="44"/>
      <c r="C42" s="43" t="s">
        <v>64</v>
      </c>
      <c r="D42" s="24" t="s">
        <v>4</v>
      </c>
      <c r="E42" s="52">
        <v>3439.090909</v>
      </c>
      <c r="F42" s="43"/>
      <c r="G42" s="43"/>
      <c r="H42" s="43"/>
      <c r="I42" s="38" t="s">
        <v>71</v>
      </c>
      <c r="J42" s="86"/>
    </row>
    <row r="43" spans="2:10" ht="16" thickBot="1">
      <c r="B43" s="44"/>
      <c r="C43" s="43" t="s">
        <v>14</v>
      </c>
      <c r="D43" s="24" t="s">
        <v>4</v>
      </c>
      <c r="E43" s="45">
        <v>0</v>
      </c>
      <c r="F43" s="43"/>
      <c r="G43" s="43"/>
      <c r="H43" s="43"/>
      <c r="I43" s="38" t="s">
        <v>71</v>
      </c>
      <c r="J43" s="86"/>
    </row>
    <row r="44" spans="2:10" ht="16" thickBot="1">
      <c r="B44" s="44"/>
      <c r="C44" s="43" t="s">
        <v>65</v>
      </c>
      <c r="D44" s="24" t="s">
        <v>4</v>
      </c>
      <c r="E44" s="38">
        <v>4120.2</v>
      </c>
      <c r="F44" s="43"/>
      <c r="G44" s="43"/>
      <c r="H44" s="43"/>
      <c r="I44" s="38" t="s">
        <v>71</v>
      </c>
      <c r="J44" s="86"/>
    </row>
    <row r="45" spans="2:10" ht="16" thickBot="1">
      <c r="B45" s="44"/>
      <c r="C45" s="43" t="s">
        <v>68</v>
      </c>
      <c r="D45" s="24" t="s">
        <v>4</v>
      </c>
      <c r="E45" s="45">
        <v>750</v>
      </c>
      <c r="F45" s="43"/>
      <c r="G45" s="43"/>
      <c r="H45" s="43"/>
      <c r="I45" s="38" t="s">
        <v>71</v>
      </c>
      <c r="J45" s="86"/>
    </row>
    <row r="46" spans="2:10" ht="16" thickBot="1">
      <c r="B46" s="44"/>
      <c r="C46" s="43" t="s">
        <v>66</v>
      </c>
      <c r="D46" s="24" t="s">
        <v>4</v>
      </c>
      <c r="E46" s="45">
        <v>1740</v>
      </c>
      <c r="F46" s="43"/>
      <c r="G46" s="43"/>
      <c r="H46" s="43"/>
      <c r="I46" s="38" t="s">
        <v>71</v>
      </c>
      <c r="J46" s="86"/>
    </row>
    <row r="47" spans="2:10" ht="15" customHeight="1" thickBot="1">
      <c r="B47" s="47"/>
      <c r="C47" s="48"/>
      <c r="D47" s="48"/>
      <c r="E47" s="48"/>
      <c r="F47" s="48"/>
      <c r="G47" s="48"/>
      <c r="H47" s="48"/>
      <c r="I47" s="48"/>
      <c r="J47" s="4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393700</xdr:colOff>
                    <xdr:row>2</xdr:row>
                    <xdr:rowOff>127000</xdr:rowOff>
                  </from>
                  <to>
                    <xdr:col>6</xdr:col>
                    <xdr:colOff>3708400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Y29"/>
  <sheetViews>
    <sheetView topLeftCell="G1" workbookViewId="0">
      <selection activeCell="V26" sqref="V26"/>
    </sheetView>
  </sheetViews>
  <sheetFormatPr baseColWidth="10" defaultRowHeight="15" x14ac:dyDescent="0"/>
  <cols>
    <col min="1" max="1" width="3.25" style="89" customWidth="1"/>
    <col min="2" max="2" width="2.5" style="89" customWidth="1"/>
    <col min="3" max="3" width="35.875" style="89" customWidth="1"/>
    <col min="4" max="4" width="16.625" style="89" hidden="1" customWidth="1"/>
    <col min="5" max="5" width="13.875" style="89" hidden="1" customWidth="1"/>
    <col min="6" max="6" width="11.5" style="89" customWidth="1"/>
    <col min="7" max="7" width="3" style="89" customWidth="1"/>
    <col min="8" max="8" width="9.625" style="89" customWidth="1"/>
    <col min="9" max="9" width="2.625" style="89" customWidth="1"/>
    <col min="10" max="10" width="8.875" style="89" customWidth="1"/>
    <col min="11" max="11" width="1.375" style="89" customWidth="1"/>
    <col min="12" max="12" width="7.25" style="89" customWidth="1"/>
    <col min="13" max="13" width="2.375" style="89" customWidth="1"/>
    <col min="14" max="14" width="7.125" style="89" customWidth="1"/>
    <col min="15" max="15" width="2.125" style="89" customWidth="1"/>
    <col min="16" max="16" width="8.75" style="89" customWidth="1"/>
    <col min="17" max="17" width="2.125" style="89" customWidth="1"/>
    <col min="18" max="18" width="9.25" style="89" customWidth="1"/>
    <col min="19" max="19" width="2.875" style="89" customWidth="1"/>
    <col min="20" max="20" width="9.375" style="89" customWidth="1"/>
    <col min="21" max="21" width="2.5" style="89" customWidth="1"/>
    <col min="22" max="22" width="9.375" style="89" customWidth="1"/>
    <col min="23" max="23" width="1.875" style="89" customWidth="1"/>
    <col min="24" max="24" width="55.5" style="89" customWidth="1"/>
    <col min="25" max="25" width="3.875" style="89" customWidth="1"/>
    <col min="26" max="16384" width="10.625" style="89"/>
  </cols>
  <sheetData>
    <row r="1" spans="2:25" ht="16" thickBot="1"/>
    <row r="2" spans="2:25">
      <c r="B2" s="90"/>
      <c r="C2" s="91"/>
      <c r="D2" s="91"/>
      <c r="E2" s="91"/>
      <c r="F2" s="91"/>
      <c r="G2" s="91"/>
      <c r="H2" s="91"/>
      <c r="I2" s="91"/>
      <c r="J2" s="91"/>
      <c r="K2" s="91"/>
      <c r="L2" s="91"/>
      <c r="M2" s="91"/>
      <c r="N2" s="91"/>
      <c r="O2" s="91"/>
      <c r="P2" s="91"/>
      <c r="Q2" s="91"/>
      <c r="R2" s="91"/>
      <c r="S2" s="91"/>
      <c r="T2" s="91"/>
      <c r="U2" s="91"/>
      <c r="V2" s="91"/>
      <c r="W2" s="91"/>
      <c r="X2" s="91"/>
      <c r="Y2" s="92"/>
    </row>
    <row r="3" spans="2:25" s="27" customFormat="1">
      <c r="B3" s="26"/>
      <c r="C3" s="77" t="s">
        <v>174</v>
      </c>
      <c r="D3" s="9"/>
      <c r="E3" s="9"/>
      <c r="F3" s="77" t="s">
        <v>16</v>
      </c>
      <c r="G3" s="77"/>
      <c r="H3" s="77" t="s">
        <v>109</v>
      </c>
      <c r="I3" s="77"/>
      <c r="J3" s="9" t="s">
        <v>188</v>
      </c>
      <c r="K3" s="9"/>
      <c r="L3" s="9" t="s">
        <v>80</v>
      </c>
      <c r="M3" s="9"/>
      <c r="N3" s="9" t="s">
        <v>123</v>
      </c>
      <c r="O3" s="9"/>
      <c r="P3" s="77" t="s">
        <v>83</v>
      </c>
      <c r="Q3" s="77"/>
      <c r="R3" s="77" t="s">
        <v>83</v>
      </c>
      <c r="S3" s="77"/>
      <c r="T3" s="77" t="s">
        <v>83</v>
      </c>
      <c r="U3" s="77"/>
      <c r="V3" s="77" t="s">
        <v>26</v>
      </c>
      <c r="W3" s="77"/>
      <c r="X3" s="77" t="s">
        <v>128</v>
      </c>
      <c r="Y3" s="15"/>
    </row>
    <row r="4" spans="2:25">
      <c r="B4" s="94"/>
      <c r="C4" s="112"/>
      <c r="D4" s="112"/>
      <c r="E4" s="112"/>
      <c r="F4" s="112"/>
      <c r="G4" s="112"/>
      <c r="H4" s="113"/>
      <c r="I4" s="113"/>
      <c r="J4" s="80"/>
      <c r="K4" s="114"/>
      <c r="L4" s="80"/>
      <c r="M4" s="114"/>
      <c r="N4" s="80"/>
      <c r="O4" s="80"/>
      <c r="P4" s="78" t="s">
        <v>25</v>
      </c>
      <c r="Q4" s="78"/>
      <c r="R4" s="78" t="s">
        <v>116</v>
      </c>
      <c r="S4" s="78"/>
      <c r="T4" s="79" t="s">
        <v>10</v>
      </c>
      <c r="U4" s="79"/>
      <c r="V4" s="79" t="s">
        <v>25</v>
      </c>
      <c r="W4" s="9"/>
      <c r="X4" s="9"/>
      <c r="Y4" s="96"/>
    </row>
    <row r="5" spans="2:25" ht="16" thickBot="1">
      <c r="B5" s="94"/>
      <c r="C5" s="36" t="s">
        <v>120</v>
      </c>
      <c r="D5" s="36"/>
      <c r="E5" s="36"/>
      <c r="F5" s="36"/>
      <c r="G5" s="36"/>
      <c r="H5" s="10"/>
      <c r="I5" s="10"/>
      <c r="J5" s="10"/>
      <c r="K5" s="10"/>
      <c r="L5" s="10"/>
      <c r="M5" s="10"/>
      <c r="N5" s="10"/>
      <c r="O5" s="10"/>
      <c r="P5" s="10"/>
      <c r="Q5" s="10"/>
      <c r="R5" s="10"/>
      <c r="S5" s="10"/>
      <c r="T5" s="14"/>
      <c r="U5" s="14"/>
      <c r="V5" s="14"/>
      <c r="W5" s="14"/>
      <c r="X5" s="115"/>
      <c r="Y5" s="96"/>
    </row>
    <row r="6" spans="2:25" ht="16" thickBot="1">
      <c r="B6" s="94"/>
      <c r="C6" s="116" t="s">
        <v>34</v>
      </c>
      <c r="D6" s="116"/>
      <c r="E6" s="116"/>
      <c r="F6" s="117" t="s">
        <v>118</v>
      </c>
      <c r="G6" s="118"/>
      <c r="H6" s="119">
        <v>3</v>
      </c>
      <c r="I6" s="118"/>
      <c r="J6" s="118"/>
      <c r="K6" s="118"/>
      <c r="L6" s="118"/>
      <c r="M6" s="118"/>
      <c r="T6" s="95"/>
      <c r="X6" s="120"/>
      <c r="Y6" s="96"/>
    </row>
    <row r="7" spans="2:25" ht="18" customHeight="1">
      <c r="B7" s="94"/>
      <c r="C7" s="121"/>
      <c r="D7" s="121"/>
      <c r="E7" s="121"/>
      <c r="F7" s="95"/>
      <c r="G7" s="95"/>
      <c r="H7" s="122"/>
      <c r="I7" s="122"/>
      <c r="J7" s="122"/>
      <c r="K7" s="122"/>
      <c r="L7" s="122"/>
      <c r="M7" s="122"/>
      <c r="N7" s="123"/>
      <c r="T7" s="95"/>
      <c r="X7" s="120"/>
      <c r="Y7" s="96"/>
    </row>
    <row r="8" spans="2:25" ht="18" customHeight="1" thickBot="1">
      <c r="B8" s="94"/>
      <c r="C8" s="36" t="s">
        <v>7</v>
      </c>
      <c r="D8" s="36"/>
      <c r="E8" s="36"/>
      <c r="F8" s="36"/>
      <c r="G8" s="36"/>
      <c r="H8" s="11"/>
      <c r="I8" s="11"/>
      <c r="J8" s="11"/>
      <c r="K8" s="11"/>
      <c r="L8" s="11"/>
      <c r="M8" s="11"/>
      <c r="P8" s="95"/>
      <c r="Q8" s="95"/>
      <c r="R8" s="95"/>
      <c r="X8" s="120"/>
      <c r="Y8" s="96"/>
    </row>
    <row r="9" spans="2:25" ht="18" customHeight="1" thickBot="1">
      <c r="B9" s="94"/>
      <c r="C9" s="124" t="s">
        <v>124</v>
      </c>
      <c r="D9" s="112"/>
      <c r="E9" s="112"/>
      <c r="F9" s="112" t="s">
        <v>1</v>
      </c>
      <c r="G9" s="112"/>
      <c r="H9" s="125">
        <f>ROUND(1,0)</f>
        <v>1</v>
      </c>
      <c r="I9" s="126"/>
      <c r="J9" s="126"/>
      <c r="K9" s="126"/>
      <c r="L9" s="126"/>
      <c r="M9" s="126"/>
      <c r="N9" s="127">
        <f>Notes!D107/12</f>
        <v>1</v>
      </c>
      <c r="P9" s="95"/>
      <c r="Q9" s="95"/>
      <c r="R9" s="95"/>
      <c r="V9" s="127">
        <f>Notes!D49/12</f>
        <v>1</v>
      </c>
      <c r="X9" s="120"/>
      <c r="Y9" s="96"/>
    </row>
    <row r="10" spans="2:25" ht="16" thickBot="1">
      <c r="B10" s="94"/>
      <c r="C10" s="124" t="s">
        <v>5</v>
      </c>
      <c r="D10" s="124"/>
      <c r="E10" s="124"/>
      <c r="F10" s="117" t="s">
        <v>1</v>
      </c>
      <c r="G10" s="118"/>
      <c r="H10" s="125">
        <f>ROUND(20,0)</f>
        <v>20</v>
      </c>
      <c r="I10" s="122"/>
      <c r="J10" s="122"/>
      <c r="K10" s="122"/>
      <c r="L10" s="125">
        <f>Notes!D146</f>
        <v>20</v>
      </c>
      <c r="M10" s="122"/>
      <c r="N10" s="125">
        <f>Notes!D91</f>
        <v>20</v>
      </c>
      <c r="P10" s="126"/>
      <c r="Q10" s="95"/>
      <c r="R10" s="126"/>
      <c r="X10" s="120" t="s">
        <v>175</v>
      </c>
      <c r="Y10" s="96"/>
    </row>
    <row r="11" spans="2:25" ht="16" thickBot="1">
      <c r="B11" s="94"/>
      <c r="C11" s="128" t="s">
        <v>89</v>
      </c>
      <c r="D11" s="128"/>
      <c r="E11" s="128"/>
      <c r="F11" s="117" t="s">
        <v>3</v>
      </c>
      <c r="G11" s="118"/>
      <c r="H11" s="129">
        <f>ROUND(J11,1)</f>
        <v>0.2</v>
      </c>
      <c r="I11" s="122"/>
      <c r="J11" s="130">
        <f>(Notes!E157*Notes!E190)*(Notes!E157*Notes!E190)*0.000001</f>
        <v>0.20249999999999999</v>
      </c>
      <c r="K11" s="122"/>
      <c r="L11" s="122"/>
      <c r="M11" s="122"/>
      <c r="N11" s="123"/>
      <c r="O11" s="123"/>
      <c r="P11" s="131"/>
      <c r="Q11" s="123"/>
      <c r="R11" s="123"/>
      <c r="S11" s="123"/>
      <c r="T11" s="122"/>
      <c r="U11" s="122"/>
      <c r="V11" s="122"/>
      <c r="W11" s="122"/>
      <c r="X11" s="142" t="s">
        <v>189</v>
      </c>
      <c r="Y11" s="96"/>
    </row>
    <row r="12" spans="2:25">
      <c r="B12" s="94"/>
      <c r="C12" s="124"/>
      <c r="D12" s="124"/>
      <c r="E12" s="124"/>
      <c r="F12" s="117"/>
      <c r="G12" s="118"/>
      <c r="H12" s="126"/>
      <c r="I12" s="122"/>
      <c r="J12" s="122"/>
      <c r="K12" s="122"/>
      <c r="L12" s="126"/>
      <c r="M12" s="122"/>
      <c r="N12" s="126"/>
      <c r="P12" s="126"/>
      <c r="Q12" s="95"/>
      <c r="R12" s="126"/>
      <c r="X12" s="120" t="s">
        <v>176</v>
      </c>
      <c r="Y12" s="96"/>
    </row>
    <row r="13" spans="2:25">
      <c r="B13" s="94"/>
      <c r="C13" s="36"/>
      <c r="D13" s="36"/>
      <c r="E13" s="36"/>
      <c r="F13" s="36"/>
      <c r="G13" s="36"/>
      <c r="H13" s="12"/>
      <c r="I13" s="12"/>
      <c r="J13" s="12"/>
      <c r="K13" s="12"/>
      <c r="L13" s="12"/>
      <c r="M13" s="12"/>
      <c r="P13" s="95"/>
      <c r="Q13" s="95"/>
      <c r="R13" s="95"/>
      <c r="S13" s="95"/>
      <c r="T13" s="95"/>
      <c r="X13" s="120"/>
      <c r="Y13" s="96"/>
    </row>
    <row r="14" spans="2:25" ht="16" thickBot="1">
      <c r="B14" s="94"/>
      <c r="C14" s="13" t="s">
        <v>114</v>
      </c>
      <c r="D14" s="13"/>
      <c r="E14" s="13"/>
      <c r="F14" s="13"/>
      <c r="G14" s="36"/>
      <c r="H14" s="12"/>
      <c r="I14" s="12"/>
      <c r="J14" s="12"/>
      <c r="K14" s="12"/>
      <c r="L14" s="12"/>
      <c r="M14" s="12"/>
      <c r="P14" s="95"/>
      <c r="Q14" s="95"/>
      <c r="R14" s="95"/>
      <c r="S14" s="95"/>
      <c r="T14" s="95"/>
      <c r="X14" s="120" t="s">
        <v>177</v>
      </c>
      <c r="Y14" s="96"/>
    </row>
    <row r="15" spans="2:25" ht="16" thickBot="1">
      <c r="B15" s="94"/>
      <c r="C15" s="116" t="s">
        <v>178</v>
      </c>
      <c r="D15" s="13"/>
      <c r="E15" s="13"/>
      <c r="F15" s="116" t="s">
        <v>40</v>
      </c>
      <c r="G15" s="112"/>
      <c r="H15" s="132">
        <f>ROUND(H16*H6*1000,2)</f>
        <v>3314700</v>
      </c>
      <c r="I15" s="12"/>
      <c r="J15" s="12"/>
      <c r="K15" s="12"/>
      <c r="L15" s="12"/>
      <c r="M15" s="12"/>
      <c r="P15" s="122"/>
      <c r="Q15" s="95"/>
      <c r="R15" s="122"/>
      <c r="S15" s="95"/>
      <c r="T15" s="122"/>
      <c r="U15" s="122"/>
      <c r="V15" s="122"/>
      <c r="W15" s="122"/>
      <c r="X15" s="120" t="s">
        <v>179</v>
      </c>
      <c r="Y15" s="96"/>
    </row>
    <row r="16" spans="2:25" ht="16" thickBot="1">
      <c r="B16" s="94"/>
      <c r="C16" s="124" t="s">
        <v>113</v>
      </c>
      <c r="D16" s="124"/>
      <c r="E16" s="124"/>
      <c r="F16" s="117" t="s">
        <v>132</v>
      </c>
      <c r="G16" s="118"/>
      <c r="H16" s="132">
        <f>0.87*H17</f>
        <v>1104.9000000000001</v>
      </c>
      <c r="I16" s="122"/>
      <c r="J16" s="122"/>
      <c r="K16" s="122"/>
      <c r="L16" s="122"/>
      <c r="M16" s="122"/>
      <c r="P16" s="132">
        <f>Notes!D213</f>
        <v>1375</v>
      </c>
      <c r="Q16" s="95"/>
      <c r="R16" s="132">
        <f>Notes!D227</f>
        <v>1212</v>
      </c>
      <c r="S16" s="95"/>
      <c r="T16" s="132">
        <f>Notes!D220</f>
        <v>1185</v>
      </c>
      <c r="U16" s="122"/>
      <c r="V16" s="122"/>
      <c r="W16" s="122"/>
      <c r="X16" s="120" t="s">
        <v>180</v>
      </c>
      <c r="Y16" s="96"/>
    </row>
    <row r="17" spans="2:25" ht="16" thickBot="1">
      <c r="B17" s="94"/>
      <c r="C17" s="133" t="s">
        <v>115</v>
      </c>
      <c r="D17" s="133"/>
      <c r="E17" s="133"/>
      <c r="F17" s="117" t="s">
        <v>132</v>
      </c>
      <c r="G17" s="118"/>
      <c r="H17" s="132">
        <f>V17</f>
        <v>1270</v>
      </c>
      <c r="I17" s="122"/>
      <c r="J17" s="122"/>
      <c r="K17" s="122"/>
      <c r="L17" s="122"/>
      <c r="M17" s="122"/>
      <c r="P17" s="122"/>
      <c r="Q17" s="95"/>
      <c r="R17" s="122"/>
      <c r="S17" s="95"/>
      <c r="T17" s="122"/>
      <c r="U17" s="122"/>
      <c r="V17" s="132">
        <f>Notes!D17</f>
        <v>1270</v>
      </c>
      <c r="W17" s="122"/>
      <c r="X17" s="120" t="s">
        <v>181</v>
      </c>
      <c r="Y17" s="96"/>
    </row>
    <row r="18" spans="2:25" ht="16" thickBot="1">
      <c r="B18" s="94"/>
      <c r="C18" s="124" t="s">
        <v>8</v>
      </c>
      <c r="D18" s="133"/>
      <c r="E18" s="133"/>
      <c r="F18" s="117" t="s">
        <v>40</v>
      </c>
      <c r="G18" s="118"/>
      <c r="H18" s="132">
        <f>ROUND(H19*H6*1000,2)</f>
        <v>495300</v>
      </c>
      <c r="I18" s="122"/>
      <c r="J18" s="122"/>
      <c r="K18" s="122"/>
      <c r="L18" s="122"/>
      <c r="M18" s="122"/>
      <c r="P18" s="122"/>
      <c r="Q18" s="95"/>
      <c r="R18" s="122"/>
      <c r="S18" s="95"/>
      <c r="T18" s="122"/>
      <c r="U18" s="122"/>
      <c r="V18" s="122"/>
      <c r="W18" s="122"/>
      <c r="X18" s="120" t="s">
        <v>182</v>
      </c>
      <c r="Y18" s="96"/>
    </row>
    <row r="19" spans="2:25" ht="16" thickBot="1">
      <c r="B19" s="94"/>
      <c r="C19" s="124" t="s">
        <v>8</v>
      </c>
      <c r="D19" s="134"/>
      <c r="E19" s="134"/>
      <c r="F19" s="117" t="s">
        <v>132</v>
      </c>
      <c r="G19" s="118"/>
      <c r="H19" s="132">
        <f>Notes!E73*'Research data'!H17</f>
        <v>165.1</v>
      </c>
      <c r="I19" s="122"/>
      <c r="J19" s="122"/>
      <c r="K19" s="122"/>
      <c r="L19" s="122"/>
      <c r="M19" s="122"/>
      <c r="P19" s="122"/>
      <c r="Q19" s="95"/>
      <c r="R19" s="122"/>
      <c r="S19" s="95"/>
      <c r="T19" s="122"/>
      <c r="U19" s="122"/>
      <c r="V19" s="122"/>
      <c r="W19" s="122"/>
      <c r="X19" s="142" t="s">
        <v>190</v>
      </c>
      <c r="Y19" s="96"/>
    </row>
    <row r="20" spans="2:25" ht="16" thickBot="1">
      <c r="B20" s="94"/>
      <c r="C20" s="124" t="s">
        <v>183</v>
      </c>
      <c r="D20" s="135"/>
      <c r="E20" s="135"/>
      <c r="F20" s="117" t="s">
        <v>69</v>
      </c>
      <c r="G20" s="118"/>
      <c r="H20" s="136">
        <f>ROUND(H21*H6*1000,2)</f>
        <v>51936</v>
      </c>
      <c r="I20" s="137"/>
      <c r="J20" s="137"/>
      <c r="K20" s="137"/>
      <c r="L20" s="137"/>
      <c r="M20" s="137"/>
      <c r="P20" s="122"/>
      <c r="Q20" s="95"/>
      <c r="R20" s="122"/>
      <c r="S20" s="95"/>
      <c r="T20" s="122"/>
      <c r="U20" s="122"/>
      <c r="V20" s="138"/>
      <c r="W20" s="122"/>
      <c r="X20" s="120" t="s">
        <v>184</v>
      </c>
      <c r="Y20" s="96"/>
    </row>
    <row r="21" spans="2:25" ht="16" thickBot="1">
      <c r="B21" s="94"/>
      <c r="C21" s="124" t="s">
        <v>183</v>
      </c>
      <c r="D21" s="135"/>
      <c r="E21" s="135"/>
      <c r="F21" s="117" t="s">
        <v>185</v>
      </c>
      <c r="G21" s="118"/>
      <c r="H21" s="136">
        <f>V21</f>
        <v>17.312000000000001</v>
      </c>
      <c r="I21" s="137"/>
      <c r="J21" s="137"/>
      <c r="K21" s="137"/>
      <c r="L21" s="137"/>
      <c r="M21" s="137"/>
      <c r="P21" s="132">
        <f>Notes!D217</f>
        <v>20</v>
      </c>
      <c r="Q21" s="95"/>
      <c r="R21" s="132">
        <f>Notes!D231</f>
        <v>16.5</v>
      </c>
      <c r="S21" s="95"/>
      <c r="T21" s="132">
        <f>Notes!D224</f>
        <v>16.5</v>
      </c>
      <c r="U21" s="122"/>
      <c r="V21" s="139">
        <f>Notes!D30/1000</f>
        <v>17.312000000000001</v>
      </c>
      <c r="W21" s="122"/>
      <c r="X21" s="142" t="s">
        <v>191</v>
      </c>
      <c r="Y21" s="96"/>
    </row>
    <row r="22" spans="2:25" ht="16" thickBot="1">
      <c r="B22" s="94"/>
      <c r="C22" s="124" t="s">
        <v>76</v>
      </c>
      <c r="D22" s="140"/>
      <c r="E22" s="140"/>
      <c r="F22" s="117" t="s">
        <v>70</v>
      </c>
      <c r="G22" s="118"/>
      <c r="H22" s="132">
        <v>0</v>
      </c>
      <c r="I22" s="122"/>
      <c r="J22" s="122"/>
      <c r="K22" s="122"/>
      <c r="L22" s="122"/>
      <c r="M22" s="122"/>
      <c r="P22" s="122"/>
      <c r="Q22" s="95"/>
      <c r="R22" s="122"/>
      <c r="S22" s="95"/>
      <c r="T22" s="122"/>
      <c r="U22" s="122"/>
      <c r="V22" s="132">
        <v>0</v>
      </c>
      <c r="W22" s="122"/>
      <c r="X22" s="142" t="s">
        <v>192</v>
      </c>
      <c r="Y22" s="96"/>
    </row>
    <row r="23" spans="2:25">
      <c r="B23" s="94"/>
      <c r="C23" s="95"/>
      <c r="D23" s="95"/>
      <c r="E23" s="95"/>
      <c r="F23" s="95"/>
      <c r="G23" s="95"/>
      <c r="H23" s="95"/>
      <c r="I23" s="95"/>
      <c r="J23" s="95"/>
      <c r="K23" s="95"/>
      <c r="L23" s="95"/>
      <c r="M23" s="95"/>
      <c r="P23" s="95"/>
      <c r="Q23" s="95"/>
      <c r="R23" s="95"/>
      <c r="S23" s="95"/>
      <c r="T23" s="95"/>
      <c r="X23" s="120"/>
      <c r="Y23" s="96"/>
    </row>
    <row r="24" spans="2:25" ht="16" thickBot="1">
      <c r="B24" s="100"/>
      <c r="C24" s="101"/>
      <c r="D24" s="101"/>
      <c r="E24" s="101"/>
      <c r="F24" s="101"/>
      <c r="G24" s="101"/>
      <c r="H24" s="101"/>
      <c r="I24" s="101"/>
      <c r="J24" s="101"/>
      <c r="K24" s="101"/>
      <c r="L24" s="101"/>
      <c r="M24" s="101"/>
      <c r="N24" s="101"/>
      <c r="O24" s="101"/>
      <c r="P24" s="101"/>
      <c r="Q24" s="101"/>
      <c r="R24" s="101"/>
      <c r="S24" s="101"/>
      <c r="T24" s="101"/>
      <c r="U24" s="101"/>
      <c r="V24" s="101"/>
      <c r="W24" s="101"/>
      <c r="X24" s="101"/>
      <c r="Y24" s="102"/>
    </row>
    <row r="27" spans="2:25">
      <c r="H27" s="95"/>
      <c r="I27" s="95"/>
    </row>
    <row r="28" spans="2:25">
      <c r="H28" s="95"/>
      <c r="I28" s="95"/>
    </row>
    <row r="29" spans="2:25">
      <c r="H29" s="95"/>
      <c r="I29" s="9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4"/>
  <sheetViews>
    <sheetView tabSelected="1" topLeftCell="C1" workbookViewId="0">
      <selection activeCell="I34" sqref="I34"/>
    </sheetView>
  </sheetViews>
  <sheetFormatPr baseColWidth="10" defaultColWidth="33.125" defaultRowHeight="15" x14ac:dyDescent="0"/>
  <cols>
    <col min="1" max="1" width="4.875" style="89" customWidth="1"/>
    <col min="2" max="2" width="2.5" style="89" customWidth="1"/>
    <col min="3" max="3" width="26.75" style="89" customWidth="1"/>
    <col min="4" max="4" width="16.125" style="89" customWidth="1"/>
    <col min="5" max="5" width="10.25" style="89" customWidth="1"/>
    <col min="6" max="7" width="13.25" style="89" customWidth="1"/>
    <col min="8" max="8" width="12.75" style="103" customWidth="1"/>
    <col min="9" max="9" width="33.25" style="103" customWidth="1"/>
    <col min="10" max="10" width="85" style="89" customWidth="1"/>
    <col min="11" max="11" width="3.375" style="89" customWidth="1"/>
    <col min="12" max="12" width="9.5" style="89" customWidth="1"/>
    <col min="13" max="16384" width="33.125" style="89"/>
  </cols>
  <sheetData>
    <row r="1" spans="2:11" ht="16" thickBot="1"/>
    <row r="2" spans="2:11">
      <c r="B2" s="90"/>
      <c r="C2" s="91"/>
      <c r="D2" s="91"/>
      <c r="E2" s="91"/>
      <c r="F2" s="91"/>
      <c r="G2" s="91"/>
      <c r="H2" s="104"/>
      <c r="I2" s="104"/>
      <c r="J2" s="91"/>
      <c r="K2" s="92"/>
    </row>
    <row r="3" spans="2:11">
      <c r="B3" s="94"/>
      <c r="C3" s="14" t="s">
        <v>24</v>
      </c>
      <c r="D3" s="14"/>
      <c r="E3" s="14"/>
      <c r="F3" s="14"/>
      <c r="G3" s="14"/>
      <c r="H3" s="19"/>
      <c r="I3" s="19"/>
      <c r="J3" s="95"/>
      <c r="K3" s="96"/>
    </row>
    <row r="4" spans="2:11">
      <c r="B4" s="94"/>
      <c r="C4" s="95"/>
      <c r="D4" s="95"/>
      <c r="E4" s="95"/>
      <c r="F4" s="95"/>
      <c r="G4" s="95"/>
      <c r="H4" s="105"/>
      <c r="I4" s="105"/>
      <c r="J4" s="95"/>
      <c r="K4" s="96"/>
    </row>
    <row r="5" spans="2:11">
      <c r="B5" s="106"/>
      <c r="C5" s="16" t="s">
        <v>35</v>
      </c>
      <c r="D5" s="16" t="s">
        <v>0</v>
      </c>
      <c r="E5" s="16" t="s">
        <v>21</v>
      </c>
      <c r="F5" s="16" t="s">
        <v>36</v>
      </c>
      <c r="G5" s="16" t="s">
        <v>168</v>
      </c>
      <c r="H5" s="20" t="s">
        <v>37</v>
      </c>
      <c r="I5" s="20" t="s">
        <v>193</v>
      </c>
      <c r="J5" s="16" t="s">
        <v>18</v>
      </c>
      <c r="K5" s="15"/>
    </row>
    <row r="6" spans="2:11">
      <c r="B6" s="94"/>
      <c r="C6" s="14"/>
      <c r="D6" s="14"/>
      <c r="E6" s="14"/>
      <c r="F6" s="14"/>
      <c r="G6" s="14"/>
      <c r="H6" s="19"/>
      <c r="I6" s="19"/>
      <c r="J6" s="14"/>
      <c r="K6" s="15"/>
    </row>
    <row r="7" spans="2:11">
      <c r="B7" s="94"/>
      <c r="C7" s="107"/>
      <c r="D7" s="95" t="s">
        <v>188</v>
      </c>
      <c r="E7" s="95" t="s">
        <v>90</v>
      </c>
      <c r="F7" s="95">
        <v>2007</v>
      </c>
      <c r="G7" s="95"/>
      <c r="H7" s="95"/>
      <c r="I7" s="152" t="s">
        <v>194</v>
      </c>
      <c r="J7" s="53" t="s">
        <v>84</v>
      </c>
      <c r="K7" s="96"/>
    </row>
    <row r="8" spans="2:11">
      <c r="B8" s="94"/>
      <c r="C8" s="107" t="s">
        <v>88</v>
      </c>
      <c r="D8" s="95"/>
      <c r="E8" s="95"/>
      <c r="F8" s="95"/>
      <c r="G8" s="95"/>
      <c r="H8" s="95"/>
      <c r="I8" s="95"/>
      <c r="J8" s="95"/>
      <c r="K8" s="96"/>
    </row>
    <row r="9" spans="2:11">
      <c r="B9" s="94"/>
      <c r="C9" s="108"/>
      <c r="D9" s="95"/>
      <c r="E9" s="95"/>
      <c r="F9" s="95"/>
      <c r="G9" s="95"/>
      <c r="H9" s="95"/>
      <c r="I9" s="95"/>
      <c r="J9" s="95"/>
      <c r="K9" s="109"/>
    </row>
    <row r="10" spans="2:11">
      <c r="B10" s="94"/>
      <c r="C10" s="108"/>
      <c r="D10" s="95" t="s">
        <v>153</v>
      </c>
      <c r="E10" s="95" t="s">
        <v>25</v>
      </c>
      <c r="F10" s="95"/>
      <c r="G10" s="95"/>
      <c r="H10" s="95" t="s">
        <v>169</v>
      </c>
      <c r="I10" s="95"/>
      <c r="J10" s="95" t="s">
        <v>170</v>
      </c>
      <c r="K10" s="109"/>
    </row>
    <row r="11" spans="2:11">
      <c r="B11" s="94"/>
      <c r="C11" s="107" t="s">
        <v>171</v>
      </c>
      <c r="D11" s="95"/>
      <c r="E11" s="95"/>
      <c r="F11" s="95"/>
      <c r="G11" s="95"/>
      <c r="H11" s="95"/>
      <c r="I11" s="95"/>
      <c r="J11" s="95"/>
      <c r="K11" s="109"/>
    </row>
    <row r="12" spans="2:11">
      <c r="B12" s="94"/>
      <c r="C12" s="107"/>
      <c r="D12" s="95"/>
      <c r="E12" s="95"/>
      <c r="F12" s="95"/>
      <c r="G12" s="95"/>
      <c r="H12" s="95"/>
      <c r="I12" s="95"/>
      <c r="J12" s="95"/>
      <c r="K12" s="109"/>
    </row>
    <row r="13" spans="2:11">
      <c r="B13" s="94"/>
      <c r="C13" s="108"/>
      <c r="D13" s="95" t="s">
        <v>165</v>
      </c>
      <c r="E13" s="95" t="s">
        <v>25</v>
      </c>
      <c r="F13" s="95">
        <v>2013</v>
      </c>
      <c r="G13" s="95">
        <v>2013</v>
      </c>
      <c r="H13" s="95"/>
      <c r="I13" s="152" t="s">
        <v>195</v>
      </c>
      <c r="J13" s="95" t="s">
        <v>78</v>
      </c>
      <c r="K13" s="110"/>
    </row>
    <row r="14" spans="2:11">
      <c r="B14" s="94"/>
      <c r="C14" s="107" t="s">
        <v>9</v>
      </c>
      <c r="D14" s="95"/>
      <c r="E14" s="95"/>
      <c r="F14" s="95"/>
      <c r="G14" s="95"/>
      <c r="H14" s="95"/>
      <c r="I14" s="95"/>
      <c r="K14" s="109"/>
    </row>
    <row r="15" spans="2:11">
      <c r="B15" s="94"/>
      <c r="C15" s="107" t="s">
        <v>85</v>
      </c>
      <c r="D15" s="95"/>
      <c r="E15" s="95"/>
      <c r="F15" s="95"/>
      <c r="G15" s="95"/>
      <c r="H15" s="95"/>
      <c r="I15" s="95"/>
      <c r="J15" s="95"/>
      <c r="K15" s="109"/>
    </row>
    <row r="16" spans="2:11">
      <c r="B16" s="94"/>
      <c r="C16" s="107" t="s">
        <v>124</v>
      </c>
      <c r="D16" s="95" t="s">
        <v>135</v>
      </c>
      <c r="E16" s="95"/>
      <c r="F16" s="95">
        <v>2014</v>
      </c>
      <c r="G16" s="95">
        <v>2014</v>
      </c>
      <c r="H16" s="95"/>
      <c r="I16" s="152" t="s">
        <v>196</v>
      </c>
      <c r="J16" s="95" t="s">
        <v>125</v>
      </c>
      <c r="K16" s="109"/>
    </row>
    <row r="17" spans="2:11">
      <c r="B17" s="94"/>
      <c r="C17" s="108"/>
      <c r="D17" s="95"/>
      <c r="E17" s="95"/>
      <c r="F17" s="95"/>
      <c r="G17" s="95"/>
      <c r="H17" s="95"/>
      <c r="I17" s="95"/>
      <c r="J17" s="95"/>
      <c r="K17" s="109"/>
    </row>
    <row r="18" spans="2:11">
      <c r="B18" s="94"/>
      <c r="C18" s="107"/>
      <c r="D18" s="95" t="s">
        <v>80</v>
      </c>
      <c r="E18" s="95" t="s">
        <v>25</v>
      </c>
      <c r="F18" s="95">
        <v>2012</v>
      </c>
      <c r="G18" s="95">
        <v>2011</v>
      </c>
      <c r="H18" s="95"/>
      <c r="I18" s="152" t="s">
        <v>197</v>
      </c>
      <c r="J18" s="95" t="s">
        <v>81</v>
      </c>
      <c r="K18" s="109"/>
    </row>
    <row r="19" spans="2:11">
      <c r="B19" s="94"/>
      <c r="C19" s="107" t="s">
        <v>172</v>
      </c>
      <c r="D19" s="95"/>
      <c r="E19" s="95"/>
      <c r="F19" s="95"/>
      <c r="G19" s="95"/>
      <c r="H19" s="95"/>
      <c r="I19" s="95"/>
      <c r="J19" s="95"/>
      <c r="K19" s="109"/>
    </row>
    <row r="20" spans="2:11">
      <c r="B20" s="94"/>
      <c r="C20" s="107" t="s">
        <v>5</v>
      </c>
      <c r="D20" s="95"/>
      <c r="E20" s="95"/>
      <c r="F20" s="95"/>
      <c r="G20" s="95"/>
      <c r="H20" s="95"/>
      <c r="I20" s="95"/>
      <c r="J20" s="95"/>
      <c r="K20" s="110"/>
    </row>
    <row r="21" spans="2:11">
      <c r="B21" s="94"/>
      <c r="C21" s="107"/>
      <c r="D21" s="95"/>
      <c r="E21" s="95"/>
      <c r="F21" s="95"/>
      <c r="G21" s="95"/>
      <c r="H21" s="95"/>
      <c r="I21" s="95"/>
      <c r="J21" s="95"/>
      <c r="K21" s="110"/>
    </row>
    <row r="22" spans="2:11">
      <c r="B22" s="94"/>
      <c r="C22" s="108"/>
      <c r="D22" s="95"/>
      <c r="E22" s="95"/>
      <c r="F22" s="95"/>
      <c r="G22" s="95"/>
      <c r="H22" s="95"/>
      <c r="I22" s="95"/>
      <c r="J22" s="95"/>
      <c r="K22" s="109"/>
    </row>
    <row r="23" spans="2:11">
      <c r="B23" s="94"/>
      <c r="C23" s="107"/>
      <c r="D23" s="95" t="s">
        <v>166</v>
      </c>
      <c r="E23" s="95" t="s">
        <v>79</v>
      </c>
      <c r="F23" s="95">
        <v>2013</v>
      </c>
      <c r="G23" s="95">
        <v>2011</v>
      </c>
      <c r="H23" s="95"/>
      <c r="I23" s="152" t="s">
        <v>198</v>
      </c>
      <c r="J23" s="95" t="s">
        <v>82</v>
      </c>
      <c r="K23" s="109"/>
    </row>
    <row r="24" spans="2:11">
      <c r="B24" s="94"/>
      <c r="C24" s="107" t="s">
        <v>173</v>
      </c>
      <c r="D24" s="95"/>
      <c r="E24" s="95"/>
      <c r="F24" s="95"/>
      <c r="G24" s="95"/>
      <c r="H24" s="95"/>
      <c r="I24" s="95"/>
      <c r="J24" s="95"/>
      <c r="K24" s="109"/>
    </row>
    <row r="25" spans="2:11">
      <c r="B25" s="94"/>
      <c r="C25" s="107" t="s">
        <v>5</v>
      </c>
      <c r="D25" s="95"/>
      <c r="E25" s="95"/>
      <c r="F25" s="95"/>
      <c r="G25" s="95"/>
      <c r="H25" s="95"/>
      <c r="I25" s="95"/>
      <c r="J25" s="95"/>
      <c r="K25" s="109"/>
    </row>
    <row r="26" spans="2:11">
      <c r="B26" s="94"/>
      <c r="C26" s="107" t="s">
        <v>124</v>
      </c>
      <c r="D26" s="95" t="s">
        <v>146</v>
      </c>
      <c r="E26" s="95"/>
      <c r="F26" s="95">
        <v>2012</v>
      </c>
      <c r="G26" s="95">
        <v>2010</v>
      </c>
      <c r="H26" s="95"/>
      <c r="I26" s="152" t="s">
        <v>199</v>
      </c>
      <c r="J26" s="95" t="s">
        <v>126</v>
      </c>
      <c r="K26" s="109"/>
    </row>
    <row r="27" spans="2:11">
      <c r="B27" s="94"/>
      <c r="C27" s="108"/>
      <c r="D27" s="95"/>
      <c r="E27" s="95"/>
      <c r="F27" s="95"/>
      <c r="G27" s="95"/>
      <c r="H27" s="95"/>
      <c r="I27" s="95"/>
      <c r="J27" s="95"/>
      <c r="K27" s="109"/>
    </row>
    <row r="28" spans="2:11">
      <c r="B28" s="94"/>
      <c r="C28" s="108"/>
      <c r="D28" s="95" t="s">
        <v>83</v>
      </c>
      <c r="E28" s="95" t="s">
        <v>86</v>
      </c>
      <c r="F28" s="95">
        <v>2013</v>
      </c>
      <c r="G28" s="95">
        <v>2012</v>
      </c>
      <c r="H28" s="95"/>
      <c r="I28" s="152" t="s">
        <v>200</v>
      </c>
      <c r="J28" s="95" t="s">
        <v>87</v>
      </c>
      <c r="K28" s="109"/>
    </row>
    <row r="29" spans="2:11">
      <c r="B29" s="94"/>
      <c r="C29" s="107" t="s">
        <v>9</v>
      </c>
      <c r="D29" s="95"/>
      <c r="E29" s="95"/>
      <c r="F29" s="95"/>
      <c r="G29" s="95"/>
      <c r="H29" s="95"/>
      <c r="I29" s="95"/>
      <c r="J29" s="95"/>
      <c r="K29" s="109"/>
    </row>
    <row r="30" spans="2:11">
      <c r="B30" s="94"/>
      <c r="C30" s="107" t="s">
        <v>85</v>
      </c>
      <c r="D30" s="95"/>
      <c r="E30" s="95"/>
      <c r="F30" s="95"/>
      <c r="G30" s="95"/>
      <c r="H30" s="95"/>
      <c r="I30" s="95"/>
      <c r="J30" s="95"/>
      <c r="K30" s="109"/>
    </row>
    <row r="31" spans="2:11" ht="16" thickBot="1">
      <c r="B31" s="100"/>
      <c r="C31" s="111"/>
      <c r="D31" s="101"/>
      <c r="E31" s="101"/>
      <c r="F31" s="101"/>
      <c r="G31" s="101"/>
      <c r="H31" s="101"/>
      <c r="I31" s="101"/>
      <c r="J31" s="101"/>
      <c r="K31" s="102"/>
    </row>
    <row r="32" spans="2:11">
      <c r="B32" s="95"/>
      <c r="C32" s="107"/>
      <c r="D32" s="95"/>
      <c r="E32" s="95"/>
      <c r="F32" s="95"/>
      <c r="G32" s="95"/>
      <c r="H32" s="95"/>
      <c r="I32" s="95"/>
      <c r="J32" s="95"/>
      <c r="K32" s="95"/>
    </row>
    <row r="34" spans="8:8" s="89" customFormat="1">
      <c r="H34" s="1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4"/>
  <sheetViews>
    <sheetView topLeftCell="A119" workbookViewId="0">
      <selection activeCell="C150" sqref="C150"/>
    </sheetView>
  </sheetViews>
  <sheetFormatPr baseColWidth="10" defaultRowHeight="15" x14ac:dyDescent="0"/>
  <cols>
    <col min="1" max="1" width="5.375" style="89" customWidth="1"/>
    <col min="2" max="2" width="4.75" style="89" customWidth="1"/>
    <col min="3" max="3" width="10.625" style="89"/>
    <col min="4" max="4" width="10.75" style="89" customWidth="1"/>
    <col min="5" max="16384" width="10.625" style="89"/>
  </cols>
  <sheetData>
    <row r="1" spans="2:14" ht="16" thickBot="1"/>
    <row r="2" spans="2:14">
      <c r="B2" s="90"/>
      <c r="C2" s="91"/>
      <c r="D2" s="91"/>
      <c r="E2" s="91"/>
      <c r="F2" s="91"/>
      <c r="G2" s="91"/>
      <c r="H2" s="91"/>
      <c r="I2" s="91"/>
      <c r="J2" s="91"/>
      <c r="K2" s="91"/>
      <c r="L2" s="91"/>
      <c r="M2" s="91"/>
      <c r="N2" s="92"/>
    </row>
    <row r="3" spans="2:14" s="27" customFormat="1">
      <c r="B3" s="93"/>
      <c r="C3" s="16" t="s">
        <v>0</v>
      </c>
      <c r="D3" s="16"/>
      <c r="E3" s="16" t="s">
        <v>129</v>
      </c>
      <c r="F3" s="16"/>
      <c r="G3" s="16"/>
      <c r="H3" s="16"/>
      <c r="I3" s="16"/>
      <c r="J3" s="16"/>
      <c r="K3" s="16"/>
      <c r="L3" s="16"/>
      <c r="M3" s="16"/>
      <c r="N3" s="33"/>
    </row>
    <row r="4" spans="2:14">
      <c r="B4" s="94"/>
      <c r="C4" s="95"/>
      <c r="D4" s="95"/>
      <c r="E4" s="95"/>
      <c r="F4" s="95"/>
      <c r="G4" s="95"/>
      <c r="H4" s="95"/>
      <c r="I4" s="95"/>
      <c r="J4" s="95"/>
      <c r="K4" s="95"/>
      <c r="L4" s="95"/>
      <c r="M4" s="95"/>
      <c r="N4" s="96"/>
    </row>
    <row r="5" spans="2:14">
      <c r="B5" s="94"/>
      <c r="C5" s="95" t="s">
        <v>165</v>
      </c>
      <c r="D5" s="95"/>
      <c r="E5" s="95"/>
      <c r="F5" s="95"/>
      <c r="G5" s="95"/>
      <c r="H5" s="95"/>
      <c r="I5" s="95"/>
      <c r="J5" s="95"/>
      <c r="K5" s="95"/>
      <c r="L5" s="95"/>
      <c r="M5" s="95"/>
      <c r="N5" s="96"/>
    </row>
    <row r="6" spans="2:14">
      <c r="B6" s="94"/>
      <c r="C6" s="95" t="s">
        <v>130</v>
      </c>
      <c r="D6" s="95"/>
      <c r="E6" s="95"/>
      <c r="F6" s="95"/>
      <c r="G6" s="95"/>
      <c r="H6" s="95"/>
      <c r="I6" s="95"/>
      <c r="J6" s="95"/>
      <c r="K6" s="95"/>
      <c r="L6" s="95"/>
      <c r="M6" s="95"/>
      <c r="N6" s="96"/>
    </row>
    <row r="7" spans="2:14">
      <c r="B7" s="94"/>
      <c r="C7" s="95"/>
      <c r="D7" s="95"/>
      <c r="E7" s="95"/>
      <c r="F7" s="95"/>
      <c r="G7" s="95"/>
      <c r="H7" s="95"/>
      <c r="I7" s="95"/>
      <c r="J7" s="95"/>
      <c r="K7" s="95"/>
      <c r="L7" s="95"/>
      <c r="M7" s="95"/>
      <c r="N7" s="96"/>
    </row>
    <row r="8" spans="2:14">
      <c r="B8" s="94"/>
      <c r="C8" s="95"/>
      <c r="D8" s="95"/>
      <c r="E8" s="95"/>
      <c r="F8" s="95"/>
      <c r="G8" s="95"/>
      <c r="H8" s="95"/>
      <c r="I8" s="95"/>
      <c r="J8" s="95"/>
      <c r="K8" s="95"/>
      <c r="L8" s="95"/>
      <c r="M8" s="95"/>
      <c r="N8" s="96"/>
    </row>
    <row r="9" spans="2:14">
      <c r="B9" s="94"/>
      <c r="C9" s="95"/>
      <c r="D9" s="95"/>
      <c r="E9" s="95"/>
      <c r="F9" s="95"/>
      <c r="G9" s="95"/>
      <c r="H9" s="95"/>
      <c r="I9" s="95"/>
      <c r="J9" s="95"/>
      <c r="K9" s="95"/>
      <c r="L9" s="95"/>
      <c r="M9" s="95"/>
      <c r="N9" s="96"/>
    </row>
    <row r="10" spans="2:14">
      <c r="B10" s="94"/>
      <c r="C10" s="95"/>
      <c r="D10" s="95"/>
      <c r="E10" s="95"/>
      <c r="F10" s="95"/>
      <c r="G10" s="95"/>
      <c r="H10" s="95"/>
      <c r="I10" s="95"/>
      <c r="J10" s="95"/>
      <c r="K10" s="95"/>
      <c r="L10" s="95"/>
      <c r="M10" s="95"/>
      <c r="N10" s="96"/>
    </row>
    <row r="11" spans="2:14">
      <c r="B11" s="94"/>
      <c r="C11" s="95"/>
      <c r="D11" s="95"/>
      <c r="E11" s="95"/>
      <c r="F11" s="95"/>
      <c r="G11" s="95"/>
      <c r="H11" s="95"/>
      <c r="I11" s="95"/>
      <c r="J11" s="95"/>
      <c r="K11" s="95"/>
      <c r="L11" s="95"/>
      <c r="M11" s="95"/>
      <c r="N11" s="96"/>
    </row>
    <row r="12" spans="2:14">
      <c r="B12" s="94"/>
      <c r="C12" s="95"/>
      <c r="D12" s="95"/>
      <c r="E12" s="95"/>
      <c r="F12" s="95"/>
      <c r="G12" s="95"/>
      <c r="H12" s="95"/>
      <c r="I12" s="95"/>
      <c r="J12" s="95"/>
      <c r="K12" s="95"/>
      <c r="L12" s="95"/>
      <c r="M12" s="95"/>
      <c r="N12" s="96"/>
    </row>
    <row r="13" spans="2:14">
      <c r="B13" s="94"/>
      <c r="C13" s="95"/>
      <c r="D13" s="95"/>
      <c r="E13" s="95"/>
      <c r="F13" s="95"/>
      <c r="G13" s="95"/>
      <c r="H13" s="95"/>
      <c r="I13" s="95"/>
      <c r="J13" s="95"/>
      <c r="K13" s="95"/>
      <c r="L13" s="95"/>
      <c r="M13" s="95"/>
      <c r="N13" s="96"/>
    </row>
    <row r="14" spans="2:14">
      <c r="B14" s="94"/>
      <c r="C14" s="95"/>
      <c r="D14" s="95"/>
      <c r="E14" s="95"/>
      <c r="F14" s="95"/>
      <c r="G14" s="95"/>
      <c r="H14" s="95"/>
      <c r="I14" s="95"/>
      <c r="J14" s="95"/>
      <c r="K14" s="95"/>
      <c r="L14" s="95"/>
      <c r="M14" s="95"/>
      <c r="N14" s="96"/>
    </row>
    <row r="15" spans="2:14">
      <c r="B15" s="94"/>
      <c r="C15" s="95"/>
      <c r="D15" s="95"/>
      <c r="E15" s="95"/>
      <c r="F15" s="95"/>
      <c r="G15" s="95"/>
      <c r="H15" s="95"/>
      <c r="I15" s="95"/>
      <c r="J15" s="95"/>
      <c r="K15" s="95"/>
      <c r="L15" s="95"/>
      <c r="M15" s="95"/>
      <c r="N15" s="96"/>
    </row>
    <row r="16" spans="2:14">
      <c r="B16" s="94"/>
      <c r="C16" s="95"/>
      <c r="D16" s="95">
        <v>1700</v>
      </c>
      <c r="E16" s="95" t="s">
        <v>131</v>
      </c>
      <c r="F16" s="95"/>
      <c r="G16" s="95"/>
      <c r="H16" s="95"/>
      <c r="I16" s="95"/>
      <c r="J16" s="95"/>
      <c r="K16" s="95"/>
      <c r="L16" s="95"/>
      <c r="M16" s="95"/>
      <c r="N16" s="96"/>
    </row>
    <row r="17" spans="2:14">
      <c r="B17" s="94"/>
      <c r="C17" s="95"/>
      <c r="D17" s="97">
        <v>1270</v>
      </c>
      <c r="E17" s="95" t="s">
        <v>132</v>
      </c>
      <c r="F17" s="95"/>
      <c r="G17" s="95"/>
      <c r="H17" s="95"/>
      <c r="I17" s="95"/>
      <c r="J17" s="95"/>
      <c r="K17" s="95"/>
      <c r="L17" s="95"/>
      <c r="M17" s="95"/>
      <c r="N17" s="96"/>
    </row>
    <row r="18" spans="2:14">
      <c r="B18" s="94"/>
      <c r="C18" s="95" t="s">
        <v>133</v>
      </c>
      <c r="D18" s="95"/>
      <c r="E18" s="95"/>
      <c r="F18" s="95"/>
      <c r="G18" s="95"/>
      <c r="H18" s="95"/>
      <c r="I18" s="95"/>
      <c r="J18" s="95"/>
      <c r="K18" s="95"/>
      <c r="L18" s="95"/>
      <c r="M18" s="95"/>
      <c r="N18" s="96"/>
    </row>
    <row r="19" spans="2:14">
      <c r="B19" s="94"/>
      <c r="C19" s="95"/>
      <c r="D19" s="95"/>
      <c r="E19" s="95"/>
      <c r="F19" s="95"/>
      <c r="G19" s="95"/>
      <c r="H19" s="95"/>
      <c r="I19" s="95"/>
      <c r="J19" s="95"/>
      <c r="K19" s="95"/>
      <c r="L19" s="95"/>
      <c r="M19" s="95"/>
      <c r="N19" s="96"/>
    </row>
    <row r="20" spans="2:14">
      <c r="B20" s="94"/>
      <c r="C20" s="95"/>
      <c r="D20" s="95"/>
      <c r="E20" s="95"/>
      <c r="F20" s="95"/>
      <c r="G20" s="95"/>
      <c r="H20" s="95"/>
      <c r="I20" s="95"/>
      <c r="J20" s="95"/>
      <c r="K20" s="95"/>
      <c r="L20" s="95"/>
      <c r="M20" s="95"/>
      <c r="N20" s="96"/>
    </row>
    <row r="21" spans="2:14">
      <c r="B21" s="94"/>
      <c r="C21" s="95"/>
      <c r="D21" s="95"/>
      <c r="E21" s="95"/>
      <c r="F21" s="95"/>
      <c r="G21" s="95"/>
      <c r="H21" s="95"/>
      <c r="I21" s="95"/>
      <c r="J21" s="95"/>
      <c r="K21" s="95"/>
      <c r="L21" s="95"/>
      <c r="M21" s="95"/>
      <c r="N21" s="96"/>
    </row>
    <row r="22" spans="2:14">
      <c r="B22" s="94"/>
      <c r="C22" s="95"/>
      <c r="D22" s="95"/>
      <c r="E22" s="95"/>
      <c r="F22" s="95"/>
      <c r="G22" s="95"/>
      <c r="H22" s="95"/>
      <c r="I22" s="95"/>
      <c r="J22" s="95"/>
      <c r="K22" s="95"/>
      <c r="L22" s="95"/>
      <c r="M22" s="95"/>
      <c r="N22" s="96"/>
    </row>
    <row r="23" spans="2:14">
      <c r="B23" s="94"/>
      <c r="C23" s="95"/>
      <c r="D23" s="95"/>
      <c r="E23" s="95"/>
      <c r="F23" s="95"/>
      <c r="G23" s="95"/>
      <c r="H23" s="95"/>
      <c r="I23" s="95"/>
      <c r="J23" s="95"/>
      <c r="K23" s="95"/>
      <c r="L23" s="95"/>
      <c r="M23" s="95"/>
      <c r="N23" s="96"/>
    </row>
    <row r="24" spans="2:14">
      <c r="B24" s="94"/>
      <c r="C24" s="95"/>
      <c r="D24" s="95"/>
      <c r="E24" s="95"/>
      <c r="F24" s="95"/>
      <c r="G24" s="95"/>
      <c r="H24" s="95"/>
      <c r="I24" s="95"/>
      <c r="J24" s="95"/>
      <c r="K24" s="95"/>
      <c r="L24" s="95"/>
      <c r="M24" s="95"/>
      <c r="N24" s="96"/>
    </row>
    <row r="25" spans="2:14">
      <c r="B25" s="94"/>
      <c r="C25" s="95"/>
      <c r="D25" s="95"/>
      <c r="E25" s="95"/>
      <c r="F25" s="95"/>
      <c r="G25" s="95"/>
      <c r="H25" s="95"/>
      <c r="I25" s="95"/>
      <c r="J25" s="95"/>
      <c r="K25" s="95"/>
      <c r="L25" s="95"/>
      <c r="M25" s="95"/>
      <c r="N25" s="96"/>
    </row>
    <row r="26" spans="2:14">
      <c r="B26" s="94"/>
      <c r="C26" s="95"/>
      <c r="D26" s="95"/>
      <c r="E26" s="95"/>
      <c r="F26" s="95"/>
      <c r="G26" s="95"/>
      <c r="H26" s="95"/>
      <c r="I26" s="95"/>
      <c r="J26" s="95"/>
      <c r="K26" s="95"/>
      <c r="L26" s="95"/>
      <c r="M26" s="95"/>
      <c r="N26" s="96"/>
    </row>
    <row r="27" spans="2:14">
      <c r="B27" s="94"/>
      <c r="C27" s="95"/>
      <c r="D27" s="95"/>
      <c r="E27" s="95"/>
      <c r="F27" s="95"/>
      <c r="G27" s="95"/>
      <c r="H27" s="95"/>
      <c r="I27" s="95"/>
      <c r="J27" s="95"/>
      <c r="K27" s="95"/>
      <c r="L27" s="95"/>
      <c r="M27" s="95"/>
      <c r="N27" s="96"/>
    </row>
    <row r="28" spans="2:14">
      <c r="B28" s="94"/>
      <c r="C28" s="95"/>
      <c r="D28" s="95"/>
      <c r="E28" s="95"/>
      <c r="F28" s="95"/>
      <c r="G28" s="95"/>
      <c r="H28" s="95"/>
      <c r="I28" s="95"/>
      <c r="J28" s="95"/>
      <c r="K28" s="95"/>
      <c r="L28" s="95"/>
      <c r="M28" s="95"/>
      <c r="N28" s="96"/>
    </row>
    <row r="29" spans="2:14">
      <c r="B29" s="94"/>
      <c r="C29" s="95"/>
      <c r="D29" s="95"/>
      <c r="E29" s="95"/>
      <c r="F29" s="95"/>
      <c r="G29" s="95"/>
      <c r="H29" s="95"/>
      <c r="I29" s="95"/>
      <c r="J29" s="95"/>
      <c r="K29" s="95"/>
      <c r="L29" s="95"/>
      <c r="M29" s="95"/>
      <c r="N29" s="96"/>
    </row>
    <row r="30" spans="2:14">
      <c r="B30" s="94"/>
      <c r="C30" s="95"/>
      <c r="D30" s="95">
        <v>17312</v>
      </c>
      <c r="E30" s="95" t="s">
        <v>134</v>
      </c>
      <c r="F30" s="95"/>
      <c r="G30" s="95"/>
      <c r="H30" s="95"/>
      <c r="I30" s="95"/>
      <c r="J30" s="95"/>
      <c r="K30" s="95"/>
      <c r="L30" s="95"/>
      <c r="M30" s="95"/>
      <c r="N30" s="96"/>
    </row>
    <row r="31" spans="2:14">
      <c r="B31" s="94"/>
      <c r="C31" s="95"/>
      <c r="D31" s="95"/>
      <c r="E31" s="95"/>
      <c r="F31" s="95"/>
      <c r="G31" s="95"/>
      <c r="H31" s="95"/>
      <c r="I31" s="95"/>
      <c r="J31" s="95"/>
      <c r="K31" s="95"/>
      <c r="L31" s="95"/>
      <c r="M31" s="95"/>
      <c r="N31" s="96"/>
    </row>
    <row r="32" spans="2:14">
      <c r="B32" s="94"/>
      <c r="C32" s="95"/>
      <c r="D32" s="95"/>
      <c r="E32" s="95"/>
      <c r="F32" s="95"/>
      <c r="G32" s="95"/>
      <c r="H32" s="95"/>
      <c r="I32" s="95"/>
      <c r="J32" s="95"/>
      <c r="K32" s="95"/>
      <c r="L32" s="95"/>
      <c r="M32" s="95"/>
      <c r="N32" s="96"/>
    </row>
    <row r="33" spans="2:14">
      <c r="B33" s="94"/>
      <c r="C33" s="95"/>
      <c r="D33" s="95"/>
      <c r="E33" s="95"/>
      <c r="F33" s="95"/>
      <c r="G33" s="95"/>
      <c r="H33" s="95"/>
      <c r="I33" s="95"/>
      <c r="J33" s="95"/>
      <c r="K33" s="95"/>
      <c r="L33" s="95"/>
      <c r="M33" s="95"/>
      <c r="N33" s="96"/>
    </row>
    <row r="34" spans="2:14">
      <c r="B34" s="94"/>
      <c r="C34" s="95"/>
      <c r="D34" s="95"/>
      <c r="E34" s="95"/>
      <c r="F34" s="95"/>
      <c r="G34" s="95"/>
      <c r="H34" s="95"/>
      <c r="I34" s="95"/>
      <c r="J34" s="95"/>
      <c r="K34" s="95"/>
      <c r="L34" s="95"/>
      <c r="M34" s="95"/>
      <c r="N34" s="96"/>
    </row>
    <row r="35" spans="2:14">
      <c r="B35" s="94"/>
      <c r="C35" s="95"/>
      <c r="D35" s="95"/>
      <c r="E35" s="95"/>
      <c r="F35" s="95"/>
      <c r="G35" s="95"/>
      <c r="H35" s="95"/>
      <c r="I35" s="95"/>
      <c r="J35" s="95"/>
      <c r="K35" s="95"/>
      <c r="L35" s="95"/>
      <c r="M35" s="95"/>
      <c r="N35" s="96"/>
    </row>
    <row r="36" spans="2:14">
      <c r="B36" s="94"/>
      <c r="C36" s="95"/>
      <c r="D36" s="95"/>
      <c r="E36" s="95"/>
      <c r="F36" s="95"/>
      <c r="G36" s="95"/>
      <c r="H36" s="95"/>
      <c r="I36" s="95"/>
      <c r="J36" s="95"/>
      <c r="K36" s="95"/>
      <c r="L36" s="95"/>
      <c r="M36" s="95"/>
      <c r="N36" s="96"/>
    </row>
    <row r="37" spans="2:14">
      <c r="B37" s="94"/>
      <c r="C37" s="95"/>
      <c r="D37" s="95"/>
      <c r="E37" s="95"/>
      <c r="F37" s="95"/>
      <c r="G37" s="95"/>
      <c r="H37" s="95"/>
      <c r="I37" s="95"/>
      <c r="J37" s="95"/>
      <c r="K37" s="95"/>
      <c r="L37" s="95"/>
      <c r="M37" s="95"/>
      <c r="N37" s="96"/>
    </row>
    <row r="38" spans="2:14">
      <c r="B38" s="94"/>
      <c r="C38" s="95"/>
      <c r="D38" s="95"/>
      <c r="E38" s="95"/>
      <c r="F38" s="95"/>
      <c r="G38" s="95"/>
      <c r="H38" s="95"/>
      <c r="I38" s="95"/>
      <c r="J38" s="95"/>
      <c r="K38" s="95"/>
      <c r="L38" s="95"/>
      <c r="M38" s="95"/>
      <c r="N38" s="96"/>
    </row>
    <row r="39" spans="2:14">
      <c r="B39" s="94"/>
      <c r="C39" s="95"/>
      <c r="D39" s="95"/>
      <c r="E39" s="95"/>
      <c r="F39" s="95"/>
      <c r="G39" s="95"/>
      <c r="H39" s="95"/>
      <c r="I39" s="95"/>
      <c r="J39" s="95"/>
      <c r="K39" s="95"/>
      <c r="L39" s="95"/>
      <c r="M39" s="95"/>
      <c r="N39" s="96"/>
    </row>
    <row r="40" spans="2:14">
      <c r="B40" s="94"/>
      <c r="C40" s="95"/>
      <c r="D40" s="95"/>
      <c r="E40" s="95"/>
      <c r="F40" s="95"/>
      <c r="G40" s="95"/>
      <c r="H40" s="95"/>
      <c r="I40" s="95"/>
      <c r="J40" s="95"/>
      <c r="K40" s="95"/>
      <c r="L40" s="95"/>
      <c r="M40" s="95"/>
      <c r="N40" s="96"/>
    </row>
    <row r="41" spans="2:14">
      <c r="B41" s="94"/>
      <c r="C41" s="95"/>
      <c r="D41" s="95"/>
      <c r="E41" s="95"/>
      <c r="F41" s="95"/>
      <c r="G41" s="95"/>
      <c r="H41" s="95"/>
      <c r="I41" s="95"/>
      <c r="J41" s="95"/>
      <c r="K41" s="95"/>
      <c r="L41" s="95"/>
      <c r="M41" s="95"/>
      <c r="N41" s="96"/>
    </row>
    <row r="42" spans="2:14">
      <c r="B42" s="94"/>
      <c r="C42" s="95" t="s">
        <v>135</v>
      </c>
      <c r="D42" s="95"/>
      <c r="E42" s="95"/>
      <c r="F42" s="95"/>
      <c r="G42" s="95"/>
      <c r="H42" s="95"/>
      <c r="I42" s="95"/>
      <c r="J42" s="95"/>
      <c r="K42" s="95"/>
      <c r="L42" s="95"/>
      <c r="M42" s="95"/>
      <c r="N42" s="96"/>
    </row>
    <row r="43" spans="2:14">
      <c r="B43" s="94"/>
      <c r="C43" s="95" t="s">
        <v>136</v>
      </c>
      <c r="D43" s="95"/>
      <c r="E43" s="95"/>
      <c r="F43" s="95"/>
      <c r="G43" s="95"/>
      <c r="H43" s="95"/>
      <c r="I43" s="95"/>
      <c r="J43" s="95"/>
      <c r="K43" s="95"/>
      <c r="L43" s="95"/>
      <c r="M43" s="95"/>
      <c r="N43" s="96"/>
    </row>
    <row r="44" spans="2:14">
      <c r="B44" s="94"/>
      <c r="C44" s="95"/>
      <c r="D44" s="95"/>
      <c r="E44" s="95"/>
      <c r="F44" s="95"/>
      <c r="G44" s="95"/>
      <c r="H44" s="95"/>
      <c r="I44" s="95"/>
      <c r="J44" s="95"/>
      <c r="K44" s="95"/>
      <c r="L44" s="95"/>
      <c r="M44" s="95"/>
      <c r="N44" s="96"/>
    </row>
    <row r="45" spans="2:14">
      <c r="B45" s="94"/>
      <c r="C45" s="95"/>
      <c r="D45" s="95"/>
      <c r="E45" s="95"/>
      <c r="F45" s="95"/>
      <c r="G45" s="95"/>
      <c r="H45" s="95"/>
      <c r="I45" s="95"/>
      <c r="J45" s="95"/>
      <c r="K45" s="95"/>
      <c r="L45" s="95"/>
      <c r="M45" s="95"/>
      <c r="N45" s="96"/>
    </row>
    <row r="46" spans="2:14">
      <c r="B46" s="94"/>
      <c r="C46" s="95"/>
      <c r="D46" s="95"/>
      <c r="E46" s="95"/>
      <c r="F46" s="95"/>
      <c r="G46" s="95"/>
      <c r="H46" s="95"/>
      <c r="I46" s="95"/>
      <c r="J46" s="95"/>
      <c r="K46" s="95"/>
      <c r="L46" s="95"/>
      <c r="M46" s="95"/>
      <c r="N46" s="96"/>
    </row>
    <row r="47" spans="2:14">
      <c r="B47" s="94"/>
      <c r="C47" s="95"/>
      <c r="D47" s="95"/>
      <c r="E47" s="95"/>
      <c r="F47" s="95"/>
      <c r="G47" s="95"/>
      <c r="H47" s="95"/>
      <c r="I47" s="95"/>
      <c r="J47" s="95"/>
      <c r="K47" s="95"/>
      <c r="L47" s="95"/>
      <c r="M47" s="95"/>
      <c r="N47" s="96"/>
    </row>
    <row r="48" spans="2:14">
      <c r="B48" s="94"/>
      <c r="C48" s="95"/>
      <c r="D48" s="95"/>
      <c r="E48" s="95"/>
      <c r="F48" s="95"/>
      <c r="G48" s="95"/>
      <c r="H48" s="95"/>
      <c r="I48" s="95"/>
      <c r="J48" s="95"/>
      <c r="K48" s="95"/>
      <c r="L48" s="95"/>
      <c r="M48" s="95"/>
      <c r="N48" s="96"/>
    </row>
    <row r="49" spans="2:14">
      <c r="B49" s="94"/>
      <c r="C49" s="95"/>
      <c r="D49" s="95">
        <v>12</v>
      </c>
      <c r="E49" s="95" t="s">
        <v>137</v>
      </c>
      <c r="F49" s="95"/>
      <c r="G49" s="95"/>
      <c r="H49" s="95"/>
      <c r="I49" s="95"/>
      <c r="J49" s="95"/>
      <c r="K49" s="95"/>
      <c r="L49" s="95"/>
      <c r="M49" s="95"/>
      <c r="N49" s="96"/>
    </row>
    <row r="50" spans="2:14">
      <c r="B50" s="94"/>
      <c r="C50" s="95"/>
      <c r="D50" s="95"/>
      <c r="E50" s="95"/>
      <c r="F50" s="95"/>
      <c r="G50" s="95"/>
      <c r="H50" s="95"/>
      <c r="I50" s="95"/>
      <c r="J50" s="95"/>
      <c r="K50" s="95"/>
      <c r="L50" s="95"/>
      <c r="M50" s="95"/>
      <c r="N50" s="96"/>
    </row>
    <row r="51" spans="2:14">
      <c r="B51" s="94"/>
      <c r="C51" s="95"/>
      <c r="D51" s="95"/>
      <c r="E51" s="95"/>
      <c r="F51" s="95"/>
      <c r="G51" s="95"/>
      <c r="H51" s="95"/>
      <c r="I51" s="95"/>
      <c r="J51" s="95"/>
      <c r="K51" s="95"/>
      <c r="L51" s="95"/>
      <c r="M51" s="95"/>
      <c r="N51" s="96"/>
    </row>
    <row r="52" spans="2:14">
      <c r="B52" s="94"/>
      <c r="C52" s="95"/>
      <c r="D52" s="95"/>
      <c r="E52" s="95"/>
      <c r="F52" s="95"/>
      <c r="G52" s="95"/>
      <c r="H52" s="95"/>
      <c r="I52" s="95"/>
      <c r="J52" s="95"/>
      <c r="K52" s="95"/>
      <c r="L52" s="95"/>
      <c r="M52" s="95"/>
      <c r="N52" s="96"/>
    </row>
    <row r="53" spans="2:14">
      <c r="B53" s="94"/>
      <c r="C53" s="95"/>
      <c r="D53" s="95"/>
      <c r="E53" s="95"/>
      <c r="F53" s="95"/>
      <c r="G53" s="95"/>
      <c r="H53" s="95"/>
      <c r="I53" s="95"/>
      <c r="J53" s="95"/>
      <c r="K53" s="95"/>
      <c r="L53" s="95"/>
      <c r="M53" s="95"/>
      <c r="N53" s="96"/>
    </row>
    <row r="54" spans="2:14">
      <c r="B54" s="94"/>
      <c r="C54" s="95"/>
      <c r="D54" s="95"/>
      <c r="E54" s="95"/>
      <c r="F54" s="95"/>
      <c r="G54" s="95"/>
      <c r="H54" s="95"/>
      <c r="I54" s="95"/>
      <c r="J54" s="95"/>
      <c r="K54" s="95"/>
      <c r="L54" s="95"/>
      <c r="M54" s="95"/>
      <c r="N54" s="96"/>
    </row>
    <row r="55" spans="2:14">
      <c r="B55" s="94"/>
      <c r="C55" s="95"/>
      <c r="D55" s="95"/>
      <c r="E55" s="95"/>
      <c r="F55" s="95"/>
      <c r="G55" s="95"/>
      <c r="H55" s="95"/>
      <c r="I55" s="95"/>
      <c r="J55" s="95"/>
      <c r="K55" s="95"/>
      <c r="L55" s="95"/>
      <c r="M55" s="95"/>
      <c r="N55" s="96"/>
    </row>
    <row r="56" spans="2:14">
      <c r="B56" s="94"/>
      <c r="C56" s="95"/>
      <c r="D56" s="95"/>
      <c r="E56" s="95"/>
      <c r="F56" s="95"/>
      <c r="G56" s="95"/>
      <c r="H56" s="95"/>
      <c r="I56" s="95"/>
      <c r="J56" s="95"/>
      <c r="K56" s="95"/>
      <c r="L56" s="95"/>
      <c r="M56" s="95"/>
      <c r="N56" s="96"/>
    </row>
    <row r="57" spans="2:14">
      <c r="B57" s="94"/>
      <c r="C57" s="95"/>
      <c r="D57" s="95"/>
      <c r="E57" s="95"/>
      <c r="F57" s="95"/>
      <c r="G57" s="95"/>
      <c r="H57" s="95"/>
      <c r="I57" s="95"/>
      <c r="J57" s="95"/>
      <c r="K57" s="95"/>
      <c r="L57" s="95"/>
      <c r="M57" s="95"/>
      <c r="N57" s="96"/>
    </row>
    <row r="58" spans="2:14">
      <c r="B58" s="94"/>
      <c r="C58" s="95"/>
      <c r="D58" s="95"/>
      <c r="E58" s="95"/>
      <c r="F58" s="95"/>
      <c r="G58" s="95"/>
      <c r="H58" s="95"/>
      <c r="I58" s="95"/>
      <c r="J58" s="95"/>
      <c r="K58" s="95"/>
      <c r="L58" s="95"/>
      <c r="M58" s="95"/>
      <c r="N58" s="96"/>
    </row>
    <row r="59" spans="2:14">
      <c r="B59" s="94"/>
      <c r="C59" s="95"/>
      <c r="D59" s="95"/>
      <c r="E59" s="95"/>
      <c r="F59" s="95"/>
      <c r="G59" s="95"/>
      <c r="H59" s="95"/>
      <c r="I59" s="95"/>
      <c r="J59" s="95"/>
      <c r="K59" s="95"/>
      <c r="L59" s="95"/>
      <c r="M59" s="95"/>
      <c r="N59" s="96"/>
    </row>
    <row r="60" spans="2:14">
      <c r="B60" s="94"/>
      <c r="C60" s="95"/>
      <c r="D60" s="95"/>
      <c r="E60" s="95"/>
      <c r="F60" s="95"/>
      <c r="G60" s="95"/>
      <c r="H60" s="95"/>
      <c r="I60" s="95"/>
      <c r="J60" s="95"/>
      <c r="K60" s="95"/>
      <c r="L60" s="95"/>
      <c r="M60" s="95"/>
      <c r="N60" s="96"/>
    </row>
    <row r="61" spans="2:14">
      <c r="B61" s="94"/>
      <c r="C61" s="95"/>
      <c r="D61" s="95"/>
      <c r="E61" s="95"/>
      <c r="F61" s="95"/>
      <c r="G61" s="95"/>
      <c r="H61" s="95"/>
      <c r="I61" s="95"/>
      <c r="J61" s="95"/>
      <c r="K61" s="95"/>
      <c r="L61" s="95"/>
      <c r="M61" s="95"/>
      <c r="N61" s="96"/>
    </row>
    <row r="62" spans="2:14">
      <c r="B62" s="94"/>
      <c r="C62" s="95" t="s">
        <v>166</v>
      </c>
      <c r="D62" s="95"/>
      <c r="E62" s="95"/>
      <c r="F62" s="95"/>
      <c r="G62" s="95"/>
      <c r="H62" s="95"/>
      <c r="I62" s="95"/>
      <c r="J62" s="95"/>
      <c r="K62" s="95"/>
      <c r="L62" s="95"/>
      <c r="M62" s="95"/>
      <c r="N62" s="96"/>
    </row>
    <row r="63" spans="2:14">
      <c r="B63" s="94"/>
      <c r="C63" s="95" t="s">
        <v>138</v>
      </c>
      <c r="D63" s="95"/>
      <c r="E63" s="95"/>
      <c r="F63" s="95"/>
      <c r="G63" s="95"/>
      <c r="H63" s="95"/>
      <c r="I63" s="95"/>
      <c r="J63" s="95"/>
      <c r="K63" s="95"/>
      <c r="L63" s="95"/>
      <c r="M63" s="95"/>
      <c r="N63" s="96"/>
    </row>
    <row r="64" spans="2:14">
      <c r="B64" s="94"/>
      <c r="C64" s="95"/>
      <c r="D64" s="95"/>
      <c r="E64" s="95"/>
      <c r="F64" s="95"/>
      <c r="G64" s="95"/>
      <c r="H64" s="95"/>
      <c r="I64" s="95"/>
      <c r="J64" s="95"/>
      <c r="K64" s="95"/>
      <c r="L64" s="95"/>
      <c r="M64" s="95"/>
      <c r="N64" s="96"/>
    </row>
    <row r="65" spans="2:14">
      <c r="B65" s="94"/>
      <c r="C65" s="95"/>
      <c r="D65" s="95"/>
      <c r="E65" s="95"/>
      <c r="F65" s="95"/>
      <c r="G65" s="95"/>
      <c r="H65" s="95"/>
      <c r="I65" s="95"/>
      <c r="J65" s="95"/>
      <c r="K65" s="95"/>
      <c r="L65" s="95"/>
      <c r="M65" s="95"/>
      <c r="N65" s="96"/>
    </row>
    <row r="66" spans="2:14">
      <c r="B66" s="94"/>
      <c r="C66" s="95"/>
      <c r="D66" s="95"/>
      <c r="E66" s="95"/>
      <c r="F66" s="95"/>
      <c r="G66" s="95"/>
      <c r="H66" s="95"/>
      <c r="I66" s="95"/>
      <c r="J66" s="95"/>
      <c r="K66" s="95"/>
      <c r="L66" s="95"/>
      <c r="M66" s="95"/>
      <c r="N66" s="96"/>
    </row>
    <row r="67" spans="2:14">
      <c r="B67" s="94"/>
      <c r="C67" s="95"/>
      <c r="D67" s="95"/>
      <c r="E67" s="95"/>
      <c r="F67" s="95"/>
      <c r="G67" s="95"/>
      <c r="H67" s="95"/>
      <c r="I67" s="95"/>
      <c r="J67" s="95"/>
      <c r="K67" s="95"/>
      <c r="L67" s="95"/>
      <c r="M67" s="95"/>
      <c r="N67" s="96"/>
    </row>
    <row r="68" spans="2:14">
      <c r="B68" s="94"/>
      <c r="C68" s="95"/>
      <c r="D68" s="95"/>
      <c r="E68" s="95"/>
      <c r="F68" s="95"/>
      <c r="G68" s="95"/>
      <c r="H68" s="95"/>
      <c r="I68" s="95"/>
      <c r="J68" s="95"/>
      <c r="K68" s="95"/>
      <c r="L68" s="95"/>
      <c r="M68" s="95"/>
      <c r="N68" s="96"/>
    </row>
    <row r="69" spans="2:14">
      <c r="B69" s="94"/>
      <c r="C69" s="95"/>
      <c r="D69" s="95" t="s">
        <v>139</v>
      </c>
      <c r="E69" s="98">
        <v>0.03</v>
      </c>
      <c r="F69" s="95"/>
      <c r="G69" s="95"/>
      <c r="H69" s="95"/>
      <c r="I69" s="95"/>
      <c r="J69" s="95"/>
      <c r="K69" s="95"/>
      <c r="L69" s="95"/>
      <c r="M69" s="95"/>
      <c r="N69" s="96"/>
    </row>
    <row r="70" spans="2:14">
      <c r="B70" s="94"/>
      <c r="C70" s="95"/>
      <c r="D70" s="95" t="s">
        <v>140</v>
      </c>
      <c r="E70" s="98">
        <v>0.03</v>
      </c>
      <c r="F70" s="95"/>
      <c r="G70" s="95"/>
      <c r="H70" s="95"/>
      <c r="I70" s="95"/>
      <c r="J70" s="95"/>
      <c r="K70" s="95"/>
      <c r="L70" s="95"/>
      <c r="M70" s="95"/>
      <c r="N70" s="96"/>
    </row>
    <row r="71" spans="2:14">
      <c r="B71" s="94"/>
      <c r="C71" s="95"/>
      <c r="D71" s="95" t="s">
        <v>141</v>
      </c>
      <c r="E71" s="98">
        <v>0.03</v>
      </c>
      <c r="F71" s="95"/>
      <c r="G71" s="95"/>
      <c r="H71" s="95"/>
      <c r="I71" s="95"/>
      <c r="J71" s="95"/>
      <c r="K71" s="95"/>
      <c r="L71" s="95"/>
      <c r="M71" s="95"/>
      <c r="N71" s="96"/>
    </row>
    <row r="72" spans="2:14">
      <c r="B72" s="94"/>
      <c r="C72" s="95"/>
      <c r="D72" s="95" t="s">
        <v>142</v>
      </c>
      <c r="E72" s="98">
        <v>0.04</v>
      </c>
      <c r="F72" s="95"/>
      <c r="G72" s="95"/>
      <c r="H72" s="95"/>
      <c r="I72" s="95"/>
      <c r="J72" s="95"/>
      <c r="K72" s="95"/>
      <c r="L72" s="95"/>
      <c r="M72" s="95"/>
      <c r="N72" s="96"/>
    </row>
    <row r="73" spans="2:14">
      <c r="B73" s="94"/>
      <c r="C73" s="95"/>
      <c r="D73" s="95" t="s">
        <v>143</v>
      </c>
      <c r="E73" s="98">
        <f>SUM(E69:E72)</f>
        <v>0.13</v>
      </c>
      <c r="F73" s="95"/>
      <c r="G73" s="95"/>
      <c r="H73" s="95"/>
      <c r="I73" s="95"/>
      <c r="J73" s="95"/>
      <c r="K73" s="95"/>
      <c r="L73" s="95"/>
      <c r="M73" s="95"/>
      <c r="N73" s="96"/>
    </row>
    <row r="74" spans="2:14">
      <c r="B74" s="94"/>
      <c r="C74" s="95"/>
      <c r="D74" s="95"/>
      <c r="E74" s="95"/>
      <c r="F74" s="95"/>
      <c r="G74" s="95"/>
      <c r="H74" s="95"/>
      <c r="I74" s="95"/>
      <c r="J74" s="95"/>
      <c r="K74" s="95"/>
      <c r="L74" s="95"/>
      <c r="M74" s="95"/>
      <c r="N74" s="96"/>
    </row>
    <row r="75" spans="2:14">
      <c r="B75" s="94"/>
      <c r="C75" s="95"/>
      <c r="D75" s="95"/>
      <c r="E75" s="95"/>
      <c r="F75" s="95"/>
      <c r="G75" s="95"/>
      <c r="H75" s="95"/>
      <c r="I75" s="95"/>
      <c r="J75" s="95"/>
      <c r="K75" s="95"/>
      <c r="L75" s="95"/>
      <c r="M75" s="95"/>
      <c r="N75" s="96"/>
    </row>
    <row r="76" spans="2:14">
      <c r="B76" s="94"/>
      <c r="C76" s="95"/>
      <c r="D76" s="95"/>
      <c r="E76" s="95"/>
      <c r="F76" s="95"/>
      <c r="G76" s="95"/>
      <c r="H76" s="95"/>
      <c r="I76" s="95"/>
      <c r="J76" s="95"/>
      <c r="K76" s="95"/>
      <c r="L76" s="95"/>
      <c r="M76" s="95"/>
      <c r="N76" s="96"/>
    </row>
    <row r="77" spans="2:14">
      <c r="B77" s="94"/>
      <c r="C77" s="95"/>
      <c r="D77" s="95"/>
      <c r="E77" s="95"/>
      <c r="F77" s="95"/>
      <c r="G77" s="95"/>
      <c r="H77" s="95"/>
      <c r="I77" s="95"/>
      <c r="J77" s="95"/>
      <c r="K77" s="95"/>
      <c r="L77" s="95"/>
      <c r="M77" s="95"/>
      <c r="N77" s="96"/>
    </row>
    <row r="78" spans="2:14">
      <c r="B78" s="94"/>
      <c r="C78" s="95"/>
      <c r="D78" s="95"/>
      <c r="E78" s="95"/>
      <c r="F78" s="95"/>
      <c r="G78" s="95"/>
      <c r="H78" s="95"/>
      <c r="I78" s="95"/>
      <c r="J78" s="95"/>
      <c r="K78" s="95"/>
      <c r="L78" s="95"/>
      <c r="M78" s="95"/>
      <c r="N78" s="96"/>
    </row>
    <row r="79" spans="2:14">
      <c r="B79" s="94"/>
      <c r="C79" s="95"/>
      <c r="D79" s="95"/>
      <c r="E79" s="95"/>
      <c r="F79" s="95"/>
      <c r="G79" s="95"/>
      <c r="H79" s="95"/>
      <c r="I79" s="95"/>
      <c r="J79" s="95"/>
      <c r="K79" s="95"/>
      <c r="L79" s="95"/>
      <c r="M79" s="95"/>
      <c r="N79" s="96"/>
    </row>
    <row r="80" spans="2:14">
      <c r="B80" s="94"/>
      <c r="C80" s="95"/>
      <c r="D80" s="95"/>
      <c r="E80" s="95"/>
      <c r="F80" s="95"/>
      <c r="G80" s="95"/>
      <c r="H80" s="95"/>
      <c r="I80" s="95"/>
      <c r="J80" s="95"/>
      <c r="K80" s="95"/>
      <c r="L80" s="95"/>
      <c r="M80" s="95"/>
      <c r="N80" s="96"/>
    </row>
    <row r="81" spans="2:14">
      <c r="B81" s="94"/>
      <c r="C81" s="95"/>
      <c r="D81" s="95"/>
      <c r="E81" s="95"/>
      <c r="F81" s="95"/>
      <c r="G81" s="95"/>
      <c r="H81" s="95"/>
      <c r="I81" s="95"/>
      <c r="J81" s="95"/>
      <c r="K81" s="95"/>
      <c r="L81" s="95"/>
      <c r="M81" s="95"/>
      <c r="N81" s="96"/>
    </row>
    <row r="82" spans="2:14">
      <c r="B82" s="94"/>
      <c r="C82" s="95"/>
      <c r="D82" s="95"/>
      <c r="E82" s="95"/>
      <c r="F82" s="95"/>
      <c r="G82" s="95"/>
      <c r="H82" s="95"/>
      <c r="I82" s="95"/>
      <c r="J82" s="95"/>
      <c r="K82" s="95"/>
      <c r="L82" s="95"/>
      <c r="M82" s="95"/>
      <c r="N82" s="96"/>
    </row>
    <row r="83" spans="2:14">
      <c r="B83" s="94"/>
      <c r="C83" s="95"/>
      <c r="D83" s="95"/>
      <c r="E83" s="95"/>
      <c r="F83" s="95"/>
      <c r="G83" s="95"/>
      <c r="H83" s="95"/>
      <c r="I83" s="95"/>
      <c r="J83" s="95"/>
      <c r="K83" s="95"/>
      <c r="L83" s="95"/>
      <c r="M83" s="95"/>
      <c r="N83" s="96"/>
    </row>
    <row r="84" spans="2:14">
      <c r="B84" s="94"/>
      <c r="C84" s="95"/>
      <c r="D84" s="95"/>
      <c r="E84" s="95"/>
      <c r="F84" s="95"/>
      <c r="G84" s="95"/>
      <c r="H84" s="95"/>
      <c r="I84" s="95"/>
      <c r="J84" s="95"/>
      <c r="K84" s="95"/>
      <c r="L84" s="95"/>
      <c r="M84" s="95"/>
      <c r="N84" s="96"/>
    </row>
    <row r="85" spans="2:14">
      <c r="B85" s="94"/>
      <c r="C85" s="95"/>
      <c r="D85" s="95"/>
      <c r="E85" s="95"/>
      <c r="F85" s="95"/>
      <c r="G85" s="95"/>
      <c r="H85" s="95"/>
      <c r="I85" s="95"/>
      <c r="J85" s="95"/>
      <c r="K85" s="95"/>
      <c r="L85" s="95"/>
      <c r="M85" s="95"/>
      <c r="N85" s="96"/>
    </row>
    <row r="86" spans="2:14">
      <c r="B86" s="94"/>
      <c r="C86" s="95" t="s">
        <v>144</v>
      </c>
      <c r="D86" s="95"/>
      <c r="E86" s="95"/>
      <c r="F86" s="95"/>
      <c r="G86" s="95"/>
      <c r="H86" s="95"/>
      <c r="I86" s="95"/>
      <c r="J86" s="95"/>
      <c r="K86" s="95"/>
      <c r="L86" s="95"/>
      <c r="M86" s="95"/>
      <c r="N86" s="96"/>
    </row>
    <row r="87" spans="2:14">
      <c r="B87" s="94"/>
      <c r="C87" s="95"/>
      <c r="D87" s="95"/>
      <c r="E87" s="95"/>
      <c r="F87" s="95"/>
      <c r="G87" s="95"/>
      <c r="H87" s="95"/>
      <c r="I87" s="95"/>
      <c r="J87" s="95"/>
      <c r="K87" s="95"/>
      <c r="L87" s="95"/>
      <c r="M87" s="95"/>
      <c r="N87" s="96"/>
    </row>
    <row r="88" spans="2:14">
      <c r="B88" s="94"/>
      <c r="C88" s="95"/>
      <c r="D88" s="95"/>
      <c r="E88" s="95"/>
      <c r="F88" s="95"/>
      <c r="G88" s="95"/>
      <c r="H88" s="95"/>
      <c r="I88" s="95"/>
      <c r="J88" s="95"/>
      <c r="K88" s="95"/>
      <c r="L88" s="95"/>
      <c r="M88" s="95"/>
      <c r="N88" s="96"/>
    </row>
    <row r="89" spans="2:14">
      <c r="B89" s="94"/>
      <c r="C89" s="95"/>
      <c r="D89" s="95"/>
      <c r="E89" s="95"/>
      <c r="F89" s="95"/>
      <c r="G89" s="95"/>
      <c r="H89" s="95"/>
      <c r="I89" s="95"/>
      <c r="J89" s="95"/>
      <c r="K89" s="95"/>
      <c r="L89" s="95"/>
      <c r="M89" s="95"/>
      <c r="N89" s="96"/>
    </row>
    <row r="90" spans="2:14">
      <c r="B90" s="94"/>
      <c r="C90" s="95"/>
      <c r="D90" s="95"/>
      <c r="E90" s="95"/>
      <c r="F90" s="95"/>
      <c r="G90" s="95"/>
      <c r="H90" s="95"/>
      <c r="I90" s="95"/>
      <c r="J90" s="95"/>
      <c r="K90" s="95"/>
      <c r="L90" s="95"/>
      <c r="M90" s="95"/>
      <c r="N90" s="96"/>
    </row>
    <row r="91" spans="2:14">
      <c r="B91" s="94"/>
      <c r="C91" s="95"/>
      <c r="D91" s="95">
        <v>20</v>
      </c>
      <c r="E91" s="95" t="s">
        <v>145</v>
      </c>
      <c r="F91" s="95"/>
      <c r="G91" s="95"/>
      <c r="H91" s="95"/>
      <c r="I91" s="95"/>
      <c r="J91" s="95"/>
      <c r="K91" s="95"/>
      <c r="L91" s="95"/>
      <c r="M91" s="95"/>
      <c r="N91" s="96"/>
    </row>
    <row r="92" spans="2:14">
      <c r="B92" s="94"/>
      <c r="C92" s="95"/>
      <c r="D92" s="95"/>
      <c r="E92" s="95"/>
      <c r="F92" s="95"/>
      <c r="G92" s="95"/>
      <c r="H92" s="95"/>
      <c r="I92" s="95"/>
      <c r="J92" s="95"/>
      <c r="K92" s="95"/>
      <c r="L92" s="95"/>
      <c r="M92" s="95"/>
      <c r="N92" s="96"/>
    </row>
    <row r="93" spans="2:14">
      <c r="B93" s="94"/>
      <c r="C93" s="95"/>
      <c r="D93" s="95"/>
      <c r="E93" s="95"/>
      <c r="F93" s="95"/>
      <c r="G93" s="95"/>
      <c r="H93" s="95"/>
      <c r="I93" s="95"/>
      <c r="J93" s="95"/>
      <c r="K93" s="95"/>
      <c r="L93" s="95"/>
      <c r="M93" s="95"/>
      <c r="N93" s="96"/>
    </row>
    <row r="94" spans="2:14">
      <c r="B94" s="94"/>
      <c r="C94" s="95"/>
      <c r="D94" s="95"/>
      <c r="E94" s="95"/>
      <c r="F94" s="95"/>
      <c r="G94" s="95"/>
      <c r="H94" s="95"/>
      <c r="I94" s="95"/>
      <c r="J94" s="95"/>
      <c r="K94" s="95"/>
      <c r="L94" s="95"/>
      <c r="M94" s="95"/>
      <c r="N94" s="96"/>
    </row>
    <row r="95" spans="2:14">
      <c r="B95" s="94"/>
      <c r="C95" s="95" t="s">
        <v>167</v>
      </c>
      <c r="D95" s="95"/>
      <c r="E95" s="95"/>
      <c r="F95" s="95"/>
      <c r="G95" s="95"/>
      <c r="H95" s="95"/>
      <c r="I95" s="95"/>
      <c r="J95" s="95"/>
      <c r="K95" s="95"/>
      <c r="L95" s="95"/>
      <c r="M95" s="95"/>
      <c r="N95" s="96"/>
    </row>
    <row r="96" spans="2:14">
      <c r="B96" s="94"/>
      <c r="C96" s="95"/>
      <c r="D96" s="95"/>
      <c r="E96" s="95"/>
      <c r="F96" s="95"/>
      <c r="G96" s="95"/>
      <c r="H96" s="95"/>
      <c r="I96" s="95"/>
      <c r="J96" s="95"/>
      <c r="K96" s="95"/>
      <c r="L96" s="95"/>
      <c r="M96" s="95"/>
      <c r="N96" s="96"/>
    </row>
    <row r="97" spans="2:14">
      <c r="B97" s="94"/>
      <c r="C97" s="95" t="s">
        <v>147</v>
      </c>
      <c r="D97" s="95"/>
      <c r="E97" s="95"/>
      <c r="F97" s="95"/>
      <c r="G97" s="95"/>
      <c r="H97" s="95"/>
      <c r="I97" s="95"/>
      <c r="J97" s="95"/>
      <c r="K97" s="95"/>
      <c r="L97" s="95"/>
      <c r="M97" s="95"/>
      <c r="N97" s="96"/>
    </row>
    <row r="98" spans="2:14">
      <c r="B98" s="94"/>
      <c r="C98" s="95"/>
      <c r="D98" s="95"/>
      <c r="E98" s="95"/>
      <c r="F98" s="95"/>
      <c r="G98" s="95"/>
      <c r="H98" s="95"/>
      <c r="I98" s="95"/>
      <c r="J98" s="95"/>
      <c r="K98" s="95"/>
      <c r="L98" s="95"/>
      <c r="M98" s="95"/>
      <c r="N98" s="96"/>
    </row>
    <row r="99" spans="2:14">
      <c r="B99" s="94"/>
      <c r="C99" s="95"/>
      <c r="D99" s="95"/>
      <c r="E99" s="95"/>
      <c r="F99" s="95"/>
      <c r="G99" s="95"/>
      <c r="H99" s="95"/>
      <c r="I99" s="95"/>
      <c r="J99" s="95"/>
      <c r="K99" s="95"/>
      <c r="L99" s="95"/>
      <c r="M99" s="95"/>
      <c r="N99" s="96"/>
    </row>
    <row r="100" spans="2:14">
      <c r="B100" s="94"/>
      <c r="C100" s="95"/>
      <c r="D100" s="95"/>
      <c r="E100" s="95"/>
      <c r="F100" s="95"/>
      <c r="G100" s="95"/>
      <c r="H100" s="95"/>
      <c r="I100" s="95"/>
      <c r="J100" s="95"/>
      <c r="K100" s="95"/>
      <c r="L100" s="95"/>
      <c r="M100" s="95"/>
      <c r="N100" s="96"/>
    </row>
    <row r="101" spans="2:14">
      <c r="B101" s="94"/>
      <c r="C101" s="95"/>
      <c r="D101" s="95"/>
      <c r="E101" s="95"/>
      <c r="F101" s="95"/>
      <c r="G101" s="95"/>
      <c r="H101" s="95"/>
      <c r="I101" s="95"/>
      <c r="J101" s="95"/>
      <c r="K101" s="95"/>
      <c r="L101" s="95"/>
      <c r="M101" s="95"/>
      <c r="N101" s="96"/>
    </row>
    <row r="102" spans="2:14">
      <c r="B102" s="94"/>
      <c r="C102" s="95"/>
      <c r="D102" s="95"/>
      <c r="E102" s="95"/>
      <c r="F102" s="95"/>
      <c r="G102" s="95"/>
      <c r="H102" s="95"/>
      <c r="I102" s="95"/>
      <c r="J102" s="95"/>
      <c r="K102" s="95"/>
      <c r="L102" s="95"/>
      <c r="M102" s="95"/>
      <c r="N102" s="96"/>
    </row>
    <row r="103" spans="2:14">
      <c r="B103" s="94"/>
      <c r="C103" s="95"/>
      <c r="D103" s="95"/>
      <c r="E103" s="95"/>
      <c r="F103" s="95"/>
      <c r="G103" s="95"/>
      <c r="H103" s="95"/>
      <c r="I103" s="95"/>
      <c r="J103" s="95"/>
      <c r="K103" s="95"/>
      <c r="L103" s="95"/>
      <c r="M103" s="95"/>
      <c r="N103" s="96"/>
    </row>
    <row r="104" spans="2:14">
      <c r="B104" s="94"/>
      <c r="C104" s="95"/>
      <c r="D104" s="95"/>
      <c r="E104" s="95"/>
      <c r="F104" s="95"/>
      <c r="G104" s="95"/>
      <c r="H104" s="95"/>
      <c r="I104" s="95"/>
      <c r="J104" s="95"/>
      <c r="K104" s="95"/>
      <c r="L104" s="95"/>
      <c r="M104" s="95"/>
      <c r="N104" s="96"/>
    </row>
    <row r="105" spans="2:14">
      <c r="B105" s="94"/>
      <c r="C105" s="95"/>
      <c r="D105" s="95"/>
      <c r="E105" s="95"/>
      <c r="F105" s="95"/>
      <c r="G105" s="95"/>
      <c r="H105" s="95"/>
      <c r="I105" s="95"/>
      <c r="J105" s="95"/>
      <c r="K105" s="95"/>
      <c r="L105" s="95"/>
      <c r="M105" s="95"/>
      <c r="N105" s="96"/>
    </row>
    <row r="106" spans="2:14">
      <c r="B106" s="94"/>
      <c r="C106" s="95"/>
      <c r="D106" s="95"/>
      <c r="E106" s="95"/>
      <c r="F106" s="95"/>
      <c r="G106" s="95"/>
      <c r="H106" s="95"/>
      <c r="I106" s="95"/>
      <c r="J106" s="95"/>
      <c r="K106" s="95"/>
      <c r="L106" s="95"/>
      <c r="M106" s="95"/>
      <c r="N106" s="96"/>
    </row>
    <row r="107" spans="2:14">
      <c r="B107" s="94"/>
      <c r="C107" s="95"/>
      <c r="D107" s="95">
        <v>12</v>
      </c>
      <c r="E107" s="95" t="s">
        <v>137</v>
      </c>
      <c r="F107" s="95"/>
      <c r="G107" s="95"/>
      <c r="H107" s="95"/>
      <c r="I107" s="95"/>
      <c r="J107" s="95"/>
      <c r="K107" s="95"/>
      <c r="L107" s="95"/>
      <c r="M107" s="95"/>
      <c r="N107" s="96"/>
    </row>
    <row r="108" spans="2:14">
      <c r="B108" s="94"/>
      <c r="C108" s="95"/>
      <c r="D108" s="95"/>
      <c r="E108" s="95"/>
      <c r="F108" s="95"/>
      <c r="G108" s="95"/>
      <c r="H108" s="95"/>
      <c r="I108" s="95"/>
      <c r="J108" s="95"/>
      <c r="K108" s="95"/>
      <c r="L108" s="95"/>
      <c r="M108" s="95"/>
      <c r="N108" s="96"/>
    </row>
    <row r="109" spans="2:14">
      <c r="B109" s="94"/>
      <c r="C109" s="95"/>
      <c r="D109" s="95"/>
      <c r="E109" s="95"/>
      <c r="F109" s="95"/>
      <c r="G109" s="95"/>
      <c r="H109" s="95"/>
      <c r="I109" s="95"/>
      <c r="J109" s="95"/>
      <c r="K109" s="95"/>
      <c r="L109" s="95"/>
      <c r="M109" s="95"/>
      <c r="N109" s="96"/>
    </row>
    <row r="110" spans="2:14">
      <c r="B110" s="94"/>
      <c r="C110" s="95"/>
      <c r="D110" s="95"/>
      <c r="E110" s="95"/>
      <c r="F110" s="95"/>
      <c r="G110" s="95"/>
      <c r="H110" s="95"/>
      <c r="I110" s="95"/>
      <c r="J110" s="95"/>
      <c r="K110" s="95"/>
      <c r="L110" s="95"/>
      <c r="M110" s="95"/>
      <c r="N110" s="96"/>
    </row>
    <row r="111" spans="2:14">
      <c r="B111" s="94"/>
      <c r="C111" s="95"/>
      <c r="D111" s="95"/>
      <c r="E111" s="95"/>
      <c r="F111" s="95"/>
      <c r="G111" s="95"/>
      <c r="H111" s="95"/>
      <c r="I111" s="95"/>
      <c r="J111" s="95"/>
      <c r="K111" s="95"/>
      <c r="L111" s="95"/>
      <c r="M111" s="95"/>
      <c r="N111" s="96"/>
    </row>
    <row r="112" spans="2:14">
      <c r="B112" s="94"/>
      <c r="C112" s="95"/>
      <c r="D112" s="95"/>
      <c r="E112" s="95"/>
      <c r="F112" s="95"/>
      <c r="G112" s="95"/>
      <c r="H112" s="95"/>
      <c r="I112" s="95"/>
      <c r="J112" s="95"/>
      <c r="K112" s="95"/>
      <c r="L112" s="95"/>
      <c r="M112" s="95"/>
      <c r="N112" s="96"/>
    </row>
    <row r="113" spans="2:14">
      <c r="B113" s="94"/>
      <c r="C113" s="95"/>
      <c r="D113" s="95"/>
      <c r="E113" s="95"/>
      <c r="F113" s="95"/>
      <c r="G113" s="95"/>
      <c r="H113" s="95"/>
      <c r="I113" s="95"/>
      <c r="J113" s="95"/>
      <c r="K113" s="95"/>
      <c r="L113" s="95"/>
      <c r="M113" s="95"/>
      <c r="N113" s="96"/>
    </row>
    <row r="114" spans="2:14">
      <c r="B114" s="94"/>
      <c r="C114" s="95"/>
      <c r="D114" s="95"/>
      <c r="E114" s="95"/>
      <c r="F114" s="95"/>
      <c r="G114" s="95"/>
      <c r="H114" s="95"/>
      <c r="I114" s="95"/>
      <c r="J114" s="95"/>
      <c r="K114" s="95"/>
      <c r="L114" s="95"/>
      <c r="M114" s="95"/>
      <c r="N114" s="96"/>
    </row>
    <row r="115" spans="2:14">
      <c r="B115" s="94"/>
      <c r="C115" s="95"/>
      <c r="D115" s="95"/>
      <c r="E115" s="95"/>
      <c r="F115" s="95"/>
      <c r="G115" s="95"/>
      <c r="H115" s="95"/>
      <c r="I115" s="95"/>
      <c r="J115" s="95"/>
      <c r="K115" s="95"/>
      <c r="L115" s="95"/>
      <c r="M115" s="95"/>
      <c r="N115" s="96"/>
    </row>
    <row r="116" spans="2:14">
      <c r="B116" s="94"/>
      <c r="C116" s="95"/>
      <c r="D116" s="95"/>
      <c r="E116" s="95"/>
      <c r="F116" s="95"/>
      <c r="G116" s="95"/>
      <c r="H116" s="95"/>
      <c r="I116" s="95"/>
      <c r="J116" s="95"/>
      <c r="K116" s="95"/>
      <c r="L116" s="95"/>
      <c r="M116" s="95"/>
      <c r="N116" s="96"/>
    </row>
    <row r="117" spans="2:14">
      <c r="B117" s="94"/>
      <c r="C117" s="95"/>
      <c r="D117" s="95"/>
      <c r="E117" s="95"/>
      <c r="F117" s="95"/>
      <c r="G117" s="95"/>
      <c r="H117" s="95"/>
      <c r="I117" s="95"/>
      <c r="J117" s="95"/>
      <c r="K117" s="95"/>
      <c r="L117" s="95"/>
      <c r="M117" s="95"/>
      <c r="N117" s="96"/>
    </row>
    <row r="118" spans="2:14">
      <c r="B118" s="94"/>
      <c r="C118" s="95"/>
      <c r="D118" s="95"/>
      <c r="E118" s="95"/>
      <c r="F118" s="95"/>
      <c r="G118" s="95"/>
      <c r="H118" s="95"/>
      <c r="I118" s="95"/>
      <c r="J118" s="95"/>
      <c r="K118" s="95"/>
      <c r="L118" s="95"/>
      <c r="M118" s="95"/>
      <c r="N118" s="96"/>
    </row>
    <row r="119" spans="2:14">
      <c r="B119" s="94"/>
      <c r="C119" s="95" t="s">
        <v>148</v>
      </c>
      <c r="D119" s="95"/>
      <c r="E119" s="95"/>
      <c r="F119" s="95"/>
      <c r="G119" s="95"/>
      <c r="H119" s="95"/>
      <c r="I119" s="95"/>
      <c r="J119" s="95"/>
      <c r="K119" s="95"/>
      <c r="L119" s="95"/>
      <c r="M119" s="95"/>
      <c r="N119" s="96"/>
    </row>
    <row r="120" spans="2:14">
      <c r="B120" s="94"/>
      <c r="C120" s="95"/>
      <c r="D120" s="95"/>
      <c r="E120" s="95"/>
      <c r="F120" s="95"/>
      <c r="G120" s="95"/>
      <c r="H120" s="95"/>
      <c r="I120" s="95"/>
      <c r="J120" s="95"/>
      <c r="K120" s="95"/>
      <c r="L120" s="95"/>
      <c r="M120" s="95"/>
      <c r="N120" s="96"/>
    </row>
    <row r="121" spans="2:14">
      <c r="B121" s="94"/>
      <c r="C121" s="95" t="s">
        <v>149</v>
      </c>
      <c r="D121" s="95"/>
      <c r="E121" s="95"/>
      <c r="F121" s="95"/>
      <c r="G121" s="95"/>
      <c r="H121" s="95"/>
      <c r="I121" s="95"/>
      <c r="J121" s="95"/>
      <c r="K121" s="95"/>
      <c r="L121" s="95"/>
      <c r="M121" s="95"/>
      <c r="N121" s="96"/>
    </row>
    <row r="122" spans="2:14">
      <c r="B122" s="94"/>
      <c r="C122" s="95"/>
      <c r="D122" s="95"/>
      <c r="E122" s="95"/>
      <c r="F122" s="95"/>
      <c r="G122" s="95"/>
      <c r="H122" s="95"/>
      <c r="I122" s="95"/>
      <c r="J122" s="95"/>
      <c r="K122" s="95"/>
      <c r="L122" s="95"/>
      <c r="M122" s="95"/>
      <c r="N122" s="96"/>
    </row>
    <row r="123" spans="2:14">
      <c r="B123" s="94"/>
      <c r="C123" s="95"/>
      <c r="D123" s="95"/>
      <c r="E123" s="95"/>
      <c r="F123" s="95"/>
      <c r="G123" s="95"/>
      <c r="H123" s="95"/>
      <c r="I123" s="95"/>
      <c r="J123" s="95"/>
      <c r="K123" s="95"/>
      <c r="L123" s="95"/>
      <c r="M123" s="95"/>
      <c r="N123" s="96"/>
    </row>
    <row r="124" spans="2:14">
      <c r="B124" s="94"/>
      <c r="C124" s="95"/>
      <c r="D124" s="95"/>
      <c r="E124" s="95"/>
      <c r="F124" s="95"/>
      <c r="G124" s="95"/>
      <c r="H124" s="95"/>
      <c r="I124" s="95"/>
      <c r="J124" s="95"/>
      <c r="K124" s="95"/>
      <c r="L124" s="95"/>
      <c r="M124" s="95"/>
      <c r="N124" s="96"/>
    </row>
    <row r="125" spans="2:14">
      <c r="B125" s="94"/>
      <c r="C125" s="95"/>
      <c r="D125" s="95"/>
      <c r="E125" s="95" t="s">
        <v>150</v>
      </c>
      <c r="F125" s="95"/>
      <c r="G125" s="95"/>
      <c r="H125" s="95"/>
      <c r="I125" s="95"/>
      <c r="J125" s="95"/>
      <c r="K125" s="95"/>
      <c r="L125" s="95"/>
      <c r="M125" s="95"/>
      <c r="N125" s="96"/>
    </row>
    <row r="126" spans="2:14">
      <c r="B126" s="94"/>
      <c r="C126" s="95"/>
      <c r="D126" s="95"/>
      <c r="E126" s="95"/>
      <c r="F126" s="95"/>
      <c r="G126" s="95"/>
      <c r="H126" s="95"/>
      <c r="I126" s="95"/>
      <c r="J126" s="95"/>
      <c r="K126" s="95"/>
      <c r="L126" s="95"/>
      <c r="M126" s="95"/>
      <c r="N126" s="96"/>
    </row>
    <row r="127" spans="2:14">
      <c r="B127" s="94"/>
      <c r="C127" s="95"/>
      <c r="D127" s="95"/>
      <c r="E127" s="95"/>
      <c r="F127" s="95"/>
      <c r="G127" s="95"/>
      <c r="H127" s="95"/>
      <c r="I127" s="95"/>
      <c r="J127" s="95"/>
      <c r="K127" s="95"/>
      <c r="L127" s="95"/>
      <c r="M127" s="95"/>
      <c r="N127" s="96"/>
    </row>
    <row r="128" spans="2:14">
      <c r="B128" s="94"/>
      <c r="C128" s="95"/>
      <c r="D128" s="95"/>
      <c r="E128" s="95"/>
      <c r="F128" s="95"/>
      <c r="G128" s="95"/>
      <c r="H128" s="95"/>
      <c r="I128" s="95"/>
      <c r="J128" s="95"/>
      <c r="K128" s="95"/>
      <c r="L128" s="95"/>
      <c r="M128" s="95"/>
      <c r="N128" s="96"/>
    </row>
    <row r="129" spans="2:14">
      <c r="B129" s="94"/>
      <c r="C129" s="95"/>
      <c r="D129" s="95"/>
      <c r="E129" s="95"/>
      <c r="F129" s="95"/>
      <c r="G129" s="95"/>
      <c r="H129" s="95"/>
      <c r="I129" s="95"/>
      <c r="J129" s="95"/>
      <c r="K129" s="95"/>
      <c r="L129" s="95"/>
      <c r="M129" s="95"/>
      <c r="N129" s="96"/>
    </row>
    <row r="130" spans="2:14">
      <c r="B130" s="94"/>
      <c r="C130" s="95"/>
      <c r="D130" s="95"/>
      <c r="E130" s="95"/>
      <c r="F130" s="95"/>
      <c r="G130" s="95"/>
      <c r="H130" s="95"/>
      <c r="I130" s="95"/>
      <c r="J130" s="95"/>
      <c r="K130" s="95"/>
      <c r="L130" s="95"/>
      <c r="M130" s="95"/>
      <c r="N130" s="96"/>
    </row>
    <row r="131" spans="2:14">
      <c r="B131" s="94"/>
      <c r="C131" s="95"/>
      <c r="D131" s="95"/>
      <c r="E131" s="95"/>
      <c r="F131" s="95"/>
      <c r="G131" s="95"/>
      <c r="H131" s="95"/>
      <c r="I131" s="95"/>
      <c r="J131" s="95"/>
      <c r="K131" s="95"/>
      <c r="L131" s="95"/>
      <c r="M131" s="95"/>
      <c r="N131" s="96"/>
    </row>
    <row r="132" spans="2:14">
      <c r="B132" s="94"/>
      <c r="C132" s="95"/>
      <c r="D132" s="95"/>
      <c r="E132" s="95"/>
      <c r="F132" s="95"/>
      <c r="G132" s="95"/>
      <c r="H132" s="95"/>
      <c r="I132" s="95"/>
      <c r="J132" s="95"/>
      <c r="K132" s="95"/>
      <c r="L132" s="95"/>
      <c r="M132" s="95"/>
      <c r="N132" s="96"/>
    </row>
    <row r="133" spans="2:14">
      <c r="B133" s="94"/>
      <c r="C133" s="95"/>
      <c r="D133" s="95"/>
      <c r="E133" s="95"/>
      <c r="F133" s="95"/>
      <c r="G133" s="95"/>
      <c r="H133" s="95"/>
      <c r="I133" s="95"/>
      <c r="J133" s="95"/>
      <c r="K133" s="95"/>
      <c r="L133" s="95"/>
      <c r="M133" s="95"/>
      <c r="N133" s="96"/>
    </row>
    <row r="134" spans="2:14">
      <c r="B134" s="94"/>
      <c r="C134" s="95"/>
      <c r="D134" s="95"/>
      <c r="E134" s="95"/>
      <c r="F134" s="95"/>
      <c r="G134" s="95"/>
      <c r="H134" s="95"/>
      <c r="I134" s="95"/>
      <c r="J134" s="95"/>
      <c r="K134" s="95"/>
      <c r="L134" s="95"/>
      <c r="M134" s="95"/>
      <c r="N134" s="96"/>
    </row>
    <row r="135" spans="2:14">
      <c r="B135" s="94"/>
      <c r="C135" s="95"/>
      <c r="D135" s="95"/>
      <c r="E135" s="95"/>
      <c r="F135" s="95"/>
      <c r="G135" s="95"/>
      <c r="H135" s="95"/>
      <c r="I135" s="95"/>
      <c r="J135" s="95"/>
      <c r="K135" s="95"/>
      <c r="L135" s="95"/>
      <c r="M135" s="95"/>
      <c r="N135" s="96"/>
    </row>
    <row r="136" spans="2:14">
      <c r="B136" s="94"/>
      <c r="C136" s="95"/>
      <c r="D136" s="95"/>
      <c r="E136" s="95"/>
      <c r="F136" s="95"/>
      <c r="G136" s="95"/>
      <c r="H136" s="95"/>
      <c r="I136" s="95"/>
      <c r="J136" s="95"/>
      <c r="K136" s="95"/>
      <c r="L136" s="95"/>
      <c r="M136" s="95"/>
      <c r="N136" s="96"/>
    </row>
    <row r="137" spans="2:14">
      <c r="B137" s="94"/>
      <c r="C137" s="95"/>
      <c r="D137" s="95"/>
      <c r="E137" s="95"/>
      <c r="F137" s="95"/>
      <c r="G137" s="95"/>
      <c r="H137" s="95"/>
      <c r="I137" s="95"/>
      <c r="J137" s="95"/>
      <c r="K137" s="95"/>
      <c r="L137" s="95"/>
      <c r="M137" s="95"/>
      <c r="N137" s="96"/>
    </row>
    <row r="138" spans="2:14">
      <c r="B138" s="94"/>
      <c r="C138" s="95"/>
      <c r="D138" s="95"/>
      <c r="E138" s="95"/>
      <c r="F138" s="95"/>
      <c r="G138" s="95"/>
      <c r="H138" s="95"/>
      <c r="I138" s="95"/>
      <c r="J138" s="95"/>
      <c r="K138" s="95"/>
      <c r="L138" s="95"/>
      <c r="M138" s="95"/>
      <c r="N138" s="96"/>
    </row>
    <row r="139" spans="2:14">
      <c r="B139" s="94"/>
      <c r="C139" s="95"/>
      <c r="D139" s="95"/>
      <c r="E139" s="95"/>
      <c r="F139" s="95"/>
      <c r="G139" s="95"/>
      <c r="H139" s="95"/>
      <c r="I139" s="95"/>
      <c r="J139" s="95"/>
      <c r="K139" s="95"/>
      <c r="L139" s="95"/>
      <c r="M139" s="95"/>
      <c r="N139" s="96"/>
    </row>
    <row r="140" spans="2:14">
      <c r="B140" s="94"/>
      <c r="C140" s="95"/>
      <c r="D140" s="95"/>
      <c r="E140" s="95"/>
      <c r="F140" s="95"/>
      <c r="G140" s="95"/>
      <c r="H140" s="95"/>
      <c r="I140" s="95"/>
      <c r="J140" s="95"/>
      <c r="K140" s="95"/>
      <c r="L140" s="95"/>
      <c r="M140" s="95"/>
      <c r="N140" s="96"/>
    </row>
    <row r="141" spans="2:14">
      <c r="B141" s="94"/>
      <c r="C141" s="95"/>
      <c r="D141" s="95"/>
      <c r="E141" s="95"/>
      <c r="F141" s="95"/>
      <c r="G141" s="95"/>
      <c r="H141" s="95"/>
      <c r="I141" s="95"/>
      <c r="J141" s="95"/>
      <c r="K141" s="95"/>
      <c r="L141" s="95"/>
      <c r="M141" s="95"/>
      <c r="N141" s="96"/>
    </row>
    <row r="142" spans="2:14">
      <c r="B142" s="94"/>
      <c r="C142" s="95" t="s">
        <v>151</v>
      </c>
      <c r="D142" s="95"/>
      <c r="E142" s="95"/>
      <c r="F142" s="95"/>
      <c r="G142" s="95"/>
      <c r="H142" s="95"/>
      <c r="I142" s="95"/>
      <c r="J142" s="95"/>
      <c r="K142" s="95"/>
      <c r="L142" s="95"/>
      <c r="M142" s="95"/>
      <c r="N142" s="96"/>
    </row>
    <row r="143" spans="2:14">
      <c r="B143" s="94"/>
      <c r="C143" s="95"/>
      <c r="D143" s="95"/>
      <c r="E143" s="95"/>
      <c r="F143" s="95"/>
      <c r="G143" s="95"/>
      <c r="H143" s="95"/>
      <c r="I143" s="95"/>
      <c r="J143" s="95"/>
      <c r="K143" s="95"/>
      <c r="L143" s="95"/>
      <c r="M143" s="95"/>
      <c r="N143" s="96"/>
    </row>
    <row r="144" spans="2:14">
      <c r="B144" s="94"/>
      <c r="C144" s="95"/>
      <c r="D144" s="95"/>
      <c r="E144" s="95"/>
      <c r="F144" s="95"/>
      <c r="G144" s="95"/>
      <c r="H144" s="95"/>
      <c r="I144" s="95"/>
      <c r="J144" s="95"/>
      <c r="K144" s="95"/>
      <c r="L144" s="95"/>
      <c r="M144" s="95"/>
      <c r="N144" s="96"/>
    </row>
    <row r="145" spans="2:14">
      <c r="B145" s="94"/>
      <c r="C145" s="95"/>
      <c r="D145" s="95"/>
      <c r="E145" s="95"/>
      <c r="F145" s="95"/>
      <c r="G145" s="95"/>
      <c r="H145" s="95"/>
      <c r="I145" s="95"/>
      <c r="J145" s="95"/>
      <c r="K145" s="95"/>
      <c r="L145" s="95"/>
      <c r="M145" s="95"/>
      <c r="N145" s="96"/>
    </row>
    <row r="146" spans="2:14">
      <c r="B146" s="94"/>
      <c r="C146" s="95"/>
      <c r="D146" s="95">
        <v>20</v>
      </c>
      <c r="E146" s="95" t="s">
        <v>145</v>
      </c>
      <c r="F146" s="95"/>
      <c r="G146" s="95"/>
      <c r="H146" s="95"/>
      <c r="I146" s="95"/>
      <c r="J146" s="95"/>
      <c r="K146" s="95"/>
      <c r="L146" s="95"/>
      <c r="M146" s="95"/>
      <c r="N146" s="96"/>
    </row>
    <row r="147" spans="2:14">
      <c r="B147" s="94"/>
      <c r="C147" s="95"/>
      <c r="D147" s="95"/>
      <c r="E147" s="95"/>
      <c r="F147" s="95"/>
      <c r="G147" s="95"/>
      <c r="H147" s="95"/>
      <c r="I147" s="95"/>
      <c r="J147" s="95"/>
      <c r="K147" s="95"/>
      <c r="L147" s="95"/>
      <c r="M147" s="95"/>
      <c r="N147" s="96"/>
    </row>
    <row r="148" spans="2:14">
      <c r="B148" s="94"/>
      <c r="C148" s="95"/>
      <c r="D148" s="95"/>
      <c r="E148" s="95"/>
      <c r="F148" s="95"/>
      <c r="G148" s="95"/>
      <c r="H148" s="95"/>
      <c r="I148" s="95"/>
      <c r="J148" s="95"/>
      <c r="K148" s="95"/>
      <c r="L148" s="95"/>
      <c r="M148" s="95"/>
      <c r="N148" s="96"/>
    </row>
    <row r="149" spans="2:14">
      <c r="B149" s="94"/>
      <c r="C149" s="95"/>
      <c r="D149" s="95"/>
      <c r="E149" s="95"/>
      <c r="F149" s="95"/>
      <c r="G149" s="95"/>
      <c r="H149" s="95"/>
      <c r="I149" s="95"/>
      <c r="J149" s="95"/>
      <c r="K149" s="95"/>
      <c r="L149" s="95"/>
      <c r="M149" s="95"/>
      <c r="N149" s="96"/>
    </row>
    <row r="150" spans="2:14">
      <c r="B150" s="94"/>
      <c r="C150" s="95" t="s">
        <v>188</v>
      </c>
      <c r="D150" s="95"/>
      <c r="E150" s="95"/>
      <c r="F150" s="95"/>
      <c r="G150" s="95"/>
      <c r="H150" s="95"/>
      <c r="I150" s="95"/>
      <c r="J150" s="95"/>
      <c r="K150" s="95"/>
      <c r="L150" s="95"/>
      <c r="M150" s="95"/>
      <c r="N150" s="96"/>
    </row>
    <row r="151" spans="2:14">
      <c r="B151" s="94"/>
      <c r="C151" s="95" t="s">
        <v>152</v>
      </c>
      <c r="D151" s="95"/>
      <c r="E151" s="95"/>
      <c r="F151" s="95"/>
      <c r="G151" s="95"/>
      <c r="H151" s="95"/>
      <c r="I151" s="95"/>
      <c r="J151" s="95"/>
      <c r="K151" s="95"/>
      <c r="L151" s="95"/>
      <c r="M151" s="95"/>
      <c r="N151" s="96"/>
    </row>
    <row r="152" spans="2:14">
      <c r="B152" s="94"/>
      <c r="C152" s="95"/>
      <c r="D152" s="95"/>
      <c r="E152" s="95"/>
      <c r="F152" s="95"/>
      <c r="G152" s="95"/>
      <c r="H152" s="95"/>
      <c r="I152" s="95"/>
      <c r="J152" s="95"/>
      <c r="K152" s="95"/>
      <c r="L152" s="95"/>
      <c r="M152" s="95"/>
      <c r="N152" s="96"/>
    </row>
    <row r="153" spans="2:14">
      <c r="B153" s="94"/>
      <c r="C153" s="95"/>
      <c r="D153" s="95"/>
      <c r="E153" s="95"/>
      <c r="F153" s="95"/>
      <c r="G153" s="95"/>
      <c r="H153" s="95"/>
      <c r="I153" s="95"/>
      <c r="J153" s="95"/>
      <c r="K153" s="95"/>
      <c r="L153" s="95"/>
      <c r="M153" s="95"/>
      <c r="N153" s="96"/>
    </row>
    <row r="154" spans="2:14">
      <c r="B154" s="94"/>
      <c r="C154" s="95"/>
      <c r="D154" s="95"/>
      <c r="E154" s="95"/>
      <c r="F154" s="95"/>
      <c r="G154" s="95"/>
      <c r="H154" s="95"/>
      <c r="I154" s="95"/>
      <c r="J154" s="95"/>
      <c r="K154" s="95"/>
      <c r="L154" s="95"/>
      <c r="M154" s="95"/>
      <c r="N154" s="96"/>
    </row>
    <row r="155" spans="2:14">
      <c r="B155" s="94"/>
      <c r="C155" s="95"/>
      <c r="D155" s="95"/>
      <c r="E155" s="95"/>
      <c r="F155" s="95"/>
      <c r="G155" s="95"/>
      <c r="H155" s="95"/>
      <c r="I155" s="95"/>
      <c r="J155" s="95"/>
      <c r="K155" s="95"/>
      <c r="L155" s="95"/>
      <c r="M155" s="95"/>
      <c r="N155" s="96"/>
    </row>
    <row r="156" spans="2:14">
      <c r="B156" s="94"/>
      <c r="C156" s="95"/>
      <c r="D156" s="95"/>
      <c r="E156" s="141" t="s">
        <v>186</v>
      </c>
      <c r="F156" s="95"/>
      <c r="G156" s="95"/>
      <c r="H156" s="95"/>
      <c r="I156" s="95"/>
      <c r="J156" s="95"/>
      <c r="K156" s="95"/>
      <c r="L156" s="95"/>
      <c r="M156" s="95"/>
      <c r="N156" s="96"/>
    </row>
    <row r="157" spans="2:14">
      <c r="B157" s="94"/>
      <c r="C157" s="95"/>
      <c r="D157" s="141" t="s">
        <v>187</v>
      </c>
      <c r="E157" s="95">
        <v>5</v>
      </c>
      <c r="F157" s="95"/>
      <c r="G157" s="95"/>
      <c r="H157" s="95"/>
      <c r="I157" s="95"/>
      <c r="J157" s="95"/>
      <c r="K157" s="95"/>
      <c r="L157" s="95"/>
      <c r="M157" s="95"/>
      <c r="N157" s="96"/>
    </row>
    <row r="158" spans="2:14">
      <c r="B158" s="94"/>
      <c r="C158" s="95"/>
      <c r="D158" s="95"/>
      <c r="E158" s="95"/>
      <c r="F158" s="95"/>
      <c r="G158" s="95"/>
      <c r="H158" s="95"/>
      <c r="I158" s="95"/>
      <c r="J158" s="95"/>
      <c r="K158" s="95"/>
      <c r="L158" s="95"/>
      <c r="M158" s="95"/>
      <c r="N158" s="96"/>
    </row>
    <row r="159" spans="2:14">
      <c r="B159" s="94"/>
      <c r="C159" s="95"/>
      <c r="D159" s="95"/>
      <c r="E159" s="95"/>
      <c r="F159" s="95"/>
      <c r="G159" s="95"/>
      <c r="H159" s="95"/>
      <c r="I159" s="95"/>
      <c r="J159" s="95"/>
      <c r="K159" s="95"/>
      <c r="L159" s="95"/>
      <c r="M159" s="95"/>
      <c r="N159" s="96"/>
    </row>
    <row r="160" spans="2:14">
      <c r="B160" s="94"/>
      <c r="C160" s="95"/>
      <c r="D160" s="95"/>
      <c r="E160" s="95"/>
      <c r="F160" s="95"/>
      <c r="G160" s="95"/>
      <c r="H160" s="95"/>
      <c r="I160" s="95"/>
      <c r="J160" s="95"/>
      <c r="K160" s="95"/>
      <c r="L160" s="95"/>
      <c r="M160" s="95"/>
      <c r="N160" s="96"/>
    </row>
    <row r="161" spans="2:14">
      <c r="B161" s="94"/>
      <c r="C161" s="95"/>
      <c r="D161" s="95"/>
      <c r="E161" s="95"/>
      <c r="F161" s="95"/>
      <c r="G161" s="95"/>
      <c r="H161" s="95"/>
      <c r="I161" s="95"/>
      <c r="J161" s="95"/>
      <c r="K161" s="95"/>
      <c r="L161" s="95"/>
      <c r="M161" s="95"/>
      <c r="N161" s="96"/>
    </row>
    <row r="162" spans="2:14">
      <c r="B162" s="94"/>
      <c r="C162" s="95"/>
      <c r="D162" s="95"/>
      <c r="E162" s="95"/>
      <c r="F162" s="95"/>
      <c r="G162" s="95"/>
      <c r="H162" s="95"/>
      <c r="I162" s="95"/>
      <c r="J162" s="95"/>
      <c r="K162" s="95"/>
      <c r="L162" s="95"/>
      <c r="M162" s="95"/>
      <c r="N162" s="96"/>
    </row>
    <row r="163" spans="2:14">
      <c r="B163" s="94"/>
      <c r="C163" s="95"/>
      <c r="D163" s="95"/>
      <c r="E163" s="95"/>
      <c r="F163" s="95"/>
      <c r="G163" s="95"/>
      <c r="H163" s="95"/>
      <c r="I163" s="95"/>
      <c r="J163" s="95"/>
      <c r="K163" s="95"/>
      <c r="L163" s="95"/>
      <c r="M163" s="95"/>
      <c r="N163" s="96"/>
    </row>
    <row r="164" spans="2:14">
      <c r="B164" s="94"/>
      <c r="C164" s="95"/>
      <c r="D164" s="95"/>
      <c r="E164" s="95"/>
      <c r="F164" s="95"/>
      <c r="G164" s="95"/>
      <c r="H164" s="95"/>
      <c r="I164" s="95"/>
      <c r="J164" s="95"/>
      <c r="K164" s="95"/>
      <c r="L164" s="95"/>
      <c r="M164" s="95"/>
      <c r="N164" s="96"/>
    </row>
    <row r="165" spans="2:14">
      <c r="B165" s="94"/>
      <c r="C165" s="95"/>
      <c r="D165" s="95"/>
      <c r="E165" s="95"/>
      <c r="F165" s="95"/>
      <c r="G165" s="95"/>
      <c r="H165" s="95"/>
      <c r="I165" s="95"/>
      <c r="J165" s="95"/>
      <c r="K165" s="95"/>
      <c r="L165" s="95"/>
      <c r="M165" s="95"/>
      <c r="N165" s="96"/>
    </row>
    <row r="166" spans="2:14">
      <c r="B166" s="94"/>
      <c r="C166" s="95"/>
      <c r="D166" s="95"/>
      <c r="E166" s="95"/>
      <c r="F166" s="95"/>
      <c r="G166" s="95"/>
      <c r="H166" s="95"/>
      <c r="I166" s="95"/>
      <c r="J166" s="95"/>
      <c r="K166" s="95"/>
      <c r="L166" s="95"/>
      <c r="M166" s="95"/>
      <c r="N166" s="96"/>
    </row>
    <row r="167" spans="2:14">
      <c r="B167" s="94"/>
      <c r="C167" s="95"/>
      <c r="D167" s="95"/>
      <c r="E167" s="95"/>
      <c r="F167" s="95"/>
      <c r="G167" s="95"/>
      <c r="H167" s="95"/>
      <c r="I167" s="95"/>
      <c r="J167" s="95"/>
      <c r="K167" s="95"/>
      <c r="L167" s="95"/>
      <c r="M167" s="95"/>
      <c r="N167" s="96"/>
    </row>
    <row r="168" spans="2:14">
      <c r="B168" s="94"/>
      <c r="C168" s="95" t="s">
        <v>153</v>
      </c>
      <c r="D168" s="95"/>
      <c r="E168" s="95"/>
      <c r="F168" s="95"/>
      <c r="G168" s="95"/>
      <c r="H168" s="95"/>
      <c r="I168" s="95"/>
      <c r="J168" s="95"/>
      <c r="K168" s="95"/>
      <c r="L168" s="95"/>
      <c r="M168" s="95"/>
      <c r="N168" s="96"/>
    </row>
    <row r="169" spans="2:14">
      <c r="B169" s="94"/>
      <c r="C169" s="95"/>
      <c r="D169" s="95"/>
      <c r="E169" s="95"/>
      <c r="F169" s="95"/>
      <c r="G169" s="95"/>
      <c r="H169" s="95"/>
      <c r="I169" s="95"/>
      <c r="J169" s="95"/>
      <c r="K169" s="95"/>
      <c r="L169" s="95"/>
      <c r="M169" s="95"/>
      <c r="N169" s="96"/>
    </row>
    <row r="170" spans="2:14">
      <c r="B170" s="94"/>
      <c r="C170" s="95"/>
      <c r="D170" s="95"/>
      <c r="E170" s="95"/>
      <c r="F170" s="95"/>
      <c r="G170" s="95"/>
      <c r="H170" s="95"/>
      <c r="I170" s="95"/>
      <c r="J170" s="95"/>
      <c r="K170" s="95"/>
      <c r="L170" s="95"/>
      <c r="M170" s="95"/>
      <c r="N170" s="96"/>
    </row>
    <row r="171" spans="2:14">
      <c r="B171" s="94"/>
      <c r="C171" s="95"/>
      <c r="D171" s="95"/>
      <c r="E171" s="95"/>
      <c r="F171" s="95"/>
      <c r="G171" s="95"/>
      <c r="H171" s="95"/>
      <c r="I171" s="95"/>
      <c r="J171" s="95"/>
      <c r="K171" s="95"/>
      <c r="L171" s="95"/>
      <c r="M171" s="95"/>
      <c r="N171" s="96"/>
    </row>
    <row r="172" spans="2:14">
      <c r="B172" s="94"/>
      <c r="C172" s="95"/>
      <c r="D172" s="95"/>
      <c r="E172" s="95"/>
      <c r="F172" s="95"/>
      <c r="G172" s="95"/>
      <c r="H172" s="95"/>
      <c r="I172" s="95"/>
      <c r="J172" s="95"/>
      <c r="K172" s="95"/>
      <c r="L172" s="95"/>
      <c r="M172" s="95"/>
      <c r="N172" s="96"/>
    </row>
    <row r="173" spans="2:14">
      <c r="B173" s="94"/>
      <c r="C173" s="95"/>
      <c r="D173" s="95"/>
      <c r="E173" s="95"/>
      <c r="F173" s="95"/>
      <c r="G173" s="95"/>
      <c r="H173" s="95"/>
      <c r="I173" s="95"/>
      <c r="J173" s="95"/>
      <c r="K173" s="95"/>
      <c r="L173" s="95"/>
      <c r="M173" s="95"/>
      <c r="N173" s="96"/>
    </row>
    <row r="174" spans="2:14">
      <c r="B174" s="94"/>
      <c r="C174" s="95"/>
      <c r="D174" s="95"/>
      <c r="E174" s="95"/>
      <c r="F174" s="95"/>
      <c r="G174" s="95"/>
      <c r="H174" s="95"/>
      <c r="I174" s="95"/>
      <c r="J174" s="95"/>
      <c r="K174" s="95"/>
      <c r="L174" s="95"/>
      <c r="M174" s="95"/>
      <c r="N174" s="96"/>
    </row>
    <row r="175" spans="2:14">
      <c r="B175" s="94"/>
      <c r="C175" s="95"/>
      <c r="D175" s="95"/>
      <c r="E175" s="95"/>
      <c r="F175" s="95"/>
      <c r="G175" s="95"/>
      <c r="H175" s="95"/>
      <c r="I175" s="95"/>
      <c r="J175" s="95"/>
      <c r="K175" s="95"/>
      <c r="L175" s="95"/>
      <c r="M175" s="95"/>
      <c r="N175" s="96"/>
    </row>
    <row r="176" spans="2:14">
      <c r="B176" s="94"/>
      <c r="C176" s="95"/>
      <c r="D176" s="95"/>
      <c r="E176" s="95"/>
      <c r="F176" s="95"/>
      <c r="G176" s="95"/>
      <c r="H176" s="95"/>
      <c r="I176" s="95"/>
      <c r="J176" s="95"/>
      <c r="K176" s="95"/>
      <c r="L176" s="95"/>
      <c r="M176" s="95"/>
      <c r="N176" s="96"/>
    </row>
    <row r="177" spans="2:14">
      <c r="B177" s="94"/>
      <c r="C177" s="95"/>
      <c r="D177" s="95"/>
      <c r="E177" s="95"/>
      <c r="F177" s="95"/>
      <c r="G177" s="95"/>
      <c r="H177" s="95"/>
      <c r="I177" s="95"/>
      <c r="J177" s="95"/>
      <c r="K177" s="95"/>
      <c r="L177" s="95"/>
      <c r="M177" s="95"/>
      <c r="N177" s="96"/>
    </row>
    <row r="178" spans="2:14">
      <c r="B178" s="94"/>
      <c r="C178" s="95"/>
      <c r="D178" s="95"/>
      <c r="E178" s="95"/>
      <c r="F178" s="95"/>
      <c r="G178" s="95"/>
      <c r="H178" s="95"/>
      <c r="I178" s="95"/>
      <c r="J178" s="95"/>
      <c r="K178" s="95"/>
      <c r="L178" s="95"/>
      <c r="M178" s="95"/>
      <c r="N178" s="96"/>
    </row>
    <row r="179" spans="2:14">
      <c r="B179" s="94"/>
      <c r="C179" s="95"/>
      <c r="D179" s="95"/>
      <c r="E179" s="95"/>
      <c r="F179" s="95"/>
      <c r="G179" s="95"/>
      <c r="H179" s="95"/>
      <c r="I179" s="95"/>
      <c r="J179" s="95"/>
      <c r="K179" s="95"/>
      <c r="L179" s="95"/>
      <c r="M179" s="95"/>
      <c r="N179" s="96"/>
    </row>
    <row r="180" spans="2:14">
      <c r="B180" s="94"/>
      <c r="C180" s="95"/>
      <c r="D180" s="95"/>
      <c r="E180" s="95"/>
      <c r="F180" s="95"/>
      <c r="G180" s="95"/>
      <c r="H180" s="95"/>
      <c r="I180" s="95"/>
      <c r="J180" s="95"/>
      <c r="K180" s="95"/>
      <c r="L180" s="95"/>
      <c r="M180" s="95"/>
      <c r="N180" s="96"/>
    </row>
    <row r="181" spans="2:14">
      <c r="B181" s="94"/>
      <c r="C181" s="95"/>
      <c r="D181" s="95"/>
      <c r="E181" s="95"/>
      <c r="F181" s="95"/>
      <c r="G181" s="95"/>
      <c r="H181" s="95"/>
      <c r="I181" s="95"/>
      <c r="J181" s="95"/>
      <c r="K181" s="95"/>
      <c r="L181" s="95"/>
      <c r="M181" s="95"/>
      <c r="N181" s="96"/>
    </row>
    <row r="182" spans="2:14">
      <c r="B182" s="94"/>
      <c r="C182" s="95"/>
      <c r="D182" s="95"/>
      <c r="E182" s="95"/>
      <c r="F182" s="95"/>
      <c r="G182" s="95"/>
      <c r="H182" s="95"/>
      <c r="I182" s="95"/>
      <c r="J182" s="95"/>
      <c r="K182" s="95"/>
      <c r="L182" s="95"/>
      <c r="M182" s="95"/>
      <c r="N182" s="96"/>
    </row>
    <row r="183" spans="2:14">
      <c r="B183" s="94"/>
      <c r="C183" s="95"/>
      <c r="D183" s="95"/>
      <c r="E183" s="95"/>
      <c r="F183" s="95"/>
      <c r="G183" s="95"/>
      <c r="H183" s="95"/>
      <c r="I183" s="95"/>
      <c r="J183" s="95"/>
      <c r="K183" s="95"/>
      <c r="L183" s="95"/>
      <c r="M183" s="95"/>
      <c r="N183" s="96"/>
    </row>
    <row r="184" spans="2:14">
      <c r="B184" s="94"/>
      <c r="C184" s="95"/>
      <c r="D184" s="95"/>
      <c r="E184" s="95"/>
      <c r="F184" s="95"/>
      <c r="G184" s="95"/>
      <c r="H184" s="95"/>
      <c r="I184" s="95"/>
      <c r="J184" s="95"/>
      <c r="K184" s="95"/>
      <c r="L184" s="95"/>
      <c r="M184" s="95"/>
      <c r="N184" s="96"/>
    </row>
    <row r="185" spans="2:14">
      <c r="B185" s="94"/>
      <c r="C185" s="95"/>
      <c r="D185" s="95"/>
      <c r="E185" s="95"/>
      <c r="F185" s="95"/>
      <c r="G185" s="95"/>
      <c r="H185" s="95"/>
      <c r="I185" s="95"/>
      <c r="J185" s="95"/>
      <c r="K185" s="95"/>
      <c r="L185" s="95"/>
      <c r="M185" s="95"/>
      <c r="N185" s="96"/>
    </row>
    <row r="186" spans="2:14">
      <c r="B186" s="94"/>
      <c r="C186" s="95"/>
      <c r="D186" s="95"/>
      <c r="E186" s="95"/>
      <c r="F186" s="95"/>
      <c r="G186" s="95"/>
      <c r="H186" s="95"/>
      <c r="I186" s="95"/>
      <c r="J186" s="95"/>
      <c r="K186" s="95"/>
      <c r="L186" s="95"/>
      <c r="M186" s="95"/>
      <c r="N186" s="96"/>
    </row>
    <row r="187" spans="2:14">
      <c r="B187" s="94"/>
      <c r="C187" s="95"/>
      <c r="D187" s="95"/>
      <c r="E187" s="95"/>
      <c r="F187" s="95"/>
      <c r="G187" s="95"/>
      <c r="H187" s="95"/>
      <c r="I187" s="95"/>
      <c r="J187" s="95"/>
      <c r="K187" s="95"/>
      <c r="L187" s="95"/>
      <c r="M187" s="95"/>
      <c r="N187" s="96"/>
    </row>
    <row r="188" spans="2:14">
      <c r="B188" s="94"/>
      <c r="C188" s="95"/>
      <c r="D188" s="95"/>
      <c r="E188" s="95"/>
      <c r="F188" s="95"/>
      <c r="G188" s="95"/>
      <c r="H188" s="95"/>
      <c r="I188" s="95"/>
      <c r="J188" s="95"/>
      <c r="K188" s="95"/>
      <c r="L188" s="95"/>
      <c r="M188" s="95"/>
      <c r="N188" s="96"/>
    </row>
    <row r="189" spans="2:14">
      <c r="B189" s="94"/>
      <c r="C189" s="95"/>
      <c r="D189" s="95"/>
      <c r="E189" s="95"/>
      <c r="F189" s="95"/>
      <c r="G189" s="95"/>
      <c r="H189" s="95"/>
      <c r="I189" s="95"/>
      <c r="J189" s="95"/>
      <c r="K189" s="95"/>
      <c r="L189" s="95"/>
      <c r="M189" s="95"/>
      <c r="N189" s="96"/>
    </row>
    <row r="190" spans="2:14">
      <c r="B190" s="94"/>
      <c r="C190" s="95"/>
      <c r="D190" s="95"/>
      <c r="E190" s="95">
        <v>90</v>
      </c>
      <c r="F190" s="95" t="s">
        <v>154</v>
      </c>
      <c r="G190" s="95"/>
      <c r="H190" s="95"/>
      <c r="I190" s="95"/>
      <c r="J190" s="95"/>
      <c r="K190" s="95"/>
      <c r="L190" s="95"/>
      <c r="M190" s="95"/>
      <c r="N190" s="96"/>
    </row>
    <row r="191" spans="2:14">
      <c r="B191" s="94"/>
      <c r="C191" s="95"/>
      <c r="D191" s="95"/>
      <c r="E191" s="95"/>
      <c r="F191" s="95"/>
      <c r="G191" s="95"/>
      <c r="H191" s="95"/>
      <c r="I191" s="95"/>
      <c r="J191" s="95"/>
      <c r="K191" s="95"/>
      <c r="L191" s="95"/>
      <c r="M191" s="95"/>
      <c r="N191" s="96"/>
    </row>
    <row r="192" spans="2:14">
      <c r="B192" s="94"/>
      <c r="C192" s="95" t="s">
        <v>83</v>
      </c>
      <c r="D192" s="95"/>
      <c r="E192" s="95"/>
      <c r="F192" s="95"/>
      <c r="G192" s="95"/>
      <c r="H192" s="95"/>
      <c r="I192" s="95"/>
      <c r="J192" s="95"/>
      <c r="K192" s="95"/>
      <c r="L192" s="95"/>
      <c r="M192" s="95"/>
      <c r="N192" s="96"/>
    </row>
    <row r="193" spans="2:14">
      <c r="B193" s="94"/>
      <c r="C193" s="95" t="s">
        <v>155</v>
      </c>
      <c r="D193" s="95"/>
      <c r="E193" s="95"/>
      <c r="F193" s="95"/>
      <c r="G193" s="95"/>
      <c r="H193" s="95"/>
      <c r="I193" s="95"/>
      <c r="J193" s="95"/>
      <c r="K193" s="95"/>
      <c r="L193" s="95"/>
      <c r="M193" s="95"/>
      <c r="N193" s="96"/>
    </row>
    <row r="194" spans="2:14">
      <c r="B194" s="94"/>
      <c r="C194" s="95"/>
      <c r="D194" s="95"/>
      <c r="E194" s="95"/>
      <c r="F194" s="95"/>
      <c r="G194" s="95"/>
      <c r="H194" s="95"/>
      <c r="I194" s="95"/>
      <c r="J194" s="95"/>
      <c r="K194" s="95"/>
      <c r="L194" s="95"/>
      <c r="M194" s="95"/>
      <c r="N194" s="96"/>
    </row>
    <row r="195" spans="2:14">
      <c r="B195" s="94"/>
      <c r="C195" s="95"/>
      <c r="D195" s="95"/>
      <c r="E195" s="95"/>
      <c r="F195" s="95"/>
      <c r="G195" s="95"/>
      <c r="H195" s="95"/>
      <c r="I195" s="95"/>
      <c r="J195" s="95"/>
      <c r="K195" s="95"/>
      <c r="L195" s="95"/>
      <c r="M195" s="95"/>
      <c r="N195" s="96"/>
    </row>
    <row r="196" spans="2:14">
      <c r="B196" s="94"/>
      <c r="C196" s="95"/>
      <c r="D196" s="95"/>
      <c r="E196" s="95"/>
      <c r="F196" s="95"/>
      <c r="G196" s="95"/>
      <c r="H196" s="95"/>
      <c r="I196" s="95"/>
      <c r="J196" s="95"/>
      <c r="K196" s="95"/>
      <c r="L196" s="95"/>
      <c r="M196" s="95"/>
      <c r="N196" s="96"/>
    </row>
    <row r="197" spans="2:14">
      <c r="B197" s="94"/>
      <c r="C197" s="95"/>
      <c r="D197" s="95"/>
      <c r="E197" s="95"/>
      <c r="F197" s="95"/>
      <c r="G197" s="95"/>
      <c r="H197" s="95"/>
      <c r="I197" s="95"/>
      <c r="J197" s="95"/>
      <c r="K197" s="95"/>
      <c r="L197" s="95"/>
      <c r="M197" s="95"/>
      <c r="N197" s="96"/>
    </row>
    <row r="198" spans="2:14">
      <c r="B198" s="94"/>
      <c r="C198" s="95"/>
      <c r="D198" s="95"/>
      <c r="E198" s="95"/>
      <c r="F198" s="95"/>
      <c r="G198" s="95"/>
      <c r="H198" s="95"/>
      <c r="I198" s="95"/>
      <c r="J198" s="95"/>
      <c r="K198" s="95"/>
      <c r="L198" s="95"/>
      <c r="M198" s="95"/>
      <c r="N198" s="96"/>
    </row>
    <row r="199" spans="2:14">
      <c r="B199" s="94"/>
      <c r="C199" s="95"/>
      <c r="D199" s="95"/>
      <c r="E199" s="95"/>
      <c r="F199" s="95"/>
      <c r="G199" s="95"/>
      <c r="H199" s="95"/>
      <c r="I199" s="95"/>
      <c r="J199" s="95"/>
      <c r="K199" s="95"/>
      <c r="L199" s="95"/>
      <c r="M199" s="95"/>
      <c r="N199" s="96"/>
    </row>
    <row r="200" spans="2:14">
      <c r="B200" s="94"/>
      <c r="C200" s="95"/>
      <c r="D200" s="95"/>
      <c r="E200" s="95"/>
      <c r="F200" s="95"/>
      <c r="G200" s="95"/>
      <c r="H200" s="95"/>
      <c r="I200" s="95"/>
      <c r="J200" s="95"/>
      <c r="K200" s="95"/>
      <c r="L200" s="95"/>
      <c r="M200" s="95"/>
      <c r="N200" s="96"/>
    </row>
    <row r="201" spans="2:14">
      <c r="B201" s="94"/>
      <c r="C201" s="95"/>
      <c r="D201" s="95"/>
      <c r="E201" s="95"/>
      <c r="F201" s="95"/>
      <c r="G201" s="95"/>
      <c r="H201" s="95"/>
      <c r="I201" s="95"/>
      <c r="J201" s="95"/>
      <c r="K201" s="95"/>
      <c r="L201" s="95"/>
      <c r="M201" s="95"/>
      <c r="N201" s="96"/>
    </row>
    <row r="202" spans="2:14">
      <c r="B202" s="94"/>
      <c r="C202" s="95"/>
      <c r="D202" s="95"/>
      <c r="E202" s="95"/>
      <c r="F202" s="95"/>
      <c r="G202" s="95"/>
      <c r="H202" s="95"/>
      <c r="I202" s="95"/>
      <c r="J202" s="95"/>
      <c r="K202" s="95"/>
      <c r="L202" s="95"/>
      <c r="M202" s="95"/>
      <c r="N202" s="96"/>
    </row>
    <row r="203" spans="2:14">
      <c r="B203" s="94"/>
      <c r="C203" s="95"/>
      <c r="D203" s="95"/>
      <c r="E203" s="95"/>
      <c r="F203" s="95"/>
      <c r="G203" s="95"/>
      <c r="H203" s="95"/>
      <c r="I203" s="95"/>
      <c r="J203" s="95"/>
      <c r="K203" s="95"/>
      <c r="L203" s="95"/>
      <c r="M203" s="95"/>
      <c r="N203" s="96"/>
    </row>
    <row r="204" spans="2:14">
      <c r="B204" s="94"/>
      <c r="C204" s="95"/>
      <c r="D204" s="95"/>
      <c r="E204" s="95"/>
      <c r="F204" s="95"/>
      <c r="G204" s="95"/>
      <c r="H204" s="95"/>
      <c r="I204" s="95"/>
      <c r="J204" s="95"/>
      <c r="K204" s="95"/>
      <c r="L204" s="95"/>
      <c r="M204" s="95"/>
      <c r="N204" s="96"/>
    </row>
    <row r="205" spans="2:14">
      <c r="B205" s="94"/>
      <c r="C205" s="95"/>
      <c r="D205" s="95"/>
      <c r="E205" s="95"/>
      <c r="F205" s="95"/>
      <c r="G205" s="95"/>
      <c r="H205" s="95"/>
      <c r="I205" s="95"/>
      <c r="J205" s="95"/>
      <c r="K205" s="95"/>
      <c r="L205" s="95"/>
      <c r="M205" s="95"/>
      <c r="N205" s="96"/>
    </row>
    <row r="206" spans="2:14">
      <c r="B206" s="94"/>
      <c r="C206" s="95"/>
      <c r="D206" s="95"/>
      <c r="E206" s="95"/>
      <c r="F206" s="95"/>
      <c r="G206" s="95"/>
      <c r="H206" s="95"/>
      <c r="I206" s="95"/>
      <c r="J206" s="95"/>
      <c r="K206" s="95"/>
      <c r="L206" s="95"/>
      <c r="M206" s="95"/>
      <c r="N206" s="96"/>
    </row>
    <row r="207" spans="2:14">
      <c r="B207" s="94"/>
      <c r="C207" s="95"/>
      <c r="D207" s="95"/>
      <c r="E207" s="95"/>
      <c r="F207" s="95"/>
      <c r="G207" s="95"/>
      <c r="H207" s="95"/>
      <c r="I207" s="95"/>
      <c r="J207" s="95"/>
      <c r="K207" s="95"/>
      <c r="L207" s="95"/>
      <c r="M207" s="95"/>
      <c r="N207" s="96"/>
    </row>
    <row r="208" spans="2:14">
      <c r="B208" s="94"/>
      <c r="C208" s="95"/>
      <c r="D208" s="95"/>
      <c r="E208" s="95"/>
      <c r="F208" s="95"/>
      <c r="G208" s="95"/>
      <c r="H208" s="95"/>
      <c r="I208" s="95"/>
      <c r="J208" s="95"/>
      <c r="K208" s="95"/>
      <c r="L208" s="95"/>
      <c r="M208" s="95"/>
      <c r="N208" s="96"/>
    </row>
    <row r="209" spans="2:14">
      <c r="B209" s="94"/>
      <c r="C209" s="95"/>
      <c r="D209" s="95"/>
      <c r="E209" s="95"/>
      <c r="F209" s="95"/>
      <c r="G209" s="95"/>
      <c r="H209" s="95"/>
      <c r="I209" s="95"/>
      <c r="J209" s="95"/>
      <c r="K209" s="95"/>
      <c r="L209" s="95"/>
      <c r="M209" s="95"/>
      <c r="N209" s="96"/>
    </row>
    <row r="210" spans="2:14">
      <c r="B210" s="94"/>
      <c r="C210" s="95"/>
      <c r="D210" s="95"/>
      <c r="E210" s="95"/>
      <c r="F210" s="95"/>
      <c r="G210" s="95"/>
      <c r="H210" s="95"/>
      <c r="I210" s="95"/>
      <c r="J210" s="95"/>
      <c r="K210" s="95"/>
      <c r="L210" s="95"/>
      <c r="M210" s="95"/>
      <c r="N210" s="96"/>
    </row>
    <row r="211" spans="2:14">
      <c r="B211" s="94" t="s">
        <v>25</v>
      </c>
      <c r="C211" s="95" t="s">
        <v>156</v>
      </c>
      <c r="D211" s="95" t="s">
        <v>157</v>
      </c>
      <c r="E211" s="95" t="s">
        <v>158</v>
      </c>
      <c r="F211" s="95"/>
      <c r="G211" s="95"/>
      <c r="H211" s="95"/>
      <c r="I211" s="95"/>
      <c r="J211" s="95"/>
      <c r="K211" s="95"/>
      <c r="L211" s="95"/>
      <c r="M211" s="95"/>
      <c r="N211" s="96"/>
    </row>
    <row r="212" spans="2:14">
      <c r="B212" s="94"/>
      <c r="C212" s="95" t="s">
        <v>159</v>
      </c>
      <c r="D212" s="95">
        <f>(1600+1940)/2</f>
        <v>1770</v>
      </c>
      <c r="E212" s="95" t="s">
        <v>131</v>
      </c>
      <c r="F212" s="95"/>
      <c r="G212" s="95"/>
      <c r="H212" s="95"/>
      <c r="I212" s="95"/>
      <c r="J212" s="95"/>
      <c r="K212" s="95"/>
      <c r="L212" s="95"/>
      <c r="M212" s="95"/>
      <c r="N212" s="96"/>
    </row>
    <row r="213" spans="2:14">
      <c r="B213" s="94"/>
      <c r="C213" s="95"/>
      <c r="D213" s="95">
        <v>1375</v>
      </c>
      <c r="E213" s="95" t="s">
        <v>132</v>
      </c>
      <c r="F213" s="95"/>
      <c r="G213" s="95"/>
      <c r="H213" s="95"/>
      <c r="I213" s="95"/>
      <c r="J213" s="95"/>
      <c r="K213" s="95"/>
      <c r="L213" s="95"/>
      <c r="M213" s="95"/>
      <c r="N213" s="96"/>
    </row>
    <row r="214" spans="2:14">
      <c r="B214" s="94"/>
      <c r="C214" s="95"/>
      <c r="D214" s="95"/>
      <c r="E214" s="95"/>
      <c r="F214" s="95"/>
      <c r="G214" s="95"/>
      <c r="H214" s="95"/>
      <c r="I214" s="95"/>
      <c r="J214" s="95"/>
      <c r="K214" s="95"/>
      <c r="L214" s="95"/>
      <c r="M214" s="95"/>
      <c r="N214" s="96"/>
    </row>
    <row r="215" spans="2:14">
      <c r="B215" s="94"/>
      <c r="C215" s="95" t="s">
        <v>160</v>
      </c>
      <c r="D215" s="95" t="s">
        <v>161</v>
      </c>
      <c r="E215" s="95" t="s">
        <v>131</v>
      </c>
      <c r="F215" s="95"/>
      <c r="G215" s="95"/>
      <c r="H215" s="95"/>
      <c r="I215" s="95"/>
      <c r="J215" s="95"/>
      <c r="K215" s="95"/>
      <c r="L215" s="95"/>
      <c r="M215" s="95"/>
      <c r="N215" s="96"/>
    </row>
    <row r="216" spans="2:14">
      <c r="B216" s="94"/>
      <c r="C216" s="95" t="s">
        <v>159</v>
      </c>
      <c r="D216" s="95">
        <f>(23+28.7)/2</f>
        <v>25.85</v>
      </c>
      <c r="E216" s="95" t="s">
        <v>131</v>
      </c>
      <c r="F216" s="95"/>
      <c r="G216" s="95"/>
      <c r="H216" s="95"/>
      <c r="I216" s="95"/>
      <c r="J216" s="95"/>
      <c r="K216" s="95"/>
      <c r="L216" s="95"/>
      <c r="M216" s="95"/>
      <c r="N216" s="96"/>
    </row>
    <row r="217" spans="2:14">
      <c r="B217" s="94"/>
      <c r="C217" s="95"/>
      <c r="D217" s="95">
        <v>20</v>
      </c>
      <c r="E217" s="95" t="s">
        <v>132</v>
      </c>
      <c r="F217" s="95"/>
      <c r="G217" s="95"/>
      <c r="H217" s="95"/>
      <c r="I217" s="95"/>
      <c r="J217" s="95"/>
      <c r="K217" s="95"/>
      <c r="L217" s="95"/>
      <c r="M217" s="95"/>
      <c r="N217" s="96"/>
    </row>
    <row r="218" spans="2:14">
      <c r="B218" s="94" t="s">
        <v>10</v>
      </c>
      <c r="C218" s="95" t="s">
        <v>156</v>
      </c>
      <c r="D218" s="95" t="s">
        <v>162</v>
      </c>
      <c r="E218" s="95" t="s">
        <v>158</v>
      </c>
      <c r="F218" s="95"/>
      <c r="G218" s="95"/>
      <c r="H218" s="95"/>
      <c r="I218" s="95"/>
      <c r="J218" s="95"/>
      <c r="K218" s="95"/>
      <c r="L218" s="95"/>
      <c r="M218" s="95"/>
      <c r="N218" s="96"/>
    </row>
    <row r="219" spans="2:14">
      <c r="B219" s="94"/>
      <c r="C219" s="95" t="s">
        <v>159</v>
      </c>
      <c r="D219" s="95">
        <f>(1440+1610)/2</f>
        <v>1525</v>
      </c>
      <c r="E219" s="95" t="s">
        <v>131</v>
      </c>
      <c r="F219" s="95"/>
      <c r="G219" s="95"/>
      <c r="H219" s="95"/>
      <c r="I219" s="95"/>
      <c r="J219" s="95"/>
      <c r="K219" s="95"/>
      <c r="L219" s="95"/>
      <c r="M219" s="95"/>
      <c r="N219" s="96"/>
    </row>
    <row r="220" spans="2:14">
      <c r="B220" s="94"/>
      <c r="C220" s="95"/>
      <c r="D220" s="95">
        <v>1185</v>
      </c>
      <c r="E220" s="95" t="s">
        <v>132</v>
      </c>
      <c r="F220" s="95"/>
      <c r="G220" s="95"/>
      <c r="H220" s="95"/>
      <c r="I220" s="95"/>
      <c r="J220" s="95"/>
      <c r="K220" s="95"/>
      <c r="L220" s="95"/>
      <c r="M220" s="95"/>
      <c r="N220" s="96"/>
    </row>
    <row r="221" spans="2:14">
      <c r="B221" s="94"/>
      <c r="C221" s="95"/>
      <c r="D221" s="95"/>
      <c r="E221" s="95"/>
      <c r="F221" s="95"/>
      <c r="G221" s="95"/>
      <c r="H221" s="95"/>
      <c r="I221" s="95"/>
      <c r="J221" s="95"/>
      <c r="K221" s="95"/>
      <c r="L221" s="95"/>
      <c r="M221" s="95"/>
      <c r="N221" s="96"/>
    </row>
    <row r="222" spans="2:14">
      <c r="B222" s="94"/>
      <c r="C222" s="95" t="s">
        <v>160</v>
      </c>
      <c r="D222" s="95" t="s">
        <v>163</v>
      </c>
      <c r="E222" s="95" t="s">
        <v>131</v>
      </c>
      <c r="F222" s="95"/>
      <c r="G222" s="95"/>
      <c r="H222" s="95"/>
      <c r="I222" s="95"/>
      <c r="J222" s="95"/>
      <c r="K222" s="95"/>
      <c r="L222" s="95"/>
      <c r="M222" s="95"/>
      <c r="N222" s="96"/>
    </row>
    <row r="223" spans="2:14">
      <c r="B223" s="94"/>
      <c r="C223" s="95" t="s">
        <v>159</v>
      </c>
      <c r="D223" s="95">
        <f>(20+22.5)/2</f>
        <v>21.25</v>
      </c>
      <c r="E223" s="95" t="s">
        <v>131</v>
      </c>
      <c r="F223" s="95"/>
      <c r="G223" s="95"/>
      <c r="H223" s="95"/>
      <c r="I223" s="95"/>
      <c r="J223" s="95"/>
      <c r="K223" s="95"/>
      <c r="L223" s="95"/>
      <c r="M223" s="95"/>
      <c r="N223" s="96"/>
    </row>
    <row r="224" spans="2:14">
      <c r="B224" s="94"/>
      <c r="C224" s="95"/>
      <c r="D224" s="95">
        <v>16.5</v>
      </c>
      <c r="E224" s="95" t="s">
        <v>132</v>
      </c>
      <c r="F224" s="95"/>
      <c r="G224" s="95"/>
      <c r="H224" s="95"/>
      <c r="I224" s="95"/>
      <c r="J224" s="95"/>
      <c r="K224" s="95"/>
      <c r="L224" s="95"/>
      <c r="M224" s="95"/>
      <c r="N224" s="96"/>
    </row>
    <row r="225" spans="2:14">
      <c r="B225" s="94" t="s">
        <v>116</v>
      </c>
      <c r="C225" s="99" t="s">
        <v>156</v>
      </c>
      <c r="D225" s="99" t="s">
        <v>164</v>
      </c>
      <c r="E225" s="99" t="s">
        <v>158</v>
      </c>
      <c r="F225" s="95"/>
      <c r="G225" s="95"/>
      <c r="H225" s="95"/>
      <c r="I225" s="95"/>
      <c r="J225" s="95"/>
      <c r="K225" s="95"/>
      <c r="L225" s="95"/>
      <c r="M225" s="95"/>
      <c r="N225" s="96"/>
    </row>
    <row r="226" spans="2:14">
      <c r="B226" s="94"/>
      <c r="C226" s="99" t="s">
        <v>159</v>
      </c>
      <c r="D226" s="99">
        <f>(1510+1610)/2</f>
        <v>1560</v>
      </c>
      <c r="E226" s="99" t="s">
        <v>131</v>
      </c>
      <c r="F226" s="95"/>
      <c r="G226" s="95"/>
      <c r="H226" s="95"/>
      <c r="I226" s="95"/>
      <c r="J226" s="95"/>
      <c r="K226" s="95"/>
      <c r="L226" s="95"/>
      <c r="M226" s="95"/>
      <c r="N226" s="96"/>
    </row>
    <row r="227" spans="2:14">
      <c r="B227" s="94"/>
      <c r="C227" s="99"/>
      <c r="D227" s="99">
        <v>1212</v>
      </c>
      <c r="E227" s="99" t="s">
        <v>132</v>
      </c>
      <c r="F227" s="95"/>
      <c r="G227" s="95"/>
      <c r="H227" s="95"/>
      <c r="I227" s="95"/>
      <c r="J227" s="95"/>
      <c r="K227" s="95"/>
      <c r="L227" s="95"/>
      <c r="M227" s="95"/>
      <c r="N227" s="96"/>
    </row>
    <row r="228" spans="2:14">
      <c r="B228" s="94"/>
      <c r="C228" s="99"/>
      <c r="D228" s="99"/>
      <c r="E228" s="99"/>
      <c r="F228" s="95"/>
      <c r="G228" s="95"/>
      <c r="H228" s="95"/>
      <c r="I228" s="95"/>
      <c r="J228" s="95"/>
      <c r="K228" s="95"/>
      <c r="L228" s="95"/>
      <c r="M228" s="95"/>
      <c r="N228" s="96"/>
    </row>
    <row r="229" spans="2:14">
      <c r="B229" s="94"/>
      <c r="C229" s="99" t="s">
        <v>160</v>
      </c>
      <c r="D229" s="99" t="s">
        <v>163</v>
      </c>
      <c r="E229" s="99" t="s">
        <v>131</v>
      </c>
      <c r="F229" s="95"/>
      <c r="G229" s="95"/>
      <c r="H229" s="95"/>
      <c r="I229" s="95"/>
      <c r="J229" s="95"/>
      <c r="K229" s="95"/>
      <c r="L229" s="95"/>
      <c r="M229" s="95"/>
      <c r="N229" s="96"/>
    </row>
    <row r="230" spans="2:14">
      <c r="B230" s="94"/>
      <c r="C230" s="99" t="s">
        <v>159</v>
      </c>
      <c r="D230" s="99">
        <f>(20+22.5)/2</f>
        <v>21.25</v>
      </c>
      <c r="E230" s="99" t="s">
        <v>131</v>
      </c>
      <c r="F230" s="95"/>
      <c r="G230" s="95"/>
      <c r="H230" s="95"/>
      <c r="I230" s="95"/>
      <c r="J230" s="95"/>
      <c r="K230" s="95"/>
      <c r="L230" s="95"/>
      <c r="M230" s="95"/>
      <c r="N230" s="96"/>
    </row>
    <row r="231" spans="2:14">
      <c r="B231" s="94"/>
      <c r="C231" s="99"/>
      <c r="D231" s="99">
        <v>16.5</v>
      </c>
      <c r="E231" s="99" t="s">
        <v>132</v>
      </c>
      <c r="F231" s="95"/>
      <c r="G231" s="95"/>
      <c r="H231" s="95"/>
      <c r="I231" s="95"/>
      <c r="J231" s="95"/>
      <c r="K231" s="95"/>
      <c r="L231" s="95"/>
      <c r="M231" s="95"/>
      <c r="N231" s="96"/>
    </row>
    <row r="232" spans="2:14">
      <c r="B232" s="94"/>
      <c r="C232" s="95"/>
      <c r="D232" s="95"/>
      <c r="E232" s="95"/>
      <c r="F232" s="95"/>
      <c r="G232" s="95"/>
      <c r="H232" s="95"/>
      <c r="I232" s="95"/>
      <c r="J232" s="95"/>
      <c r="K232" s="95"/>
      <c r="L232" s="95"/>
      <c r="M232" s="95"/>
      <c r="N232" s="96"/>
    </row>
    <row r="233" spans="2:14">
      <c r="B233" s="94"/>
      <c r="C233" s="95"/>
      <c r="D233" s="95"/>
      <c r="E233" s="95"/>
      <c r="F233" s="95"/>
      <c r="G233" s="95"/>
      <c r="H233" s="95"/>
      <c r="I233" s="95"/>
      <c r="J233" s="95"/>
      <c r="K233" s="95"/>
      <c r="L233" s="95"/>
      <c r="M233" s="95"/>
      <c r="N233" s="96"/>
    </row>
    <row r="234" spans="2:14">
      <c r="B234" s="94"/>
      <c r="C234" s="95"/>
      <c r="D234" s="95"/>
      <c r="E234" s="95"/>
      <c r="F234" s="95"/>
      <c r="G234" s="95"/>
      <c r="H234" s="95"/>
      <c r="I234" s="95"/>
      <c r="J234" s="95"/>
      <c r="K234" s="95"/>
      <c r="L234" s="95"/>
      <c r="M234" s="95"/>
      <c r="N234" s="96"/>
    </row>
    <row r="235" spans="2:14">
      <c r="B235" s="94"/>
      <c r="C235" s="95"/>
      <c r="D235" s="95"/>
      <c r="E235" s="95"/>
      <c r="F235" s="95"/>
      <c r="G235" s="95"/>
      <c r="H235" s="95"/>
      <c r="I235" s="95"/>
      <c r="J235" s="95"/>
      <c r="K235" s="95"/>
      <c r="L235" s="95"/>
      <c r="M235" s="95"/>
      <c r="N235" s="96"/>
    </row>
    <row r="236" spans="2:14">
      <c r="B236" s="94"/>
      <c r="C236" s="95"/>
      <c r="D236" s="95"/>
      <c r="E236" s="95"/>
      <c r="F236" s="95"/>
      <c r="G236" s="95"/>
      <c r="H236" s="95"/>
      <c r="I236" s="95"/>
      <c r="J236" s="95"/>
      <c r="K236" s="95"/>
      <c r="L236" s="95"/>
      <c r="M236" s="95"/>
      <c r="N236" s="96"/>
    </row>
    <row r="237" spans="2:14">
      <c r="B237" s="94"/>
      <c r="C237" s="95"/>
      <c r="D237" s="95"/>
      <c r="E237" s="95"/>
      <c r="F237" s="95"/>
      <c r="G237" s="95"/>
      <c r="H237" s="95"/>
      <c r="I237" s="95"/>
      <c r="J237" s="95"/>
      <c r="K237" s="95"/>
      <c r="L237" s="95"/>
      <c r="M237" s="95"/>
      <c r="N237" s="96"/>
    </row>
    <row r="238" spans="2:14">
      <c r="B238" s="94"/>
      <c r="C238" s="95"/>
      <c r="D238" s="95"/>
      <c r="E238" s="95"/>
      <c r="F238" s="95"/>
      <c r="G238" s="95"/>
      <c r="H238" s="95"/>
      <c r="I238" s="95"/>
      <c r="J238" s="95"/>
      <c r="K238" s="95"/>
      <c r="L238" s="95"/>
      <c r="M238" s="95"/>
      <c r="N238" s="96"/>
    </row>
    <row r="239" spans="2:14">
      <c r="B239" s="94"/>
      <c r="C239" s="95"/>
      <c r="D239" s="95"/>
      <c r="E239" s="95"/>
      <c r="F239" s="95"/>
      <c r="G239" s="95"/>
      <c r="H239" s="95"/>
      <c r="I239" s="95"/>
      <c r="J239" s="95"/>
      <c r="K239" s="95"/>
      <c r="L239" s="95"/>
      <c r="M239" s="95"/>
      <c r="N239" s="96"/>
    </row>
    <row r="240" spans="2:14">
      <c r="B240" s="94"/>
      <c r="C240" s="95"/>
      <c r="D240" s="95"/>
      <c r="E240" s="95"/>
      <c r="F240" s="95"/>
      <c r="G240" s="95"/>
      <c r="H240" s="95"/>
      <c r="I240" s="95"/>
      <c r="J240" s="95"/>
      <c r="K240" s="95"/>
      <c r="L240" s="95"/>
      <c r="M240" s="95"/>
      <c r="N240" s="96"/>
    </row>
    <row r="241" spans="2:14">
      <c r="B241" s="94"/>
      <c r="C241" s="95"/>
      <c r="D241" s="95"/>
      <c r="E241" s="95"/>
      <c r="F241" s="95"/>
      <c r="G241" s="95"/>
      <c r="H241" s="95"/>
      <c r="I241" s="95"/>
      <c r="J241" s="95"/>
      <c r="K241" s="95"/>
      <c r="L241" s="95"/>
      <c r="M241" s="95"/>
      <c r="N241" s="96"/>
    </row>
    <row r="242" spans="2:14">
      <c r="B242" s="94"/>
      <c r="C242" s="95"/>
      <c r="D242" s="95"/>
      <c r="E242" s="95"/>
      <c r="F242" s="95"/>
      <c r="G242" s="95"/>
      <c r="H242" s="95"/>
      <c r="I242" s="95"/>
      <c r="J242" s="95"/>
      <c r="K242" s="95"/>
      <c r="L242" s="95"/>
      <c r="M242" s="95"/>
      <c r="N242" s="96"/>
    </row>
    <row r="243" spans="2:14">
      <c r="B243" s="94"/>
      <c r="C243" s="95"/>
      <c r="D243" s="95"/>
      <c r="E243" s="95"/>
      <c r="F243" s="95"/>
      <c r="G243" s="95"/>
      <c r="H243" s="95"/>
      <c r="I243" s="95"/>
      <c r="J243" s="95"/>
      <c r="K243" s="95"/>
      <c r="L243" s="95"/>
      <c r="M243" s="95"/>
      <c r="N243" s="96"/>
    </row>
    <row r="244" spans="2:14" ht="16" thickBot="1">
      <c r="B244" s="100"/>
      <c r="C244" s="101"/>
      <c r="D244" s="101"/>
      <c r="E244" s="101"/>
      <c r="F244" s="101"/>
      <c r="G244" s="101"/>
      <c r="H244" s="101"/>
      <c r="I244" s="101"/>
      <c r="J244" s="101"/>
      <c r="K244" s="101"/>
      <c r="L244" s="101"/>
      <c r="M244" s="101"/>
      <c r="N244" s="102"/>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2015-02-17T14:08:54Z</dcterms:modified>
</cp:coreProperties>
</file>