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900" yWindow="0" windowWidth="25420" windowHeight="14900" tabRatio="762" activeTab="2"/>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2" i="13" l="1"/>
  <c r="J22" i="13"/>
  <c r="H18" i="13"/>
  <c r="H7" i="13"/>
  <c r="E11" i="12"/>
  <c r="J7" i="13"/>
  <c r="L11" i="13"/>
  <c r="L12" i="13"/>
  <c r="H6" i="13"/>
  <c r="H24" i="13"/>
  <c r="H20" i="13"/>
  <c r="H21" i="13"/>
  <c r="H17" i="13"/>
  <c r="E19" i="12"/>
  <c r="J16" i="13"/>
  <c r="H16" i="13"/>
  <c r="J17" i="13"/>
  <c r="J6" i="13"/>
  <c r="H15" i="13"/>
  <c r="H12" i="13"/>
  <c r="H11" i="13"/>
  <c r="H10" i="13"/>
  <c r="J15" i="13"/>
  <c r="E28" i="12"/>
  <c r="E27" i="12"/>
  <c r="E23" i="12"/>
  <c r="E36" i="12"/>
  <c r="E35" i="12"/>
  <c r="E34" i="12"/>
</calcChain>
</file>

<file path=xl/sharedStrings.xml><?xml version="1.0" encoding="utf-8"?>
<sst xmlns="http://schemas.openxmlformats.org/spreadsheetml/2006/main" count="231" uniqueCount="152">
  <si>
    <t>Source</t>
  </si>
  <si>
    <t>Construction time</t>
  </si>
  <si>
    <t>years</t>
  </si>
  <si>
    <t>%</t>
  </si>
  <si>
    <t>km2</t>
  </si>
  <si>
    <t>-</t>
  </si>
  <si>
    <t>Technical lifetime</t>
  </si>
  <si>
    <t>Value</t>
  </si>
  <si>
    <t>Other</t>
  </si>
  <si>
    <t>Initial investment costs</t>
  </si>
  <si>
    <t>NL</t>
  </si>
  <si>
    <t>households_supplied_per_unit</t>
  </si>
  <si>
    <t>yes=1, no=0</t>
  </si>
  <si>
    <t>cost_of_installing</t>
  </si>
  <si>
    <t>hours_prod_nl</t>
  </si>
  <si>
    <t>Definition</t>
  </si>
  <si>
    <t>Unit</t>
  </si>
  <si>
    <t>Land use of plant in NL</t>
  </si>
  <si>
    <t>Link</t>
  </si>
  <si>
    <t>Cover Sheet</t>
  </si>
  <si>
    <t>Document</t>
  </si>
  <si>
    <t>Country</t>
  </si>
  <si>
    <t>Organization</t>
  </si>
  <si>
    <t>Quintel Intelligence</t>
  </si>
  <si>
    <t>Definition on the sources</t>
  </si>
  <si>
    <t>EU</t>
  </si>
  <si>
    <t>Weighted average cost of capita</t>
  </si>
  <si>
    <t>Installation cost</t>
  </si>
  <si>
    <t>Technical lifetime of the plant</t>
  </si>
  <si>
    <t xml:space="preserve">Construction time of the plant </t>
  </si>
  <si>
    <t xml:space="preserve">Decmmmissioning cost </t>
  </si>
  <si>
    <t>Electricity output capacity</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</si>
  <si>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</si>
  <si>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</si>
  <si>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</si>
  <si>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</si>
  <si>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</si>
  <si>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</si>
  <si>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</si>
  <si>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</si>
  <si>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</si>
  <si>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</si>
  <si>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</si>
  <si>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</si>
  <si>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</si>
  <si>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</si>
  <si>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</si>
  <si>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</si>
  <si>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</si>
  <si>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</si>
  <si>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</si>
  <si>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</si>
  <si>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</si>
  <si>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</si>
  <si>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</si>
  <si>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</si>
  <si>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</si>
  <si>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hours_prep_nl</t>
  </si>
  <si>
    <t>hours_place_nl</t>
  </si>
  <si>
    <t>hours_remov_nl</t>
  </si>
  <si>
    <t>hours_maint_nl</t>
  </si>
  <si>
    <t>euro/FLH</t>
  </si>
  <si>
    <t>euro/year</t>
  </si>
  <si>
    <t>Energymatters</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</si>
  <si>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</si>
  <si>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</si>
  <si>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</si>
  <si>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</si>
  <si>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</si>
  <si>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</si>
  <si>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</si>
  <si>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GitHub Ticket</t>
  </si>
  <si>
    <t>Google maps</t>
  </si>
  <si>
    <t>2012</t>
  </si>
  <si>
    <t>2010</t>
  </si>
  <si>
    <t>GitHub</t>
  </si>
  <si>
    <t>Date retrived</t>
  </si>
  <si>
    <t xml:space="preserve">         Initial investment costs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</si>
  <si>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</si>
  <si>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</si>
  <si>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</si>
  <si>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</si>
  <si>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</si>
  <si>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</si>
  <si>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</si>
  <si>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</si>
  <si>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</si>
  <si>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</si>
  <si>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</si>
  <si>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</si>
  <si>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</si>
  <si>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</si>
  <si>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</si>
  <si>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</si>
  <si>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Maria Tsagkaraki</t>
  </si>
  <si>
    <t>Technical</t>
  </si>
  <si>
    <r>
      <t>M</t>
    </r>
    <r>
      <rPr>
        <sz val="12"/>
        <color theme="1"/>
        <rFont val="Calibri"/>
        <family val="2"/>
        <scheme val="minor"/>
      </rPr>
      <t>W</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</si>
  <si>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</si>
  <si>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</si>
  <si>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</si>
  <si>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</si>
  <si>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t>Parameter</t>
  </si>
  <si>
    <t>Costs</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</si>
  <si>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</si>
  <si>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MW</t>
  </si>
  <si>
    <t xml:space="preserve">  Initial investment costs </t>
  </si>
  <si>
    <r>
      <rPr>
        <sz val="12"/>
        <color theme="1"/>
        <rFont val="Calibri"/>
        <family val="2"/>
        <scheme val="minor"/>
      </rPr>
      <t xml:space="preserve"> </t>
    </r>
    <r>
      <rPr>
        <sz val="12"/>
        <color theme="1"/>
        <rFont val="Calibri"/>
        <family val="2"/>
        <scheme val="minor"/>
      </rPr>
      <t>Initial investment costs</t>
    </r>
  </si>
  <si>
    <t xml:space="preserve"> Fixed operational and maintenance costs </t>
  </si>
  <si>
    <t>Fixed operational and maintenance costs</t>
  </si>
  <si>
    <t>Full load hours</t>
  </si>
  <si>
    <t>Cost</t>
  </si>
  <si>
    <t>output.steam_hot_water</t>
  </si>
  <si>
    <t xml:space="preserve">Total operational and maintenance costs </t>
  </si>
  <si>
    <t>industry_chp_turbine_gas_power_fuelmix.central_producer.ad</t>
  </si>
  <si>
    <t>http://www.iea-etsap.org/web/e-techds/pdf/e04-chp-gs-gct_adfinal.pdf</t>
  </si>
  <si>
    <t>iea-etsap</t>
  </si>
  <si>
    <r>
      <t>Moerdijk gas turbine plant is used for the calculation of land use. Dimensions are taken from</t>
    </r>
    <r>
      <rPr>
        <sz val="12"/>
        <color theme="1"/>
        <rFont val="Calibri"/>
        <family val="2"/>
        <scheme val="minor"/>
      </rPr>
      <t>:</t>
    </r>
  </si>
  <si>
    <t>Constructiont time: 18 months</t>
  </si>
  <si>
    <t>Moerdijk</t>
  </si>
  <si>
    <t>20.10.2014</t>
  </si>
  <si>
    <t>https://www.google.com/maps/place/Middenweg+36,+4782+PM+Moerdijk,+The+Netherlands/@51.6827777,4.5903138,1584m/data=!3m1!1e3!4m2!3m1!1s0x47c4249b2c8d2cc1:0x78741010c6d8f35?hl=en-US</t>
  </si>
  <si>
    <t xml:space="preserve">  </t>
  </si>
  <si>
    <t xml:space="preserve">    Land Use</t>
  </si>
  <si>
    <t>https://github.com/quintel/etsource/issues/272#issuecomment-17880519</t>
  </si>
  <si>
    <t>Comments</t>
  </si>
  <si>
    <r>
      <t>Production Elect</t>
    </r>
    <r>
      <rPr>
        <sz val="12"/>
        <color theme="1"/>
        <rFont val="Calibri"/>
        <family val="2"/>
        <scheme val="minor"/>
      </rPr>
      <t>r</t>
    </r>
    <r>
      <rPr>
        <sz val="12"/>
        <color theme="1"/>
        <rFont val="Calibri"/>
        <family val="2"/>
        <scheme val="minor"/>
      </rPr>
      <t>icity yearly</t>
    </r>
  </si>
  <si>
    <t>The calculations for fixed and variable operating and maintenance costs are described in detail in:</t>
  </si>
  <si>
    <t>Notes</t>
  </si>
  <si>
    <t>euro/KW</t>
  </si>
  <si>
    <t>KW</t>
  </si>
  <si>
    <t>Total O&amp;M</t>
  </si>
  <si>
    <t>Subject year</t>
  </si>
  <si>
    <t>The fixed O&amp;M cost : 1/3 of the total operational and maintenance costs</t>
  </si>
  <si>
    <t>The variable O&amp;M cost : 2/3 of the total operational and maintenance costs</t>
  </si>
  <si>
    <t>yr</t>
  </si>
  <si>
    <t>months</t>
  </si>
  <si>
    <t>p.5</t>
  </si>
  <si>
    <t xml:space="preserve">The ratio of fixed and variable O&amp;M costs is recommended by an expert from Energymatters. </t>
  </si>
  <si>
    <t>2013</t>
  </si>
  <si>
    <t xml:space="preserve">  Fixed operational and maintenance costs (ratio)</t>
  </si>
  <si>
    <t xml:space="preserve">  Variable operational and maintenance costs (ratio)</t>
  </si>
  <si>
    <t>Total operational and maintenance costs</t>
  </si>
  <si>
    <t>Output electricity</t>
  </si>
  <si>
    <t>ETM Library URL</t>
  </si>
  <si>
    <t>Data from Energymatters report is used for the initial investment and total operating and maintenance costs</t>
  </si>
  <si>
    <t xml:space="preserve">The total O&amp;M cost have remained the same as the Energymatters report. </t>
  </si>
  <si>
    <t>variable O&amp;M</t>
  </si>
  <si>
    <t>euro/MWh</t>
  </si>
  <si>
    <t>The variable  cost has remained the same as the Energymatters report,  the rest O&amp;M cost has allocated for fixed cost.</t>
  </si>
  <si>
    <t>http://refman.et-model.com/publications/1942</t>
  </si>
  <si>
    <t>http://refman.et-model.com/publications/1937</t>
  </si>
  <si>
    <r>
      <t xml:space="preserve">The ratio of O&amp;M cost is close to 1/3 and 2/3 in order to be consistent with the </t>
    </r>
    <r>
      <rPr>
        <sz val="12"/>
        <color theme="1"/>
        <rFont val="Calibri"/>
        <family val="2"/>
        <scheme val="minor"/>
      </rPr>
      <t>" energy_power_turbine_gas"</t>
    </r>
    <r>
      <rPr>
        <sz val="12"/>
        <color theme="1"/>
        <rFont val="Calibri"/>
        <family val="2"/>
        <scheme val="minor"/>
      </rPr>
      <t xml:space="preserve"> plant.</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</si>
</sst>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82"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2"/>
      <color theme="1"/>
      <name val="Arial"/>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4"/>
      <color theme="1"/>
      <name val="Lettertype hoofdtekst"/>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sz val="12"/>
      <name val="Calibri"/>
      <scheme val="minor"/>
    </font>
    <font>
      <b/>
      <sz val="12"/>
      <name val="Calibri"/>
      <scheme val="minor"/>
    </font>
    <font>
      <sz val="12"/>
      <color rgb="FF000000"/>
      <name val="Calibri"/>
      <family val="2"/>
    </font>
    <font>
      <i/>
      <sz val="12"/>
      <color theme="1"/>
      <name val="Calibri"/>
      <scheme val="minor"/>
    </font>
    <font>
      <sz val="14"/>
      <color rgb="FF333333"/>
      <name val="Helvetica Neue"/>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67">
    <xf numFmtId="0" fontId="0" fillId="0" borderId="0"/>
    <xf numFmtId="0" fontId="23" fillId="3" borderId="1" applyFont="0" applyBorder="0">
      <alignment vertical="center"/>
    </xf>
    <xf numFmtId="165" fontId="25" fillId="4" borderId="2">
      <alignment horizontal="right" vertical="center"/>
    </xf>
    <xf numFmtId="0" fontId="23" fillId="0" borderId="2">
      <alignment vertical="center"/>
    </xf>
    <xf numFmtId="0" fontId="26" fillId="0" borderId="0"/>
    <xf numFmtId="164" fontId="26" fillId="0" borderId="0" applyFont="0" applyFill="0" applyBorder="0" applyAlignment="0" applyProtection="0"/>
    <xf numFmtId="9" fontId="26"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0" fillId="0" borderId="0"/>
    <xf numFmtId="0" fontId="21" fillId="0" borderId="0"/>
    <xf numFmtId="9" fontId="21" fillId="0" borderId="0" applyFont="0" applyFill="0" applyBorder="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0" fillId="0" borderId="0"/>
    <xf numFmtId="0" fontId="66" fillId="0" borderId="0" applyNumberFormat="0" applyFill="0" applyBorder="0" applyAlignment="0" applyProtection="0">
      <alignment vertical="top"/>
      <protection locked="0"/>
    </xf>
    <xf numFmtId="164" fontId="20" fillId="0" borderId="0" applyFont="0" applyFill="0" applyBorder="0" applyAlignment="0" applyProtection="0"/>
    <xf numFmtId="9" fontId="20" fillId="0" borderId="0" applyFont="0" applyFill="0" applyBorder="0" applyAlignment="0" applyProtection="0"/>
    <xf numFmtId="0" fontId="33" fillId="6" borderId="0" applyNumberFormat="0" applyBorder="0" applyAlignment="0" applyProtection="0"/>
    <xf numFmtId="0" fontId="20" fillId="13" borderId="0" applyNumberFormat="0" applyBorder="0" applyAlignment="0" applyProtection="0"/>
    <xf numFmtId="0" fontId="23" fillId="36" borderId="0" applyNumberFormat="0" applyBorder="0" applyAlignment="0" applyProtection="0"/>
    <xf numFmtId="0" fontId="20" fillId="17" borderId="0" applyNumberFormat="0" applyBorder="0" applyAlignment="0" applyProtection="0"/>
    <xf numFmtId="0" fontId="23" fillId="37" borderId="0" applyNumberFormat="0" applyBorder="0" applyAlignment="0" applyProtection="0"/>
    <xf numFmtId="0" fontId="20" fillId="21" borderId="0" applyNumberFormat="0" applyBorder="0" applyAlignment="0" applyProtection="0"/>
    <xf numFmtId="0" fontId="23" fillId="38" borderId="0" applyNumberFormat="0" applyBorder="0" applyAlignment="0" applyProtection="0"/>
    <xf numFmtId="0" fontId="20" fillId="25" borderId="0" applyNumberFormat="0" applyBorder="0" applyAlignment="0" applyProtection="0"/>
    <xf numFmtId="0" fontId="23" fillId="39" borderId="0" applyNumberFormat="0" applyBorder="0" applyAlignment="0" applyProtection="0"/>
    <xf numFmtId="0" fontId="20" fillId="29" borderId="0" applyNumberFormat="0" applyBorder="0" applyAlignment="0" applyProtection="0"/>
    <xf numFmtId="0" fontId="23" fillId="40" borderId="0" applyNumberFormat="0" applyBorder="0" applyAlignment="0" applyProtection="0"/>
    <xf numFmtId="0" fontId="20" fillId="33" borderId="0" applyNumberFormat="0" applyBorder="0" applyAlignment="0" applyProtection="0"/>
    <xf numFmtId="0" fontId="23" fillId="41" borderId="0" applyNumberFormat="0" applyBorder="0" applyAlignment="0" applyProtection="0"/>
    <xf numFmtId="0" fontId="20" fillId="14" borderId="0" applyNumberFormat="0" applyBorder="0" applyAlignment="0" applyProtection="0"/>
    <xf numFmtId="0" fontId="23" fillId="42" borderId="0" applyNumberFormat="0" applyBorder="0" applyAlignment="0" applyProtection="0"/>
    <xf numFmtId="0" fontId="20" fillId="18" borderId="0" applyNumberFormat="0" applyBorder="0" applyAlignment="0" applyProtection="0"/>
    <xf numFmtId="0" fontId="23" fillId="43" borderId="0" applyNumberFormat="0" applyBorder="0" applyAlignment="0" applyProtection="0"/>
    <xf numFmtId="0" fontId="20" fillId="22" borderId="0" applyNumberFormat="0" applyBorder="0" applyAlignment="0" applyProtection="0"/>
    <xf numFmtId="0" fontId="23" fillId="44" borderId="0" applyNumberFormat="0" applyBorder="0" applyAlignment="0" applyProtection="0"/>
    <xf numFmtId="0" fontId="20" fillId="26" borderId="0" applyNumberFormat="0" applyBorder="0" applyAlignment="0" applyProtection="0"/>
    <xf numFmtId="0" fontId="23" fillId="39" borderId="0" applyNumberFormat="0" applyBorder="0" applyAlignment="0" applyProtection="0"/>
    <xf numFmtId="0" fontId="20" fillId="30" borderId="0" applyNumberFormat="0" applyBorder="0" applyAlignment="0" applyProtection="0"/>
    <xf numFmtId="0" fontId="23" fillId="42" borderId="0" applyNumberFormat="0" applyBorder="0" applyAlignment="0" applyProtection="0"/>
    <xf numFmtId="0" fontId="20" fillId="34" borderId="0" applyNumberFormat="0" applyBorder="0" applyAlignment="0" applyProtection="0"/>
    <xf numFmtId="0" fontId="23" fillId="45" borderId="0" applyNumberFormat="0" applyBorder="0" applyAlignment="0" applyProtection="0"/>
    <xf numFmtId="0" fontId="42" fillId="15" borderId="0" applyNumberFormat="0" applyBorder="0" applyAlignment="0" applyProtection="0"/>
    <xf numFmtId="0" fontId="45" fillId="46" borderId="0" applyNumberFormat="0" applyBorder="0" applyAlignment="0" applyProtection="0"/>
    <xf numFmtId="0" fontId="42" fillId="19" borderId="0" applyNumberFormat="0" applyBorder="0" applyAlignment="0" applyProtection="0"/>
    <xf numFmtId="0" fontId="45" fillId="43" borderId="0" applyNumberFormat="0" applyBorder="0" applyAlignment="0" applyProtection="0"/>
    <xf numFmtId="0" fontId="42" fillId="23" borderId="0" applyNumberFormat="0" applyBorder="0" applyAlignment="0" applyProtection="0"/>
    <xf numFmtId="0" fontId="45" fillId="44" borderId="0" applyNumberFormat="0" applyBorder="0" applyAlignment="0" applyProtection="0"/>
    <xf numFmtId="0" fontId="42" fillId="27" borderId="0" applyNumberFormat="0" applyBorder="0" applyAlignment="0" applyProtection="0"/>
    <xf numFmtId="0" fontId="45" fillId="47" borderId="0" applyNumberFormat="0" applyBorder="0" applyAlignment="0" applyProtection="0"/>
    <xf numFmtId="0" fontId="42" fillId="31" borderId="0" applyNumberFormat="0" applyBorder="0" applyAlignment="0" applyProtection="0"/>
    <xf numFmtId="0" fontId="45" fillId="48" borderId="0" applyNumberFormat="0" applyBorder="0" applyAlignment="0" applyProtection="0"/>
    <xf numFmtId="0" fontId="42" fillId="35" borderId="0" applyNumberFormat="0" applyBorder="0" applyAlignment="0" applyProtection="0"/>
    <xf numFmtId="0" fontId="45" fillId="49" borderId="0" applyNumberFormat="0" applyBorder="0" applyAlignment="0" applyProtection="0"/>
    <xf numFmtId="0" fontId="42" fillId="12" borderId="0" applyNumberFormat="0" applyBorder="0" applyAlignment="0" applyProtection="0"/>
    <xf numFmtId="0" fontId="45" fillId="50" borderId="0" applyNumberFormat="0" applyBorder="0" applyAlignment="0" applyProtection="0"/>
    <xf numFmtId="0" fontId="42" fillId="16" borderId="0" applyNumberFormat="0" applyBorder="0" applyAlignment="0" applyProtection="0"/>
    <xf numFmtId="0" fontId="45" fillId="51" borderId="0" applyNumberFormat="0" applyBorder="0" applyAlignment="0" applyProtection="0"/>
    <xf numFmtId="0" fontId="42" fillId="20" borderId="0" applyNumberFormat="0" applyBorder="0" applyAlignment="0" applyProtection="0"/>
    <xf numFmtId="0" fontId="45" fillId="52" borderId="0" applyNumberFormat="0" applyBorder="0" applyAlignment="0" applyProtection="0"/>
    <xf numFmtId="0" fontId="42" fillId="24" borderId="0" applyNumberFormat="0" applyBorder="0" applyAlignment="0" applyProtection="0"/>
    <xf numFmtId="0" fontId="45" fillId="47" borderId="0" applyNumberFormat="0" applyBorder="0" applyAlignment="0" applyProtection="0"/>
    <xf numFmtId="0" fontId="42" fillId="28" borderId="0" applyNumberFormat="0" applyBorder="0" applyAlignment="0" applyProtection="0"/>
    <xf numFmtId="0" fontId="45" fillId="48" borderId="0" applyNumberFormat="0" applyBorder="0" applyAlignment="0" applyProtection="0"/>
    <xf numFmtId="0" fontId="42" fillId="32" borderId="0" applyNumberFormat="0" applyBorder="0" applyAlignment="0" applyProtection="0"/>
    <xf numFmtId="0" fontId="45" fillId="53" borderId="0" applyNumberFormat="0" applyBorder="0" applyAlignment="0" applyProtection="0"/>
    <xf numFmtId="0" fontId="20" fillId="54" borderId="0"/>
    <xf numFmtId="0" fontId="23" fillId="3" borderId="1" applyFont="0" applyBorder="0">
      <alignment vertical="center"/>
    </xf>
    <xf numFmtId="0" fontId="43" fillId="2" borderId="0" applyNumberFormat="0" applyBorder="0" applyAlignment="0" applyProtection="0"/>
    <xf numFmtId="0" fontId="46" fillId="37" borderId="0" applyNumberFormat="0" applyBorder="0" applyAlignment="0" applyProtection="0"/>
    <xf numFmtId="0" fontId="23" fillId="0" borderId="2">
      <alignment vertical="center"/>
    </xf>
    <xf numFmtId="168" fontId="23" fillId="0" borderId="2">
      <alignment vertical="center"/>
    </xf>
    <xf numFmtId="0" fontId="37" fillId="9" borderId="7" applyNumberFormat="0" applyAlignment="0" applyProtection="0"/>
    <xf numFmtId="0" fontId="47" fillId="55" borderId="13" applyNumberFormat="0" applyAlignment="0" applyProtection="0"/>
    <xf numFmtId="0" fontId="39" fillId="10" borderId="10" applyNumberFormat="0" applyAlignment="0" applyProtection="0"/>
    <xf numFmtId="0" fontId="48" fillId="56" borderId="14" applyNumberFormat="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43" fontId="26" fillId="0" borderId="0" applyFont="0" applyFill="0" applyBorder="0" applyAlignment="0" applyProtection="0"/>
    <xf numFmtId="167" fontId="26" fillId="0" borderId="0" applyFont="0" applyFill="0" applyBorder="0" applyAlignment="0" applyProtection="0"/>
    <xf numFmtId="0" fontId="41" fillId="0" borderId="0" applyNumberFormat="0" applyFill="0" applyBorder="0" applyAlignment="0" applyProtection="0"/>
    <xf numFmtId="0" fontId="49" fillId="0" borderId="0" applyNumberFormat="0" applyFill="0" applyBorder="0" applyAlignment="0" applyProtection="0"/>
    <xf numFmtId="0" fontId="50" fillId="38" borderId="0" applyNumberFormat="0" applyBorder="0" applyAlignment="0" applyProtection="0"/>
    <xf numFmtId="0" fontId="51" fillId="0" borderId="0"/>
    <xf numFmtId="0" fontId="51" fillId="0" borderId="0" applyNumberFormat="0" applyFill="0" applyBorder="0" applyProtection="0"/>
    <xf numFmtId="0" fontId="51" fillId="0" borderId="0" applyNumberFormat="0" applyFill="0" applyBorder="0" applyProtection="0"/>
    <xf numFmtId="0" fontId="30" fillId="0" borderId="4" applyNumberFormat="0" applyFill="0" applyAlignment="0" applyProtection="0"/>
    <xf numFmtId="0" fontId="52" fillId="0" borderId="15" applyNumberFormat="0" applyFill="0" applyAlignment="0" applyProtection="0"/>
    <xf numFmtId="0" fontId="31" fillId="0" borderId="5" applyNumberFormat="0" applyFill="0" applyAlignment="0" applyProtection="0"/>
    <xf numFmtId="0" fontId="53" fillId="0" borderId="16" applyNumberFormat="0" applyFill="0" applyAlignment="0" applyProtection="0"/>
    <xf numFmtId="0" fontId="32" fillId="0" borderId="6" applyNumberFormat="0" applyFill="0" applyAlignment="0" applyProtection="0"/>
    <xf numFmtId="0" fontId="54" fillId="0" borderId="17" applyNumberFormat="0" applyFill="0" applyAlignment="0" applyProtection="0"/>
    <xf numFmtId="0" fontId="32"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alignment vertical="top"/>
      <protection locked="0"/>
    </xf>
    <xf numFmtId="0" fontId="56" fillId="0" borderId="0" applyNumberFormat="0" applyFill="0" applyBorder="0" applyProtection="0"/>
    <xf numFmtId="0" fontId="35" fillId="8" borderId="7" applyNumberFormat="0" applyAlignment="0" applyProtection="0"/>
    <xf numFmtId="0" fontId="57" fillId="41" borderId="13" applyNumberFormat="0" applyAlignment="0" applyProtection="0"/>
    <xf numFmtId="165" fontId="25" fillId="4" borderId="2">
      <alignment horizontal="right" vertical="center"/>
    </xf>
    <xf numFmtId="168" fontId="25" fillId="4" borderId="2">
      <alignment horizontal="right" vertical="center"/>
    </xf>
    <xf numFmtId="0" fontId="38" fillId="0" borderId="9" applyNumberFormat="0" applyFill="0" applyAlignment="0" applyProtection="0"/>
    <xf numFmtId="0" fontId="58" fillId="0" borderId="18" applyNumberFormat="0" applyFill="0" applyAlignment="0" applyProtection="0"/>
    <xf numFmtId="0" fontId="34" fillId="7" borderId="0" applyNumberFormat="0" applyBorder="0" applyAlignment="0" applyProtection="0"/>
    <xf numFmtId="0" fontId="59" fillId="57" borderId="0" applyNumberFormat="0" applyBorder="0" applyAlignment="0" applyProtection="0"/>
    <xf numFmtId="0" fontId="44" fillId="0" borderId="0"/>
    <xf numFmtId="0" fontId="60" fillId="0" borderId="0"/>
    <xf numFmtId="0" fontId="26" fillId="0" borderId="0"/>
    <xf numFmtId="0" fontId="26" fillId="0" borderId="0"/>
    <xf numFmtId="0" fontId="26" fillId="0" borderId="0" applyNumberFormat="0" applyFont="0" applyFill="0" applyBorder="0" applyAlignment="0" applyProtection="0"/>
    <xf numFmtId="0" fontId="26" fillId="58" borderId="0">
      <alignment vertical="center"/>
    </xf>
    <xf numFmtId="0" fontId="26" fillId="0" borderId="0" applyNumberFormat="0" applyFont="0" applyFill="0" applyBorder="0" applyAlignment="0" applyProtection="0"/>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44" fillId="0" borderId="0" applyNumberFormat="0" applyFill="0" applyBorder="0" applyProtection="0"/>
    <xf numFmtId="0" fontId="26" fillId="0" borderId="0"/>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0" borderId="0"/>
    <xf numFmtId="0" fontId="26" fillId="58" borderId="0">
      <alignment vertical="center"/>
    </xf>
    <xf numFmtId="0" fontId="44" fillId="0" borderId="0" applyNumberFormat="0" applyFill="0" applyBorder="0" applyProtection="0"/>
    <xf numFmtId="0" fontId="61" fillId="0" borderId="0"/>
    <xf numFmtId="0" fontId="23" fillId="0" borderId="0"/>
    <xf numFmtId="0" fontId="61" fillId="0" borderId="0"/>
    <xf numFmtId="0" fontId="61" fillId="0" borderId="0"/>
    <xf numFmtId="0" fontId="61" fillId="0" borderId="0"/>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0" borderId="0"/>
    <xf numFmtId="0" fontId="23" fillId="11" borderId="11" applyNumberFormat="0" applyFont="0" applyAlignment="0" applyProtection="0"/>
    <xf numFmtId="0" fontId="23" fillId="59" borderId="19" applyNumberFormat="0" applyFont="0" applyAlignment="0" applyProtection="0"/>
    <xf numFmtId="0" fontId="36" fillId="9" borderId="8" applyNumberFormat="0" applyAlignment="0" applyProtection="0"/>
    <xf numFmtId="0" fontId="62" fillId="55" borderId="20" applyNumberFormat="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60" fillId="0" borderId="0" applyFont="0" applyFill="0" applyBorder="0" applyAlignment="0" applyProtection="0"/>
    <xf numFmtId="9" fontId="26" fillId="0" borderId="0" applyFont="0" applyFill="0" applyBorder="0" applyAlignment="0" applyProtection="0"/>
    <xf numFmtId="0" fontId="27" fillId="0" borderId="0" applyNumberFormat="0" applyFill="0" applyBorder="0" applyProtection="0"/>
    <xf numFmtId="0" fontId="27" fillId="0" borderId="0" applyNumberFormat="0" applyFill="0" applyBorder="0" applyProtection="0"/>
    <xf numFmtId="0" fontId="63" fillId="0" borderId="0" applyNumberFormat="0" applyFill="0" applyBorder="0" applyAlignment="0" applyProtection="0"/>
    <xf numFmtId="0" fontId="24" fillId="0" borderId="12" applyNumberFormat="0" applyFill="0" applyAlignment="0" applyProtection="0"/>
    <xf numFmtId="0" fontId="64" fillId="0" borderId="21" applyNumberFormat="0" applyFill="0" applyAlignment="0" applyProtection="0"/>
    <xf numFmtId="0" fontId="40" fillId="0" borderId="0" applyNumberFormat="0" applyFill="0" applyBorder="0" applyAlignment="0" applyProtection="0"/>
    <xf numFmtId="0" fontId="65" fillId="0" borderId="0" applyNumberForma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19" fillId="0" borderId="0" applyFont="0" applyFill="0" applyBorder="0" applyAlignment="0" applyProtection="0"/>
    <xf numFmtId="167" fontId="19" fillId="0" borderId="0" applyFont="0" applyFill="0" applyBorder="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7" fontId="19" fillId="0" borderId="0" applyFont="0" applyFill="0" applyBorder="0" applyAlignment="0" applyProtection="0"/>
    <xf numFmtId="167" fontId="19"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8" fillId="0" borderId="0"/>
    <xf numFmtId="0" fontId="21" fillId="0" borderId="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57" fillId="41" borderId="24" applyNumberFormat="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5" fillId="4" borderId="28">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18" fillId="0" borderId="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7"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7" fillId="41" borderId="24"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6" fillId="0" borderId="0">
      <alignment horizontal="center"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18" fillId="0" borderId="0"/>
    <xf numFmtId="165" fontId="25"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47" fillId="55" borderId="13" applyNumberFormat="0" applyAlignment="0" applyProtection="0"/>
    <xf numFmtId="0" fontId="18" fillId="17" borderId="0" applyNumberFormat="0" applyBorder="0" applyAlignment="0" applyProtection="0"/>
    <xf numFmtId="0" fontId="23" fillId="59" borderId="19" applyNumberFormat="0" applyFont="0" applyAlignment="0" applyProtection="0"/>
    <xf numFmtId="0" fontId="18" fillId="21" borderId="0" applyNumberFormat="0" applyBorder="0" applyAlignment="0" applyProtection="0"/>
    <xf numFmtId="0" fontId="18" fillId="25" borderId="0" applyNumberFormat="0" applyBorder="0" applyAlignment="0" applyProtection="0"/>
    <xf numFmtId="0" fontId="23" fillId="0" borderId="22">
      <alignment vertical="center"/>
    </xf>
    <xf numFmtId="0" fontId="18" fillId="29" borderId="0" applyNumberFormat="0" applyBorder="0" applyAlignment="0" applyProtection="0"/>
    <xf numFmtId="165" fontId="25" fillId="4" borderId="22">
      <alignment horizontal="right" vertical="center"/>
    </xf>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62" fillId="55" borderId="20" applyNumberFormat="0" applyAlignment="0" applyProtection="0"/>
    <xf numFmtId="0" fontId="18" fillId="34" borderId="0" applyNumberFormat="0" applyBorder="0" applyAlignment="0" applyProtection="0"/>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3" fillId="0" borderId="22">
      <alignment vertical="center"/>
    </xf>
    <xf numFmtId="165" fontId="25" fillId="4" borderId="22">
      <alignment horizontal="right" vertical="center"/>
    </xf>
    <xf numFmtId="0" fontId="18" fillId="54" borderId="0"/>
    <xf numFmtId="165" fontId="25"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168" fontId="23" fillId="0" borderId="22">
      <alignment vertical="center"/>
    </xf>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3"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3" fillId="59" borderId="19" applyNumberFormat="0" applyFont="0" applyAlignment="0" applyProtection="0"/>
    <xf numFmtId="167" fontId="18" fillId="0" borderId="0" applyFont="0" applyFill="0" applyBorder="0" applyAlignment="0" applyProtection="0"/>
    <xf numFmtId="167" fontId="18"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2"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7"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8" fillId="0" borderId="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7"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7"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7" fontId="18" fillId="0" borderId="0" applyFont="0" applyFill="0" applyBorder="0" applyAlignment="0" applyProtection="0"/>
    <xf numFmtId="167" fontId="18" fillId="0" borderId="0" applyFont="0" applyFill="0" applyBorder="0" applyAlignment="0" applyProtection="0"/>
    <xf numFmtId="0" fontId="57" fillId="41" borderId="13" applyNumberFormat="0" applyAlignment="0" applyProtection="0"/>
    <xf numFmtId="0" fontId="47"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5" fillId="4" borderId="22">
      <alignment horizontal="right" vertical="center"/>
    </xf>
    <xf numFmtId="168" fontId="23"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7"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168"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8" fontId="23" fillId="0" borderId="22">
      <alignmen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168"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8"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8" fontId="23" fillId="0" borderId="22">
      <alignment vertical="center"/>
    </xf>
    <xf numFmtId="168"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8" fontId="23" fillId="0" borderId="22">
      <alignment vertical="center"/>
    </xf>
    <xf numFmtId="0" fontId="18" fillId="0" borderId="0"/>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18" fillId="0" borderId="0"/>
    <xf numFmtId="165" fontId="25" fillId="4" borderId="22">
      <alignment horizontal="right" vertical="center"/>
    </xf>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57" fillId="41" borderId="13" applyNumberFormat="0" applyAlignment="0" applyProtection="0"/>
    <xf numFmtId="0" fontId="18" fillId="29" borderId="0" applyNumberFormat="0" applyBorder="0" applyAlignment="0" applyProtection="0"/>
    <xf numFmtId="0" fontId="62" fillId="55" borderId="20" applyNumberFormat="0" applyAlignment="0" applyProtection="0"/>
    <xf numFmtId="0" fontId="18" fillId="33" borderId="0" applyNumberFormat="0" applyBorder="0" applyAlignment="0" applyProtection="0"/>
    <xf numFmtId="0" fontId="18" fillId="14" borderId="0" applyNumberFormat="0" applyBorder="0" applyAlignment="0" applyProtection="0"/>
    <xf numFmtId="0" fontId="23" fillId="59" borderId="19" applyNumberFormat="0" applyFont="0" applyAlignment="0" applyProtection="0"/>
    <xf numFmtId="0" fontId="18" fillId="18" borderId="0" applyNumberFormat="0" applyBorder="0" applyAlignment="0" applyProtection="0"/>
    <xf numFmtId="0" fontId="18" fillId="22" borderId="0" applyNumberFormat="0" applyBorder="0" applyAlignment="0" applyProtection="0"/>
    <xf numFmtId="0" fontId="57" fillId="41" borderId="13" applyNumberFormat="0" applyAlignment="0" applyProtection="0"/>
    <xf numFmtId="0" fontId="18" fillId="26" borderId="0" applyNumberFormat="0" applyBorder="0" applyAlignment="0" applyProtection="0"/>
    <xf numFmtId="168" fontId="23" fillId="0" borderId="22">
      <alignment vertical="center"/>
    </xf>
    <xf numFmtId="0" fontId="18" fillId="30" borderId="0" applyNumberFormat="0" applyBorder="0" applyAlignment="0" applyProtection="0"/>
    <xf numFmtId="0" fontId="23" fillId="0" borderId="22">
      <alignment vertical="center"/>
    </xf>
    <xf numFmtId="0" fontId="18" fillId="34" borderId="0" applyNumberFormat="0" applyBorder="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0" fontId="23" fillId="0" borderId="22">
      <alignment vertical="center"/>
    </xf>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18" fillId="54" borderId="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18" fillId="0" borderId="0" applyFont="0" applyFill="0" applyBorder="0" applyAlignment="0" applyProtection="0"/>
    <xf numFmtId="167" fontId="18"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168"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0" borderId="22">
      <alignment vertical="center"/>
    </xf>
    <xf numFmtId="0" fontId="57" fillId="41" borderId="13" applyNumberFormat="0" applyAlignment="0" applyProtection="0"/>
    <xf numFmtId="0" fontId="18" fillId="0" borderId="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2"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23" fillId="59" borderId="19" applyNumberFormat="0" applyFont="0" applyAlignment="0" applyProtection="0"/>
    <xf numFmtId="0" fontId="62"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5"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2"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64" fillId="0" borderId="21" applyNumberFormat="0" applyFill="0" applyAlignment="0" applyProtection="0"/>
    <xf numFmtId="0" fontId="57"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8" fontId="23" fillId="0" borderId="22">
      <alignment vertical="center"/>
    </xf>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8"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168"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23" fillId="0" borderId="22">
      <alignment vertical="center"/>
    </xf>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168"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8"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0" fontId="23" fillId="0" borderId="22">
      <alignment vertical="center"/>
    </xf>
    <xf numFmtId="0"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168" fontId="25" fillId="4" borderId="22">
      <alignment horizontal="right" vertical="center"/>
    </xf>
    <xf numFmtId="168"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8" fontId="23" fillId="0" borderId="22">
      <alignment vertical="center"/>
    </xf>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8" fontId="23" fillId="0" borderId="22">
      <alignmen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168" fontId="25" fillId="4" borderId="22">
      <alignment horizontal="righ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168" fontId="23" fillId="0" borderId="22">
      <alignment vertical="center"/>
    </xf>
    <xf numFmtId="168" fontId="23" fillId="0" borderId="22">
      <alignment vertical="center"/>
    </xf>
    <xf numFmtId="168"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8" fontId="23" fillId="0" borderId="22">
      <alignmen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8" fontId="23" fillId="0" borderId="22">
      <alignmen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8" fontId="23" fillId="0" borderId="22">
      <alignment vertical="center"/>
    </xf>
    <xf numFmtId="168"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8" fontId="23" fillId="0" borderId="22">
      <alignment vertical="center"/>
    </xf>
    <xf numFmtId="0" fontId="57" fillId="41" borderId="13"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8" fontId="23" fillId="0" borderId="22">
      <alignment vertical="center"/>
    </xf>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168" fontId="25" fillId="4" borderId="22">
      <alignment horizontal="right" vertical="center"/>
    </xf>
    <xf numFmtId="168" fontId="23" fillId="0" borderId="22">
      <alignment vertical="center"/>
    </xf>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168"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8"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168"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8"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168" fontId="23" fillId="0" borderId="22">
      <alignment vertical="center"/>
    </xf>
    <xf numFmtId="168" fontId="23" fillId="0" borderId="22">
      <alignment vertical="center"/>
    </xf>
    <xf numFmtId="0" fontId="47" fillId="55"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168" fontId="25" fillId="4" borderId="22">
      <alignment horizontal="righ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168"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168" fontId="23" fillId="0" borderId="22">
      <alignment vertical="center"/>
    </xf>
    <xf numFmtId="0" fontId="23" fillId="0" borderId="22">
      <alignmen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23" fillId="0" borderId="22">
      <alignmen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62" fillId="55" borderId="20" applyNumberForma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168" fontId="23" fillId="0" borderId="22">
      <alignment vertical="center"/>
    </xf>
    <xf numFmtId="165" fontId="25" fillId="4" borderId="22">
      <alignment horizontal="right" vertical="center"/>
    </xf>
    <xf numFmtId="168" fontId="23" fillId="0" borderId="22">
      <alignment vertical="center"/>
    </xf>
    <xf numFmtId="0" fontId="23" fillId="0" borderId="22">
      <alignment vertical="center"/>
    </xf>
    <xf numFmtId="168" fontId="23" fillId="0" borderId="22">
      <alignment vertical="center"/>
    </xf>
    <xf numFmtId="168" fontId="25" fillId="4" borderId="22">
      <alignment horizontal="right" vertical="center"/>
    </xf>
    <xf numFmtId="168" fontId="23" fillId="0" borderId="22">
      <alignment vertical="center"/>
    </xf>
    <xf numFmtId="0" fontId="23" fillId="0" borderId="22">
      <alignmen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8" fontId="23" fillId="0" borderId="22">
      <alignment vertical="center"/>
    </xf>
    <xf numFmtId="168"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8" fontId="23" fillId="0" borderId="22">
      <alignment vertical="center"/>
    </xf>
    <xf numFmtId="0" fontId="23" fillId="0" borderId="22">
      <alignmen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7" fillId="0" borderId="0" applyNumberFormat="0" applyFill="0" applyBorder="0" applyAlignment="0" applyProtection="0">
      <alignment vertical="top"/>
      <protection locked="0"/>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165" fontId="25" fillId="4" borderId="22">
      <alignment horizontal="right" vertical="center"/>
    </xf>
    <xf numFmtId="168" fontId="23" fillId="0" borderId="22">
      <alignment vertical="center"/>
    </xf>
    <xf numFmtId="0" fontId="23" fillId="59" borderId="19" applyNumberFormat="0" applyFont="0" applyAlignment="0" applyProtection="0"/>
    <xf numFmtId="168" fontId="23" fillId="0" borderId="22">
      <alignment vertical="center"/>
    </xf>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8"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18" fillId="0" borderId="0"/>
    <xf numFmtId="165" fontId="25"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47" fillId="55" borderId="13" applyNumberFormat="0" applyAlignment="0" applyProtection="0"/>
    <xf numFmtId="0" fontId="18" fillId="17" borderId="0" applyNumberFormat="0" applyBorder="0" applyAlignment="0" applyProtection="0"/>
    <xf numFmtId="0" fontId="23" fillId="59" borderId="19" applyNumberFormat="0" applyFont="0" applyAlignment="0" applyProtection="0"/>
    <xf numFmtId="0" fontId="18" fillId="21" borderId="0" applyNumberFormat="0" applyBorder="0" applyAlignment="0" applyProtection="0"/>
    <xf numFmtId="0" fontId="18" fillId="25" borderId="0" applyNumberFormat="0" applyBorder="0" applyAlignment="0" applyProtection="0"/>
    <xf numFmtId="0" fontId="23" fillId="0" borderId="22">
      <alignment vertical="center"/>
    </xf>
    <xf numFmtId="0" fontId="18" fillId="29" borderId="0" applyNumberFormat="0" applyBorder="0" applyAlignment="0" applyProtection="0"/>
    <xf numFmtId="165" fontId="25" fillId="4" borderId="22">
      <alignment horizontal="right" vertical="center"/>
    </xf>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62" fillId="55" borderId="20" applyNumberFormat="0" applyAlignment="0" applyProtection="0"/>
    <xf numFmtId="0" fontId="18" fillId="34" borderId="0" applyNumberFormat="0" applyBorder="0" applyAlignment="0" applyProtection="0"/>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3" fillId="0" borderId="22">
      <alignment vertical="center"/>
    </xf>
    <xf numFmtId="165" fontId="25" fillId="4" borderId="22">
      <alignment horizontal="right" vertical="center"/>
    </xf>
    <xf numFmtId="0" fontId="18" fillId="54" borderId="0"/>
    <xf numFmtId="165" fontId="25"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168" fontId="23" fillId="0" borderId="22">
      <alignment vertical="center"/>
    </xf>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3"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3" fillId="59" borderId="19" applyNumberFormat="0" applyFont="0" applyAlignment="0" applyProtection="0"/>
    <xf numFmtId="167" fontId="18" fillId="0" borderId="0" applyFont="0" applyFill="0" applyBorder="0" applyAlignment="0" applyProtection="0"/>
    <xf numFmtId="167" fontId="18"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2"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7"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23" fillId="0" borderId="22">
      <alignment vertical="center"/>
    </xf>
    <xf numFmtId="165" fontId="25"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23" fillId="59" borderId="19" applyNumberFormat="0" applyFont="0" applyAlignment="0" applyProtection="0"/>
    <xf numFmtId="0" fontId="18" fillId="17" borderId="0" applyNumberFormat="0" applyBorder="0" applyAlignment="0" applyProtection="0"/>
    <xf numFmtId="0" fontId="47" fillId="55" borderId="13" applyNumberFormat="0" applyAlignment="0" applyProtection="0"/>
    <xf numFmtId="0" fontId="18" fillId="21" borderId="0" applyNumberFormat="0" applyBorder="0" applyAlignment="0" applyProtection="0"/>
    <xf numFmtId="0" fontId="23" fillId="0" borderId="22">
      <alignment vertical="center"/>
    </xf>
    <xf numFmtId="0" fontId="18" fillId="25" borderId="0" applyNumberFormat="0" applyBorder="0" applyAlignment="0" applyProtection="0"/>
    <xf numFmtId="168" fontId="23" fillId="0" borderId="22">
      <alignment vertical="center"/>
    </xf>
    <xf numFmtId="0" fontId="18" fillId="29" borderId="0" applyNumberFormat="0" applyBorder="0" applyAlignment="0" applyProtection="0"/>
    <xf numFmtId="0" fontId="57" fillId="41" borderId="13" applyNumberFormat="0" applyAlignment="0" applyProtection="0"/>
    <xf numFmtId="0" fontId="18" fillId="33" borderId="0" applyNumberFormat="0" applyBorder="0" applyAlignment="0" applyProtection="0"/>
    <xf numFmtId="165" fontId="25" fillId="4" borderId="22">
      <alignment horizontal="right" vertical="center"/>
    </xf>
    <xf numFmtId="0" fontId="18" fillId="14" borderId="0" applyNumberFormat="0" applyBorder="0" applyAlignment="0" applyProtection="0"/>
    <xf numFmtId="168" fontId="25" fillId="4" borderId="22">
      <alignment horizontal="right" vertical="center"/>
    </xf>
    <xf numFmtId="0" fontId="18" fillId="18" borderId="0" applyNumberFormat="0" applyBorder="0" applyAlignment="0" applyProtection="0"/>
    <xf numFmtId="168" fontId="25" fillId="4" borderId="22">
      <alignment horizontal="right" vertical="center"/>
    </xf>
    <xf numFmtId="0" fontId="18" fillId="22" borderId="0" applyNumberFormat="0" applyBorder="0" applyAlignment="0" applyProtection="0"/>
    <xf numFmtId="168" fontId="25" fillId="4" borderId="22">
      <alignment horizontal="right" vertical="center"/>
    </xf>
    <xf numFmtId="0" fontId="18" fillId="26" borderId="0" applyNumberFormat="0" applyBorder="0" applyAlignment="0" applyProtection="0"/>
    <xf numFmtId="165" fontId="25" fillId="4" borderId="22">
      <alignment horizontal="right" vertical="center"/>
    </xf>
    <xf numFmtId="0" fontId="18" fillId="30" borderId="0" applyNumberFormat="0" applyBorder="0" applyAlignment="0" applyProtection="0"/>
    <xf numFmtId="168" fontId="23" fillId="0" borderId="22">
      <alignment vertical="center"/>
    </xf>
    <xf numFmtId="0" fontId="18" fillId="34" borderId="0" applyNumberFormat="0" applyBorder="0" applyAlignment="0" applyProtection="0"/>
    <xf numFmtId="0" fontId="57" fillId="41" borderId="13" applyNumberFormat="0" applyAlignment="0" applyProtection="0"/>
    <xf numFmtId="0" fontId="18" fillId="54" borderId="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57" fillId="41" borderId="13" applyNumberFormat="0" applyAlignment="0" applyProtection="0"/>
    <xf numFmtId="0" fontId="62"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7"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0" fontId="18" fillId="0" borderId="0"/>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18" fillId="0" borderId="0"/>
    <xf numFmtId="165" fontId="25" fillId="4" borderId="22">
      <alignment horizontal="right" vertical="center"/>
    </xf>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57" fillId="41" borderId="13" applyNumberFormat="0" applyAlignment="0" applyProtection="0"/>
    <xf numFmtId="0" fontId="18" fillId="29" borderId="0" applyNumberFormat="0" applyBorder="0" applyAlignment="0" applyProtection="0"/>
    <xf numFmtId="0" fontId="62" fillId="55" borderId="20" applyNumberFormat="0" applyAlignment="0" applyProtection="0"/>
    <xf numFmtId="0" fontId="18" fillId="33" borderId="0" applyNumberFormat="0" applyBorder="0" applyAlignment="0" applyProtection="0"/>
    <xf numFmtId="0" fontId="18" fillId="14" borderId="0" applyNumberFormat="0" applyBorder="0" applyAlignment="0" applyProtection="0"/>
    <xf numFmtId="0" fontId="23" fillId="59" borderId="19" applyNumberFormat="0" applyFont="0" applyAlignment="0" applyProtection="0"/>
    <xf numFmtId="0" fontId="18" fillId="18" borderId="0" applyNumberFormat="0" applyBorder="0" applyAlignment="0" applyProtection="0"/>
    <xf numFmtId="0" fontId="18" fillId="22" borderId="0" applyNumberFormat="0" applyBorder="0" applyAlignment="0" applyProtection="0"/>
    <xf numFmtId="0" fontId="57" fillId="41" borderId="13" applyNumberFormat="0" applyAlignment="0" applyProtection="0"/>
    <xf numFmtId="0" fontId="18" fillId="26" borderId="0" applyNumberFormat="0" applyBorder="0" applyAlignment="0" applyProtection="0"/>
    <xf numFmtId="168" fontId="23" fillId="0" borderId="22">
      <alignment vertical="center"/>
    </xf>
    <xf numFmtId="0" fontId="18" fillId="30" borderId="0" applyNumberFormat="0" applyBorder="0" applyAlignment="0" applyProtection="0"/>
    <xf numFmtId="0" fontId="23" fillId="0" borderId="22">
      <alignment vertical="center"/>
    </xf>
    <xf numFmtId="0" fontId="18" fillId="34" borderId="0" applyNumberFormat="0" applyBorder="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0" fontId="23" fillId="0" borderId="22">
      <alignment vertical="center"/>
    </xf>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18" fillId="54" borderId="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18" fillId="0" borderId="0" applyFont="0" applyFill="0" applyBorder="0" applyAlignment="0" applyProtection="0"/>
    <xf numFmtId="167" fontId="18"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168"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0" borderId="22">
      <alignment vertical="center"/>
    </xf>
    <xf numFmtId="0" fontId="57" fillId="41" borderId="13" applyNumberFormat="0" applyAlignment="0" applyProtection="0"/>
    <xf numFmtId="0" fontId="18" fillId="0" borderId="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2"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23" fillId="59" borderId="19" applyNumberFormat="0" applyFont="0" applyAlignment="0" applyProtection="0"/>
    <xf numFmtId="0" fontId="62"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5"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2"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64" fillId="0" borderId="21" applyNumberFormat="0" applyFill="0" applyAlignment="0" applyProtection="0"/>
    <xf numFmtId="0" fontId="57"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0" fontId="18" fillId="0" borderId="0"/>
    <xf numFmtId="0" fontId="23" fillId="59" borderId="19" applyNumberFormat="0" applyFont="0" applyAlignment="0" applyProtection="0"/>
    <xf numFmtId="165" fontId="25"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7"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5" fillId="4" borderId="22">
      <alignment horizontal="right" vertical="center"/>
    </xf>
    <xf numFmtId="168" fontId="23" fillId="0" borderId="22">
      <alignment vertical="center"/>
    </xf>
    <xf numFmtId="168" fontId="25"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4" fillId="0" borderId="21" applyNumberFormat="0" applyFill="0" applyAlignment="0" applyProtection="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5"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57" fillId="41" borderId="13" applyNumberFormat="0" applyAlignment="0" applyProtection="0"/>
    <xf numFmtId="168" fontId="25"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7" fillId="55" borderId="13" applyNumberFormat="0" applyAlignment="0" applyProtection="0"/>
    <xf numFmtId="0" fontId="23" fillId="0" borderId="22">
      <alignment vertical="center"/>
    </xf>
    <xf numFmtId="168" fontId="25"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62" fillId="55" borderId="20" applyNumberFormat="0" applyAlignment="0" applyProtection="0"/>
    <xf numFmtId="0" fontId="47"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2"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165" fontId="25"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8"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168"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8"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168" fontId="23" fillId="0" borderId="22">
      <alignment vertical="center"/>
    </xf>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168" fontId="25" fillId="4" borderId="22">
      <alignment horizontal="righ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168" fontId="23" fillId="0" borderId="22">
      <alignment vertical="center"/>
    </xf>
    <xf numFmtId="0" fontId="23" fillId="0" borderId="22">
      <alignment vertical="center"/>
    </xf>
    <xf numFmtId="165" fontId="25" fillId="4" borderId="22">
      <alignment horizontal="right" vertical="center"/>
    </xf>
    <xf numFmtId="168" fontId="23" fillId="0" borderId="22">
      <alignment vertical="center"/>
    </xf>
    <xf numFmtId="0" fontId="23" fillId="0" borderId="22">
      <alignmen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0" fontId="23" fillId="0" borderId="22">
      <alignment vertical="center"/>
    </xf>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62" fillId="55" borderId="20" applyNumberForma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8"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8" fontId="23" fillId="0" borderId="22">
      <alignmen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168" fontId="23" fillId="0" borderId="22">
      <alignment vertical="center"/>
    </xf>
    <xf numFmtId="165" fontId="25" fillId="4" borderId="22">
      <alignment horizontal="right" vertical="center"/>
    </xf>
    <xf numFmtId="0" fontId="23" fillId="0" borderId="22">
      <alignment vertical="center"/>
    </xf>
    <xf numFmtId="168" fontId="23" fillId="0" borderId="22">
      <alignment vertical="center"/>
    </xf>
    <xf numFmtId="168" fontId="25" fillId="4" borderId="22">
      <alignment horizontal="right" vertical="center"/>
    </xf>
    <xf numFmtId="168" fontId="23" fillId="0" borderId="22">
      <alignment vertical="center"/>
    </xf>
    <xf numFmtId="0" fontId="23" fillId="0" borderId="22">
      <alignmen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23" fillId="0" borderId="22">
      <alignment vertical="center"/>
    </xf>
    <xf numFmtId="165" fontId="25" fillId="4" borderId="22">
      <alignment horizontal="right" vertical="center"/>
    </xf>
    <xf numFmtId="168" fontId="23" fillId="0" borderId="22">
      <alignment vertical="center"/>
    </xf>
    <xf numFmtId="168" fontId="23" fillId="0" borderId="22">
      <alignment vertical="center"/>
    </xf>
    <xf numFmtId="0" fontId="64" fillId="0" borderId="21" applyNumberFormat="0" applyFill="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8"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23" fillId="0" borderId="22">
      <alignment vertical="center"/>
    </xf>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8"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8"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8"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23" fillId="0" borderId="22">
      <alignment vertical="center"/>
    </xf>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168" fontId="25" fillId="4" borderId="22">
      <alignment horizontal="righ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8"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47" fillId="55" borderId="13" applyNumberFormat="0" applyAlignment="0" applyProtection="0"/>
    <xf numFmtId="168" fontId="23" fillId="0" borderId="22">
      <alignmen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8"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168" fontId="25" fillId="4" borderId="22">
      <alignment horizontal="right" vertical="center"/>
    </xf>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168"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3" fillId="0" borderId="22">
      <alignment vertical="center"/>
    </xf>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8" fontId="23" fillId="0" borderId="22">
      <alignment vertical="center"/>
    </xf>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168"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168" fontId="23" fillId="0" borderId="22">
      <alignmen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23" fillId="0" borderId="22">
      <alignment vertical="center"/>
    </xf>
    <xf numFmtId="168" fontId="23" fillId="0" borderId="22">
      <alignmen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8" fontId="25" fillId="4" borderId="22">
      <alignment horizontal="right" vertical="center"/>
    </xf>
    <xf numFmtId="0"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8" fontId="23" fillId="0" borderId="22">
      <alignment vertical="center"/>
    </xf>
    <xf numFmtId="0" fontId="57" fillId="41" borderId="13" applyNumberFormat="0" applyAlignment="0" applyProtection="0"/>
    <xf numFmtId="168"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8" fontId="23" fillId="0" borderId="22">
      <alignmen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8"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168" fontId="23" fillId="0" borderId="22">
      <alignment vertical="center"/>
    </xf>
    <xf numFmtId="168" fontId="25" fillId="4" borderId="22">
      <alignment horizontal="right" vertical="center"/>
    </xf>
    <xf numFmtId="168" fontId="25" fillId="4" borderId="22">
      <alignment horizontal="right" vertical="center"/>
    </xf>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8"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168"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8"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168" fontId="23" fillId="0" borderId="22">
      <alignment vertical="center"/>
    </xf>
    <xf numFmtId="168" fontId="23" fillId="0" borderId="22">
      <alignment vertical="center"/>
    </xf>
    <xf numFmtId="0" fontId="47" fillId="55"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168" fontId="25" fillId="4" borderId="22">
      <alignment horizontal="righ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168"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168" fontId="23" fillId="0" borderId="22">
      <alignment vertical="center"/>
    </xf>
    <xf numFmtId="0" fontId="23" fillId="0" borderId="22">
      <alignmen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23" fillId="0" borderId="22">
      <alignmen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62" fillId="55" borderId="20" applyNumberForma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168" fontId="23" fillId="0" borderId="22">
      <alignment vertical="center"/>
    </xf>
    <xf numFmtId="165" fontId="25" fillId="4" borderId="22">
      <alignment horizontal="right" vertical="center"/>
    </xf>
    <xf numFmtId="168" fontId="23" fillId="0" borderId="22">
      <alignment vertical="center"/>
    </xf>
    <xf numFmtId="0" fontId="23" fillId="0" borderId="22">
      <alignment vertical="center"/>
    </xf>
    <xf numFmtId="168" fontId="23" fillId="0" borderId="22">
      <alignment vertical="center"/>
    </xf>
    <xf numFmtId="168" fontId="25" fillId="4" borderId="22">
      <alignment horizontal="right" vertical="center"/>
    </xf>
    <xf numFmtId="168" fontId="23" fillId="0" borderId="22">
      <alignment vertical="center"/>
    </xf>
    <xf numFmtId="0" fontId="23" fillId="0" borderId="22">
      <alignmen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8" fontId="23" fillId="0" borderId="22">
      <alignment vertical="center"/>
    </xf>
    <xf numFmtId="168"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8" fontId="23" fillId="0" borderId="22">
      <alignment vertical="center"/>
    </xf>
    <xf numFmtId="0" fontId="23" fillId="0" borderId="22">
      <alignmen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165" fontId="25" fillId="4" borderId="22">
      <alignment horizontal="right" vertical="center"/>
    </xf>
    <xf numFmtId="168" fontId="23" fillId="0" borderId="22">
      <alignment vertical="center"/>
    </xf>
    <xf numFmtId="0" fontId="23" fillId="59" borderId="19" applyNumberFormat="0" applyFont="0" applyAlignment="0" applyProtection="0"/>
    <xf numFmtId="168" fontId="23" fillId="0" borderId="22">
      <alignment vertical="center"/>
    </xf>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8"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168"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8"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8"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8" fontId="23" fillId="0" borderId="22">
      <alignment vertical="center"/>
    </xf>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168" fontId="23" fillId="0" borderId="22">
      <alignment vertical="center"/>
    </xf>
    <xf numFmtId="0" fontId="62" fillId="55" borderId="20" applyNumberFormat="0" applyAlignment="0" applyProtection="0"/>
    <xf numFmtId="168" fontId="23" fillId="0" borderId="22">
      <alignmen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8"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168" fontId="23" fillId="0" borderId="22">
      <alignment vertical="center"/>
    </xf>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8"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8"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168"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168"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8" fontId="23" fillId="0" borderId="22">
      <alignment vertical="center"/>
    </xf>
    <xf numFmtId="0" fontId="62" fillId="55" borderId="20" applyNumberFormat="0" applyAlignment="0" applyProtection="0"/>
    <xf numFmtId="168" fontId="23" fillId="0" borderId="22">
      <alignment vertical="center"/>
    </xf>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8" fontId="23" fillId="0" borderId="22">
      <alignment vertical="center"/>
    </xf>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168" fontId="23" fillId="0" borderId="22">
      <alignment vertical="center"/>
    </xf>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168"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168" fontId="23" fillId="0" borderId="22">
      <alignmen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3" fillId="0" borderId="22">
      <alignment vertical="center"/>
    </xf>
    <xf numFmtId="0" fontId="62" fillId="55" borderId="20"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168"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168" fontId="25" fillId="4" borderId="22">
      <alignment horizontal="righ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8"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168" fontId="23" fillId="0" borderId="22">
      <alignment vertical="center"/>
    </xf>
    <xf numFmtId="168"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23" fillId="0" borderId="22">
      <alignment vertical="center"/>
    </xf>
    <xf numFmtId="165" fontId="25" fillId="4" borderId="22">
      <alignment horizontal="right" vertical="center"/>
    </xf>
    <xf numFmtId="168" fontId="23" fillId="0" borderId="22">
      <alignmen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8" fontId="23" fillId="0" borderId="22">
      <alignmen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8" fontId="23" fillId="0" borderId="22">
      <alignmen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0" fontId="23" fillId="0" borderId="22">
      <alignment vertical="center"/>
    </xf>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168"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8"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23" fillId="0" borderId="22">
      <alignment vertical="center"/>
    </xf>
    <xf numFmtId="168"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8"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47" fillId="55" borderId="13" applyNumberFormat="0" applyAlignment="0" applyProtection="0"/>
    <xf numFmtId="168" fontId="23" fillId="0" borderId="22">
      <alignment vertical="center"/>
    </xf>
    <xf numFmtId="0" fontId="23" fillId="0" borderId="22">
      <alignment vertical="center"/>
    </xf>
    <xf numFmtId="168" fontId="25" fillId="4" borderId="22">
      <alignment horizontal="right" vertical="center"/>
    </xf>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168" fontId="23" fillId="0" borderId="22">
      <alignmen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8" fontId="23" fillId="0" borderId="22">
      <alignment vertical="center"/>
    </xf>
    <xf numFmtId="168"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168" fontId="25" fillId="4" borderId="22">
      <alignment horizontal="righ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0" fontId="23" fillId="0" borderId="22">
      <alignment vertical="center"/>
    </xf>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8" fontId="25" fillId="4" borderId="22">
      <alignment horizontal="righ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168"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8"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168"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8"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168" fontId="23" fillId="0" borderId="22">
      <alignment vertical="center"/>
    </xf>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168" fontId="25" fillId="4" borderId="22">
      <alignment horizontal="righ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168" fontId="23" fillId="0" borderId="22">
      <alignment vertical="center"/>
    </xf>
    <xf numFmtId="0" fontId="23" fillId="0" borderId="22">
      <alignment vertical="center"/>
    </xf>
    <xf numFmtId="165" fontId="25" fillId="4" borderId="22">
      <alignment horizontal="right" vertical="center"/>
    </xf>
    <xf numFmtId="168" fontId="23" fillId="0" borderId="22">
      <alignment vertical="center"/>
    </xf>
    <xf numFmtId="0" fontId="23" fillId="0" borderId="22">
      <alignmen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0" fontId="23" fillId="0" borderId="22">
      <alignment vertical="center"/>
    </xf>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62" fillId="55" borderId="20" applyNumberForma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8"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8" fontId="23" fillId="0" borderId="22">
      <alignmen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168" fontId="23" fillId="0" borderId="22">
      <alignment vertical="center"/>
    </xf>
    <xf numFmtId="165" fontId="25" fillId="4" borderId="22">
      <alignment horizontal="right" vertical="center"/>
    </xf>
    <xf numFmtId="0" fontId="23" fillId="0" borderId="22">
      <alignment vertical="center"/>
    </xf>
    <xf numFmtId="168" fontId="23" fillId="0" borderId="22">
      <alignment vertical="center"/>
    </xf>
    <xf numFmtId="168" fontId="25" fillId="4" borderId="22">
      <alignment horizontal="right" vertical="center"/>
    </xf>
    <xf numFmtId="168" fontId="23" fillId="0" borderId="22">
      <alignment vertical="center"/>
    </xf>
    <xf numFmtId="0" fontId="23" fillId="0" borderId="22">
      <alignmen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23" fillId="0" borderId="22">
      <alignment vertical="center"/>
    </xf>
    <xf numFmtId="165" fontId="25" fillId="4" borderId="22">
      <alignment horizontal="right" vertical="center"/>
    </xf>
    <xf numFmtId="168" fontId="23" fillId="0" borderId="22">
      <alignment vertical="center"/>
    </xf>
    <xf numFmtId="168" fontId="23" fillId="0" borderId="22">
      <alignment vertical="center"/>
    </xf>
    <xf numFmtId="0" fontId="64" fillId="0" borderId="21" applyNumberFormat="0" applyFill="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8"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23" fillId="0" borderId="22">
      <alignment vertical="center"/>
    </xf>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8"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8"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8"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23" fillId="0" borderId="22">
      <alignment vertical="center"/>
    </xf>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168" fontId="25" fillId="4" borderId="22">
      <alignment horizontal="righ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8"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47" fillId="55" borderId="13" applyNumberFormat="0" applyAlignment="0" applyProtection="0"/>
    <xf numFmtId="168" fontId="23" fillId="0" borderId="22">
      <alignmen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8"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168" fontId="25" fillId="4" borderId="22">
      <alignment horizontal="right" vertical="center"/>
    </xf>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168"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8" fontId="23" fillId="0" borderId="22">
      <alignment vertical="center"/>
    </xf>
    <xf numFmtId="165" fontId="25" fillId="4" borderId="22">
      <alignment horizontal="right" vertical="center"/>
    </xf>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8"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8"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8" fontId="23" fillId="0" borderId="22">
      <alignmen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168"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8" fontId="23" fillId="0" borderId="22">
      <alignment vertical="center"/>
    </xf>
    <xf numFmtId="168"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168" fontId="25" fillId="4" borderId="22">
      <alignment horizontal="right" vertical="center"/>
    </xf>
    <xf numFmtId="168" fontId="25" fillId="4" borderId="22">
      <alignment horizontal="righ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47" fillId="55" borderId="13" applyNumberFormat="0" applyAlignment="0" applyProtection="0"/>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57" fillId="41" borderId="13" applyNumberFormat="0" applyAlignment="0" applyProtection="0"/>
    <xf numFmtId="168" fontId="23" fillId="0" borderId="22">
      <alignment vertical="center"/>
    </xf>
    <xf numFmtId="168"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47" fillId="55" borderId="13" applyNumberFormat="0" applyAlignment="0" applyProtection="0"/>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47" fillId="55" borderId="13" applyNumberFormat="0" applyAlignment="0" applyProtection="0"/>
    <xf numFmtId="168" fontId="23" fillId="0" borderId="22">
      <alignment vertical="center"/>
    </xf>
    <xf numFmtId="168"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168" fontId="23" fillId="0" borderId="22">
      <alignment vertical="center"/>
    </xf>
    <xf numFmtId="168" fontId="25" fillId="4" borderId="22">
      <alignment horizontal="righ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57" fillId="41" borderId="13"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8"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168" fontId="23" fillId="0" borderId="22">
      <alignmen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8" fontId="25" fillId="4" borderId="22">
      <alignment horizontal="righ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168" fontId="23" fillId="0" borderId="22">
      <alignmen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8" fontId="23" fillId="0" borderId="22">
      <alignment vertical="center"/>
    </xf>
    <xf numFmtId="0" fontId="62" fillId="55" borderId="20" applyNumberFormat="0" applyAlignment="0" applyProtection="0"/>
    <xf numFmtId="168" fontId="23" fillId="0" borderId="22">
      <alignment vertical="center"/>
    </xf>
    <xf numFmtId="168" fontId="25" fillId="4" borderId="22">
      <alignment horizontal="right" vertical="center"/>
    </xf>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8"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168"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8" fontId="23" fillId="0" borderId="22">
      <alignment vertical="center"/>
    </xf>
    <xf numFmtId="0" fontId="62" fillId="55" borderId="20" applyNumberFormat="0" applyAlignment="0" applyProtection="0"/>
    <xf numFmtId="168"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3" fillId="0" borderId="22">
      <alignment vertical="center"/>
    </xf>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8" fontId="23" fillId="0" borderId="22">
      <alignment vertical="center"/>
    </xf>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57" fillId="41" borderId="13"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0" fontId="57" fillId="41" borderId="13"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8"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168"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168" fontId="25" fillId="4" borderId="22">
      <alignment horizontal="right" vertical="center"/>
    </xf>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8" fontId="23" fillId="0" borderId="22">
      <alignmen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8"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62" fillId="55" borderId="20" applyNumberFormat="0" applyAlignment="0" applyProtection="0"/>
    <xf numFmtId="168"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8"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168"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168"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168" fontId="23" fillId="0" borderId="22">
      <alignment vertical="center"/>
    </xf>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168"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168" fontId="23" fillId="0" borderId="22">
      <alignment vertical="center"/>
    </xf>
    <xf numFmtId="168"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8"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23" fillId="0" borderId="22">
      <alignment vertical="center"/>
    </xf>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168" fontId="23" fillId="0" borderId="22">
      <alignmen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8"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168" fontId="23" fillId="0" borderId="22">
      <alignment vertical="center"/>
    </xf>
    <xf numFmtId="168" fontId="23" fillId="0" borderId="22">
      <alignment vertical="center"/>
    </xf>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8" fontId="23" fillId="0" borderId="22">
      <alignment vertical="center"/>
    </xf>
    <xf numFmtId="165" fontId="25" fillId="4" borderId="22">
      <alignment horizontal="righ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168" fontId="23" fillId="0" borderId="22">
      <alignment vertical="center"/>
    </xf>
    <xf numFmtId="0" fontId="23" fillId="0" borderId="22">
      <alignment vertical="center"/>
    </xf>
    <xf numFmtId="168"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8"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8"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8"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3" fillId="0" borderId="22">
      <alignment vertical="center"/>
    </xf>
    <xf numFmtId="168" fontId="23" fillId="0" borderId="22">
      <alignment vertical="center"/>
    </xf>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168" fontId="23" fillId="0" borderId="22">
      <alignment vertical="center"/>
    </xf>
    <xf numFmtId="0" fontId="62" fillId="55" borderId="20" applyNumberForma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0" fontId="23" fillId="0" borderId="22">
      <alignment vertical="center"/>
    </xf>
    <xf numFmtId="168" fontId="23" fillId="0" borderId="22">
      <alignment vertical="center"/>
    </xf>
    <xf numFmtId="168" fontId="23" fillId="0" borderId="22">
      <alignmen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168"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168" fontId="23" fillId="0" borderId="22">
      <alignment vertical="center"/>
    </xf>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3" fillId="0" borderId="22">
      <alignment vertical="center"/>
    </xf>
    <xf numFmtId="168"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8"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8" fontId="23" fillId="0" borderId="22">
      <alignment vertical="center"/>
    </xf>
    <xf numFmtId="168"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3" fillId="0" borderId="22">
      <alignment vertical="center"/>
    </xf>
    <xf numFmtId="168"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8" fontId="23" fillId="0" borderId="22">
      <alignment vertical="center"/>
    </xf>
    <xf numFmtId="0" fontId="57" fillId="41" borderId="13" applyNumberFormat="0" applyAlignment="0" applyProtection="0"/>
    <xf numFmtId="168" fontId="25" fillId="4" borderId="22">
      <alignment horizontal="right" vertical="center"/>
    </xf>
    <xf numFmtId="0" fontId="23" fillId="0" borderId="22">
      <alignment vertical="center"/>
    </xf>
    <xf numFmtId="168"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168"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168" fontId="23" fillId="0" borderId="22">
      <alignmen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8"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168"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23" fillId="0" borderId="22">
      <alignment vertical="center"/>
    </xf>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0" fontId="57" fillId="41" borderId="13"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8"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8" fontId="25" fillId="4" borderId="22">
      <alignment horizontal="right" vertical="center"/>
    </xf>
    <xf numFmtId="165" fontId="25" fillId="4" borderId="22">
      <alignment horizontal="right" vertical="center"/>
    </xf>
    <xf numFmtId="0" fontId="23" fillId="0" borderId="22">
      <alignmen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165" fontId="25" fillId="4" borderId="22">
      <alignment horizontal="righ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168" fontId="25" fillId="4" borderId="22">
      <alignment horizontal="right" vertical="center"/>
    </xf>
    <xf numFmtId="165" fontId="25" fillId="4" borderId="22">
      <alignment horizontal="right" vertical="center"/>
    </xf>
    <xf numFmtId="168"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8"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8" fontId="25" fillId="4" borderId="22">
      <alignment horizontal="right" vertical="center"/>
    </xf>
    <xf numFmtId="168" fontId="23" fillId="0" borderId="22">
      <alignment vertical="center"/>
    </xf>
    <xf numFmtId="168" fontId="25" fillId="4" borderId="22">
      <alignment horizontal="right" vertical="center"/>
    </xf>
    <xf numFmtId="168" fontId="25" fillId="4" borderId="22">
      <alignment horizontal="right" vertical="center"/>
    </xf>
    <xf numFmtId="168" fontId="23" fillId="0" borderId="22">
      <alignment vertical="center"/>
    </xf>
    <xf numFmtId="0" fontId="57" fillId="41" borderId="13" applyNumberFormat="0" applyAlignment="0" applyProtection="0"/>
    <xf numFmtId="0" fontId="23" fillId="0" borderId="22">
      <alignment vertical="center"/>
    </xf>
    <xf numFmtId="168" fontId="25" fillId="4" borderId="22">
      <alignment horizontal="right" vertical="center"/>
    </xf>
    <xf numFmtId="0" fontId="47" fillId="55"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8"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8" fontId="23" fillId="0" borderId="22">
      <alignment vertical="center"/>
    </xf>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62" fillId="55" borderId="20" applyNumberFormat="0" applyAlignment="0" applyProtection="0"/>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168"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8" fontId="23" fillId="0" borderId="22">
      <alignmen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8" fontId="23" fillId="0" borderId="22">
      <alignment vertical="center"/>
    </xf>
    <xf numFmtId="168"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168"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0" fontId="23" fillId="59" borderId="19" applyNumberFormat="0" applyFont="0" applyAlignment="0" applyProtection="0"/>
    <xf numFmtId="0" fontId="23" fillId="0" borderId="22">
      <alignment vertical="center"/>
    </xf>
    <xf numFmtId="168"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168" fontId="23" fillId="0" borderId="22">
      <alignment vertical="center"/>
    </xf>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8" fontId="25" fillId="4" borderId="22">
      <alignment horizontal="righ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8" fontId="23" fillId="0" borderId="22">
      <alignment vertical="center"/>
    </xf>
    <xf numFmtId="168"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8" fontId="25" fillId="4" borderId="22">
      <alignment horizontal="right" vertical="center"/>
    </xf>
    <xf numFmtId="0" fontId="57" fillId="41" borderId="13" applyNumberFormat="0" applyAlignment="0" applyProtection="0"/>
    <xf numFmtId="168"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8" fontId="23" fillId="0" borderId="22">
      <alignment vertical="center"/>
    </xf>
    <xf numFmtId="0" fontId="23" fillId="0" borderId="22">
      <alignment vertical="center"/>
    </xf>
    <xf numFmtId="168" fontId="25" fillId="4" borderId="22">
      <alignment horizontal="righ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8" fontId="23" fillId="0" borderId="22">
      <alignment vertical="center"/>
    </xf>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168" fontId="25" fillId="4" borderId="22">
      <alignment horizontal="righ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168" fontId="23" fillId="0" borderId="22">
      <alignment vertical="center"/>
    </xf>
    <xf numFmtId="0" fontId="23" fillId="59" borderId="19" applyNumberFormat="0" applyFont="0" applyAlignment="0" applyProtection="0"/>
    <xf numFmtId="168" fontId="23" fillId="0" borderId="22">
      <alignment vertical="center"/>
    </xf>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8"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23" fillId="0" borderId="22">
      <alignmen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47" fillId="55" borderId="13" applyNumberFormat="0" applyAlignment="0" applyProtection="0"/>
    <xf numFmtId="168" fontId="23" fillId="0" borderId="22">
      <alignment vertical="center"/>
    </xf>
    <xf numFmtId="0" fontId="23" fillId="0" borderId="22">
      <alignment vertical="center"/>
    </xf>
    <xf numFmtId="168"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8"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23" fillId="0" borderId="22">
      <alignment vertical="center"/>
    </xf>
    <xf numFmtId="168" fontId="25" fillId="4" borderId="22">
      <alignment horizontal="right" vertical="center"/>
    </xf>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8" fontId="25" fillId="4" borderId="22">
      <alignment horizontal="right" vertical="center"/>
    </xf>
    <xf numFmtId="165" fontId="25" fillId="4" borderId="22">
      <alignment horizontal="right" vertical="center"/>
    </xf>
    <xf numFmtId="168"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8"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5" fillId="4" borderId="22">
      <alignment horizontal="righ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8" fontId="23" fillId="0" borderId="22">
      <alignment vertical="center"/>
    </xf>
    <xf numFmtId="168"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3" fillId="0" borderId="22">
      <alignment vertical="center"/>
    </xf>
    <xf numFmtId="168"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8" fontId="23" fillId="0" borderId="22">
      <alignmen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8" fontId="23" fillId="0" borderId="22">
      <alignment vertical="center"/>
    </xf>
    <xf numFmtId="0" fontId="23" fillId="0" borderId="22">
      <alignment vertical="center"/>
    </xf>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168"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8" fontId="23" fillId="0" borderId="22">
      <alignment vertical="center"/>
    </xf>
    <xf numFmtId="0" fontId="62" fillId="55" borderId="20" applyNumberFormat="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8"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8" fontId="23" fillId="0" borderId="22">
      <alignment vertical="center"/>
    </xf>
    <xf numFmtId="168"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3" fillId="0" borderId="22">
      <alignment vertical="center"/>
    </xf>
    <xf numFmtId="168"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8" fontId="23" fillId="0" borderId="22">
      <alignment vertical="center"/>
    </xf>
    <xf numFmtId="0" fontId="64" fillId="0" borderId="21" applyNumberFormat="0" applyFill="0" applyAlignment="0" applyProtection="0"/>
    <xf numFmtId="165" fontId="25" fillId="4" borderId="22">
      <alignment horizontal="right" vertical="center"/>
    </xf>
    <xf numFmtId="168" fontId="23" fillId="0" borderId="22">
      <alignment vertical="center"/>
    </xf>
    <xf numFmtId="168"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168"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8"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8" fontId="25" fillId="4" borderId="22">
      <alignment horizontal="righ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23" fillId="0" borderId="22">
      <alignment vertical="center"/>
    </xf>
    <xf numFmtId="168"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8"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168" fontId="23" fillId="0" borderId="22">
      <alignment vertical="center"/>
    </xf>
    <xf numFmtId="0" fontId="57" fillId="41" borderId="13" applyNumberFormat="0" applyAlignment="0" applyProtection="0"/>
    <xf numFmtId="0" fontId="57" fillId="41" borderId="13" applyNumberForma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8" fontId="23" fillId="0" borderId="22">
      <alignment vertical="center"/>
    </xf>
    <xf numFmtId="168" fontId="25" fillId="4" borderId="22">
      <alignment horizontal="right" vertical="center"/>
    </xf>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8"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168"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8"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8"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168"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47" fillId="55" borderId="13" applyNumberFormat="0" applyAlignment="0" applyProtection="0"/>
    <xf numFmtId="168" fontId="23" fillId="0" borderId="22">
      <alignment vertical="center"/>
    </xf>
    <xf numFmtId="0" fontId="62" fillId="55" borderId="20" applyNumberFormat="0" applyAlignment="0" applyProtection="0"/>
    <xf numFmtId="168" fontId="23" fillId="0" borderId="22">
      <alignment vertical="center"/>
    </xf>
    <xf numFmtId="168" fontId="23" fillId="0" borderId="22">
      <alignment vertical="center"/>
    </xf>
    <xf numFmtId="0" fontId="23" fillId="0" borderId="22">
      <alignment vertical="center"/>
    </xf>
    <xf numFmtId="0" fontId="47" fillId="55" borderId="13" applyNumberFormat="0" applyAlignment="0" applyProtection="0"/>
    <xf numFmtId="168" fontId="25" fillId="4" borderId="22">
      <alignment horizontal="righ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8"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8"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8"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8" fontId="25" fillId="4" borderId="22">
      <alignment horizontal="right" vertical="center"/>
    </xf>
    <xf numFmtId="0" fontId="57" fillId="41" borderId="13" applyNumberFormat="0" applyAlignment="0" applyProtection="0"/>
    <xf numFmtId="0" fontId="57" fillId="41" borderId="13" applyNumberFormat="0" applyAlignment="0" applyProtection="0"/>
    <xf numFmtId="168" fontId="23" fillId="0" borderId="22">
      <alignment vertical="center"/>
    </xf>
    <xf numFmtId="0" fontId="57" fillId="41" borderId="13" applyNumberFormat="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168" fontId="25" fillId="4" borderId="22">
      <alignment horizontal="right" vertical="center"/>
    </xf>
    <xf numFmtId="168" fontId="23" fillId="0" borderId="22">
      <alignment vertical="center"/>
    </xf>
    <xf numFmtId="168" fontId="25" fillId="4" borderId="22">
      <alignment horizontal="righ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0" fontId="23" fillId="59" borderId="19" applyNumberFormat="0" applyFont="0" applyAlignment="0" applyProtection="0"/>
    <xf numFmtId="168" fontId="23" fillId="0" borderId="22">
      <alignment vertical="center"/>
    </xf>
    <xf numFmtId="165" fontId="25" fillId="4" borderId="22">
      <alignment horizontal="right" vertical="center"/>
    </xf>
    <xf numFmtId="165" fontId="25" fillId="4" borderId="22">
      <alignment horizontal="right" vertical="center"/>
    </xf>
    <xf numFmtId="168" fontId="25" fillId="4" borderId="22">
      <alignment horizontal="right" vertical="center"/>
    </xf>
    <xf numFmtId="168"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168" fontId="23" fillId="0" borderId="22">
      <alignment vertical="center"/>
    </xf>
    <xf numFmtId="0" fontId="47" fillId="55" borderId="13" applyNumberFormat="0" applyAlignment="0" applyProtection="0"/>
    <xf numFmtId="0" fontId="64" fillId="0" borderId="21" applyNumberFormat="0" applyFill="0" applyAlignment="0" applyProtection="0"/>
    <xf numFmtId="168"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168"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8"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64" fillId="0" borderId="21" applyNumberFormat="0" applyFill="0" applyAlignment="0" applyProtection="0"/>
    <xf numFmtId="168" fontId="25" fillId="4" borderId="22">
      <alignment horizontal="right" vertical="center"/>
    </xf>
    <xf numFmtId="168"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8"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8"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8" fontId="25" fillId="4" borderId="22">
      <alignment horizontal="right" vertical="center"/>
    </xf>
    <xf numFmtId="0" fontId="23" fillId="59" borderId="19" applyNumberFormat="0" applyFont="0" applyAlignment="0" applyProtection="0"/>
    <xf numFmtId="168" fontId="23" fillId="0" borderId="22">
      <alignment vertical="center"/>
    </xf>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8"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8" fontId="23" fillId="0" borderId="22">
      <alignment vertical="center"/>
    </xf>
    <xf numFmtId="0" fontId="64" fillId="0" borderId="21" applyNumberFormat="0" applyFill="0" applyAlignment="0" applyProtection="0"/>
    <xf numFmtId="0" fontId="64" fillId="0" borderId="21" applyNumberFormat="0" applyFill="0" applyAlignment="0" applyProtection="0"/>
    <xf numFmtId="168"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8" fontId="23" fillId="0" borderId="22">
      <alignment vertical="center"/>
    </xf>
    <xf numFmtId="165" fontId="25" fillId="4" borderId="22">
      <alignment horizontal="right" vertical="center"/>
    </xf>
    <xf numFmtId="0" fontId="57" fillId="41" borderId="13" applyNumberFormat="0" applyAlignment="0" applyProtection="0"/>
    <xf numFmtId="168"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8" fontId="25" fillId="4" borderId="22">
      <alignment horizontal="right" vertical="center"/>
    </xf>
    <xf numFmtId="168"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8"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8"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57" fillId="41" borderId="13" applyNumberFormat="0" applyAlignment="0" applyProtection="0"/>
    <xf numFmtId="168" fontId="23" fillId="0" borderId="22">
      <alignmen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23" fillId="0" borderId="22">
      <alignment vertical="center"/>
    </xf>
    <xf numFmtId="168"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8"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8"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165" fontId="25" fillId="4" borderId="22">
      <alignment horizontal="right" vertical="center"/>
    </xf>
    <xf numFmtId="168" fontId="23" fillId="0" borderId="22">
      <alignment vertical="center"/>
    </xf>
    <xf numFmtId="0" fontId="23" fillId="59" borderId="19" applyNumberFormat="0" applyFont="0" applyAlignment="0" applyProtection="0"/>
    <xf numFmtId="168"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8"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8"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8"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8"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8"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8" fontId="23" fillId="0" borderId="22">
      <alignmen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8"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8"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8"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8"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8" fontId="25" fillId="4" borderId="22">
      <alignment horizontal="right" vertical="center"/>
    </xf>
    <xf numFmtId="0" fontId="62" fillId="55" borderId="20" applyNumberFormat="0" applyAlignment="0" applyProtection="0"/>
    <xf numFmtId="0" fontId="62" fillId="55" borderId="20" applyNumberFormat="0" applyAlignment="0" applyProtection="0"/>
    <xf numFmtId="168"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8" fontId="25" fillId="4" borderId="22">
      <alignment horizontal="right" vertical="center"/>
    </xf>
    <xf numFmtId="0" fontId="23" fillId="59" borderId="19" applyNumberFormat="0" applyFont="0" applyAlignment="0" applyProtection="0"/>
    <xf numFmtId="165" fontId="25" fillId="4" borderId="22">
      <alignment horizontal="right" vertical="center"/>
    </xf>
    <xf numFmtId="168"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8"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8"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8" fontId="23" fillId="0" borderId="22">
      <alignment vertical="center"/>
    </xf>
    <xf numFmtId="165" fontId="25" fillId="4" borderId="22">
      <alignment horizontal="right" vertical="center"/>
    </xf>
    <xf numFmtId="168" fontId="25" fillId="4" borderId="22">
      <alignment horizontal="right" vertical="center"/>
    </xf>
    <xf numFmtId="168"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8"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168"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8" fontId="25" fillId="4" borderId="22">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168" fontId="23" fillId="0" borderId="28">
      <alignment vertical="center"/>
    </xf>
    <xf numFmtId="0" fontId="57" fillId="41" borderId="24" applyNumberFormat="0" applyAlignment="0" applyProtection="0"/>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8"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168" fontId="23" fillId="0" borderId="28">
      <alignment vertical="center"/>
    </xf>
    <xf numFmtId="168" fontId="25" fillId="4" borderId="28">
      <alignment horizontal="right" vertical="center"/>
    </xf>
    <xf numFmtId="0" fontId="64" fillId="0" borderId="27" applyNumberFormat="0" applyFill="0" applyAlignment="0" applyProtection="0"/>
    <xf numFmtId="168" fontId="23" fillId="0" borderId="28">
      <alignment vertical="center"/>
    </xf>
    <xf numFmtId="0" fontId="62" fillId="55" borderId="26" applyNumberFormat="0" applyAlignment="0" applyProtection="0"/>
    <xf numFmtId="0" fontId="23" fillId="0" borderId="28">
      <alignmen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8" fontId="23" fillId="0" borderId="28">
      <alignment vertical="center"/>
    </xf>
    <xf numFmtId="0" fontId="23" fillId="0" borderId="28">
      <alignment vertical="center"/>
    </xf>
    <xf numFmtId="168"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168" fontId="25" fillId="4" borderId="28">
      <alignment horizontal="righ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8" fontId="23" fillId="0" borderId="28">
      <alignment vertical="center"/>
    </xf>
    <xf numFmtId="0" fontId="64" fillId="0" borderId="27" applyNumberFormat="0" applyFill="0" applyAlignment="0" applyProtection="0"/>
    <xf numFmtId="0" fontId="64" fillId="0" borderId="27" applyNumberFormat="0" applyFill="0" applyAlignment="0" applyProtection="0"/>
    <xf numFmtId="168"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0" borderId="28">
      <alignment vertical="center"/>
    </xf>
    <xf numFmtId="168"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8" fontId="23" fillId="0" borderId="28">
      <alignment vertical="center"/>
    </xf>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8" fontId="23" fillId="0" borderId="28">
      <alignment vertical="center"/>
    </xf>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168"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168"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8" fontId="25" fillId="4" borderId="28">
      <alignment horizontal="right" vertical="center"/>
    </xf>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8" fontId="23" fillId="0" borderId="28">
      <alignment vertical="center"/>
    </xf>
    <xf numFmtId="168"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168" fontId="25" fillId="4" borderId="28">
      <alignment horizontal="righ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168" fontId="25" fillId="4" borderId="28">
      <alignment horizontal="righ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168" fontId="23" fillId="0" borderId="28">
      <alignment vertical="center"/>
    </xf>
    <xf numFmtId="168" fontId="23" fillId="0" borderId="28">
      <alignment vertical="center"/>
    </xf>
    <xf numFmtId="0" fontId="47" fillId="55" borderId="24" applyNumberFormat="0" applyAlignment="0" applyProtection="0"/>
    <xf numFmtId="0" fontId="64" fillId="0" borderId="27" applyNumberFormat="0" applyFill="0" applyAlignment="0" applyProtection="0"/>
    <xf numFmtId="168" fontId="25" fillId="4" borderId="28">
      <alignment horizontal="right" vertical="center"/>
    </xf>
    <xf numFmtId="168"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168"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168" fontId="23" fillId="0" borderId="28">
      <alignment vertical="center"/>
    </xf>
    <xf numFmtId="0"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168" fontId="25" fillId="4" borderId="28">
      <alignment horizontal="right" vertical="center"/>
    </xf>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168"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8" fontId="25" fillId="4" borderId="28">
      <alignment horizontal="righ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8"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3" fillId="0" borderId="28">
      <alignmen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168"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8" fontId="23" fillId="0" borderId="28">
      <alignmen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168" fontId="25" fillId="4" borderId="28">
      <alignment horizontal="right" vertical="center"/>
    </xf>
    <xf numFmtId="0" fontId="23" fillId="0" borderId="28">
      <alignmen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8"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8" fontId="25" fillId="4" borderId="28">
      <alignment horizontal="right" vertical="center"/>
    </xf>
    <xf numFmtId="0"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168"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168" fontId="23" fillId="0" borderId="28">
      <alignmen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168" fontId="23" fillId="0" borderId="28">
      <alignment vertical="center"/>
    </xf>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8" fontId="25" fillId="4" borderId="28">
      <alignment horizontal="right" vertical="center"/>
    </xf>
    <xf numFmtId="0" fontId="64" fillId="0" borderId="27" applyNumberFormat="0" applyFill="0" applyAlignment="0" applyProtection="0"/>
    <xf numFmtId="0" fontId="23" fillId="0" borderId="28">
      <alignment vertical="center"/>
    </xf>
    <xf numFmtId="168"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8" fontId="23" fillId="0" borderId="28">
      <alignment vertical="center"/>
    </xf>
    <xf numFmtId="168"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168"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168" fontId="25" fillId="4" borderId="28">
      <alignment horizontal="right" vertical="center"/>
    </xf>
    <xf numFmtId="165" fontId="25" fillId="4" borderId="28">
      <alignment horizontal="right" vertical="center"/>
    </xf>
    <xf numFmtId="0" fontId="62" fillId="55" borderId="26" applyNumberFormat="0" applyAlignment="0" applyProtection="0"/>
    <xf numFmtId="168"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8" fontId="23" fillId="0" borderId="28">
      <alignment vertical="center"/>
    </xf>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8"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168"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23" fillId="0" borderId="28">
      <alignment vertical="center"/>
    </xf>
    <xf numFmtId="0" fontId="57" fillId="41" borderId="24" applyNumberFormat="0" applyAlignment="0" applyProtection="0"/>
    <xf numFmtId="168"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168"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8"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8"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8" fontId="25" fillId="4" borderId="28">
      <alignment horizontal="right" vertical="center"/>
    </xf>
    <xf numFmtId="0" fontId="23" fillId="0" borderId="28">
      <alignment vertical="center"/>
    </xf>
    <xf numFmtId="0" fontId="64" fillId="0" borderId="27" applyNumberFormat="0" applyFill="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8"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8" fontId="23" fillId="0" borderId="28">
      <alignment vertical="center"/>
    </xf>
    <xf numFmtId="0" fontId="47" fillId="55" borderId="24" applyNumberFormat="0" applyAlignment="0" applyProtection="0"/>
    <xf numFmtId="165" fontId="25" fillId="4" borderId="28">
      <alignment horizontal="right" vertical="center"/>
    </xf>
    <xf numFmtId="168"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8"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8"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47" fillId="55" borderId="24" applyNumberFormat="0" applyAlignment="0" applyProtection="0"/>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8"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3" fillId="0" borderId="28">
      <alignment vertical="center"/>
    </xf>
    <xf numFmtId="168"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8"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8" fontId="25" fillId="4" borderId="28">
      <alignment horizontal="right" vertical="center"/>
    </xf>
    <xf numFmtId="168"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8" fontId="23" fillId="0" borderId="28">
      <alignmen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168" fontId="23" fillId="0" borderId="28">
      <alignment vertical="center"/>
    </xf>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8" fontId="25" fillId="4" borderId="28">
      <alignment horizontal="right" vertical="center"/>
    </xf>
    <xf numFmtId="0" fontId="23" fillId="0" borderId="28">
      <alignment vertical="center"/>
    </xf>
    <xf numFmtId="0" fontId="23" fillId="59" borderId="25" applyNumberFormat="0" applyFont="0" applyAlignment="0" applyProtection="0"/>
    <xf numFmtId="168"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8" fontId="23" fillId="0" borderId="28">
      <alignment vertical="center"/>
    </xf>
    <xf numFmtId="168"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8" fontId="23" fillId="0" borderId="28">
      <alignment vertical="center"/>
    </xf>
    <xf numFmtId="168"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8"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168" fontId="23" fillId="0" borderId="28">
      <alignmen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168" fontId="23" fillId="0" borderId="28">
      <alignment vertical="center"/>
    </xf>
    <xf numFmtId="0" fontId="62" fillId="55" borderId="26" applyNumberFormat="0" applyAlignment="0" applyProtection="0"/>
    <xf numFmtId="0"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168" fontId="25" fillId="4" borderId="28">
      <alignment horizontal="right" vertical="center"/>
    </xf>
    <xf numFmtId="0" fontId="62" fillId="55" borderId="26" applyNumberFormat="0" applyAlignment="0" applyProtection="0"/>
    <xf numFmtId="0" fontId="23" fillId="0" borderId="28">
      <alignment vertical="center"/>
    </xf>
    <xf numFmtId="0" fontId="64" fillId="0" borderId="27" applyNumberFormat="0" applyFill="0" applyAlignment="0" applyProtection="0"/>
    <xf numFmtId="168" fontId="23" fillId="0" borderId="28">
      <alignmen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23" fillId="0" borderId="28">
      <alignment vertical="center"/>
    </xf>
    <xf numFmtId="168" fontId="23" fillId="0" borderId="28">
      <alignment vertical="center"/>
    </xf>
    <xf numFmtId="168" fontId="25" fillId="4" borderId="28">
      <alignment horizontal="right" vertical="center"/>
    </xf>
    <xf numFmtId="0" fontId="23" fillId="0" borderId="28">
      <alignment vertical="center"/>
    </xf>
    <xf numFmtId="0" fontId="23" fillId="0" borderId="28">
      <alignment vertical="center"/>
    </xf>
    <xf numFmtId="168" fontId="23" fillId="0" borderId="28">
      <alignment vertical="center"/>
    </xf>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0" borderId="28">
      <alignment vertical="center"/>
    </xf>
    <xf numFmtId="165" fontId="25" fillId="4" borderId="28">
      <alignment horizontal="right" vertical="center"/>
    </xf>
    <xf numFmtId="0" fontId="23" fillId="59" borderId="25" applyNumberFormat="0" applyFont="0" applyAlignment="0" applyProtection="0"/>
    <xf numFmtId="168" fontId="23" fillId="0" borderId="28">
      <alignment vertical="center"/>
    </xf>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0" fontId="62" fillId="55" borderId="26" applyNumberFormat="0" applyAlignment="0" applyProtection="0"/>
    <xf numFmtId="0" fontId="23" fillId="0" borderId="28">
      <alignment vertical="center"/>
    </xf>
    <xf numFmtId="0" fontId="64" fillId="0" borderId="27" applyNumberFormat="0" applyFill="0" applyAlignment="0" applyProtection="0"/>
    <xf numFmtId="0" fontId="57" fillId="41" borderId="24" applyNumberFormat="0" applyAlignment="0" applyProtection="0"/>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8" fontId="25" fillId="4" borderId="28">
      <alignment horizontal="righ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168" fontId="23" fillId="0" borderId="28">
      <alignment vertical="center"/>
    </xf>
    <xf numFmtId="0" fontId="23" fillId="0" borderId="28">
      <alignmen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168" fontId="25" fillId="4" borderId="28">
      <alignment horizontal="right" vertical="center"/>
    </xf>
    <xf numFmtId="168" fontId="25" fillId="4" borderId="28">
      <alignment horizontal="righ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8" fontId="23" fillId="0" borderId="28">
      <alignment vertical="center"/>
    </xf>
    <xf numFmtId="0" fontId="23" fillId="59" borderId="25" applyNumberFormat="0" applyFont="0" applyAlignment="0" applyProtection="0"/>
    <xf numFmtId="168"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168"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168"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8"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8" fontId="23" fillId="0" borderId="28">
      <alignment vertical="center"/>
    </xf>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0" fontId="23" fillId="59" borderId="25" applyNumberFormat="0" applyFont="0" applyAlignment="0" applyProtection="0"/>
    <xf numFmtId="168" fontId="25" fillId="4" borderId="28">
      <alignment horizontal="right" vertical="center"/>
    </xf>
    <xf numFmtId="0" fontId="47" fillId="55" borderId="24"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168" fontId="23" fillId="0" borderId="28">
      <alignment vertical="center"/>
    </xf>
    <xf numFmtId="0" fontId="23" fillId="59" borderId="25" applyNumberFormat="0" applyFont="0" applyAlignment="0" applyProtection="0"/>
    <xf numFmtId="168"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168"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168" fontId="23" fillId="0" borderId="28">
      <alignment vertical="center"/>
    </xf>
    <xf numFmtId="0" fontId="47" fillId="55" borderId="24" applyNumberForma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168"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168" fontId="25" fillId="4" borderId="28">
      <alignment horizontal="right" vertical="center"/>
    </xf>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168" fontId="23" fillId="0" borderId="28">
      <alignment vertical="center"/>
    </xf>
    <xf numFmtId="0" fontId="23" fillId="59" borderId="25" applyNumberFormat="0" applyFont="0" applyAlignment="0" applyProtection="0"/>
    <xf numFmtId="168" fontId="23" fillId="0" borderId="28">
      <alignment vertical="center"/>
    </xf>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8" fontId="23" fillId="0" borderId="28">
      <alignment vertical="center"/>
    </xf>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168" fontId="23" fillId="0" borderId="28">
      <alignmen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8"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168" fontId="23" fillId="0" borderId="28">
      <alignment vertical="center"/>
    </xf>
    <xf numFmtId="0" fontId="64" fillId="0" borderId="27" applyNumberFormat="0" applyFill="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168" fontId="23" fillId="0" borderId="28">
      <alignment vertical="center"/>
    </xf>
    <xf numFmtId="165" fontId="25" fillId="4" borderId="28">
      <alignment horizontal="righ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0" fontId="23" fillId="0" borderId="28">
      <alignment vertical="center"/>
    </xf>
    <xf numFmtId="168"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168" fontId="23" fillId="0" borderId="28">
      <alignment vertical="center"/>
    </xf>
    <xf numFmtId="168"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168"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23" fillId="0" borderId="28">
      <alignment vertical="center"/>
    </xf>
    <xf numFmtId="165" fontId="25" fillId="4" borderId="28">
      <alignment horizontal="right" vertical="center"/>
    </xf>
    <xf numFmtId="0" fontId="57" fillId="41" borderId="24" applyNumberFormat="0" applyAlignment="0" applyProtection="0"/>
    <xf numFmtId="168" fontId="23" fillId="0" borderId="28">
      <alignment vertical="center"/>
    </xf>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168" fontId="25" fillId="4" borderId="28">
      <alignment horizontal="right" vertical="center"/>
    </xf>
    <xf numFmtId="165" fontId="25" fillId="4" borderId="28">
      <alignment horizontal="right" vertical="center"/>
    </xf>
    <xf numFmtId="168" fontId="25" fillId="4" borderId="28">
      <alignment horizontal="right" vertical="center"/>
    </xf>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168" fontId="25" fillId="4" borderId="28">
      <alignment horizontal="right" vertical="center"/>
    </xf>
    <xf numFmtId="168" fontId="23" fillId="0" borderId="28">
      <alignmen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168" fontId="25" fillId="4" borderId="28">
      <alignment horizontal="right" vertical="center"/>
    </xf>
    <xf numFmtId="0" fontId="23" fillId="0" borderId="28">
      <alignment vertical="center"/>
    </xf>
    <xf numFmtId="0" fontId="23" fillId="0" borderId="28">
      <alignment vertical="center"/>
    </xf>
    <xf numFmtId="0" fontId="23" fillId="0" borderId="28">
      <alignment vertical="center"/>
    </xf>
    <xf numFmtId="0" fontId="62" fillId="55" borderId="26" applyNumberFormat="0" applyAlignment="0" applyProtection="0"/>
    <xf numFmtId="168"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8"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23" fillId="0" borderId="28">
      <alignment vertical="center"/>
    </xf>
    <xf numFmtId="168" fontId="23" fillId="0" borderId="28">
      <alignmen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8"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23" fillId="0" borderId="28">
      <alignment vertical="center"/>
    </xf>
    <xf numFmtId="168" fontId="23" fillId="0" borderId="28">
      <alignmen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8" fontId="23" fillId="0" borderId="28">
      <alignment vertical="center"/>
    </xf>
    <xf numFmtId="0" fontId="23" fillId="59" borderId="25" applyNumberFormat="0" applyFont="0" applyAlignment="0" applyProtection="0"/>
    <xf numFmtId="168" fontId="23" fillId="0" borderId="28">
      <alignment vertical="center"/>
    </xf>
    <xf numFmtId="168" fontId="23" fillId="0" borderId="28">
      <alignment vertical="center"/>
    </xf>
    <xf numFmtId="168" fontId="23" fillId="0" borderId="28">
      <alignment vertical="center"/>
    </xf>
    <xf numFmtId="0" fontId="47" fillId="55" borderId="24" applyNumberFormat="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0" borderId="28">
      <alignment vertical="center"/>
    </xf>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8"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168" fontId="25" fillId="4" borderId="28">
      <alignment horizontal="right" vertical="center"/>
    </xf>
    <xf numFmtId="165" fontId="25" fillId="4" borderId="28">
      <alignment horizontal="right" vertical="center"/>
    </xf>
    <xf numFmtId="168" fontId="25" fillId="4" borderId="28">
      <alignment horizontal="right" vertical="center"/>
    </xf>
    <xf numFmtId="0" fontId="23" fillId="0" borderId="28">
      <alignment vertical="center"/>
    </xf>
    <xf numFmtId="168" fontId="25" fillId="4" borderId="28">
      <alignment horizontal="right" vertical="center"/>
    </xf>
    <xf numFmtId="0" fontId="57" fillId="41" borderId="24" applyNumberFormat="0" applyAlignment="0" applyProtection="0"/>
    <xf numFmtId="0" fontId="23" fillId="0" borderId="28">
      <alignmen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8" fontId="25" fillId="4" borderId="28">
      <alignment horizontal="right" vertical="center"/>
    </xf>
    <xf numFmtId="168"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168" fontId="25" fillId="4" borderId="28">
      <alignment horizontal="right" vertical="center"/>
    </xf>
    <xf numFmtId="168" fontId="23" fillId="0" borderId="28">
      <alignmen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8" fontId="23" fillId="0" borderId="28">
      <alignment vertical="center"/>
    </xf>
    <xf numFmtId="168"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168" fontId="23" fillId="0" borderId="28">
      <alignment vertical="center"/>
    </xf>
    <xf numFmtId="0" fontId="23" fillId="0" borderId="28">
      <alignment vertical="center"/>
    </xf>
    <xf numFmtId="168"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168" fontId="23" fillId="0" borderId="28">
      <alignment vertical="center"/>
    </xf>
    <xf numFmtId="168" fontId="23" fillId="0" borderId="28">
      <alignmen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168"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8" fontId="25" fillId="4" borderId="28">
      <alignment horizontal="right" vertical="center"/>
    </xf>
    <xf numFmtId="0" fontId="62" fillId="55" borderId="26" applyNumberFormat="0" applyAlignment="0" applyProtection="0"/>
    <xf numFmtId="0" fontId="47" fillId="55" borderId="24" applyNumberFormat="0" applyAlignment="0" applyProtection="0"/>
    <xf numFmtId="168" fontId="25" fillId="4" borderId="28">
      <alignment horizontal="right" vertical="center"/>
    </xf>
    <xf numFmtId="168" fontId="25" fillId="4" borderId="28">
      <alignment horizontal="righ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8"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168" fontId="23" fillId="0" borderId="28">
      <alignment vertical="center"/>
    </xf>
    <xf numFmtId="0" fontId="23" fillId="0" borderId="28">
      <alignmen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8"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8" fontId="25" fillId="4" borderId="28">
      <alignment horizontal="right" vertical="center"/>
    </xf>
    <xf numFmtId="168" fontId="23" fillId="0" borderId="28">
      <alignment vertical="center"/>
    </xf>
    <xf numFmtId="165" fontId="25" fillId="4" borderId="28">
      <alignment horizontal="right" vertical="center"/>
    </xf>
    <xf numFmtId="165" fontId="25" fillId="4" borderId="28">
      <alignment horizontal="right" vertical="center"/>
    </xf>
    <xf numFmtId="168" fontId="23" fillId="0" borderId="28">
      <alignment vertical="center"/>
    </xf>
    <xf numFmtId="168" fontId="23" fillId="0" borderId="28">
      <alignment vertical="center"/>
    </xf>
    <xf numFmtId="0" fontId="23" fillId="0" borderId="28">
      <alignment vertical="center"/>
    </xf>
    <xf numFmtId="168"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168" fontId="23" fillId="0" borderId="28">
      <alignment vertical="center"/>
    </xf>
    <xf numFmtId="0" fontId="57" fillId="41" borderId="24" applyNumberForma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59" borderId="25" applyNumberFormat="0" applyFont="0" applyAlignment="0" applyProtection="0"/>
    <xf numFmtId="168"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168"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168" fontId="23" fillId="0" borderId="28">
      <alignment vertical="center"/>
    </xf>
    <xf numFmtId="165" fontId="25" fillId="4" borderId="28">
      <alignment horizontal="right" vertical="center"/>
    </xf>
    <xf numFmtId="0" fontId="23" fillId="59" borderId="25" applyNumberFormat="0" applyFont="0" applyAlignment="0" applyProtection="0"/>
    <xf numFmtId="168" fontId="25" fillId="4" borderId="28">
      <alignment horizontal="righ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8" fontId="23" fillId="0" borderId="28">
      <alignment vertical="center"/>
    </xf>
    <xf numFmtId="0" fontId="64" fillId="0" borderId="27" applyNumberFormat="0" applyFill="0" applyAlignment="0" applyProtection="0"/>
    <xf numFmtId="0" fontId="47" fillId="55" borderId="24" applyNumberFormat="0" applyAlignment="0" applyProtection="0"/>
    <xf numFmtId="168" fontId="23" fillId="0" borderId="28">
      <alignment vertical="center"/>
    </xf>
    <xf numFmtId="0" fontId="62" fillId="55" borderId="26" applyNumberFormat="0" applyAlignment="0" applyProtection="0"/>
    <xf numFmtId="168" fontId="23" fillId="0" borderId="28">
      <alignmen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168" fontId="25" fillId="4" borderId="28">
      <alignment horizontal="right" vertical="center"/>
    </xf>
    <xf numFmtId="165" fontId="25" fillId="4" borderId="28">
      <alignment horizontal="right" vertical="center"/>
    </xf>
    <xf numFmtId="165" fontId="25" fillId="4" borderId="28">
      <alignment horizontal="right" vertical="center"/>
    </xf>
    <xf numFmtId="168" fontId="23" fillId="0" borderId="28">
      <alignment vertical="center"/>
    </xf>
    <xf numFmtId="168"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23" fillId="0" borderId="28">
      <alignmen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23" fillId="0" borderId="28">
      <alignment vertical="center"/>
    </xf>
    <xf numFmtId="168" fontId="23" fillId="0" borderId="28">
      <alignment vertical="center"/>
    </xf>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168" fontId="23" fillId="0" borderId="28">
      <alignment vertical="center"/>
    </xf>
    <xf numFmtId="0" fontId="47" fillId="55" borderId="24" applyNumberFormat="0" applyAlignment="0" applyProtection="0"/>
    <xf numFmtId="165" fontId="25" fillId="4" borderId="28">
      <alignment horizontal="right" vertical="center"/>
    </xf>
    <xf numFmtId="168" fontId="23" fillId="0" borderId="28">
      <alignment vertical="center"/>
    </xf>
    <xf numFmtId="0" fontId="23" fillId="59" borderId="25" applyNumberFormat="0" applyFont="0" applyAlignment="0" applyProtection="0"/>
    <xf numFmtId="0" fontId="62" fillId="55" borderId="26" applyNumberFormat="0" applyAlignment="0" applyProtection="0"/>
    <xf numFmtId="168" fontId="23" fillId="0" borderId="28">
      <alignment vertical="center"/>
    </xf>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168"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168" fontId="25" fillId="4" borderId="28">
      <alignment horizontal="righ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168" fontId="25" fillId="4" borderId="28">
      <alignment horizontal="right" vertical="center"/>
    </xf>
    <xf numFmtId="168" fontId="23" fillId="0" borderId="28">
      <alignment vertical="center"/>
    </xf>
    <xf numFmtId="168"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168"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168" fontId="25" fillId="4" borderId="28">
      <alignment horizontal="right" vertical="center"/>
    </xf>
    <xf numFmtId="0" fontId="57" fillId="41" borderId="24" applyNumberFormat="0" applyAlignment="0" applyProtection="0"/>
    <xf numFmtId="168" fontId="25" fillId="4" borderId="28">
      <alignment horizontal="right" vertical="center"/>
    </xf>
    <xf numFmtId="168" fontId="23" fillId="0" borderId="28">
      <alignment vertical="center"/>
    </xf>
    <xf numFmtId="0" fontId="47" fillId="55" borderId="24" applyNumberFormat="0" applyAlignment="0" applyProtection="0"/>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168" fontId="23" fillId="0" borderId="28">
      <alignment vertical="center"/>
    </xf>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168"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8" fontId="25" fillId="4" borderId="28">
      <alignment horizontal="right" vertical="center"/>
    </xf>
    <xf numFmtId="168" fontId="23" fillId="0" borderId="28">
      <alignment vertical="center"/>
    </xf>
    <xf numFmtId="165" fontId="25" fillId="4" borderId="28">
      <alignment horizontal="right" vertical="center"/>
    </xf>
    <xf numFmtId="168" fontId="23" fillId="0" borderId="28">
      <alignment vertical="center"/>
    </xf>
    <xf numFmtId="0" fontId="23" fillId="0" borderId="28">
      <alignment vertical="center"/>
    </xf>
    <xf numFmtId="168" fontId="23" fillId="0" borderId="28">
      <alignment vertical="center"/>
    </xf>
    <xf numFmtId="168" fontId="25" fillId="4" borderId="28">
      <alignment horizontal="right" vertical="center"/>
    </xf>
    <xf numFmtId="168" fontId="23" fillId="0" borderId="28">
      <alignment vertical="center"/>
    </xf>
    <xf numFmtId="0" fontId="23" fillId="0" borderId="28">
      <alignmen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0" borderId="28">
      <alignment vertical="center"/>
    </xf>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8" fontId="25" fillId="4" borderId="28">
      <alignment horizontal="right" vertical="center"/>
    </xf>
    <xf numFmtId="0" fontId="23" fillId="0" borderId="28">
      <alignment vertical="center"/>
    </xf>
    <xf numFmtId="168" fontId="25" fillId="4" borderId="28">
      <alignment horizontal="right" vertical="center"/>
    </xf>
    <xf numFmtId="0"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8" fontId="25" fillId="4" borderId="28">
      <alignment horizontal="right" vertical="center"/>
    </xf>
    <xf numFmtId="0" fontId="23" fillId="0" borderId="28">
      <alignment vertical="center"/>
    </xf>
    <xf numFmtId="168" fontId="23" fillId="0" borderId="28">
      <alignment vertical="center"/>
    </xf>
    <xf numFmtId="0" fontId="64" fillId="0" borderId="27" applyNumberFormat="0" applyFill="0" applyAlignment="0" applyProtection="0"/>
    <xf numFmtId="165" fontId="25" fillId="4" borderId="28">
      <alignment horizontal="right" vertical="center"/>
    </xf>
    <xf numFmtId="168"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168" fontId="23" fillId="0" borderId="28">
      <alignment vertical="center"/>
    </xf>
    <xf numFmtId="0" fontId="23" fillId="0" borderId="28">
      <alignment vertical="center"/>
    </xf>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168" fontId="25" fillId="4" borderId="28">
      <alignment horizontal="righ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168" fontId="25" fillId="4" borderId="28">
      <alignment horizontal="right" vertical="center"/>
    </xf>
    <xf numFmtId="168" fontId="23" fillId="0" borderId="28">
      <alignment vertical="center"/>
    </xf>
    <xf numFmtId="168" fontId="23" fillId="0" borderId="28">
      <alignmen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168"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168"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3" fillId="0" borderId="28">
      <alignmen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8" fontId="25" fillId="4" borderId="28">
      <alignment horizontal="righ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168" fontId="25" fillId="4" borderId="28">
      <alignment horizontal="right" vertical="center"/>
    </xf>
    <xf numFmtId="0" fontId="57" fillId="41" borderId="24" applyNumberFormat="0" applyAlignment="0" applyProtection="0"/>
    <xf numFmtId="0" fontId="23" fillId="0" borderId="28">
      <alignmen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168" fontId="23" fillId="0" borderId="28">
      <alignment vertical="center"/>
    </xf>
    <xf numFmtId="0" fontId="23" fillId="59" borderId="25" applyNumberFormat="0" applyFont="0" applyAlignment="0" applyProtection="0"/>
    <xf numFmtId="168" fontId="23" fillId="0" borderId="28">
      <alignment vertical="center"/>
    </xf>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168" fontId="25" fillId="4" borderId="28">
      <alignment horizontal="right" vertical="center"/>
    </xf>
    <xf numFmtId="0" fontId="47" fillId="55" borderId="24" applyNumberFormat="0" applyAlignment="0" applyProtection="0"/>
    <xf numFmtId="168" fontId="23" fillId="0" borderId="28">
      <alignment vertical="center"/>
    </xf>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168" fontId="23" fillId="0" borderId="28">
      <alignment vertical="center"/>
    </xf>
    <xf numFmtId="168" fontId="25" fillId="4" borderId="28">
      <alignment horizontal="right" vertical="center"/>
    </xf>
    <xf numFmtId="0"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168"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168" fontId="23" fillId="0" borderId="28">
      <alignmen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0" fontId="62" fillId="55" borderId="26" applyNumberFormat="0" applyAlignment="0" applyProtection="0"/>
    <xf numFmtId="168" fontId="25" fillId="4" borderId="28">
      <alignment horizontal="right" vertical="center"/>
    </xf>
    <xf numFmtId="0" fontId="23" fillId="0" borderId="28">
      <alignment vertical="center"/>
    </xf>
    <xf numFmtId="168" fontId="23" fillId="0" borderId="28">
      <alignmen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8" fontId="23" fillId="0" borderId="28">
      <alignment vertical="center"/>
    </xf>
    <xf numFmtId="0" fontId="23" fillId="0" borderId="28">
      <alignment vertical="center"/>
    </xf>
    <xf numFmtId="168" fontId="23" fillId="0" borderId="28">
      <alignment vertical="center"/>
    </xf>
    <xf numFmtId="168"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8"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168" fontId="23" fillId="0" borderId="28">
      <alignment vertical="center"/>
    </xf>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168"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168"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168"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62" fillId="55" borderId="26" applyNumberFormat="0" applyAlignment="0" applyProtection="0"/>
    <xf numFmtId="168" fontId="25" fillId="4" borderId="28">
      <alignment horizontal="right" vertical="center"/>
    </xf>
    <xf numFmtId="0" fontId="23" fillId="0" borderId="28">
      <alignment vertical="center"/>
    </xf>
    <xf numFmtId="165" fontId="25" fillId="4" borderId="28">
      <alignment horizontal="right" vertical="center"/>
    </xf>
    <xf numFmtId="168" fontId="23" fillId="0" borderId="28">
      <alignment vertical="center"/>
    </xf>
    <xf numFmtId="0" fontId="23" fillId="59" borderId="25" applyNumberFormat="0" applyFont="0" applyAlignment="0" applyProtection="0"/>
    <xf numFmtId="168" fontId="23" fillId="0" borderId="28">
      <alignment vertical="center"/>
    </xf>
    <xf numFmtId="0" fontId="64" fillId="0" borderId="27" applyNumberFormat="0" applyFill="0" applyAlignment="0" applyProtection="0"/>
    <xf numFmtId="0" fontId="62" fillId="55" borderId="26" applyNumberFormat="0" applyAlignment="0" applyProtection="0"/>
    <xf numFmtId="168"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165" fontId="25" fillId="4" borderId="28">
      <alignment horizontal="right" vertical="center"/>
    </xf>
    <xf numFmtId="168"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168" fontId="23" fillId="0" borderId="28">
      <alignment vertical="center"/>
    </xf>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168" fontId="25" fillId="4" borderId="28">
      <alignment horizontal="right" vertical="center"/>
    </xf>
    <xf numFmtId="168"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168" fontId="25" fillId="4" borderId="28">
      <alignment horizontal="right" vertical="center"/>
    </xf>
    <xf numFmtId="165" fontId="25" fillId="4" borderId="28">
      <alignment horizontal="right" vertical="center"/>
    </xf>
    <xf numFmtId="0" fontId="62" fillId="55" borderId="26" applyNumberFormat="0" applyAlignment="0" applyProtection="0"/>
    <xf numFmtId="168"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8" fontId="23" fillId="0" borderId="28">
      <alignment vertical="center"/>
    </xf>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8"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168"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23" fillId="0" borderId="28">
      <alignment vertical="center"/>
    </xf>
    <xf numFmtId="0" fontId="57" fillId="41" borderId="24" applyNumberFormat="0" applyAlignment="0" applyProtection="0"/>
    <xf numFmtId="168"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168"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8"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8"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8" fontId="25" fillId="4" borderId="28">
      <alignment horizontal="right" vertical="center"/>
    </xf>
    <xf numFmtId="0" fontId="23" fillId="0" borderId="28">
      <alignment vertical="center"/>
    </xf>
    <xf numFmtId="0" fontId="64" fillId="0" borderId="27" applyNumberFormat="0" applyFill="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8"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8" fontId="23" fillId="0" borderId="28">
      <alignment vertical="center"/>
    </xf>
    <xf numFmtId="0" fontId="47" fillId="55" borderId="24" applyNumberFormat="0" applyAlignment="0" applyProtection="0"/>
    <xf numFmtId="165" fontId="25" fillId="4" borderId="28">
      <alignment horizontal="right" vertical="center"/>
    </xf>
    <xf numFmtId="168"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8"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8"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47" fillId="55" borderId="24" applyNumberFormat="0" applyAlignment="0" applyProtection="0"/>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8"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3" fillId="0" borderId="28">
      <alignment vertical="center"/>
    </xf>
    <xf numFmtId="168"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8"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8" fontId="25" fillId="4" borderId="28">
      <alignment horizontal="right" vertical="center"/>
    </xf>
    <xf numFmtId="168"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8" fontId="23" fillId="0" borderId="28">
      <alignmen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168" fontId="23" fillId="0" borderId="28">
      <alignment vertical="center"/>
    </xf>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8" fontId="25" fillId="4" borderId="28">
      <alignment horizontal="right" vertical="center"/>
    </xf>
    <xf numFmtId="0" fontId="23" fillId="0" borderId="28">
      <alignment vertical="center"/>
    </xf>
    <xf numFmtId="0" fontId="23" fillId="59" borderId="25" applyNumberFormat="0" applyFont="0" applyAlignment="0" applyProtection="0"/>
    <xf numFmtId="168"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8" fontId="23" fillId="0" borderId="28">
      <alignment vertical="center"/>
    </xf>
    <xf numFmtId="168"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8" fontId="23" fillId="0" borderId="28">
      <alignment vertical="center"/>
    </xf>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8" fontId="23" fillId="0" borderId="28">
      <alignmen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8" fontId="25" fillId="4" borderId="28">
      <alignment horizontal="right" vertical="center"/>
    </xf>
    <xf numFmtId="0" fontId="57" fillId="41" borderId="24" applyNumberFormat="0" applyAlignment="0" applyProtection="0"/>
    <xf numFmtId="168" fontId="23" fillId="0" borderId="28">
      <alignment vertical="center"/>
    </xf>
    <xf numFmtId="0" fontId="23" fillId="59" borderId="25" applyNumberFormat="0" applyFont="0" applyAlignment="0" applyProtection="0"/>
    <xf numFmtId="168" fontId="25" fillId="4" borderId="28">
      <alignment horizontal="right" vertical="center"/>
    </xf>
    <xf numFmtId="0" fontId="62" fillId="55" borderId="26" applyNumberFormat="0" applyAlignment="0" applyProtection="0"/>
    <xf numFmtId="168" fontId="23" fillId="0" borderId="28">
      <alignment vertical="center"/>
    </xf>
    <xf numFmtId="0" fontId="23" fillId="0" borderId="28">
      <alignment vertical="center"/>
    </xf>
    <xf numFmtId="0" fontId="23" fillId="59" borderId="25" applyNumberFormat="0" applyFont="0" applyAlignment="0" applyProtection="0"/>
    <xf numFmtId="0" fontId="23" fillId="0" borderId="28">
      <alignment vertical="center"/>
    </xf>
    <xf numFmtId="168"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8" fontId="23" fillId="0" borderId="28">
      <alignmen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8"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23" fillId="0" borderId="28">
      <alignment vertical="center"/>
    </xf>
    <xf numFmtId="168"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8" fontId="25" fillId="4" borderId="28">
      <alignment horizontal="right" vertical="center"/>
    </xf>
    <xf numFmtId="0" fontId="57" fillId="41" borderId="24" applyNumberFormat="0" applyAlignment="0" applyProtection="0"/>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168" fontId="23" fillId="0" borderId="28">
      <alignment vertical="center"/>
    </xf>
    <xf numFmtId="0" fontId="23" fillId="0" borderId="28">
      <alignment vertical="center"/>
    </xf>
    <xf numFmtId="168"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168"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168" fontId="23" fillId="0" borderId="28">
      <alignment vertical="center"/>
    </xf>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168" fontId="23" fillId="0" borderId="28">
      <alignmen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64" fillId="0" borderId="27" applyNumberFormat="0" applyFill="0" applyAlignment="0" applyProtection="0"/>
    <xf numFmtId="168"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3" fillId="0" borderId="28">
      <alignment vertical="center"/>
    </xf>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168"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8" fontId="23" fillId="0" borderId="28">
      <alignmen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168" fontId="25" fillId="4" borderId="28">
      <alignment horizontal="right" vertical="center"/>
    </xf>
    <xf numFmtId="0" fontId="23" fillId="0" borderId="28">
      <alignmen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8" fontId="25" fillId="4" borderId="28">
      <alignment horizontal="right" vertical="center"/>
    </xf>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64" fillId="0" borderId="27" applyNumberFormat="0" applyFill="0" applyAlignment="0" applyProtection="0"/>
    <xf numFmtId="168" fontId="23" fillId="0" borderId="28">
      <alignment vertical="center"/>
    </xf>
    <xf numFmtId="0" fontId="64" fillId="0" borderId="27" applyNumberFormat="0" applyFill="0" applyAlignment="0" applyProtection="0"/>
    <xf numFmtId="168" fontId="25" fillId="4" borderId="28">
      <alignment horizontal="right" vertical="center"/>
    </xf>
    <xf numFmtId="168"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168"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8"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23" fillId="0" borderId="28">
      <alignment vertical="center"/>
    </xf>
    <xf numFmtId="0" fontId="23" fillId="0" borderId="28">
      <alignment vertical="center"/>
    </xf>
    <xf numFmtId="0" fontId="23" fillId="59" borderId="25" applyNumberFormat="0" applyFont="0" applyAlignment="0" applyProtection="0"/>
    <xf numFmtId="168" fontId="23" fillId="0" borderId="28">
      <alignment vertical="center"/>
    </xf>
    <xf numFmtId="165" fontId="25" fillId="4" borderId="28">
      <alignment horizontal="right" vertical="center"/>
    </xf>
    <xf numFmtId="168" fontId="23" fillId="0" borderId="28">
      <alignment vertical="center"/>
    </xf>
    <xf numFmtId="0" fontId="62" fillId="55" borderId="26"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8" fontId="23" fillId="0" borderId="28">
      <alignment vertical="center"/>
    </xf>
    <xf numFmtId="0" fontId="62" fillId="55" borderId="26"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8" fontId="23" fillId="0" borderId="28">
      <alignment vertical="center"/>
    </xf>
    <xf numFmtId="165" fontId="25" fillId="4" borderId="28">
      <alignment horizontal="right" vertical="center"/>
    </xf>
    <xf numFmtId="0" fontId="62" fillId="55" borderId="26" applyNumberFormat="0" applyAlignment="0" applyProtection="0"/>
    <xf numFmtId="168"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8" fontId="25" fillId="4" borderId="28">
      <alignment horizontal="right" vertical="center"/>
    </xf>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59" borderId="25" applyNumberFormat="0" applyFont="0" applyAlignment="0" applyProtection="0"/>
    <xf numFmtId="168" fontId="25" fillId="4" borderId="28">
      <alignment horizontal="right" vertical="center"/>
    </xf>
    <xf numFmtId="0" fontId="23" fillId="0" borderId="28">
      <alignment vertical="center"/>
    </xf>
    <xf numFmtId="0" fontId="23" fillId="0" borderId="28">
      <alignmen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8" fontId="25" fillId="4" borderId="28">
      <alignment horizontal="right" vertical="center"/>
    </xf>
    <xf numFmtId="0" fontId="23" fillId="0" borderId="28">
      <alignment vertical="center"/>
    </xf>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8" fontId="23" fillId="0" borderId="28">
      <alignment vertical="center"/>
    </xf>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8"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8" fontId="23" fillId="0" borderId="28">
      <alignmen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8" fontId="25" fillId="4" borderId="28">
      <alignment horizontal="right" vertical="center"/>
    </xf>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8"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0" borderId="28">
      <alignment vertical="center"/>
    </xf>
    <xf numFmtId="168" fontId="23" fillId="0" borderId="28">
      <alignment vertical="center"/>
    </xf>
    <xf numFmtId="0" fontId="62" fillId="55" borderId="26" applyNumberFormat="0" applyAlignment="0" applyProtection="0"/>
    <xf numFmtId="168" fontId="25" fillId="4" borderId="28">
      <alignment horizontal="right" vertical="center"/>
    </xf>
    <xf numFmtId="0" fontId="47" fillId="55" borderId="24" applyNumberFormat="0" applyAlignment="0" applyProtection="0"/>
    <xf numFmtId="168" fontId="23" fillId="0" borderId="28">
      <alignment vertical="center"/>
    </xf>
    <xf numFmtId="0" fontId="62" fillId="55" borderId="26" applyNumberFormat="0" applyAlignment="0" applyProtection="0"/>
    <xf numFmtId="168" fontId="23" fillId="0" borderId="28">
      <alignmen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168"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8" fontId="23" fillId="0" borderId="28">
      <alignment vertical="center"/>
    </xf>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57" fillId="41" borderId="24" applyNumberFormat="0" applyAlignment="0" applyProtection="0"/>
    <xf numFmtId="168" fontId="25" fillId="4" borderId="28">
      <alignment horizontal="right" vertical="center"/>
    </xf>
    <xf numFmtId="0" fontId="57" fillId="41" borderId="24" applyNumberFormat="0" applyAlignment="0" applyProtection="0"/>
    <xf numFmtId="168" fontId="25" fillId="4" borderId="28">
      <alignment horizontal="right" vertical="center"/>
    </xf>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0" borderId="28">
      <alignment vertical="center"/>
    </xf>
    <xf numFmtId="0" fontId="47" fillId="55" borderId="24" applyNumberFormat="0" applyAlignment="0" applyProtection="0"/>
    <xf numFmtId="168"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8"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168"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168" fontId="23" fillId="0" borderId="28">
      <alignment vertical="center"/>
    </xf>
    <xf numFmtId="168" fontId="23" fillId="0" borderId="28">
      <alignment vertical="center"/>
    </xf>
    <xf numFmtId="0" fontId="47" fillId="55" borderId="24" applyNumberFormat="0" applyAlignment="0" applyProtection="0"/>
    <xf numFmtId="168" fontId="23" fillId="0" borderId="28">
      <alignmen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168" fontId="23" fillId="0" borderId="28">
      <alignment vertical="center"/>
    </xf>
    <xf numFmtId="168"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168"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8"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62" fillId="55" borderId="26" applyNumberFormat="0" applyAlignment="0" applyProtection="0"/>
    <xf numFmtId="168"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168" fontId="23" fillId="0" borderId="28">
      <alignment vertical="center"/>
    </xf>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8" fontId="23" fillId="0" borderId="28">
      <alignment vertical="center"/>
    </xf>
    <xf numFmtId="0" fontId="47" fillId="55" borderId="24" applyNumberFormat="0" applyAlignment="0" applyProtection="0"/>
    <xf numFmtId="168" fontId="25" fillId="4" borderId="28">
      <alignment horizontal="right" vertical="center"/>
    </xf>
    <xf numFmtId="0" fontId="23" fillId="59" borderId="25" applyNumberFormat="0" applyFont="0" applyAlignment="0" applyProtection="0"/>
    <xf numFmtId="168"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168"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168"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8" fontId="25" fillId="4" borderId="28">
      <alignment horizontal="right" vertical="center"/>
    </xf>
    <xf numFmtId="0" fontId="23" fillId="0" borderId="28">
      <alignment vertical="center"/>
    </xf>
    <xf numFmtId="0" fontId="23" fillId="0" borderId="28">
      <alignment vertical="center"/>
    </xf>
    <xf numFmtId="0" fontId="23" fillId="59" borderId="25" applyNumberFormat="0" applyFont="0" applyAlignment="0" applyProtection="0"/>
    <xf numFmtId="168"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168" fontId="25" fillId="4" borderId="28">
      <alignment horizontal="right" vertical="center"/>
    </xf>
    <xf numFmtId="0" fontId="23" fillId="0" borderId="28">
      <alignment vertical="center"/>
    </xf>
    <xf numFmtId="0" fontId="47" fillId="55" borderId="24" applyNumberFormat="0" applyAlignment="0" applyProtection="0"/>
    <xf numFmtId="168" fontId="23" fillId="0" borderId="28">
      <alignmen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8" fontId="23" fillId="0" borderId="28">
      <alignment vertical="center"/>
    </xf>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168"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57" fillId="41" borderId="24" applyNumberFormat="0" applyAlignment="0" applyProtection="0"/>
    <xf numFmtId="168" fontId="25" fillId="4" borderId="28">
      <alignment horizontal="right" vertical="center"/>
    </xf>
    <xf numFmtId="168" fontId="23" fillId="0" borderId="28">
      <alignment vertical="center"/>
    </xf>
    <xf numFmtId="0" fontId="62" fillId="55" borderId="26" applyNumberFormat="0" applyAlignment="0" applyProtection="0"/>
    <xf numFmtId="0" fontId="47" fillId="55" borderId="24" applyNumberFormat="0" applyAlignment="0" applyProtection="0"/>
    <xf numFmtId="168" fontId="23" fillId="0" borderId="28">
      <alignment vertical="center"/>
    </xf>
    <xf numFmtId="0" fontId="23" fillId="59" borderId="25" applyNumberFormat="0" applyFont="0" applyAlignment="0" applyProtection="0"/>
    <xf numFmtId="168" fontId="23" fillId="0" borderId="28">
      <alignment vertical="center"/>
    </xf>
    <xf numFmtId="168"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168" fontId="25" fillId="4" borderId="28">
      <alignment horizontal="right" vertical="center"/>
    </xf>
    <xf numFmtId="0" fontId="57" fillId="41" borderId="24" applyNumberFormat="0" applyAlignment="0" applyProtection="0"/>
    <xf numFmtId="165" fontId="25" fillId="4" borderId="28">
      <alignment horizontal="right" vertical="center"/>
    </xf>
    <xf numFmtId="168" fontId="23" fillId="0" borderId="28">
      <alignmen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168" fontId="23" fillId="0" borderId="28">
      <alignmen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0" borderId="28">
      <alignment vertical="center"/>
    </xf>
    <xf numFmtId="168" fontId="23" fillId="0" borderId="28">
      <alignment vertical="center"/>
    </xf>
    <xf numFmtId="0" fontId="23" fillId="0" borderId="28">
      <alignment vertical="center"/>
    </xf>
    <xf numFmtId="168"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23" fillId="59" borderId="25" applyNumberFormat="0" applyFont="0" applyAlignment="0" applyProtection="0"/>
    <xf numFmtId="168" fontId="23" fillId="0" borderId="28">
      <alignment vertical="center"/>
    </xf>
    <xf numFmtId="168"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168" fontId="25" fillId="4" borderId="28">
      <alignment horizontal="right" vertical="center"/>
    </xf>
    <xf numFmtId="0" fontId="47" fillId="55" borderId="24" applyNumberFormat="0" applyAlignment="0" applyProtection="0"/>
    <xf numFmtId="168" fontId="23" fillId="0" borderId="28">
      <alignment vertical="center"/>
    </xf>
    <xf numFmtId="0" fontId="23" fillId="0" borderId="28">
      <alignment vertical="center"/>
    </xf>
    <xf numFmtId="168" fontId="23" fillId="0" borderId="28">
      <alignment vertical="center"/>
    </xf>
    <xf numFmtId="0" fontId="64" fillId="0" borderId="27" applyNumberFormat="0" applyFill="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168" fontId="25" fillId="4" borderId="28">
      <alignment horizontal="righ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168"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8" fontId="23" fillId="0" borderId="28">
      <alignment vertical="center"/>
    </xf>
    <xf numFmtId="168" fontId="25" fillId="4" borderId="28">
      <alignment horizontal="righ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168"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168" fontId="25" fillId="4" borderId="28">
      <alignment horizontal="righ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62" fillId="55" borderId="26" applyNumberFormat="0" applyAlignment="0" applyProtection="0"/>
    <xf numFmtId="168"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0" borderId="28">
      <alignment vertical="center"/>
    </xf>
    <xf numFmtId="168" fontId="23" fillId="0" borderId="28">
      <alignmen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168" fontId="25" fillId="4" borderId="28">
      <alignment horizontal="right" vertical="center"/>
    </xf>
    <xf numFmtId="165" fontId="25" fillId="4" borderId="28">
      <alignment horizontal="right" vertical="center"/>
    </xf>
    <xf numFmtId="0" fontId="62" fillId="55" borderId="26" applyNumberFormat="0" applyAlignment="0" applyProtection="0"/>
    <xf numFmtId="168"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8" fontId="23" fillId="0" borderId="28">
      <alignment vertical="center"/>
    </xf>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8"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168"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23" fillId="0" borderId="28">
      <alignment vertical="center"/>
    </xf>
    <xf numFmtId="0" fontId="57" fillId="41" borderId="24" applyNumberFormat="0" applyAlignment="0" applyProtection="0"/>
    <xf numFmtId="168"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168"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8"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8"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8" fontId="25" fillId="4" borderId="28">
      <alignment horizontal="right" vertical="center"/>
    </xf>
    <xf numFmtId="0" fontId="23" fillId="0" borderId="28">
      <alignment vertical="center"/>
    </xf>
    <xf numFmtId="0" fontId="64" fillId="0" borderId="27" applyNumberFormat="0" applyFill="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8"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8" fontId="23" fillId="0" borderId="28">
      <alignment vertical="center"/>
    </xf>
    <xf numFmtId="0" fontId="47" fillId="55" borderId="24" applyNumberFormat="0" applyAlignment="0" applyProtection="0"/>
    <xf numFmtId="165" fontId="25" fillId="4" borderId="28">
      <alignment horizontal="right" vertical="center"/>
    </xf>
    <xf numFmtId="168"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8"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8"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47" fillId="55" borderId="24" applyNumberFormat="0" applyAlignment="0" applyProtection="0"/>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8"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3" fillId="0" borderId="28">
      <alignment vertical="center"/>
    </xf>
    <xf numFmtId="168"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8"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8" fontId="25" fillId="4" borderId="28">
      <alignment horizontal="right" vertical="center"/>
    </xf>
    <xf numFmtId="168"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8" fontId="23" fillId="0" borderId="28">
      <alignmen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168" fontId="23" fillId="0" borderId="28">
      <alignment vertical="center"/>
    </xf>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8" fontId="25" fillId="4" borderId="28">
      <alignment horizontal="right" vertical="center"/>
    </xf>
    <xf numFmtId="0" fontId="23" fillId="0" borderId="28">
      <alignment vertical="center"/>
    </xf>
    <xf numFmtId="0" fontId="23" fillId="59" borderId="25" applyNumberFormat="0" applyFont="0" applyAlignment="0" applyProtection="0"/>
    <xf numFmtId="168"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8" fontId="23" fillId="0" borderId="28">
      <alignment vertical="center"/>
    </xf>
    <xf numFmtId="168"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168" fontId="23" fillId="0" borderId="28">
      <alignmen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168" fontId="23" fillId="0" borderId="28">
      <alignment vertical="center"/>
    </xf>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168" fontId="25" fillId="4" borderId="28">
      <alignment horizontal="right" vertical="center"/>
    </xf>
    <xf numFmtId="0" fontId="47" fillId="55" borderId="24" applyNumberFormat="0" applyAlignment="0" applyProtection="0"/>
    <xf numFmtId="0" fontId="47" fillId="55" borderId="24" applyNumberFormat="0" applyAlignment="0" applyProtection="0"/>
    <xf numFmtId="168"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168"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8" fontId="25" fillId="4" borderId="28">
      <alignment horizontal="right" vertical="center"/>
    </xf>
    <xf numFmtId="0" fontId="57" fillId="41" borderId="24" applyNumberFormat="0" applyAlignment="0" applyProtection="0"/>
    <xf numFmtId="165" fontId="25" fillId="4" borderId="28">
      <alignment horizontal="right" vertical="center"/>
    </xf>
    <xf numFmtId="168" fontId="23" fillId="0" borderId="28">
      <alignmen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168" fontId="23" fillId="0" borderId="28">
      <alignmen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168" fontId="23" fillId="0" borderId="28">
      <alignment vertical="center"/>
    </xf>
    <xf numFmtId="168"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23" fillId="59" borderId="25" applyNumberFormat="0" applyFont="0" applyAlignment="0" applyProtection="0"/>
    <xf numFmtId="168"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168" fontId="25" fillId="4" borderId="28">
      <alignment horizontal="right" vertical="center"/>
    </xf>
    <xf numFmtId="0" fontId="23" fillId="0" borderId="28">
      <alignment vertical="center"/>
    </xf>
    <xf numFmtId="0" fontId="64" fillId="0" borderId="27" applyNumberFormat="0" applyFill="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168" fontId="25" fillId="4" borderId="28">
      <alignment horizontal="righ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168"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57" fillId="41" borderId="24" applyNumberFormat="0" applyAlignment="0" applyProtection="0"/>
    <xf numFmtId="0" fontId="23" fillId="0" borderId="28">
      <alignment vertical="center"/>
    </xf>
    <xf numFmtId="168" fontId="25" fillId="4" borderId="28">
      <alignment horizontal="right" vertical="center"/>
    </xf>
    <xf numFmtId="0" fontId="47" fillId="55" borderId="24" applyNumberFormat="0" applyAlignment="0" applyProtection="0"/>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168"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62" fillId="55" borderId="26" applyNumberFormat="0" applyAlignment="0" applyProtection="0"/>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168" fontId="23" fillId="0" borderId="28">
      <alignmen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168" fontId="25" fillId="4" borderId="28">
      <alignment horizontal="right" vertical="center"/>
    </xf>
    <xf numFmtId="165" fontId="25" fillId="4" borderId="28">
      <alignment horizontal="right" vertical="center"/>
    </xf>
    <xf numFmtId="0" fontId="62" fillId="55" borderId="26" applyNumberFormat="0" applyAlignment="0" applyProtection="0"/>
    <xf numFmtId="168"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8" fontId="23" fillId="0" borderId="28">
      <alignment vertical="center"/>
    </xf>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8"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168"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23" fillId="0" borderId="28">
      <alignment vertical="center"/>
    </xf>
    <xf numFmtId="0" fontId="57" fillId="41" borderId="24" applyNumberFormat="0" applyAlignment="0" applyProtection="0"/>
    <xf numFmtId="168"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168"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8"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8"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8" fontId="25" fillId="4" borderId="28">
      <alignment horizontal="right" vertical="center"/>
    </xf>
    <xf numFmtId="0" fontId="23" fillId="0" borderId="28">
      <alignment vertical="center"/>
    </xf>
    <xf numFmtId="0" fontId="64" fillId="0" borderId="27" applyNumberFormat="0" applyFill="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8"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8" fontId="23" fillId="0" borderId="28">
      <alignment vertical="center"/>
    </xf>
    <xf numFmtId="0" fontId="47" fillId="55" borderId="24" applyNumberFormat="0" applyAlignment="0" applyProtection="0"/>
    <xf numFmtId="165" fontId="25" fillId="4" borderId="28">
      <alignment horizontal="right" vertical="center"/>
    </xf>
    <xf numFmtId="168"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8"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8"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47" fillId="55" borderId="24" applyNumberFormat="0" applyAlignment="0" applyProtection="0"/>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8"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3" fillId="0" borderId="28">
      <alignment vertical="center"/>
    </xf>
    <xf numFmtId="168"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8"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8" fontId="25" fillId="4" borderId="28">
      <alignment horizontal="right" vertical="center"/>
    </xf>
    <xf numFmtId="168"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8" fontId="23" fillId="0" borderId="28">
      <alignmen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168" fontId="23" fillId="0" borderId="28">
      <alignment vertical="center"/>
    </xf>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8" fontId="25" fillId="4" borderId="28">
      <alignment horizontal="right" vertical="center"/>
    </xf>
    <xf numFmtId="0" fontId="23" fillId="0" borderId="28">
      <alignment vertical="center"/>
    </xf>
    <xf numFmtId="0" fontId="23" fillId="59" borderId="25" applyNumberFormat="0" applyFont="0" applyAlignment="0" applyProtection="0"/>
    <xf numFmtId="168"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8" fontId="23" fillId="0" borderId="28">
      <alignment vertical="center"/>
    </xf>
    <xf numFmtId="168"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8" fontId="25" fillId="4" borderId="28">
      <alignment horizontal="righ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168"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168" fontId="25" fillId="4" borderId="28">
      <alignment horizontal="right" vertical="center"/>
    </xf>
    <xf numFmtId="165" fontId="25" fillId="4" borderId="28">
      <alignment horizontal="right" vertical="center"/>
    </xf>
    <xf numFmtId="168" fontId="23" fillId="0" borderId="28">
      <alignment vertical="center"/>
    </xf>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168"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8"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8"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8" fontId="23" fillId="0" borderId="28">
      <alignment vertical="center"/>
    </xf>
    <xf numFmtId="0" fontId="64" fillId="0" borderId="27" applyNumberFormat="0" applyFill="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8"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168"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168" fontId="25" fillId="4" borderId="28">
      <alignment horizontal="right" vertical="center"/>
    </xf>
    <xf numFmtId="165" fontId="25" fillId="4" borderId="28">
      <alignment horizontal="right" vertical="center"/>
    </xf>
    <xf numFmtId="0" fontId="62" fillId="55" borderId="26" applyNumberFormat="0" applyAlignment="0" applyProtection="0"/>
    <xf numFmtId="168"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8" fontId="23" fillId="0" borderId="28">
      <alignment vertical="center"/>
    </xf>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8"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168"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23" fillId="0" borderId="28">
      <alignment vertical="center"/>
    </xf>
    <xf numFmtId="0" fontId="57" fillId="41" borderId="24" applyNumberFormat="0" applyAlignment="0" applyProtection="0"/>
    <xf numFmtId="168"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168"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8"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8"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8" fontId="25" fillId="4" borderId="28">
      <alignment horizontal="right" vertical="center"/>
    </xf>
    <xf numFmtId="0" fontId="23" fillId="0" borderId="28">
      <alignment vertical="center"/>
    </xf>
    <xf numFmtId="0" fontId="64" fillId="0" borderId="27" applyNumberFormat="0" applyFill="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8"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8" fontId="23" fillId="0" borderId="28">
      <alignment vertical="center"/>
    </xf>
    <xf numFmtId="0" fontId="47" fillId="55" borderId="24" applyNumberFormat="0" applyAlignment="0" applyProtection="0"/>
    <xf numFmtId="165" fontId="25" fillId="4" borderId="28">
      <alignment horizontal="right" vertical="center"/>
    </xf>
    <xf numFmtId="168"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8"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8"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47" fillId="55" borderId="24" applyNumberFormat="0" applyAlignment="0" applyProtection="0"/>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8"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3" fillId="0" borderId="28">
      <alignment vertical="center"/>
    </xf>
    <xf numFmtId="168"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8"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8" fontId="25" fillId="4" borderId="28">
      <alignment horizontal="right" vertical="center"/>
    </xf>
    <xf numFmtId="168"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8" fontId="23" fillId="0" borderId="28">
      <alignmen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168" fontId="23" fillId="0" borderId="28">
      <alignment vertical="center"/>
    </xf>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8" fontId="25" fillId="4" borderId="28">
      <alignment horizontal="right" vertical="center"/>
    </xf>
    <xf numFmtId="0" fontId="23" fillId="0" borderId="28">
      <alignment vertical="center"/>
    </xf>
    <xf numFmtId="0" fontId="23" fillId="59" borderId="25" applyNumberFormat="0" applyFont="0" applyAlignment="0" applyProtection="0"/>
    <xf numFmtId="168"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8" fontId="23" fillId="0" borderId="28">
      <alignment vertical="center"/>
    </xf>
    <xf numFmtId="168"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168" fontId="25" fillId="4" borderId="28">
      <alignment horizontal="right" vertical="center"/>
    </xf>
    <xf numFmtId="165" fontId="25" fillId="4" borderId="28">
      <alignment horizontal="right" vertical="center"/>
    </xf>
    <xf numFmtId="0" fontId="62" fillId="55" borderId="26" applyNumberFormat="0" applyAlignment="0" applyProtection="0"/>
    <xf numFmtId="168"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8" fontId="23" fillId="0" borderId="28">
      <alignment vertical="center"/>
    </xf>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8"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168"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23" fillId="0" borderId="28">
      <alignment vertical="center"/>
    </xf>
    <xf numFmtId="0" fontId="57" fillId="41" borderId="24" applyNumberFormat="0" applyAlignment="0" applyProtection="0"/>
    <xf numFmtId="168"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168"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8"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8"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8" fontId="25" fillId="4" borderId="28">
      <alignment horizontal="right" vertical="center"/>
    </xf>
    <xf numFmtId="0" fontId="23" fillId="0" borderId="28">
      <alignment vertical="center"/>
    </xf>
    <xf numFmtId="0" fontId="64" fillId="0" borderId="27" applyNumberFormat="0" applyFill="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8"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8"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8"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8" fontId="23" fillId="0" borderId="28">
      <alignment vertical="center"/>
    </xf>
    <xf numFmtId="0" fontId="47" fillId="55" borderId="24" applyNumberFormat="0" applyAlignment="0" applyProtection="0"/>
    <xf numFmtId="165" fontId="25" fillId="4" borderId="28">
      <alignment horizontal="right" vertical="center"/>
    </xf>
    <xf numFmtId="168"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8"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8"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8"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8"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47" fillId="55" borderId="24" applyNumberFormat="0" applyAlignment="0" applyProtection="0"/>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8"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8" fontId="23" fillId="0" borderId="28">
      <alignment vertical="center"/>
    </xf>
    <xf numFmtId="168"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3" fillId="0" borderId="28">
      <alignment vertical="center"/>
    </xf>
    <xf numFmtId="168"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8" fontId="25" fillId="4" borderId="28">
      <alignment horizontal="right" vertical="center"/>
    </xf>
    <xf numFmtId="168"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8"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8"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8" fontId="25" fillId="4" borderId="28">
      <alignment horizontal="right" vertical="center"/>
    </xf>
    <xf numFmtId="168"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8" fontId="23" fillId="0" borderId="28">
      <alignment vertical="center"/>
    </xf>
    <xf numFmtId="168"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165" fontId="25" fillId="4" borderId="28">
      <alignment horizontal="right" vertical="center"/>
    </xf>
    <xf numFmtId="168" fontId="25" fillId="4" borderId="28">
      <alignment horizontal="right" vertical="center"/>
    </xf>
    <xf numFmtId="168" fontId="23" fillId="0" borderId="28">
      <alignment vertical="center"/>
    </xf>
    <xf numFmtId="168"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8" fontId="25" fillId="4" borderId="28">
      <alignment horizontal="right" vertical="center"/>
    </xf>
    <xf numFmtId="0" fontId="23" fillId="0" borderId="28">
      <alignment vertical="center"/>
    </xf>
    <xf numFmtId="0" fontId="23" fillId="59" borderId="25" applyNumberFormat="0" applyFont="0" applyAlignment="0" applyProtection="0"/>
    <xf numFmtId="168"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8" fontId="23" fillId="0" borderId="28">
      <alignment vertical="center"/>
    </xf>
    <xf numFmtId="0" fontId="47" fillId="55" borderId="24" applyNumberFormat="0" applyAlignment="0" applyProtection="0"/>
    <xf numFmtId="168"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8" fontId="23" fillId="0" borderId="28">
      <alignment vertical="center"/>
    </xf>
    <xf numFmtId="168"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8"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8"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8"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8" fontId="23" fillId="0" borderId="28">
      <alignment vertical="center"/>
    </xf>
    <xf numFmtId="0" fontId="23" fillId="0" borderId="28">
      <alignment vertical="center"/>
    </xf>
    <xf numFmtId="168" fontId="23" fillId="0" borderId="28">
      <alignment vertical="center"/>
    </xf>
    <xf numFmtId="165" fontId="25" fillId="4" borderId="28">
      <alignment horizontal="right" vertical="center"/>
    </xf>
    <xf numFmtId="168" fontId="25" fillId="4" borderId="28">
      <alignment horizontal="right" vertical="center"/>
    </xf>
    <xf numFmtId="168" fontId="25" fillId="4" borderId="28">
      <alignment horizontal="right" vertical="center"/>
    </xf>
    <xf numFmtId="168"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8"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8"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8" fontId="25" fillId="4" borderId="28">
      <alignment horizontal="right" vertical="center"/>
    </xf>
    <xf numFmtId="168" fontId="25" fillId="4" borderId="28">
      <alignment horizontal="right" vertical="center"/>
    </xf>
    <xf numFmtId="165" fontId="25" fillId="4" borderId="28">
      <alignment horizontal="right" vertical="center"/>
    </xf>
    <xf numFmtId="168"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8" fillId="0" borderId="0" applyNumberFormat="0" applyFill="0" applyBorder="0" applyAlignment="0" applyProtection="0">
      <alignment vertical="top"/>
      <protection locked="0"/>
    </xf>
    <xf numFmtId="0" fontId="68" fillId="0" borderId="0"/>
    <xf numFmtId="9" fontId="68"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cellStyleXfs>
  <cellXfs count="208">
    <xf numFmtId="0" fontId="0" fillId="0" borderId="0" xfId="0"/>
    <xf numFmtId="0" fontId="0" fillId="5" borderId="0" xfId="0" applyFont="1" applyFill="1" applyBorder="1"/>
    <xf numFmtId="0" fontId="0" fillId="5" borderId="0" xfId="0" applyFont="1" applyFill="1"/>
    <xf numFmtId="0" fontId="0" fillId="5" borderId="0" xfId="0" applyFill="1" applyBorder="1"/>
    <xf numFmtId="0" fontId="0" fillId="5" borderId="0" xfId="0" applyFill="1"/>
    <xf numFmtId="0" fontId="69" fillId="5" borderId="0" xfId="0" applyFont="1" applyFill="1"/>
    <xf numFmtId="0" fontId="0" fillId="5" borderId="38" xfId="0" applyFill="1" applyBorder="1"/>
    <xf numFmtId="0" fontId="71" fillId="60" borderId="33" xfId="0" applyFont="1" applyFill="1" applyBorder="1"/>
    <xf numFmtId="0" fontId="72" fillId="60" borderId="43" xfId="0" applyFont="1" applyFill="1" applyBorder="1"/>
    <xf numFmtId="0" fontId="71" fillId="60" borderId="39" xfId="0" applyFont="1" applyFill="1" applyBorder="1"/>
    <xf numFmtId="0" fontId="73" fillId="60" borderId="33" xfId="0" applyFont="1" applyFill="1" applyBorder="1" applyAlignment="1">
      <alignment vertical="center"/>
    </xf>
    <xf numFmtId="49" fontId="71" fillId="5" borderId="34" xfId="0" applyNumberFormat="1" applyFont="1" applyFill="1" applyBorder="1" applyAlignment="1">
      <alignment horizontal="left"/>
    </xf>
    <xf numFmtId="0" fontId="73" fillId="60" borderId="3" xfId="0" applyFont="1" applyFill="1" applyBorder="1" applyAlignment="1">
      <alignment vertical="center"/>
    </xf>
    <xf numFmtId="0" fontId="71" fillId="60" borderId="40" xfId="0" applyFont="1" applyFill="1" applyBorder="1"/>
    <xf numFmtId="0" fontId="71" fillId="60" borderId="0" xfId="0" applyFont="1" applyFill="1" applyBorder="1"/>
    <xf numFmtId="0" fontId="17" fillId="5" borderId="0" xfId="0" applyFont="1" applyFill="1"/>
    <xf numFmtId="0" fontId="17" fillId="5" borderId="0" xfId="0" applyFont="1" applyFill="1" applyBorder="1"/>
    <xf numFmtId="0" fontId="70" fillId="5" borderId="0" xfId="0" applyNumberFormat="1" applyFont="1" applyFill="1" applyBorder="1" applyAlignment="1" applyProtection="1">
      <alignment vertical="center"/>
    </xf>
    <xf numFmtId="1" fontId="70" fillId="5" borderId="0" xfId="0" applyNumberFormat="1" applyFont="1" applyFill="1" applyBorder="1" applyAlignment="1" applyProtection="1">
      <alignment vertical="center"/>
    </xf>
    <xf numFmtId="1" fontId="70" fillId="5" borderId="0" xfId="0" applyNumberFormat="1" applyFont="1" applyFill="1" applyBorder="1" applyAlignment="1" applyProtection="1">
      <alignment horizontal="right" vertical="center"/>
    </xf>
    <xf numFmtId="2" fontId="70" fillId="5" borderId="0" xfId="0" applyNumberFormat="1" applyFont="1" applyFill="1" applyBorder="1" applyAlignment="1" applyProtection="1">
      <alignment horizontal="right" vertical="center"/>
    </xf>
    <xf numFmtId="0" fontId="70" fillId="0" borderId="0" xfId="0" applyNumberFormat="1" applyFont="1" applyFill="1" applyBorder="1" applyAlignment="1" applyProtection="1">
      <alignment horizontal="left" vertical="center"/>
    </xf>
    <xf numFmtId="0" fontId="69" fillId="5" borderId="31" xfId="0" applyFont="1" applyFill="1" applyBorder="1"/>
    <xf numFmtId="0" fontId="70" fillId="5" borderId="0" xfId="0" applyFont="1" applyFill="1" applyBorder="1"/>
    <xf numFmtId="0" fontId="70" fillId="5" borderId="31" xfId="0" applyFont="1" applyFill="1" applyBorder="1"/>
    <xf numFmtId="0" fontId="70" fillId="5" borderId="35" xfId="0" applyFont="1" applyFill="1" applyBorder="1"/>
    <xf numFmtId="0" fontId="0" fillId="5" borderId="41" xfId="0" applyFill="1" applyBorder="1"/>
    <xf numFmtId="0" fontId="70" fillId="5" borderId="30" xfId="0" applyFont="1" applyFill="1" applyBorder="1"/>
    <xf numFmtId="0" fontId="16" fillId="5" borderId="29" xfId="0" applyFont="1" applyFill="1" applyBorder="1"/>
    <xf numFmtId="0" fontId="16" fillId="0" borderId="0" xfId="0" applyFont="1" applyFill="1" applyBorder="1"/>
    <xf numFmtId="0" fontId="72" fillId="0" borderId="0" xfId="0" applyFont="1" applyFill="1" applyBorder="1"/>
    <xf numFmtId="0" fontId="16" fillId="5" borderId="0" xfId="0" applyFont="1" applyFill="1" applyBorder="1"/>
    <xf numFmtId="0" fontId="16" fillId="5" borderId="44" xfId="0" applyFont="1" applyFill="1" applyBorder="1"/>
    <xf numFmtId="0" fontId="16" fillId="5" borderId="32" xfId="0" applyFont="1" applyFill="1" applyBorder="1"/>
    <xf numFmtId="0" fontId="71" fillId="0" borderId="0" xfId="0" applyFont="1" applyFill="1" applyBorder="1"/>
    <xf numFmtId="0" fontId="16" fillId="5" borderId="36" xfId="0" applyFont="1" applyFill="1" applyBorder="1"/>
    <xf numFmtId="0" fontId="16" fillId="5" borderId="37" xfId="0" applyFont="1" applyFill="1" applyBorder="1"/>
    <xf numFmtId="0" fontId="16" fillId="5" borderId="0" xfId="0" applyFont="1" applyFill="1"/>
    <xf numFmtId="0" fontId="70" fillId="5" borderId="32" xfId="0" applyFont="1" applyFill="1" applyBorder="1"/>
    <xf numFmtId="0" fontId="70" fillId="5" borderId="0" xfId="0" applyFont="1" applyFill="1"/>
    <xf numFmtId="0" fontId="71" fillId="60" borderId="43" xfId="0" applyFont="1" applyFill="1" applyBorder="1"/>
    <xf numFmtId="0" fontId="71" fillId="60" borderId="23" xfId="0" applyFont="1" applyFill="1" applyBorder="1"/>
    <xf numFmtId="0" fontId="16" fillId="5" borderId="23" xfId="0" applyFont="1" applyFill="1" applyBorder="1"/>
    <xf numFmtId="0" fontId="74" fillId="60" borderId="0" xfId="0" applyFont="1" applyFill="1" applyBorder="1"/>
    <xf numFmtId="0" fontId="16" fillId="5" borderId="33" xfId="0" applyFont="1" applyFill="1" applyBorder="1"/>
    <xf numFmtId="0" fontId="70" fillId="0" borderId="0" xfId="0" applyFont="1" applyFill="1" applyBorder="1"/>
    <xf numFmtId="0" fontId="72" fillId="60" borderId="0" xfId="0" applyFont="1" applyFill="1" applyBorder="1"/>
    <xf numFmtId="0" fontId="70" fillId="5" borderId="0" xfId="0" applyNumberFormat="1" applyFont="1" applyFill="1" applyBorder="1" applyAlignment="1" applyProtection="1">
      <alignment horizontal="left" vertical="center"/>
    </xf>
    <xf numFmtId="0" fontId="15" fillId="0" borderId="0" xfId="0" applyFont="1" applyFill="1" applyBorder="1"/>
    <xf numFmtId="0" fontId="14" fillId="0" borderId="0" xfId="0" applyFont="1" applyFill="1" applyBorder="1"/>
    <xf numFmtId="165" fontId="16" fillId="5" borderId="44" xfId="0" applyNumberFormat="1" applyFont="1" applyFill="1" applyBorder="1"/>
    <xf numFmtId="0" fontId="76" fillId="0" borderId="0" xfId="53706" applyFont="1" applyFill="1" applyBorder="1" applyAlignment="1" applyProtection="1"/>
    <xf numFmtId="0" fontId="13" fillId="0" borderId="0" xfId="0" applyFont="1" applyFill="1" applyBorder="1"/>
    <xf numFmtId="0" fontId="13" fillId="5" borderId="44" xfId="0" applyFont="1" applyFill="1" applyBorder="1"/>
    <xf numFmtId="2" fontId="16" fillId="5" borderId="44" xfId="0" applyNumberFormat="1" applyFont="1" applyFill="1" applyBorder="1"/>
    <xf numFmtId="0" fontId="12" fillId="5" borderId="0" xfId="0" applyFont="1" applyFill="1"/>
    <xf numFmtId="0" fontId="12" fillId="5" borderId="29" xfId="0" applyFont="1" applyFill="1" applyBorder="1"/>
    <xf numFmtId="0" fontId="12" fillId="5" borderId="30" xfId="0" applyFont="1" applyFill="1" applyBorder="1"/>
    <xf numFmtId="0" fontId="12" fillId="5" borderId="41" xfId="0" applyFont="1" applyFill="1" applyBorder="1"/>
    <xf numFmtId="0" fontId="12" fillId="5" borderId="32" xfId="0" applyFont="1" applyFill="1" applyBorder="1"/>
    <xf numFmtId="0" fontId="12" fillId="5" borderId="0" xfId="0" applyFont="1" applyFill="1" applyBorder="1"/>
    <xf numFmtId="0" fontId="12" fillId="5" borderId="31" xfId="0" applyFont="1" applyFill="1" applyBorder="1"/>
    <xf numFmtId="0" fontId="12" fillId="5" borderId="36" xfId="0" applyFont="1" applyFill="1" applyBorder="1"/>
    <xf numFmtId="0" fontId="12" fillId="5" borderId="37" xfId="0" applyFont="1" applyFill="1" applyBorder="1"/>
    <xf numFmtId="0" fontId="12" fillId="5" borderId="38" xfId="0" applyFont="1" applyFill="1" applyBorder="1"/>
    <xf numFmtId="0" fontId="77" fillId="5" borderId="0" xfId="0" applyFont="1" applyFill="1"/>
    <xf numFmtId="49" fontId="77" fillId="5" borderId="0" xfId="0" applyNumberFormat="1" applyFont="1" applyFill="1"/>
    <xf numFmtId="0" fontId="77" fillId="5" borderId="29" xfId="0" applyFont="1" applyFill="1" applyBorder="1"/>
    <xf numFmtId="0" fontId="77" fillId="5" borderId="30" xfId="0" applyFont="1" applyFill="1" applyBorder="1"/>
    <xf numFmtId="49" fontId="77" fillId="5" borderId="30" xfId="0" applyNumberFormat="1" applyFont="1" applyFill="1" applyBorder="1"/>
    <xf numFmtId="0" fontId="77" fillId="5" borderId="41" xfId="0" applyFont="1" applyFill="1" applyBorder="1"/>
    <xf numFmtId="0" fontId="77" fillId="5" borderId="32" xfId="0" applyFont="1" applyFill="1" applyBorder="1"/>
    <xf numFmtId="0" fontId="78" fillId="5" borderId="0" xfId="0" applyFont="1" applyFill="1" applyBorder="1"/>
    <xf numFmtId="49" fontId="78" fillId="5" borderId="0" xfId="0" applyNumberFormat="1" applyFont="1" applyFill="1" applyBorder="1"/>
    <xf numFmtId="0" fontId="77" fillId="5" borderId="0" xfId="0" applyFont="1" applyFill="1" applyBorder="1"/>
    <xf numFmtId="0" fontId="77" fillId="5" borderId="31" xfId="0" applyFont="1" applyFill="1" applyBorder="1"/>
    <xf numFmtId="49" fontId="77" fillId="5" borderId="0" xfId="0" applyNumberFormat="1" applyFont="1" applyFill="1" applyBorder="1"/>
    <xf numFmtId="0" fontId="77" fillId="5" borderId="42" xfId="0" applyFont="1" applyFill="1" applyBorder="1"/>
    <xf numFmtId="0" fontId="78" fillId="5" borderId="35" xfId="0" applyFont="1" applyFill="1" applyBorder="1"/>
    <xf numFmtId="49" fontId="78" fillId="5" borderId="35" xfId="0" applyNumberFormat="1" applyFont="1" applyFill="1" applyBorder="1"/>
    <xf numFmtId="0" fontId="78" fillId="5" borderId="31" xfId="0" applyFont="1" applyFill="1" applyBorder="1"/>
    <xf numFmtId="0" fontId="77" fillId="5" borderId="0" xfId="0" applyFont="1" applyFill="1" applyBorder="1" applyAlignment="1">
      <alignment vertical="top"/>
    </xf>
    <xf numFmtId="0" fontId="77" fillId="0" borderId="0" xfId="0" applyFont="1" applyFill="1" applyBorder="1" applyAlignment="1">
      <alignment vertical="top"/>
    </xf>
    <xf numFmtId="0" fontId="77" fillId="5" borderId="0" xfId="0" applyFont="1" applyFill="1" applyBorder="1" applyAlignment="1">
      <alignment vertical="top" wrapText="1"/>
    </xf>
    <xf numFmtId="0" fontId="77" fillId="5" borderId="0" xfId="0" applyNumberFormat="1" applyFont="1" applyFill="1" applyBorder="1" applyAlignment="1">
      <alignment vertical="top" wrapText="1"/>
    </xf>
    <xf numFmtId="49" fontId="77" fillId="5" borderId="0" xfId="0" applyNumberFormat="1" applyFont="1" applyFill="1" applyBorder="1" applyAlignment="1">
      <alignment vertical="top" wrapText="1"/>
    </xf>
    <xf numFmtId="0" fontId="77" fillId="5" borderId="0" xfId="53706" applyFont="1" applyFill="1" applyBorder="1" applyAlignment="1" applyProtection="1">
      <alignment vertical="top"/>
    </xf>
    <xf numFmtId="0" fontId="77" fillId="5" borderId="31" xfId="53706" applyFont="1" applyFill="1" applyBorder="1" applyAlignment="1" applyProtection="1">
      <alignment vertical="top"/>
    </xf>
    <xf numFmtId="0" fontId="77" fillId="5" borderId="31" xfId="0" applyFont="1" applyFill="1" applyBorder="1" applyAlignment="1">
      <alignment vertical="top"/>
    </xf>
    <xf numFmtId="49" fontId="77" fillId="5" borderId="0" xfId="0" applyNumberFormat="1" applyFont="1" applyFill="1" applyBorder="1" applyAlignment="1">
      <alignment vertical="top"/>
    </xf>
    <xf numFmtId="0" fontId="77" fillId="5" borderId="36" xfId="0" applyFont="1" applyFill="1" applyBorder="1"/>
    <xf numFmtId="0" fontId="77" fillId="0" borderId="37" xfId="0" applyFont="1" applyFill="1" applyBorder="1"/>
    <xf numFmtId="0" fontId="77" fillId="5" borderId="37" xfId="0" applyFont="1" applyFill="1" applyBorder="1"/>
    <xf numFmtId="49" fontId="77" fillId="5" borderId="37" xfId="0" applyNumberFormat="1" applyFont="1" applyFill="1" applyBorder="1"/>
    <xf numFmtId="0" fontId="77" fillId="5" borderId="38" xfId="0" applyFont="1" applyFill="1" applyBorder="1"/>
    <xf numFmtId="2" fontId="12" fillId="5" borderId="0" xfId="0" applyNumberFormat="1" applyFont="1" applyFill="1"/>
    <xf numFmtId="2" fontId="12" fillId="5" borderId="30" xfId="0" applyNumberFormat="1" applyFont="1" applyFill="1" applyBorder="1"/>
    <xf numFmtId="0" fontId="12" fillId="5" borderId="0" xfId="0" applyNumberFormat="1" applyFont="1" applyFill="1" applyBorder="1" applyAlignment="1" applyProtection="1">
      <alignment horizontal="left" vertical="center"/>
    </xf>
    <xf numFmtId="1" fontId="12" fillId="5" borderId="0" xfId="0" applyNumberFormat="1" applyFont="1" applyFill="1" applyBorder="1" applyAlignment="1" applyProtection="1">
      <alignment vertical="center"/>
    </xf>
    <xf numFmtId="0" fontId="12" fillId="0" borderId="0" xfId="0" applyFont="1" applyFill="1" applyBorder="1"/>
    <xf numFmtId="0" fontId="12" fillId="0" borderId="0" xfId="0" applyNumberFormat="1" applyFont="1" applyFill="1" applyBorder="1" applyAlignment="1" applyProtection="1">
      <alignment horizontal="left" vertical="center"/>
    </xf>
    <xf numFmtId="169" fontId="12" fillId="0" borderId="0" xfId="0" applyNumberFormat="1" applyFont="1" applyFill="1" applyBorder="1" applyAlignment="1" applyProtection="1">
      <alignment vertical="center"/>
    </xf>
    <xf numFmtId="169" fontId="12" fillId="5" borderId="0" xfId="0" applyNumberFormat="1" applyFont="1" applyFill="1" applyBorder="1" applyAlignment="1" applyProtection="1">
      <alignment vertical="center"/>
    </xf>
    <xf numFmtId="1" fontId="12" fillId="5" borderId="44" xfId="0" applyNumberFormat="1" applyFont="1" applyFill="1" applyBorder="1" applyAlignment="1" applyProtection="1">
      <alignment vertical="center"/>
    </xf>
    <xf numFmtId="2" fontId="12" fillId="5" borderId="0" xfId="0" applyNumberFormat="1" applyFont="1" applyFill="1" applyBorder="1" applyAlignment="1" applyProtection="1">
      <alignment vertical="center"/>
    </xf>
    <xf numFmtId="10" fontId="12" fillId="0" borderId="0" xfId="0" applyNumberFormat="1" applyFont="1" applyFill="1" applyBorder="1" applyAlignment="1" applyProtection="1">
      <alignment horizontal="left" vertical="center" indent="2"/>
    </xf>
    <xf numFmtId="166" fontId="12" fillId="5" borderId="0" xfId="0" applyNumberFormat="1" applyFont="1" applyFill="1" applyBorder="1" applyAlignment="1" applyProtection="1">
      <alignment horizontal="right" vertical="center"/>
    </xf>
    <xf numFmtId="2" fontId="12" fillId="5" borderId="0" xfId="0" applyNumberFormat="1" applyFont="1" applyFill="1" applyBorder="1" applyAlignment="1" applyProtection="1">
      <alignment horizontal="right" vertical="center"/>
    </xf>
    <xf numFmtId="165" fontId="12" fillId="5" borderId="44" xfId="0" applyNumberFormat="1" applyFont="1" applyFill="1" applyBorder="1"/>
    <xf numFmtId="10" fontId="12" fillId="5" borderId="0" xfId="0" applyNumberFormat="1" applyFont="1" applyFill="1" applyBorder="1" applyAlignment="1" applyProtection="1">
      <alignment horizontal="left" vertical="center" indent="2"/>
    </xf>
    <xf numFmtId="2" fontId="12" fillId="5" borderId="0" xfId="0" applyNumberFormat="1" applyFont="1" applyFill="1" applyBorder="1"/>
    <xf numFmtId="165" fontId="12" fillId="0" borderId="0" xfId="0" applyNumberFormat="1" applyFont="1" applyFill="1" applyBorder="1" applyAlignment="1" applyProtection="1">
      <alignment horizontal="left" vertical="center" indent="2"/>
    </xf>
    <xf numFmtId="165" fontId="12" fillId="5" borderId="44" xfId="0" applyNumberFormat="1" applyFont="1" applyFill="1" applyBorder="1" applyAlignment="1" applyProtection="1">
      <alignment horizontal="right" vertical="center"/>
    </xf>
    <xf numFmtId="0" fontId="12" fillId="0" borderId="0" xfId="0" applyNumberFormat="1" applyFont="1" applyFill="1" applyBorder="1" applyAlignment="1" applyProtection="1">
      <alignment horizontal="left" vertical="center" indent="2"/>
    </xf>
    <xf numFmtId="1" fontId="12" fillId="5" borderId="47" xfId="0" applyNumberFormat="1" applyFont="1" applyFill="1" applyBorder="1" applyAlignment="1" applyProtection="1">
      <alignment horizontal="right" vertical="center"/>
    </xf>
    <xf numFmtId="2" fontId="12" fillId="5" borderId="44" xfId="0" applyNumberFormat="1" applyFont="1" applyFill="1" applyBorder="1" applyAlignment="1" applyProtection="1">
      <alignment horizontal="right" vertical="center"/>
    </xf>
    <xf numFmtId="3" fontId="12" fillId="0" borderId="0" xfId="0" applyNumberFormat="1" applyFont="1" applyFill="1" applyBorder="1" applyAlignment="1" applyProtection="1">
      <alignment horizontal="left" vertical="center" indent="2"/>
    </xf>
    <xf numFmtId="2" fontId="12" fillId="5" borderId="46" xfId="0" applyNumberFormat="1" applyFont="1" applyFill="1" applyBorder="1" applyAlignment="1" applyProtection="1">
      <alignment horizontal="right" vertical="center"/>
    </xf>
    <xf numFmtId="3" fontId="12" fillId="0" borderId="0" xfId="0" applyNumberFormat="1" applyFont="1" applyFill="1" applyBorder="1" applyAlignment="1" applyProtection="1">
      <alignment horizontal="left" vertical="center" indent="3"/>
    </xf>
    <xf numFmtId="3" fontId="12" fillId="0" borderId="37" xfId="0" applyNumberFormat="1" applyFont="1" applyFill="1" applyBorder="1" applyAlignment="1" applyProtection="1">
      <alignment horizontal="left" vertical="center" indent="3"/>
    </xf>
    <xf numFmtId="0" fontId="12" fillId="5" borderId="44" xfId="0" applyFont="1" applyFill="1" applyBorder="1"/>
    <xf numFmtId="2" fontId="12" fillId="5" borderId="37" xfId="0" applyNumberFormat="1" applyFont="1" applyFill="1" applyBorder="1"/>
    <xf numFmtId="2" fontId="12" fillId="5" borderId="47" xfId="0" applyNumberFormat="1" applyFont="1" applyFill="1" applyBorder="1" applyAlignment="1" applyProtection="1">
      <alignment horizontal="right" vertical="center"/>
    </xf>
    <xf numFmtId="0" fontId="70" fillId="5" borderId="43" xfId="0" applyFont="1" applyFill="1" applyBorder="1"/>
    <xf numFmtId="0" fontId="11" fillId="5" borderId="23" xfId="0" applyFont="1" applyFill="1" applyBorder="1"/>
    <xf numFmtId="0" fontId="11" fillId="5" borderId="39" xfId="0" applyFont="1" applyFill="1" applyBorder="1"/>
    <xf numFmtId="0" fontId="70" fillId="5" borderId="33" xfId="0" applyFont="1" applyFill="1" applyBorder="1"/>
    <xf numFmtId="0" fontId="11" fillId="5" borderId="0" xfId="0" applyFont="1" applyFill="1" applyBorder="1"/>
    <xf numFmtId="0" fontId="11" fillId="5" borderId="34" xfId="0" applyFont="1" applyFill="1" applyBorder="1"/>
    <xf numFmtId="0" fontId="80" fillId="5" borderId="0" xfId="0" applyFont="1" applyFill="1" applyBorder="1"/>
    <xf numFmtId="0" fontId="11" fillId="5" borderId="44" xfId="0" applyFont="1" applyFill="1" applyBorder="1"/>
    <xf numFmtId="0" fontId="11" fillId="61" borderId="0"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5" borderId="33" xfId="0" applyFont="1" applyFill="1" applyBorder="1"/>
    <xf numFmtId="0" fontId="11" fillId="65" borderId="0"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169" fontId="11" fillId="0" borderId="0" xfId="0" applyNumberFormat="1" applyFont="1" applyFill="1" applyBorder="1" applyAlignment="1" applyProtection="1">
      <alignment vertical="center"/>
    </xf>
    <xf numFmtId="0" fontId="11" fillId="0" borderId="0" xfId="0" applyNumberFormat="1" applyFont="1" applyFill="1" applyBorder="1" applyAlignment="1" applyProtection="1">
      <alignment horizontal="left" vertical="center"/>
    </xf>
    <xf numFmtId="0" fontId="11" fillId="5" borderId="0" xfId="0" applyNumberFormat="1" applyFont="1" applyFill="1" applyBorder="1" applyAlignment="1" applyProtection="1">
      <alignment horizontal="left" vertical="center"/>
    </xf>
    <xf numFmtId="0" fontId="11" fillId="0" borderId="0" xfId="0" applyFont="1" applyFill="1" applyBorder="1"/>
    <xf numFmtId="0" fontId="70" fillId="5" borderId="35" xfId="0" applyNumberFormat="1" applyFont="1" applyFill="1" applyBorder="1" applyAlignment="1" applyProtection="1">
      <alignment vertical="center"/>
    </xf>
    <xf numFmtId="2" fontId="70" fillId="5" borderId="35" xfId="0" applyNumberFormat="1" applyFont="1" applyFill="1" applyBorder="1" applyAlignment="1" applyProtection="1">
      <alignment vertical="center"/>
    </xf>
    <xf numFmtId="2" fontId="70" fillId="5" borderId="0" xfId="0" applyNumberFormat="1" applyFont="1" applyFill="1" applyBorder="1" applyAlignment="1" applyProtection="1">
      <alignment vertical="center"/>
    </xf>
    <xf numFmtId="169" fontId="11" fillId="5" borderId="0" xfId="0" applyNumberFormat="1" applyFont="1" applyFill="1" applyBorder="1" applyAlignment="1" applyProtection="1">
      <alignment vertical="center"/>
    </xf>
    <xf numFmtId="165" fontId="16" fillId="5" borderId="47" xfId="0" applyNumberFormat="1" applyFont="1" applyFill="1" applyBorder="1"/>
    <xf numFmtId="165" fontId="16" fillId="5" borderId="0" xfId="0" applyNumberFormat="1" applyFont="1" applyFill="1" applyBorder="1"/>
    <xf numFmtId="10" fontId="11" fillId="0" borderId="0" xfId="0" applyNumberFormat="1" applyFont="1" applyFill="1" applyBorder="1" applyAlignment="1" applyProtection="1">
      <alignment horizontal="left" vertical="center" indent="2"/>
    </xf>
    <xf numFmtId="0" fontId="70" fillId="5" borderId="42" xfId="0" applyFont="1" applyFill="1" applyBorder="1"/>
    <xf numFmtId="0" fontId="72" fillId="5" borderId="35" xfId="0" applyFont="1" applyFill="1" applyBorder="1"/>
    <xf numFmtId="0" fontId="69" fillId="5" borderId="45" xfId="0" applyFont="1" applyFill="1" applyBorder="1"/>
    <xf numFmtId="0" fontId="14" fillId="5" borderId="0" xfId="0" applyFont="1" applyFill="1" applyBorder="1"/>
    <xf numFmtId="0" fontId="71" fillId="5" borderId="0" xfId="0" applyFont="1" applyFill="1" applyBorder="1"/>
    <xf numFmtId="0" fontId="13" fillId="5" borderId="0" xfId="0" applyFont="1" applyFill="1" applyBorder="1"/>
    <xf numFmtId="0" fontId="0" fillId="5" borderId="31" xfId="0" applyFill="1" applyBorder="1"/>
    <xf numFmtId="0" fontId="0" fillId="5" borderId="31" xfId="0" applyFont="1" applyFill="1" applyBorder="1"/>
    <xf numFmtId="0" fontId="22" fillId="5" borderId="31" xfId="0" applyFont="1" applyFill="1" applyBorder="1"/>
    <xf numFmtId="0" fontId="10" fillId="0" borderId="0" xfId="0" applyFont="1" applyFill="1" applyBorder="1"/>
    <xf numFmtId="0" fontId="9" fillId="0" borderId="0" xfId="0" applyFont="1" applyFill="1" applyBorder="1"/>
    <xf numFmtId="10" fontId="9" fillId="0" borderId="0" xfId="0" applyNumberFormat="1" applyFont="1" applyFill="1" applyBorder="1" applyAlignment="1" applyProtection="1">
      <alignment horizontal="left" vertical="center" indent="2"/>
    </xf>
    <xf numFmtId="10" fontId="8" fillId="0" borderId="0" xfId="0" applyNumberFormat="1" applyFont="1" applyFill="1" applyBorder="1" applyAlignment="1" applyProtection="1">
      <alignment horizontal="left" vertical="center" indent="2"/>
    </xf>
    <xf numFmtId="165" fontId="12" fillId="5" borderId="44" xfId="0" applyNumberFormat="1" applyFont="1" applyFill="1" applyBorder="1" applyAlignment="1" applyProtection="1">
      <alignment vertical="center"/>
    </xf>
    <xf numFmtId="0" fontId="7" fillId="0" borderId="0" xfId="0" applyFont="1" applyFill="1" applyBorder="1"/>
    <xf numFmtId="10" fontId="7" fillId="0" borderId="0" xfId="0" applyNumberFormat="1" applyFont="1" applyFill="1" applyBorder="1" applyAlignment="1" applyProtection="1">
      <alignment horizontal="left" vertical="center" indent="2"/>
    </xf>
    <xf numFmtId="0" fontId="7" fillId="0" borderId="0" xfId="53706" applyFont="1" applyFill="1" applyBorder="1" applyAlignment="1" applyProtection="1"/>
    <xf numFmtId="0" fontId="77" fillId="5" borderId="0" xfId="0" applyNumberFormat="1" applyFont="1" applyFill="1" applyBorder="1" applyAlignment="1">
      <alignment horizontal="left" vertical="top"/>
    </xf>
    <xf numFmtId="165" fontId="77" fillId="0" borderId="0" xfId="0" applyNumberFormat="1" applyFont="1" applyBorder="1" applyAlignment="1">
      <alignment horizontal="left" vertical="center" indent="2"/>
    </xf>
    <xf numFmtId="0" fontId="77" fillId="0" borderId="0" xfId="0" applyFont="1" applyBorder="1" applyAlignment="1">
      <alignment horizontal="left" vertical="center" indent="2"/>
    </xf>
    <xf numFmtId="0" fontId="77" fillId="5" borderId="32" xfId="0" applyFont="1" applyFill="1" applyBorder="1" applyAlignment="1">
      <alignment vertical="top"/>
    </xf>
    <xf numFmtId="0" fontId="6" fillId="5" borderId="44" xfId="0" applyFont="1" applyFill="1" applyBorder="1"/>
    <xf numFmtId="10" fontId="5" fillId="0" borderId="0" xfId="0" applyNumberFormat="1" applyFont="1" applyFill="1" applyBorder="1" applyAlignment="1" applyProtection="1">
      <alignment horizontal="left" vertical="center" indent="2"/>
    </xf>
    <xf numFmtId="0" fontId="4" fillId="5" borderId="0" xfId="0" applyNumberFormat="1" applyFont="1" applyFill="1" applyBorder="1" applyAlignment="1" applyProtection="1">
      <alignment horizontal="left" vertical="center"/>
    </xf>
    <xf numFmtId="1" fontId="16" fillId="5" borderId="44" xfId="0" applyNumberFormat="1" applyFont="1" applyFill="1" applyBorder="1"/>
    <xf numFmtId="0" fontId="3" fillId="5" borderId="0" xfId="0" applyFont="1" applyFill="1"/>
    <xf numFmtId="0" fontId="3" fillId="0" borderId="0" xfId="0" applyFont="1" applyFill="1" applyBorder="1"/>
    <xf numFmtId="0" fontId="3" fillId="5" borderId="29" xfId="0" applyFont="1" applyFill="1" applyBorder="1"/>
    <xf numFmtId="0" fontId="3" fillId="5" borderId="30" xfId="0" applyFont="1" applyFill="1" applyBorder="1"/>
    <xf numFmtId="0" fontId="3" fillId="5" borderId="41" xfId="0" applyFont="1" applyFill="1" applyBorder="1"/>
    <xf numFmtId="0" fontId="3" fillId="5" borderId="32" xfId="0" applyFont="1" applyFill="1" applyBorder="1"/>
    <xf numFmtId="0" fontId="3" fillId="5" borderId="0" xfId="0" applyFont="1" applyFill="1" applyBorder="1"/>
    <xf numFmtId="0" fontId="3" fillId="5" borderId="31" xfId="0" applyFont="1" applyFill="1" applyBorder="1"/>
    <xf numFmtId="0" fontId="3" fillId="5" borderId="36" xfId="0" applyFont="1" applyFill="1" applyBorder="1"/>
    <xf numFmtId="0" fontId="3" fillId="5" borderId="37" xfId="0" applyFont="1" applyFill="1" applyBorder="1"/>
    <xf numFmtId="0" fontId="3" fillId="5" borderId="38" xfId="0" applyFont="1" applyFill="1" applyBorder="1"/>
    <xf numFmtId="169" fontId="3" fillId="0" borderId="0" xfId="0" applyNumberFormat="1" applyFont="1" applyFill="1" applyBorder="1" applyAlignment="1" applyProtection="1">
      <alignment vertical="center"/>
    </xf>
    <xf numFmtId="0" fontId="3" fillId="5" borderId="44" xfId="0" applyFont="1" applyFill="1" applyBorder="1"/>
    <xf numFmtId="0" fontId="70" fillId="5" borderId="45" xfId="0" applyFont="1" applyFill="1" applyBorder="1"/>
    <xf numFmtId="0" fontId="2" fillId="5" borderId="0" xfId="0" applyFont="1" applyFill="1" applyBorder="1"/>
    <xf numFmtId="0" fontId="79" fillId="0" borderId="0" xfId="0" applyFont="1" applyFill="1" applyBorder="1"/>
    <xf numFmtId="0" fontId="2" fillId="0" borderId="0" xfId="0" applyFont="1" applyFill="1" applyBorder="1"/>
    <xf numFmtId="0" fontId="2" fillId="0" borderId="37" xfId="0" applyFont="1" applyFill="1" applyBorder="1"/>
    <xf numFmtId="0" fontId="81" fillId="5" borderId="0" xfId="0" applyFont="1" applyFill="1"/>
    <xf numFmtId="0" fontId="79" fillId="69" borderId="43" xfId="0" applyFont="1" applyFill="1" applyBorder="1" applyAlignment="1">
      <alignment horizontal="left" vertical="top" wrapText="1"/>
    </xf>
    <xf numFmtId="0" fontId="79" fillId="69" borderId="23" xfId="0" applyFont="1" applyFill="1" applyBorder="1" applyAlignment="1">
      <alignment horizontal="left" vertical="top" wrapText="1"/>
    </xf>
    <xf numFmtId="0" fontId="79" fillId="69" borderId="39" xfId="0" applyFont="1" applyFill="1" applyBorder="1" applyAlignment="1">
      <alignment horizontal="left" vertical="top" wrapText="1"/>
    </xf>
    <xf numFmtId="0" fontId="79" fillId="69" borderId="33" xfId="0" applyFont="1" applyFill="1" applyBorder="1" applyAlignment="1">
      <alignment horizontal="left" vertical="top" wrapText="1"/>
    </xf>
    <xf numFmtId="0" fontId="79" fillId="69" borderId="0" xfId="0" applyFont="1" applyFill="1" applyBorder="1" applyAlignment="1">
      <alignment horizontal="left" vertical="top" wrapText="1"/>
    </xf>
    <xf numFmtId="0" fontId="79" fillId="69" borderId="34" xfId="0" applyFont="1" applyFill="1" applyBorder="1" applyAlignment="1">
      <alignment horizontal="left" vertical="top" wrapText="1"/>
    </xf>
    <xf numFmtId="0" fontId="79" fillId="69" borderId="3" xfId="0" applyFont="1" applyFill="1" applyBorder="1" applyAlignment="1">
      <alignment horizontal="left" vertical="top" wrapText="1"/>
    </xf>
    <xf numFmtId="0" fontId="79" fillId="69" borderId="35" xfId="0" applyFont="1" applyFill="1" applyBorder="1" applyAlignment="1">
      <alignment horizontal="left" vertical="top" wrapText="1"/>
    </xf>
    <xf numFmtId="0" fontId="79" fillId="69" borderId="40" xfId="0" applyFont="1" applyFill="1" applyBorder="1" applyAlignment="1">
      <alignment horizontal="left" vertical="top" wrapText="1"/>
    </xf>
    <xf numFmtId="0" fontId="1" fillId="0" borderId="0" xfId="0" applyFont="1" applyFill="1" applyBorder="1"/>
  </cellXfs>
  <cellStyles count="5376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101600</xdr:rowOff>
        </xdr:from>
        <xdr:to>
          <xdr:col>6</xdr:col>
          <xdr:colOff>3975100</xdr:colOff>
          <xdr:row>3</xdr:row>
          <xdr:rowOff>101600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927100</xdr:colOff>
      <xdr:row>3</xdr:row>
      <xdr:rowOff>90040</xdr:rowOff>
    </xdr:from>
    <xdr:to>
      <xdr:col>13</xdr:col>
      <xdr:colOff>673100</xdr:colOff>
      <xdr:row>21</xdr:row>
      <xdr:rowOff>139699</xdr:rowOff>
    </xdr:to>
    <xdr:pic>
      <xdr:nvPicPr>
        <xdr:cNvPr id="2" name="Picture 1"/>
        <xdr:cNvPicPr>
          <a:picLocks noChangeAspect="1"/>
        </xdr:cNvPicPr>
      </xdr:nvPicPr>
      <xdr:blipFill>
        <a:blip xmlns:r="http://schemas.openxmlformats.org/officeDocument/2006/relationships" r:embed="rId1"/>
        <a:stretch>
          <a:fillRect/>
        </a:stretch>
      </xdr:blipFill>
      <xdr:spPr>
        <a:xfrm>
          <a:off x="4152900" y="661540"/>
          <a:ext cx="9461500" cy="3478659"/>
        </a:xfrm>
        <a:prstGeom prst="rect">
          <a:avLst/>
        </a:prstGeom>
      </xdr:spPr>
    </xdr:pic>
    <xdr:clientData/>
  </xdr:twoCellAnchor>
  <xdr:twoCellAnchor editAs="oneCell">
    <xdr:from>
      <xdr:col>5</xdr:col>
      <xdr:colOff>38100</xdr:colOff>
      <xdr:row>22</xdr:row>
      <xdr:rowOff>15776</xdr:rowOff>
    </xdr:from>
    <xdr:to>
      <xdr:col>13</xdr:col>
      <xdr:colOff>711200</xdr:colOff>
      <xdr:row>45</xdr:row>
      <xdr:rowOff>0</xdr:rowOff>
    </xdr:to>
    <xdr:pic>
      <xdr:nvPicPr>
        <xdr:cNvPr id="3" name="Picture 2"/>
        <xdr:cNvPicPr>
          <a:picLocks noChangeAspect="1"/>
        </xdr:cNvPicPr>
      </xdr:nvPicPr>
      <xdr:blipFill>
        <a:blip xmlns:r="http://schemas.openxmlformats.org/officeDocument/2006/relationships" r:embed="rId2"/>
        <a:stretch>
          <a:fillRect/>
        </a:stretch>
      </xdr:blipFill>
      <xdr:spPr>
        <a:xfrm>
          <a:off x="4343400" y="4206776"/>
          <a:ext cx="9309100" cy="4365724"/>
        </a:xfrm>
        <a:prstGeom prst="rect">
          <a:avLst/>
        </a:prstGeom>
      </xdr:spPr>
    </xdr:pic>
    <xdr:clientData/>
  </xdr:twoCellAnchor>
  <xdr:twoCellAnchor editAs="oneCell">
    <xdr:from>
      <xdr:col>4</xdr:col>
      <xdr:colOff>952500</xdr:colOff>
      <xdr:row>43</xdr:row>
      <xdr:rowOff>185858</xdr:rowOff>
    </xdr:from>
    <xdr:to>
      <xdr:col>11</xdr:col>
      <xdr:colOff>863600</xdr:colOff>
      <xdr:row>53</xdr:row>
      <xdr:rowOff>139699</xdr:rowOff>
    </xdr:to>
    <xdr:pic>
      <xdr:nvPicPr>
        <xdr:cNvPr id="4" name="Picture 3"/>
        <xdr:cNvPicPr>
          <a:picLocks noChangeAspect="1"/>
        </xdr:cNvPicPr>
      </xdr:nvPicPr>
      <xdr:blipFill>
        <a:blip xmlns:r="http://schemas.openxmlformats.org/officeDocument/2006/relationships" r:embed="rId3"/>
        <a:stretch>
          <a:fillRect/>
        </a:stretch>
      </xdr:blipFill>
      <xdr:spPr>
        <a:xfrm>
          <a:off x="4178300" y="8377358"/>
          <a:ext cx="7467600" cy="185884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quintel/etsource/issues/272" TargetMode="External"/><Relationship Id="rId2" Type="http://schemas.openxmlformats.org/officeDocument/2006/relationships/hyperlink" Target="https://www.google.com/maps/place/Middenweg+36,+4782+PM+Moerdijk,+The+Netherlands/@51.6827777,4.5903138,1584m/data=!3m1!1e3!4m2!3m1!1s0x47c4249b2c8d2cc1:0x78741010c6d8f35?hl=en-U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place/Middenweg+36,+4782+PM+Moerdijk,+The+Netherlands/@51.6827777,4.5903138,1584m/data=!3m1!1e3!4m2!3m1!1s0x47c4249b2c8d2cc1:0x78741010c6d8f35?hl=en-U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E6" sqref="E6"/>
    </sheetView>
  </sheetViews>
  <sheetFormatPr baseColWidth="10" defaultRowHeight="15" x14ac:dyDescent="0"/>
  <cols>
    <col min="1" max="1" width="4.875" style="44" customWidth="1"/>
    <col min="2" max="2" width="9.25" style="31" customWidth="1"/>
    <col min="3" max="3" width="42.125" style="31" customWidth="1"/>
    <col min="4" max="4" width="11.625" style="31" customWidth="1"/>
    <col min="5" max="16384" width="10.625" style="31"/>
  </cols>
  <sheetData>
    <row r="1" spans="1:4" s="42" customFormat="1">
      <c r="A1" s="40"/>
      <c r="B1" s="41"/>
      <c r="C1" s="41"/>
    </row>
    <row r="2" spans="1:4" ht="20">
      <c r="A2" s="7"/>
      <c r="B2" s="43" t="s">
        <v>19</v>
      </c>
      <c r="C2" s="43"/>
    </row>
    <row r="3" spans="1:4">
      <c r="A3" s="7"/>
      <c r="B3" s="14"/>
      <c r="C3" s="14"/>
    </row>
    <row r="4" spans="1:4">
      <c r="A4" s="7"/>
      <c r="B4" s="8" t="s">
        <v>20</v>
      </c>
      <c r="C4" s="9" t="s">
        <v>113</v>
      </c>
    </row>
    <row r="5" spans="1:4">
      <c r="A5" s="7"/>
      <c r="B5" s="10" t="s">
        <v>93</v>
      </c>
      <c r="C5" s="11" t="s">
        <v>94</v>
      </c>
    </row>
    <row r="6" spans="1:4">
      <c r="A6" s="7"/>
      <c r="B6" s="12" t="s">
        <v>22</v>
      </c>
      <c r="C6" s="13" t="s">
        <v>23</v>
      </c>
    </row>
    <row r="7" spans="1:4">
      <c r="A7" s="7"/>
      <c r="B7" s="14"/>
      <c r="C7" s="14"/>
    </row>
    <row r="8" spans="1:4">
      <c r="A8" s="7"/>
      <c r="B8" s="14"/>
      <c r="C8" s="14"/>
    </row>
    <row r="9" spans="1:4">
      <c r="A9" s="7"/>
      <c r="B9" s="123" t="s">
        <v>78</v>
      </c>
      <c r="C9" s="124"/>
      <c r="D9" s="125"/>
    </row>
    <row r="10" spans="1:4">
      <c r="A10" s="7"/>
      <c r="B10" s="126"/>
      <c r="C10" s="127"/>
      <c r="D10" s="128"/>
    </row>
    <row r="11" spans="1:4">
      <c r="A11" s="7"/>
      <c r="B11" s="126" t="s">
        <v>79</v>
      </c>
      <c r="C11" s="129" t="s">
        <v>80</v>
      </c>
      <c r="D11" s="128"/>
    </row>
    <row r="12" spans="1:4" ht="16" thickBot="1">
      <c r="A12" s="7"/>
      <c r="B12" s="126"/>
      <c r="C12" s="23" t="s">
        <v>81</v>
      </c>
      <c r="D12" s="128"/>
    </row>
    <row r="13" spans="1:4" ht="16" thickBot="1">
      <c r="A13" s="7"/>
      <c r="B13" s="126"/>
      <c r="C13" s="130" t="s">
        <v>82</v>
      </c>
      <c r="D13" s="128"/>
    </row>
    <row r="14" spans="1:4">
      <c r="A14" s="7"/>
      <c r="B14" s="126"/>
      <c r="C14" s="127" t="s">
        <v>83</v>
      </c>
      <c r="D14" s="128"/>
    </row>
    <row r="15" spans="1:4">
      <c r="A15" s="7"/>
      <c r="B15" s="126"/>
      <c r="C15" s="127"/>
      <c r="D15" s="128"/>
    </row>
    <row r="16" spans="1:4">
      <c r="A16" s="7"/>
      <c r="B16" s="126" t="s">
        <v>84</v>
      </c>
      <c r="C16" s="131" t="s">
        <v>85</v>
      </c>
      <c r="D16" s="128"/>
    </row>
    <row r="17" spans="1:4">
      <c r="A17" s="7"/>
      <c r="B17" s="126"/>
      <c r="C17" s="132" t="s">
        <v>86</v>
      </c>
      <c r="D17" s="128"/>
    </row>
    <row r="18" spans="1:4">
      <c r="A18" s="7"/>
      <c r="B18" s="126"/>
      <c r="C18" s="133" t="s">
        <v>87</v>
      </c>
      <c r="D18" s="128"/>
    </row>
    <row r="19" spans="1:4">
      <c r="A19" s="7"/>
      <c r="B19" s="126"/>
      <c r="C19" s="134" t="s">
        <v>88</v>
      </c>
      <c r="D19" s="128"/>
    </row>
    <row r="20" spans="1:4">
      <c r="A20" s="7"/>
      <c r="B20" s="135"/>
      <c r="C20" s="136" t="s">
        <v>89</v>
      </c>
      <c r="D20" s="128"/>
    </row>
    <row r="21" spans="1:4">
      <c r="A21" s="7"/>
      <c r="B21" s="135"/>
      <c r="C21" s="137" t="s">
        <v>90</v>
      </c>
      <c r="D21" s="128"/>
    </row>
    <row r="22" spans="1:4">
      <c r="A22" s="7"/>
      <c r="B22" s="135"/>
      <c r="C22" s="138" t="s">
        <v>91</v>
      </c>
      <c r="D22" s="128"/>
    </row>
    <row r="23" spans="1:4">
      <c r="B23" s="135"/>
      <c r="C23" s="139" t="s">
        <v>92</v>
      </c>
      <c r="D23" s="128"/>
    </row>
    <row r="24" spans="1:4">
      <c r="B24" s="140"/>
      <c r="C24" s="141"/>
      <c r="D24" s="14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65"/>
  <sheetViews>
    <sheetView topLeftCell="D4" workbookViewId="0">
      <selection activeCell="I26" sqref="I26"/>
    </sheetView>
  </sheetViews>
  <sheetFormatPr baseColWidth="10" defaultRowHeight="16" x14ac:dyDescent="0"/>
  <cols>
    <col min="1" max="1" width="3.25" style="4" customWidth="1"/>
    <col min="2" max="2" width="3.75" style="4" customWidth="1"/>
    <col min="3" max="3" width="46" style="4" customWidth="1"/>
    <col min="4" max="4" width="14.5" style="4" customWidth="1"/>
    <col min="5" max="5" width="17.375" style="4" customWidth="1"/>
    <col min="6" max="6" width="4.625" style="4" customWidth="1"/>
    <col min="7" max="7" width="45" style="4" customWidth="1"/>
    <col min="8" max="8" width="5.125" style="4" customWidth="1"/>
    <col min="9" max="9" width="49.375" style="4" customWidth="1"/>
    <col min="10" max="10" width="5.375" style="4" customWidth="1"/>
    <col min="11" max="16384" width="10.625" style="4"/>
  </cols>
  <sheetData>
    <row r="1" spans="2:11">
      <c r="B1" s="15"/>
      <c r="C1" s="15"/>
      <c r="D1" s="16"/>
      <c r="E1" s="16"/>
      <c r="F1" s="16"/>
      <c r="G1" s="16"/>
      <c r="H1" s="15"/>
      <c r="I1" s="15"/>
    </row>
    <row r="2" spans="2:11">
      <c r="B2" s="198" t="s">
        <v>103</v>
      </c>
      <c r="C2" s="199"/>
      <c r="D2" s="199"/>
      <c r="E2" s="200"/>
      <c r="F2" s="16"/>
      <c r="G2" s="16"/>
      <c r="H2" s="15"/>
      <c r="I2" s="15"/>
    </row>
    <row r="3" spans="2:11">
      <c r="B3" s="201"/>
      <c r="C3" s="202"/>
      <c r="D3" s="202"/>
      <c r="E3" s="203"/>
      <c r="F3" s="16"/>
      <c r="G3" s="16"/>
      <c r="H3" s="15"/>
      <c r="I3" s="15"/>
    </row>
    <row r="4" spans="2:11">
      <c r="B4" s="201"/>
      <c r="C4" s="202"/>
      <c r="D4" s="202"/>
      <c r="E4" s="203"/>
      <c r="F4" s="16"/>
      <c r="G4" s="16"/>
      <c r="H4" s="15"/>
      <c r="I4" s="15"/>
    </row>
    <row r="5" spans="2:11">
      <c r="B5" s="204"/>
      <c r="C5" s="205"/>
      <c r="D5" s="205"/>
      <c r="E5" s="206"/>
      <c r="F5" s="16"/>
      <c r="G5" s="16"/>
      <c r="H5" s="15"/>
      <c r="I5" s="15"/>
    </row>
    <row r="6" spans="2:11" ht="17" thickBot="1">
      <c r="B6" s="15"/>
      <c r="C6" s="15"/>
      <c r="D6" s="16"/>
      <c r="E6" s="15"/>
      <c r="F6" s="15"/>
      <c r="G6" s="15"/>
      <c r="H6" s="15"/>
      <c r="I6" s="15"/>
    </row>
    <row r="7" spans="2:11">
      <c r="B7" s="28"/>
      <c r="C7" s="27"/>
      <c r="D7" s="27"/>
      <c r="E7" s="27"/>
      <c r="F7" s="27"/>
      <c r="G7" s="27"/>
      <c r="H7" s="27"/>
      <c r="I7" s="27"/>
      <c r="J7" s="26"/>
    </row>
    <row r="8" spans="2:11" s="5" customFormat="1" ht="18">
      <c r="B8" s="154"/>
      <c r="C8" s="25" t="s">
        <v>35</v>
      </c>
      <c r="D8" s="155" t="s">
        <v>16</v>
      </c>
      <c r="E8" s="25" t="s">
        <v>7</v>
      </c>
      <c r="F8" s="25"/>
      <c r="G8" s="25" t="s">
        <v>15</v>
      </c>
      <c r="H8" s="25"/>
      <c r="I8" s="25" t="s">
        <v>0</v>
      </c>
      <c r="J8" s="156"/>
    </row>
    <row r="9" spans="2:11" s="5" customFormat="1" ht="18">
      <c r="B9" s="38"/>
      <c r="C9" s="23"/>
      <c r="D9" s="46"/>
      <c r="E9" s="23"/>
      <c r="F9" s="23"/>
      <c r="G9" s="23"/>
      <c r="H9" s="23"/>
      <c r="I9" s="23"/>
      <c r="J9" s="22"/>
    </row>
    <row r="10" spans="2:11" s="5" customFormat="1" ht="19" thickBot="1">
      <c r="B10" s="38"/>
      <c r="C10" s="23" t="s">
        <v>95</v>
      </c>
      <c r="D10" s="46"/>
      <c r="E10" s="23"/>
      <c r="F10" s="23"/>
      <c r="G10" s="23"/>
      <c r="H10" s="23"/>
      <c r="I10" s="23"/>
      <c r="J10" s="22"/>
    </row>
    <row r="11" spans="2:11" s="5" customFormat="1" ht="19" thickBot="1">
      <c r="B11" s="38"/>
      <c r="C11" s="180" t="s">
        <v>36</v>
      </c>
      <c r="D11" s="30" t="s">
        <v>5</v>
      </c>
      <c r="E11" s="54">
        <f>'Research data'!H7/100</f>
        <v>0.38</v>
      </c>
      <c r="F11" s="29"/>
      <c r="G11" s="29"/>
      <c r="H11" s="45"/>
      <c r="I11" s="175" t="s">
        <v>63</v>
      </c>
      <c r="J11" s="22"/>
    </row>
    <row r="12" spans="2:11" s="5" customFormat="1" ht="19" thickBot="1">
      <c r="B12" s="38"/>
      <c r="C12" s="163" t="s">
        <v>111</v>
      </c>
      <c r="D12" s="30" t="s">
        <v>5</v>
      </c>
      <c r="E12" s="54">
        <v>0.42</v>
      </c>
      <c r="F12" s="29"/>
      <c r="G12" s="29"/>
      <c r="H12" s="45"/>
      <c r="I12" s="175" t="s">
        <v>64</v>
      </c>
      <c r="J12" s="22"/>
    </row>
    <row r="13" spans="2:11" ht="17" thickBot="1">
      <c r="B13" s="33"/>
      <c r="C13" s="49" t="s">
        <v>38</v>
      </c>
      <c r="D13" s="34" t="s">
        <v>5</v>
      </c>
      <c r="E13" s="54">
        <v>0.9</v>
      </c>
      <c r="F13" s="29"/>
      <c r="G13" s="29"/>
      <c r="H13" s="29"/>
      <c r="I13" s="32" t="s">
        <v>64</v>
      </c>
      <c r="J13" s="160"/>
      <c r="K13" s="3"/>
    </row>
    <row r="14" spans="2:11" ht="17" thickBot="1">
      <c r="B14" s="33"/>
      <c r="C14" s="49" t="s">
        <v>39</v>
      </c>
      <c r="D14" s="34" t="s">
        <v>5</v>
      </c>
      <c r="E14" s="50">
        <v>1</v>
      </c>
      <c r="F14" s="29"/>
      <c r="G14" s="29"/>
      <c r="H14" s="29"/>
      <c r="I14" s="32" t="s">
        <v>64</v>
      </c>
      <c r="J14" s="160"/>
      <c r="K14" s="3"/>
    </row>
    <row r="15" spans="2:11" ht="17" thickBot="1">
      <c r="B15" s="33"/>
      <c r="C15" s="49" t="s">
        <v>41</v>
      </c>
      <c r="D15" s="34" t="s">
        <v>5</v>
      </c>
      <c r="E15" s="50">
        <v>0</v>
      </c>
      <c r="F15" s="29"/>
      <c r="G15" s="29"/>
      <c r="H15" s="29"/>
      <c r="I15" s="32" t="s">
        <v>64</v>
      </c>
      <c r="J15" s="160"/>
      <c r="K15" s="3"/>
    </row>
    <row r="16" spans="2:11" ht="17" thickBot="1">
      <c r="B16" s="33"/>
      <c r="C16" s="49" t="s">
        <v>11</v>
      </c>
      <c r="D16" s="34" t="s">
        <v>5</v>
      </c>
      <c r="E16" s="50">
        <v>1</v>
      </c>
      <c r="F16" s="29"/>
      <c r="G16" s="29"/>
      <c r="H16" s="29"/>
      <c r="I16" s="32" t="s">
        <v>64</v>
      </c>
      <c r="J16" s="160"/>
      <c r="K16" s="3"/>
    </row>
    <row r="17" spans="2:11" s="2" customFormat="1" ht="17" thickBot="1">
      <c r="B17" s="33"/>
      <c r="C17" s="48" t="s">
        <v>44</v>
      </c>
      <c r="D17" s="34" t="s">
        <v>5</v>
      </c>
      <c r="E17" s="32">
        <v>0.1</v>
      </c>
      <c r="F17" s="29"/>
      <c r="G17" s="29"/>
      <c r="H17" s="29"/>
      <c r="I17" s="32" t="s">
        <v>64</v>
      </c>
      <c r="J17" s="161"/>
      <c r="K17" s="1"/>
    </row>
    <row r="18" spans="2:11" s="2" customFormat="1" ht="17" thickBot="1">
      <c r="B18" s="33"/>
      <c r="C18" s="49" t="s">
        <v>45</v>
      </c>
      <c r="D18" s="34" t="s">
        <v>5</v>
      </c>
      <c r="E18" s="32">
        <v>0.7</v>
      </c>
      <c r="F18" s="29"/>
      <c r="G18" s="29"/>
      <c r="H18" s="29"/>
      <c r="I18" s="32" t="s">
        <v>64</v>
      </c>
      <c r="J18" s="161"/>
      <c r="K18" s="1"/>
    </row>
    <row r="19" spans="2:11" ht="17" thickBot="1">
      <c r="B19" s="33"/>
      <c r="C19" s="49" t="s">
        <v>46</v>
      </c>
      <c r="D19" s="34" t="s">
        <v>104</v>
      </c>
      <c r="E19" s="54">
        <f>'Research data'!H6</f>
        <v>45</v>
      </c>
      <c r="F19" s="29"/>
      <c r="G19" s="52" t="s">
        <v>31</v>
      </c>
      <c r="H19" s="29"/>
      <c r="I19" s="32" t="s">
        <v>64</v>
      </c>
      <c r="J19" s="160"/>
    </row>
    <row r="20" spans="2:11" ht="17" thickBot="1">
      <c r="B20" s="33"/>
      <c r="C20" s="49" t="s">
        <v>47</v>
      </c>
      <c r="D20" s="34" t="s">
        <v>104</v>
      </c>
      <c r="E20" s="54">
        <v>49.736840000000001</v>
      </c>
      <c r="F20" s="29"/>
      <c r="G20" s="52" t="s">
        <v>65</v>
      </c>
      <c r="H20" s="29"/>
      <c r="I20" s="32" t="s">
        <v>64</v>
      </c>
      <c r="J20" s="160"/>
    </row>
    <row r="21" spans="2:11">
      <c r="B21" s="33"/>
      <c r="C21" s="157"/>
      <c r="D21" s="158"/>
      <c r="E21" s="152"/>
      <c r="F21" s="31"/>
      <c r="G21" s="159"/>
      <c r="H21" s="31"/>
      <c r="I21" s="31"/>
      <c r="J21" s="160"/>
    </row>
    <row r="22" spans="2:11" ht="17" thickBot="1">
      <c r="B22" s="33"/>
      <c r="C22" s="23" t="s">
        <v>110</v>
      </c>
      <c r="D22" s="158"/>
      <c r="E22" s="152"/>
      <c r="F22" s="31"/>
      <c r="G22" s="159"/>
      <c r="H22" s="31"/>
      <c r="I22" s="31"/>
      <c r="J22" s="160"/>
    </row>
    <row r="23" spans="2:11" ht="17" thickBot="1">
      <c r="B23" s="33"/>
      <c r="C23" s="49" t="s">
        <v>48</v>
      </c>
      <c r="D23" s="34" t="s">
        <v>37</v>
      </c>
      <c r="E23" s="50">
        <f>'Research data'!H15</f>
        <v>38250000</v>
      </c>
      <c r="F23" s="29"/>
      <c r="G23" s="52" t="s">
        <v>9</v>
      </c>
      <c r="H23" s="29"/>
      <c r="I23" s="191" t="s">
        <v>63</v>
      </c>
      <c r="J23" s="162"/>
    </row>
    <row r="24" spans="2:11" ht="17" thickBot="1">
      <c r="B24" s="33"/>
      <c r="C24" s="49" t="s">
        <v>49</v>
      </c>
      <c r="D24" s="34" t="s">
        <v>37</v>
      </c>
      <c r="E24" s="50">
        <v>0</v>
      </c>
      <c r="F24" s="29"/>
      <c r="G24" s="52" t="s">
        <v>66</v>
      </c>
      <c r="H24" s="29"/>
      <c r="I24" s="32" t="s">
        <v>64</v>
      </c>
      <c r="J24" s="162"/>
    </row>
    <row r="25" spans="2:11" ht="17" thickBot="1">
      <c r="B25" s="33"/>
      <c r="C25" s="49" t="s">
        <v>13</v>
      </c>
      <c r="D25" s="34" t="s">
        <v>37</v>
      </c>
      <c r="E25" s="50">
        <v>0</v>
      </c>
      <c r="F25" s="29"/>
      <c r="G25" s="52" t="s">
        <v>27</v>
      </c>
      <c r="H25" s="29"/>
      <c r="I25" s="32" t="s">
        <v>64</v>
      </c>
      <c r="J25" s="160"/>
    </row>
    <row r="26" spans="2:11" ht="17" thickBot="1">
      <c r="B26" s="33"/>
      <c r="C26" s="49" t="s">
        <v>50</v>
      </c>
      <c r="D26" s="34" t="s">
        <v>37</v>
      </c>
      <c r="E26" s="50">
        <v>0</v>
      </c>
      <c r="F26" s="29"/>
      <c r="G26" s="52" t="s">
        <v>30</v>
      </c>
      <c r="H26" s="29"/>
      <c r="I26" s="32" t="s">
        <v>64</v>
      </c>
      <c r="J26" s="160"/>
    </row>
    <row r="27" spans="2:11" ht="17" thickBot="1">
      <c r="B27" s="33"/>
      <c r="C27" s="49" t="s">
        <v>51</v>
      </c>
      <c r="D27" s="34" t="s">
        <v>62</v>
      </c>
      <c r="E27" s="151">
        <f>'Research data'!H18</f>
        <v>315000</v>
      </c>
      <c r="F27" s="29"/>
      <c r="G27" s="52" t="s">
        <v>67</v>
      </c>
      <c r="H27" s="29"/>
      <c r="I27" s="32" t="s">
        <v>123</v>
      </c>
      <c r="J27" s="160"/>
    </row>
    <row r="28" spans="2:11" ht="17" thickBot="1">
      <c r="B28" s="33"/>
      <c r="C28" s="49" t="s">
        <v>52</v>
      </c>
      <c r="D28" s="34" t="s">
        <v>61</v>
      </c>
      <c r="E28" s="50">
        <f>'Research data'!H20</f>
        <v>157.5</v>
      </c>
      <c r="F28" s="29"/>
      <c r="G28" s="52" t="s">
        <v>68</v>
      </c>
      <c r="H28" s="29"/>
      <c r="I28" s="32" t="s">
        <v>123</v>
      </c>
      <c r="J28" s="160"/>
    </row>
    <row r="29" spans="2:11" ht="17" thickBot="1">
      <c r="B29" s="33"/>
      <c r="C29" s="49" t="s">
        <v>53</v>
      </c>
      <c r="D29" s="34" t="s">
        <v>61</v>
      </c>
      <c r="E29" s="50">
        <v>0</v>
      </c>
      <c r="F29" s="29"/>
      <c r="G29" s="52" t="s">
        <v>69</v>
      </c>
      <c r="H29" s="29"/>
      <c r="I29" s="32" t="s">
        <v>64</v>
      </c>
      <c r="J29" s="160"/>
    </row>
    <row r="30" spans="2:11" ht="17" thickBot="1">
      <c r="B30" s="33"/>
      <c r="C30" s="49" t="s">
        <v>56</v>
      </c>
      <c r="D30" s="34" t="s">
        <v>3</v>
      </c>
      <c r="E30" s="54">
        <v>0.1</v>
      </c>
      <c r="F30" s="29"/>
      <c r="G30" s="52" t="s">
        <v>26</v>
      </c>
      <c r="H30" s="29"/>
      <c r="I30" s="32" t="s">
        <v>64</v>
      </c>
      <c r="J30" s="160"/>
    </row>
    <row r="31" spans="2:11" ht="17" thickBot="1">
      <c r="B31" s="33"/>
      <c r="C31" s="49" t="s">
        <v>43</v>
      </c>
      <c r="D31" s="34" t="s">
        <v>12</v>
      </c>
      <c r="E31" s="50">
        <v>1</v>
      </c>
      <c r="F31" s="29"/>
      <c r="G31" s="29"/>
      <c r="H31" s="29"/>
      <c r="I31" s="32" t="s">
        <v>64</v>
      </c>
      <c r="J31" s="160"/>
    </row>
    <row r="32" spans="2:11">
      <c r="B32" s="33"/>
      <c r="C32" s="157"/>
      <c r="D32" s="158"/>
      <c r="E32" s="152"/>
      <c r="F32" s="31"/>
      <c r="G32" s="31"/>
      <c r="H32" s="31"/>
      <c r="I32" s="31"/>
      <c r="J32" s="160"/>
    </row>
    <row r="33" spans="2:10" ht="17" thickBot="1">
      <c r="B33" s="33"/>
      <c r="C33" s="23" t="s">
        <v>8</v>
      </c>
      <c r="D33" s="158"/>
      <c r="E33" s="152"/>
      <c r="F33" s="31"/>
      <c r="G33" s="159"/>
      <c r="H33" s="31"/>
      <c r="I33" s="31"/>
      <c r="J33" s="160"/>
    </row>
    <row r="34" spans="2:10" ht="17" thickBot="1">
      <c r="B34" s="33"/>
      <c r="C34" s="49" t="s">
        <v>42</v>
      </c>
      <c r="D34" s="34" t="s">
        <v>4</v>
      </c>
      <c r="E34" s="50">
        <f>'Research data'!H10</f>
        <v>0.1</v>
      </c>
      <c r="F34" s="29"/>
      <c r="G34" s="29" t="s">
        <v>17</v>
      </c>
      <c r="H34" s="29"/>
      <c r="I34" s="53" t="s">
        <v>118</v>
      </c>
      <c r="J34" s="160"/>
    </row>
    <row r="35" spans="2:10" ht="17" thickBot="1">
      <c r="B35" s="33"/>
      <c r="C35" s="49" t="s">
        <v>54</v>
      </c>
      <c r="D35" s="34" t="s">
        <v>2</v>
      </c>
      <c r="E35" s="50">
        <f>'Research data'!H11</f>
        <v>1.5</v>
      </c>
      <c r="F35" s="29"/>
      <c r="G35" s="52" t="s">
        <v>29</v>
      </c>
      <c r="H35" s="29"/>
      <c r="I35" s="175" t="s">
        <v>115</v>
      </c>
      <c r="J35" s="160"/>
    </row>
    <row r="36" spans="2:10" ht="17" thickBot="1">
      <c r="B36" s="33"/>
      <c r="C36" s="49" t="s">
        <v>55</v>
      </c>
      <c r="D36" s="34" t="s">
        <v>2</v>
      </c>
      <c r="E36" s="178">
        <f>'Research data'!H12</f>
        <v>25</v>
      </c>
      <c r="F36" s="29"/>
      <c r="G36" s="52" t="s">
        <v>28</v>
      </c>
      <c r="H36" s="29"/>
      <c r="I36" s="175" t="s">
        <v>115</v>
      </c>
      <c r="J36" s="160"/>
    </row>
    <row r="37" spans="2:10" ht="17" thickBot="1">
      <c r="B37" s="33"/>
      <c r="C37" s="49" t="s">
        <v>40</v>
      </c>
      <c r="D37" s="34" t="s">
        <v>5</v>
      </c>
      <c r="E37" s="50">
        <v>0</v>
      </c>
      <c r="F37" s="29"/>
      <c r="G37" s="29"/>
      <c r="H37" s="29"/>
      <c r="I37" s="32" t="s">
        <v>64</v>
      </c>
      <c r="J37" s="160"/>
    </row>
    <row r="38" spans="2:10" ht="17" thickBot="1">
      <c r="B38" s="33"/>
      <c r="C38" s="49" t="s">
        <v>57</v>
      </c>
      <c r="D38" s="34" t="s">
        <v>5</v>
      </c>
      <c r="E38" s="50">
        <v>26820</v>
      </c>
      <c r="F38" s="29"/>
      <c r="G38" s="29"/>
      <c r="H38" s="29"/>
      <c r="I38" s="32" t="s">
        <v>64</v>
      </c>
      <c r="J38" s="160"/>
    </row>
    <row r="39" spans="2:10" ht="17" thickBot="1">
      <c r="B39" s="33"/>
      <c r="C39" s="49" t="s">
        <v>14</v>
      </c>
      <c r="D39" s="34" t="s">
        <v>5</v>
      </c>
      <c r="E39" s="50">
        <v>0</v>
      </c>
      <c r="F39" s="29"/>
      <c r="G39" s="29"/>
      <c r="H39" s="29"/>
      <c r="I39" s="32" t="s">
        <v>64</v>
      </c>
      <c r="J39" s="160"/>
    </row>
    <row r="40" spans="2:10" ht="17" thickBot="1">
      <c r="B40" s="33"/>
      <c r="C40" s="49" t="s">
        <v>58</v>
      </c>
      <c r="D40" s="34" t="s">
        <v>5</v>
      </c>
      <c r="E40" s="50">
        <v>193680</v>
      </c>
      <c r="F40" s="29"/>
      <c r="G40" s="29"/>
      <c r="H40" s="29"/>
      <c r="I40" s="32" t="s">
        <v>64</v>
      </c>
      <c r="J40" s="160"/>
    </row>
    <row r="41" spans="2:10" ht="17" thickBot="1">
      <c r="B41" s="33"/>
      <c r="C41" s="49" t="s">
        <v>60</v>
      </c>
      <c r="D41" s="34" t="s">
        <v>5</v>
      </c>
      <c r="E41" s="50">
        <v>32040</v>
      </c>
      <c r="F41" s="29"/>
      <c r="G41" s="29"/>
      <c r="H41" s="29"/>
      <c r="I41" s="32" t="s">
        <v>64</v>
      </c>
      <c r="J41" s="160"/>
    </row>
    <row r="42" spans="2:10" ht="17" thickBot="1">
      <c r="B42" s="33"/>
      <c r="C42" s="49" t="s">
        <v>59</v>
      </c>
      <c r="D42" s="34" t="s">
        <v>5</v>
      </c>
      <c r="E42" s="50">
        <v>21600</v>
      </c>
      <c r="F42" s="29"/>
      <c r="G42" s="29"/>
      <c r="H42" s="29"/>
      <c r="I42" s="32" t="s">
        <v>64</v>
      </c>
      <c r="J42" s="160"/>
    </row>
    <row r="43" spans="2:10" ht="20" customHeight="1" thickBot="1">
      <c r="B43" s="35"/>
      <c r="C43" s="36"/>
      <c r="D43" s="36"/>
      <c r="E43" s="36"/>
      <c r="F43" s="36"/>
      <c r="G43" s="36"/>
      <c r="H43" s="36"/>
      <c r="I43" s="36"/>
      <c r="J43" s="6"/>
    </row>
    <row r="44" spans="2:10">
      <c r="B44" s="37"/>
      <c r="C44" s="37"/>
      <c r="D44" s="37"/>
      <c r="E44" s="37"/>
      <c r="F44" s="37"/>
      <c r="G44" s="37"/>
      <c r="H44" s="37"/>
      <c r="I44" s="37"/>
    </row>
    <row r="45" spans="2:10">
      <c r="B45" s="15"/>
      <c r="C45" s="15"/>
      <c r="D45" s="15"/>
      <c r="E45" s="15"/>
      <c r="F45" s="15"/>
      <c r="G45" s="15"/>
      <c r="H45" s="15"/>
      <c r="I45" s="15"/>
    </row>
    <row r="46" spans="2:10">
      <c r="B46" s="15"/>
      <c r="F46" s="15"/>
      <c r="G46" s="15"/>
      <c r="H46" s="15"/>
      <c r="I46" s="15"/>
    </row>
    <row r="47" spans="2:10">
      <c r="B47" s="15"/>
      <c r="F47" s="15"/>
      <c r="G47" s="15"/>
      <c r="H47" s="15"/>
      <c r="I47" s="15"/>
    </row>
    <row r="48" spans="2:10">
      <c r="B48" s="15"/>
      <c r="F48" s="15"/>
      <c r="G48" s="15"/>
      <c r="H48" s="15"/>
      <c r="I48" s="15"/>
    </row>
    <row r="49" spans="2:9">
      <c r="B49" s="15"/>
      <c r="F49" s="15"/>
      <c r="G49" s="15"/>
      <c r="H49" s="15"/>
      <c r="I49" s="15"/>
    </row>
    <row r="50" spans="2:9">
      <c r="B50" s="15"/>
      <c r="F50" s="15"/>
      <c r="G50" s="15"/>
      <c r="H50" s="15"/>
      <c r="I50" s="15"/>
    </row>
    <row r="51" spans="2:9">
      <c r="B51" s="15"/>
      <c r="F51" s="15"/>
      <c r="G51" s="15"/>
      <c r="H51" s="15"/>
      <c r="I51" s="15"/>
    </row>
    <row r="52" spans="2:9">
      <c r="B52" s="15"/>
      <c r="C52" s="15"/>
      <c r="D52" s="15"/>
      <c r="E52" s="15"/>
      <c r="F52" s="15"/>
      <c r="G52" s="15"/>
      <c r="H52" s="15"/>
      <c r="I52" s="15"/>
    </row>
    <row r="53" spans="2:9">
      <c r="B53" s="15"/>
      <c r="C53" s="15"/>
      <c r="D53" s="15"/>
      <c r="E53" s="15"/>
      <c r="F53" s="15"/>
      <c r="G53" s="15"/>
      <c r="H53" s="15"/>
      <c r="I53" s="15"/>
    </row>
    <row r="54" spans="2:9">
      <c r="B54" s="15"/>
      <c r="C54" s="15"/>
      <c r="D54" s="15"/>
      <c r="E54" s="15"/>
      <c r="F54" s="15"/>
      <c r="G54" s="15"/>
      <c r="H54" s="15"/>
      <c r="I54" s="15"/>
    </row>
    <row r="55" spans="2:9">
      <c r="B55" s="15"/>
      <c r="C55" s="15"/>
      <c r="D55" s="15"/>
      <c r="E55" s="15"/>
      <c r="F55" s="15"/>
      <c r="G55" s="15"/>
      <c r="H55" s="15"/>
      <c r="I55" s="15"/>
    </row>
    <row r="56" spans="2:9">
      <c r="B56" s="15"/>
      <c r="C56" s="15"/>
      <c r="D56" s="15"/>
      <c r="E56" s="15"/>
      <c r="F56" s="15"/>
      <c r="G56" s="15"/>
      <c r="H56" s="15"/>
      <c r="I56" s="15"/>
    </row>
    <row r="57" spans="2:9">
      <c r="B57" s="15"/>
      <c r="C57" s="15"/>
      <c r="D57" s="15"/>
      <c r="E57" s="15"/>
      <c r="F57" s="15"/>
      <c r="G57" s="15"/>
      <c r="H57" s="15"/>
      <c r="I57" s="15"/>
    </row>
    <row r="58" spans="2:9">
      <c r="B58" s="15"/>
      <c r="C58" s="15"/>
      <c r="D58" s="15"/>
      <c r="E58" s="15"/>
      <c r="F58" s="15"/>
      <c r="G58" s="15"/>
      <c r="H58" s="15"/>
      <c r="I58" s="15"/>
    </row>
    <row r="59" spans="2:9">
      <c r="B59" s="15"/>
      <c r="C59" s="15"/>
      <c r="D59" s="15"/>
      <c r="E59" s="15"/>
      <c r="F59" s="15"/>
      <c r="G59" s="15"/>
      <c r="H59" s="15"/>
      <c r="I59" s="15"/>
    </row>
    <row r="60" spans="2:9">
      <c r="B60" s="15"/>
      <c r="C60" s="15"/>
      <c r="D60" s="15"/>
      <c r="E60" s="15"/>
      <c r="F60" s="15"/>
      <c r="G60" s="15"/>
      <c r="H60" s="15"/>
      <c r="I60" s="15"/>
    </row>
    <row r="61" spans="2:9">
      <c r="B61" s="15"/>
      <c r="C61" s="15"/>
      <c r="D61" s="15"/>
      <c r="E61" s="15"/>
      <c r="F61" s="15"/>
      <c r="G61" s="15"/>
      <c r="H61" s="15"/>
      <c r="I61" s="15"/>
    </row>
    <row r="62" spans="2:9">
      <c r="B62" s="15"/>
      <c r="C62" s="15"/>
      <c r="D62" s="15"/>
      <c r="E62" s="15"/>
      <c r="F62" s="15"/>
      <c r="G62" s="15"/>
      <c r="H62" s="15"/>
      <c r="I62" s="15"/>
    </row>
    <row r="63" spans="2:9">
      <c r="B63" s="15"/>
      <c r="C63" s="15"/>
      <c r="D63" s="15"/>
      <c r="E63" s="15"/>
      <c r="F63" s="15"/>
      <c r="G63" s="15"/>
      <c r="H63" s="15"/>
      <c r="I63" s="15"/>
    </row>
    <row r="64" spans="2:9">
      <c r="B64" s="15"/>
      <c r="C64" s="15"/>
      <c r="D64" s="15"/>
      <c r="E64" s="15"/>
      <c r="F64" s="15"/>
      <c r="G64" s="15"/>
      <c r="H64" s="15"/>
      <c r="I64" s="15"/>
    </row>
    <row r="65" spans="2:9">
      <c r="B65" s="15"/>
      <c r="C65" s="15"/>
      <c r="D65" s="15"/>
      <c r="E65" s="15"/>
      <c r="F65" s="15"/>
      <c r="G65" s="15"/>
      <c r="H65" s="15"/>
      <c r="I65" s="1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101600</xdr:rowOff>
                  </from>
                  <to>
                    <xdr:col>6</xdr:col>
                    <xdr:colOff>3975100</xdr:colOff>
                    <xdr:row>3</xdr:row>
                    <xdr:rowOff>101600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Q30"/>
  <sheetViews>
    <sheetView tabSelected="1" topLeftCell="F2" workbookViewId="0">
      <selection activeCell="P29" sqref="P29"/>
    </sheetView>
  </sheetViews>
  <sheetFormatPr baseColWidth="10" defaultRowHeight="15" x14ac:dyDescent="0"/>
  <cols>
    <col min="1" max="1" width="3.375" style="55" customWidth="1"/>
    <col min="2" max="2" width="4.25" style="55" customWidth="1"/>
    <col min="3" max="3" width="35.875" style="55" customWidth="1"/>
    <col min="4" max="4" width="16.625" style="55" hidden="1" customWidth="1"/>
    <col min="5" max="5" width="13.875" style="55" hidden="1" customWidth="1"/>
    <col min="6" max="6" width="11.125" style="55" customWidth="1"/>
    <col min="7" max="7" width="2.5" style="55" customWidth="1"/>
    <col min="8" max="8" width="12.375" style="55" customWidth="1"/>
    <col min="9" max="9" width="2.875" style="55" customWidth="1"/>
    <col min="10" max="10" width="11.625" style="95" customWidth="1"/>
    <col min="11" max="11" width="2.375" style="95" customWidth="1"/>
    <col min="12" max="12" width="9.25" style="95" customWidth="1"/>
    <col min="13" max="13" width="2.875" style="95" customWidth="1"/>
    <col min="14" max="14" width="10" style="95" customWidth="1"/>
    <col min="15" max="15" width="2.875" style="55" customWidth="1"/>
    <col min="16" max="16" width="78.625" style="55" customWidth="1"/>
    <col min="17" max="17" width="4" style="55" customWidth="1"/>
    <col min="18" max="16384" width="10.625" style="55"/>
  </cols>
  <sheetData>
    <row r="1" spans="2:17" ht="16" thickBot="1"/>
    <row r="2" spans="2:17">
      <c r="B2" s="56"/>
      <c r="C2" s="57"/>
      <c r="D2" s="57"/>
      <c r="E2" s="57"/>
      <c r="F2" s="57"/>
      <c r="G2" s="57"/>
      <c r="H2" s="57"/>
      <c r="I2" s="57"/>
      <c r="J2" s="96"/>
      <c r="K2" s="96"/>
      <c r="L2" s="96"/>
      <c r="M2" s="96"/>
      <c r="N2" s="96"/>
      <c r="O2" s="57"/>
      <c r="P2" s="57"/>
      <c r="Q2" s="58"/>
    </row>
    <row r="3" spans="2:17" s="39" customFormat="1">
      <c r="B3" s="38"/>
      <c r="C3" s="147" t="s">
        <v>101</v>
      </c>
      <c r="D3" s="17"/>
      <c r="E3" s="17"/>
      <c r="F3" s="147" t="s">
        <v>16</v>
      </c>
      <c r="G3" s="147"/>
      <c r="H3" s="147" t="s">
        <v>89</v>
      </c>
      <c r="I3" s="147"/>
      <c r="J3" s="148" t="s">
        <v>63</v>
      </c>
      <c r="K3" s="148"/>
      <c r="L3" s="148" t="s">
        <v>115</v>
      </c>
      <c r="M3" s="148"/>
      <c r="N3" s="148" t="s">
        <v>118</v>
      </c>
      <c r="O3" s="147"/>
      <c r="P3" s="147" t="s">
        <v>124</v>
      </c>
      <c r="Q3" s="24"/>
    </row>
    <row r="4" spans="2:17">
      <c r="B4" s="59"/>
      <c r="C4" s="97"/>
      <c r="D4" s="97"/>
      <c r="E4" s="97"/>
      <c r="F4" s="97"/>
      <c r="G4" s="97"/>
      <c r="H4" s="98"/>
      <c r="I4" s="98"/>
      <c r="J4" s="149"/>
      <c r="K4" s="149"/>
      <c r="L4" s="149"/>
      <c r="M4" s="149"/>
      <c r="N4" s="149"/>
      <c r="O4" s="149"/>
      <c r="P4" s="17"/>
      <c r="Q4" s="61"/>
    </row>
    <row r="5" spans="2:17" ht="16" thickBot="1">
      <c r="B5" s="59"/>
      <c r="C5" s="47" t="s">
        <v>95</v>
      </c>
      <c r="D5" s="47"/>
      <c r="E5" s="47"/>
      <c r="F5" s="47"/>
      <c r="G5" s="47"/>
      <c r="H5" s="18"/>
      <c r="I5" s="18"/>
      <c r="J5" s="18"/>
      <c r="K5" s="18"/>
      <c r="L5" s="18"/>
      <c r="M5" s="18"/>
      <c r="N5" s="18"/>
      <c r="O5" s="18"/>
      <c r="P5" s="99"/>
      <c r="Q5" s="61"/>
    </row>
    <row r="6" spans="2:17" ht="16" thickBot="1">
      <c r="B6" s="59"/>
      <c r="C6" s="100" t="s">
        <v>32</v>
      </c>
      <c r="D6" s="100"/>
      <c r="E6" s="100"/>
      <c r="F6" s="143" t="s">
        <v>96</v>
      </c>
      <c r="G6" s="150"/>
      <c r="H6" s="103">
        <f>ROUND(45,0)</f>
        <v>45</v>
      </c>
      <c r="I6" s="102"/>
      <c r="J6" s="103">
        <f>Notes!D12/1000</f>
        <v>45</v>
      </c>
      <c r="K6" s="104"/>
      <c r="L6" s="104"/>
      <c r="M6" s="104"/>
      <c r="P6" s="99"/>
      <c r="Q6" s="61"/>
    </row>
    <row r="7" spans="2:17" ht="16" thickBot="1">
      <c r="B7" s="59"/>
      <c r="C7" s="105" t="s">
        <v>142</v>
      </c>
      <c r="D7" s="100"/>
      <c r="E7" s="100"/>
      <c r="F7" s="190" t="s">
        <v>3</v>
      </c>
      <c r="G7" s="150"/>
      <c r="H7" s="103">
        <f>ROUND(38,0)</f>
        <v>38</v>
      </c>
      <c r="I7" s="102"/>
      <c r="J7" s="103">
        <f>Notes!D14</f>
        <v>38</v>
      </c>
      <c r="K7" s="104"/>
      <c r="L7" s="104"/>
      <c r="M7" s="104"/>
      <c r="P7" s="99"/>
      <c r="Q7" s="61"/>
    </row>
    <row r="8" spans="2:17">
      <c r="B8" s="59"/>
      <c r="C8" s="109"/>
      <c r="D8" s="109"/>
      <c r="E8" s="109"/>
      <c r="F8" s="60"/>
      <c r="G8" s="60"/>
      <c r="H8" s="107"/>
      <c r="I8" s="107"/>
      <c r="J8" s="107"/>
      <c r="K8" s="107"/>
      <c r="L8" s="107"/>
      <c r="M8" s="107"/>
      <c r="P8" s="99"/>
      <c r="Q8" s="61"/>
    </row>
    <row r="9" spans="2:17" ht="16" thickBot="1">
      <c r="B9" s="59"/>
      <c r="C9" s="47" t="s">
        <v>8</v>
      </c>
      <c r="D9" s="47"/>
      <c r="E9" s="47"/>
      <c r="F9" s="47"/>
      <c r="G9" s="47"/>
      <c r="H9" s="19"/>
      <c r="I9" s="19"/>
      <c r="J9" s="20"/>
      <c r="K9" s="20"/>
      <c r="L9" s="20"/>
      <c r="M9" s="20"/>
      <c r="N9" s="110"/>
      <c r="P9" s="99"/>
      <c r="Q9" s="61"/>
    </row>
    <row r="10" spans="2:17" ht="16" thickBot="1">
      <c r="B10" s="59"/>
      <c r="C10" s="105" t="s">
        <v>17</v>
      </c>
      <c r="D10" s="105"/>
      <c r="E10" s="105"/>
      <c r="F10" s="101" t="s">
        <v>4</v>
      </c>
      <c r="G10" s="102"/>
      <c r="H10" s="112">
        <f>ROUND(0.1,1)</f>
        <v>0.1</v>
      </c>
      <c r="I10" s="106"/>
      <c r="J10" s="107"/>
      <c r="K10" s="107"/>
      <c r="L10" s="107"/>
      <c r="M10" s="107"/>
      <c r="N10" s="108">
        <v>0.1</v>
      </c>
      <c r="P10" s="170" t="s">
        <v>116</v>
      </c>
      <c r="Q10" s="61"/>
    </row>
    <row r="11" spans="2:17" ht="16" thickBot="1">
      <c r="B11" s="59"/>
      <c r="C11" s="111" t="s">
        <v>1</v>
      </c>
      <c r="D11" s="111"/>
      <c r="E11" s="111"/>
      <c r="F11" s="101" t="s">
        <v>2</v>
      </c>
      <c r="G11" s="102"/>
      <c r="H11" s="112">
        <f>ROUND(1.5,1)</f>
        <v>1.5</v>
      </c>
      <c r="I11" s="107"/>
      <c r="J11" s="107"/>
      <c r="K11" s="107"/>
      <c r="L11" s="167">
        <f>Notes!D50/12</f>
        <v>1.5</v>
      </c>
      <c r="M11" s="107"/>
      <c r="N11" s="98"/>
      <c r="P11" s="51" t="s">
        <v>72</v>
      </c>
      <c r="Q11" s="61"/>
    </row>
    <row r="12" spans="2:17" ht="16" thickBot="1">
      <c r="B12" s="59"/>
      <c r="C12" s="113" t="s">
        <v>6</v>
      </c>
      <c r="D12" s="113"/>
      <c r="E12" s="113"/>
      <c r="F12" s="101" t="s">
        <v>2</v>
      </c>
      <c r="G12" s="102"/>
      <c r="H12" s="114">
        <f>ROUND(25,0)</f>
        <v>25</v>
      </c>
      <c r="I12" s="107"/>
      <c r="J12" s="107"/>
      <c r="K12" s="107"/>
      <c r="L12" s="103">
        <f>Notes!D51</f>
        <v>25</v>
      </c>
      <c r="M12" s="107"/>
      <c r="N12" s="98"/>
      <c r="P12" s="168" t="s">
        <v>117</v>
      </c>
      <c r="Q12" s="61"/>
    </row>
    <row r="13" spans="2:17">
      <c r="B13" s="59"/>
      <c r="C13" s="47"/>
      <c r="D13" s="47"/>
      <c r="E13" s="47"/>
      <c r="F13" s="47"/>
      <c r="G13" s="47"/>
      <c r="H13" s="20"/>
      <c r="I13" s="20"/>
      <c r="J13" s="20"/>
      <c r="K13" s="20"/>
      <c r="L13" s="20"/>
      <c r="M13" s="20"/>
      <c r="N13" s="110"/>
      <c r="P13" s="99"/>
      <c r="Q13" s="61"/>
    </row>
    <row r="14" spans="2:17" ht="16" thickBot="1">
      <c r="B14" s="59"/>
      <c r="C14" s="21" t="s">
        <v>102</v>
      </c>
      <c r="D14" s="21"/>
      <c r="E14" s="21"/>
      <c r="F14" s="21"/>
      <c r="G14" s="47"/>
      <c r="H14" s="20"/>
      <c r="I14" s="20"/>
      <c r="J14" s="20"/>
      <c r="K14" s="20"/>
      <c r="L14" s="20"/>
      <c r="M14" s="20"/>
      <c r="N14" s="110"/>
      <c r="P14" s="164"/>
      <c r="Q14" s="61"/>
    </row>
    <row r="15" spans="2:17" ht="16" thickBot="1">
      <c r="B15" s="59"/>
      <c r="C15" s="153" t="s">
        <v>105</v>
      </c>
      <c r="D15" s="21"/>
      <c r="E15" s="21"/>
      <c r="F15" s="144" t="s">
        <v>37</v>
      </c>
      <c r="G15" s="145"/>
      <c r="H15" s="115">
        <f>ROUND(H16*H6*1000,2)</f>
        <v>38250000</v>
      </c>
      <c r="I15" s="20"/>
      <c r="J15" s="115">
        <f>J16*H6*1000</f>
        <v>38250000</v>
      </c>
      <c r="K15" s="107"/>
      <c r="L15" s="107"/>
      <c r="M15" s="107"/>
      <c r="N15" s="110"/>
      <c r="P15" s="194" t="s">
        <v>144</v>
      </c>
      <c r="Q15" s="61"/>
    </row>
    <row r="16" spans="2:17" ht="16" thickBot="1">
      <c r="B16" s="59"/>
      <c r="C16" s="153" t="s">
        <v>106</v>
      </c>
      <c r="D16" s="116"/>
      <c r="E16" s="116"/>
      <c r="F16" s="143" t="s">
        <v>97</v>
      </c>
      <c r="G16" s="150"/>
      <c r="H16" s="115">
        <f>J16</f>
        <v>850</v>
      </c>
      <c r="I16" s="107"/>
      <c r="J16" s="122">
        <f>Notes!D13</f>
        <v>850</v>
      </c>
      <c r="K16" s="107"/>
      <c r="L16" s="107"/>
      <c r="M16" s="107"/>
      <c r="N16" s="110"/>
      <c r="P16" s="194"/>
      <c r="Q16" s="61"/>
    </row>
    <row r="17" spans="2:17" ht="16" thickBot="1">
      <c r="B17" s="59"/>
      <c r="C17" s="169" t="s">
        <v>112</v>
      </c>
      <c r="D17" s="116"/>
      <c r="E17" s="116"/>
      <c r="F17" s="145" t="s">
        <v>62</v>
      </c>
      <c r="G17" s="150"/>
      <c r="H17" s="117">
        <f>H18+H21</f>
        <v>1260000</v>
      </c>
      <c r="I17" s="107"/>
      <c r="J17" s="122">
        <f>Notes!D32</f>
        <v>1260000</v>
      </c>
      <c r="K17" s="107"/>
      <c r="L17" s="107"/>
      <c r="M17" s="107"/>
      <c r="N17" s="110"/>
      <c r="P17" s="194" t="s">
        <v>126</v>
      </c>
      <c r="Q17" s="61"/>
    </row>
    <row r="18" spans="2:17" ht="16" thickBot="1">
      <c r="B18" s="59"/>
      <c r="C18" s="166" t="s">
        <v>107</v>
      </c>
      <c r="D18" s="47"/>
      <c r="E18" s="47"/>
      <c r="F18" s="177" t="s">
        <v>62</v>
      </c>
      <c r="G18" s="145"/>
      <c r="H18" s="117">
        <f>ROUND(H19*1000*H6,2)</f>
        <v>315000</v>
      </c>
      <c r="I18" s="20"/>
      <c r="J18" s="107"/>
      <c r="K18" s="107"/>
      <c r="L18" s="107"/>
      <c r="M18" s="107"/>
      <c r="N18" s="107"/>
      <c r="P18" s="51" t="s">
        <v>71</v>
      </c>
      <c r="Q18" s="61"/>
    </row>
    <row r="19" spans="2:17" ht="16" thickBot="1">
      <c r="B19" s="59"/>
      <c r="C19" s="153" t="s">
        <v>108</v>
      </c>
      <c r="D19" s="47"/>
      <c r="E19" s="47"/>
      <c r="F19" s="145" t="s">
        <v>98</v>
      </c>
      <c r="G19" s="145"/>
      <c r="H19" s="117">
        <v>7</v>
      </c>
      <c r="I19" s="20"/>
      <c r="J19" s="107"/>
      <c r="K19" s="107"/>
      <c r="L19" s="107"/>
      <c r="M19" s="107"/>
      <c r="N19" s="107"/>
      <c r="P19" s="180" t="s">
        <v>132</v>
      </c>
      <c r="Q19" s="61"/>
    </row>
    <row r="20" spans="2:17" ht="16" thickBot="1">
      <c r="B20" s="59"/>
      <c r="C20" s="165" t="s">
        <v>68</v>
      </c>
      <c r="D20" s="119"/>
      <c r="E20" s="119"/>
      <c r="F20" s="101" t="s">
        <v>61</v>
      </c>
      <c r="G20" s="102"/>
      <c r="H20" s="115">
        <f>ROUND(H22*H24/H23,2)</f>
        <v>157.5</v>
      </c>
      <c r="I20" s="107"/>
      <c r="J20" s="107"/>
      <c r="K20" s="107"/>
      <c r="L20" s="107"/>
      <c r="M20" s="107"/>
      <c r="N20" s="107"/>
      <c r="P20" s="180" t="s">
        <v>133</v>
      </c>
      <c r="Q20" s="61"/>
    </row>
    <row r="21" spans="2:17" ht="16" thickBot="1">
      <c r="B21" s="59"/>
      <c r="C21" s="153" t="s">
        <v>68</v>
      </c>
      <c r="D21" s="118"/>
      <c r="E21" s="118"/>
      <c r="F21" s="101" t="s">
        <v>62</v>
      </c>
      <c r="G21" s="102"/>
      <c r="H21" s="115">
        <f>H20*H23</f>
        <v>945000</v>
      </c>
      <c r="I21" s="107"/>
      <c r="J21" s="107"/>
      <c r="K21" s="107"/>
      <c r="L21" s="107"/>
      <c r="M21" s="107"/>
      <c r="N21" s="107"/>
      <c r="P21" s="180" t="s">
        <v>137</v>
      </c>
      <c r="Q21" s="61"/>
    </row>
    <row r="22" spans="2:17" ht="16" thickBot="1">
      <c r="B22" s="59"/>
      <c r="C22" s="153" t="s">
        <v>68</v>
      </c>
      <c r="D22" s="118"/>
      <c r="E22" s="118"/>
      <c r="F22" s="143" t="s">
        <v>99</v>
      </c>
      <c r="G22" s="150"/>
      <c r="H22" s="115">
        <f>J22</f>
        <v>3.5</v>
      </c>
      <c r="I22" s="107"/>
      <c r="J22" s="115">
        <f>Notes!D33</f>
        <v>3.5</v>
      </c>
      <c r="K22" s="107"/>
      <c r="L22" s="107"/>
      <c r="M22" s="107"/>
      <c r="N22" s="107"/>
      <c r="P22" s="207" t="s">
        <v>151</v>
      </c>
      <c r="Q22" s="61"/>
    </row>
    <row r="23" spans="2:17" ht="16" thickBot="1">
      <c r="B23" s="59"/>
      <c r="C23" s="153" t="s">
        <v>109</v>
      </c>
      <c r="D23" s="99"/>
      <c r="E23" s="99"/>
      <c r="F23" s="99" t="s">
        <v>70</v>
      </c>
      <c r="G23" s="60"/>
      <c r="H23" s="120">
        <v>6000</v>
      </c>
      <c r="I23" s="60"/>
      <c r="J23" s="98"/>
      <c r="K23" s="110"/>
      <c r="L23" s="110"/>
      <c r="M23" s="110"/>
      <c r="N23" s="110"/>
      <c r="P23" s="195" t="s">
        <v>148</v>
      </c>
      <c r="Q23" s="61"/>
    </row>
    <row r="24" spans="2:17" ht="16" thickBot="1">
      <c r="B24" s="59"/>
      <c r="C24" s="176" t="s">
        <v>125</v>
      </c>
      <c r="D24" s="99"/>
      <c r="E24" s="99"/>
      <c r="F24" s="146" t="s">
        <v>100</v>
      </c>
      <c r="G24" s="127"/>
      <c r="H24" s="120">
        <f>H23*H6</f>
        <v>270000</v>
      </c>
      <c r="I24" s="60"/>
      <c r="J24" s="98"/>
      <c r="K24" s="110"/>
      <c r="L24" s="110"/>
      <c r="M24" s="110"/>
      <c r="N24" s="110"/>
      <c r="P24" s="195" t="s">
        <v>145</v>
      </c>
      <c r="Q24" s="61"/>
    </row>
    <row r="25" spans="2:17" ht="16" thickBot="1">
      <c r="B25" s="62"/>
      <c r="C25" s="63"/>
      <c r="D25" s="63"/>
      <c r="E25" s="63"/>
      <c r="F25" s="63"/>
      <c r="G25" s="63"/>
      <c r="H25" s="63"/>
      <c r="I25" s="121"/>
      <c r="J25" s="121"/>
      <c r="K25" s="121"/>
      <c r="L25" s="121"/>
      <c r="M25" s="121"/>
      <c r="N25" s="121"/>
      <c r="O25" s="63"/>
      <c r="P25" s="196"/>
      <c r="Q25" s="64"/>
    </row>
    <row r="28" spans="2:17" ht="17">
      <c r="H28" s="60"/>
      <c r="I28" s="60"/>
      <c r="J28" s="110"/>
      <c r="K28" s="110"/>
      <c r="L28" s="110"/>
      <c r="M28" s="110"/>
      <c r="P28" s="197"/>
    </row>
    <row r="29" spans="2:17" ht="17">
      <c r="H29" s="60"/>
      <c r="I29" s="60"/>
      <c r="J29" s="110"/>
      <c r="K29" s="110"/>
      <c r="L29" s="110"/>
      <c r="M29" s="110"/>
      <c r="P29" s="197"/>
    </row>
    <row r="30" spans="2:17">
      <c r="H30" s="60"/>
      <c r="I30" s="60"/>
      <c r="J30" s="110"/>
      <c r="K30" s="110"/>
      <c r="L30" s="110"/>
      <c r="M30" s="110"/>
    </row>
  </sheetData>
  <hyperlinks>
    <hyperlink ref="P18" r:id="rId1" location="issuecomment-18286997"/>
    <hyperlink ref="P11"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2"/>
  <sheetViews>
    <sheetView workbookViewId="0">
      <selection activeCell="I17" sqref="I17"/>
    </sheetView>
  </sheetViews>
  <sheetFormatPr baseColWidth="10" defaultColWidth="33.125" defaultRowHeight="15" x14ac:dyDescent="0"/>
  <cols>
    <col min="1" max="1" width="3.625" style="65" customWidth="1"/>
    <col min="2" max="2" width="3.125" style="65" customWidth="1"/>
    <col min="3" max="3" width="33.25" style="65" customWidth="1"/>
    <col min="4" max="4" width="16.125" style="65" customWidth="1"/>
    <col min="5" max="5" width="10.25" style="65" customWidth="1"/>
    <col min="6" max="8" width="12.125" style="65" customWidth="1"/>
    <col min="9" max="9" width="39" style="66" customWidth="1"/>
    <col min="10" max="10" width="130.125" style="65" customWidth="1"/>
    <col min="11" max="11" width="2.625" style="65" customWidth="1"/>
    <col min="12" max="12" width="9.5" style="65" customWidth="1"/>
    <col min="13" max="16384" width="33.125" style="65"/>
  </cols>
  <sheetData>
    <row r="1" spans="2:11" ht="16" thickBot="1"/>
    <row r="2" spans="2:11">
      <c r="B2" s="67"/>
      <c r="C2" s="68"/>
      <c r="D2" s="68"/>
      <c r="E2" s="68"/>
      <c r="F2" s="68"/>
      <c r="G2" s="68"/>
      <c r="H2" s="68"/>
      <c r="I2" s="69"/>
      <c r="J2" s="68"/>
      <c r="K2" s="70"/>
    </row>
    <row r="3" spans="2:11">
      <c r="B3" s="71"/>
      <c r="C3" s="72" t="s">
        <v>24</v>
      </c>
      <c r="D3" s="72"/>
      <c r="E3" s="72"/>
      <c r="F3" s="72"/>
      <c r="G3" s="72"/>
      <c r="H3" s="72"/>
      <c r="I3" s="73"/>
      <c r="J3" s="74"/>
      <c r="K3" s="75"/>
    </row>
    <row r="4" spans="2:11">
      <c r="B4" s="71"/>
      <c r="C4" s="74"/>
      <c r="D4" s="74"/>
      <c r="E4" s="74"/>
      <c r="F4" s="74"/>
      <c r="G4" s="74"/>
      <c r="H4" s="74"/>
      <c r="I4" s="76"/>
      <c r="J4" s="74"/>
      <c r="K4" s="75"/>
    </row>
    <row r="5" spans="2:11">
      <c r="B5" s="77"/>
      <c r="C5" s="78" t="s">
        <v>33</v>
      </c>
      <c r="D5" s="78" t="s">
        <v>0</v>
      </c>
      <c r="E5" s="78" t="s">
        <v>21</v>
      </c>
      <c r="F5" s="78" t="s">
        <v>34</v>
      </c>
      <c r="G5" s="78" t="s">
        <v>131</v>
      </c>
      <c r="H5" s="78" t="s">
        <v>76</v>
      </c>
      <c r="I5" s="79" t="s">
        <v>143</v>
      </c>
      <c r="J5" s="78" t="s">
        <v>18</v>
      </c>
      <c r="K5" s="80"/>
    </row>
    <row r="6" spans="2:11">
      <c r="B6" s="71"/>
      <c r="C6" s="72"/>
      <c r="D6" s="72"/>
      <c r="E6" s="72"/>
      <c r="F6" s="72"/>
      <c r="G6" s="72"/>
      <c r="H6" s="72"/>
      <c r="I6" s="73"/>
      <c r="J6" s="72"/>
      <c r="K6" s="80"/>
    </row>
    <row r="7" spans="2:11">
      <c r="B7" s="71"/>
      <c r="C7" s="81"/>
      <c r="D7" s="81" t="s">
        <v>115</v>
      </c>
      <c r="E7" s="83" t="s">
        <v>25</v>
      </c>
      <c r="F7" s="84" t="s">
        <v>74</v>
      </c>
      <c r="G7" s="84">
        <v>2009</v>
      </c>
      <c r="H7" s="84"/>
      <c r="I7" s="85" t="s">
        <v>149</v>
      </c>
      <c r="J7" s="86" t="s">
        <v>114</v>
      </c>
      <c r="K7" s="87"/>
    </row>
    <row r="8" spans="2:11">
      <c r="B8" s="71"/>
      <c r="C8" s="172" t="s">
        <v>1</v>
      </c>
      <c r="D8" s="81"/>
      <c r="E8" s="83"/>
      <c r="F8" s="85"/>
      <c r="G8" s="85"/>
      <c r="H8" s="85"/>
      <c r="I8" s="85"/>
      <c r="J8" s="81"/>
      <c r="K8" s="88"/>
    </row>
    <row r="9" spans="2:11">
      <c r="B9" s="71"/>
      <c r="C9" s="173" t="s">
        <v>6</v>
      </c>
      <c r="D9" s="81"/>
      <c r="E9" s="83"/>
      <c r="F9" s="85"/>
      <c r="G9" s="85"/>
      <c r="H9" s="85"/>
      <c r="I9" s="85"/>
      <c r="J9" s="81"/>
      <c r="K9" s="88"/>
    </row>
    <row r="10" spans="2:11">
      <c r="B10" s="71"/>
      <c r="C10" s="81"/>
      <c r="D10" s="81" t="s">
        <v>63</v>
      </c>
      <c r="E10" s="74" t="s">
        <v>10</v>
      </c>
      <c r="F10" s="76" t="s">
        <v>73</v>
      </c>
      <c r="G10" s="76" t="s">
        <v>73</v>
      </c>
      <c r="H10" s="76"/>
      <c r="I10" s="76" t="s">
        <v>150</v>
      </c>
      <c r="J10" s="86"/>
      <c r="K10" s="87"/>
    </row>
    <row r="11" spans="2:11">
      <c r="B11" s="71"/>
      <c r="C11" s="82" t="s">
        <v>77</v>
      </c>
      <c r="D11" s="81"/>
      <c r="E11" s="74"/>
      <c r="F11" s="74"/>
      <c r="G11" s="74"/>
      <c r="H11" s="74"/>
      <c r="I11" s="76"/>
      <c r="J11" s="81"/>
      <c r="K11" s="88"/>
    </row>
    <row r="12" spans="2:11">
      <c r="B12" s="71"/>
      <c r="C12" s="172" t="s">
        <v>141</v>
      </c>
      <c r="D12" s="81"/>
      <c r="E12" s="74"/>
      <c r="F12" s="74"/>
      <c r="G12" s="74"/>
      <c r="H12" s="74"/>
      <c r="I12" s="76"/>
      <c r="J12" s="81"/>
      <c r="K12" s="88"/>
    </row>
    <row r="13" spans="2:11">
      <c r="B13" s="71"/>
      <c r="C13" s="172" t="s">
        <v>142</v>
      </c>
      <c r="D13" s="81"/>
      <c r="E13" s="74"/>
      <c r="F13" s="74"/>
      <c r="G13" s="74"/>
      <c r="H13" s="74"/>
      <c r="I13" s="76"/>
      <c r="J13" s="81"/>
      <c r="K13" s="88"/>
    </row>
    <row r="14" spans="2:11">
      <c r="B14" s="71"/>
      <c r="C14" s="82"/>
      <c r="D14" s="81"/>
      <c r="E14" s="74"/>
      <c r="F14" s="74"/>
      <c r="G14" s="74"/>
      <c r="H14" s="74"/>
      <c r="I14" s="76"/>
      <c r="J14" s="81"/>
      <c r="K14" s="88"/>
    </row>
    <row r="15" spans="2:11">
      <c r="B15" s="71"/>
      <c r="C15" s="81"/>
      <c r="D15" s="81" t="s">
        <v>75</v>
      </c>
      <c r="E15" s="74" t="s">
        <v>10</v>
      </c>
      <c r="F15" s="76">
        <v>2013</v>
      </c>
      <c r="G15" s="76" t="s">
        <v>138</v>
      </c>
      <c r="H15" s="76"/>
      <c r="I15" s="76"/>
      <c r="J15" s="86" t="s">
        <v>123</v>
      </c>
      <c r="K15" s="88"/>
    </row>
    <row r="16" spans="2:11">
      <c r="B16" s="71"/>
      <c r="C16" s="172" t="s">
        <v>139</v>
      </c>
      <c r="D16" s="81"/>
      <c r="E16" s="74"/>
      <c r="F16" s="74"/>
      <c r="G16" s="74"/>
      <c r="H16" s="74"/>
      <c r="I16" s="76"/>
      <c r="J16" s="81"/>
      <c r="K16" s="88"/>
    </row>
    <row r="17" spans="2:11">
      <c r="B17" s="71"/>
      <c r="C17" s="172" t="s">
        <v>140</v>
      </c>
      <c r="D17" s="74"/>
      <c r="E17" s="81"/>
      <c r="F17" s="81"/>
      <c r="G17" s="81"/>
      <c r="H17" s="81"/>
      <c r="I17" s="89"/>
      <c r="J17" s="81"/>
      <c r="K17" s="88"/>
    </row>
    <row r="18" spans="2:11">
      <c r="B18" s="71"/>
      <c r="C18" s="81"/>
      <c r="D18" s="74"/>
      <c r="E18" s="81"/>
      <c r="F18" s="81"/>
      <c r="G18" s="81"/>
      <c r="H18" s="81"/>
      <c r="I18" s="89"/>
      <c r="J18" s="81"/>
      <c r="K18" s="88"/>
    </row>
    <row r="19" spans="2:11">
      <c r="B19" s="174"/>
      <c r="C19" s="81"/>
      <c r="D19" s="74" t="s">
        <v>72</v>
      </c>
      <c r="E19" s="81" t="s">
        <v>10</v>
      </c>
      <c r="F19" s="171"/>
      <c r="G19" s="171"/>
      <c r="H19" s="81" t="s">
        <v>119</v>
      </c>
      <c r="I19" s="89"/>
      <c r="J19" s="86" t="s">
        <v>120</v>
      </c>
      <c r="K19" s="88"/>
    </row>
    <row r="20" spans="2:11">
      <c r="B20" s="174" t="s">
        <v>121</v>
      </c>
      <c r="C20" s="172" t="s">
        <v>122</v>
      </c>
      <c r="D20" s="74" t="s">
        <v>118</v>
      </c>
      <c r="E20" s="81"/>
      <c r="F20" s="171"/>
      <c r="G20" s="171"/>
      <c r="H20" s="81"/>
      <c r="I20" s="89"/>
      <c r="J20" s="81"/>
      <c r="K20" s="88"/>
    </row>
    <row r="21" spans="2:11" ht="16" thickBot="1">
      <c r="B21" s="90"/>
      <c r="C21" s="91"/>
      <c r="D21" s="92"/>
      <c r="E21" s="92"/>
      <c r="F21" s="92"/>
      <c r="G21" s="92"/>
      <c r="H21" s="92"/>
      <c r="I21" s="93"/>
      <c r="J21" s="92"/>
      <c r="K21" s="94"/>
    </row>
    <row r="22" spans="2:11">
      <c r="B22" s="74"/>
      <c r="C22" s="74"/>
      <c r="D22" s="74"/>
      <c r="E22" s="74"/>
      <c r="F22" s="74"/>
      <c r="G22" s="74"/>
      <c r="H22" s="74"/>
      <c r="I22" s="76"/>
      <c r="J22" s="74"/>
      <c r="K22" s="74"/>
    </row>
  </sheetData>
  <hyperlinks>
    <hyperlink ref="J19" r:id="rId1"/>
  </hyperlinks>
  <pageMargins left="0.75" right="0.75" top="1" bottom="1" header="0.5" footer="0.5"/>
  <pageSetup paperSize="9" orientation="portrait" horizontalDpi="4294967292" verticalDpi="4294967292"/>
  <ignoredErrors>
    <ignoredError sqref="F7 F10:G10 G15"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8"/>
  <sheetViews>
    <sheetView topLeftCell="A4" workbookViewId="0">
      <selection activeCell="D36" sqref="D36"/>
    </sheetView>
  </sheetViews>
  <sheetFormatPr baseColWidth="10" defaultRowHeight="15" x14ac:dyDescent="0"/>
  <cols>
    <col min="1" max="1" width="5.875" style="179" customWidth="1"/>
    <col min="2" max="2" width="4.625" style="179" customWidth="1"/>
    <col min="3" max="16384" width="10.625" style="179"/>
  </cols>
  <sheetData>
    <row r="1" spans="2:15" ht="16" thickBot="1"/>
    <row r="2" spans="2:15">
      <c r="B2" s="181"/>
      <c r="C2" s="182"/>
      <c r="D2" s="182"/>
      <c r="E2" s="182"/>
      <c r="F2" s="182"/>
      <c r="G2" s="182"/>
      <c r="H2" s="182"/>
      <c r="I2" s="182"/>
      <c r="J2" s="182"/>
      <c r="K2" s="182"/>
      <c r="L2" s="182"/>
      <c r="M2" s="182"/>
      <c r="N2" s="182"/>
      <c r="O2" s="183"/>
    </row>
    <row r="3" spans="2:15" s="39" customFormat="1">
      <c r="B3" s="154"/>
      <c r="C3" s="25" t="s">
        <v>0</v>
      </c>
      <c r="D3" s="25" t="s">
        <v>127</v>
      </c>
      <c r="E3" s="25"/>
      <c r="F3" s="25"/>
      <c r="G3" s="25"/>
      <c r="H3" s="25"/>
      <c r="I3" s="25"/>
      <c r="J3" s="25"/>
      <c r="K3" s="25"/>
      <c r="L3" s="25"/>
      <c r="M3" s="25"/>
      <c r="N3" s="25"/>
      <c r="O3" s="192"/>
    </row>
    <row r="4" spans="2:15">
      <c r="B4" s="184"/>
      <c r="C4" s="185"/>
      <c r="D4" s="185"/>
      <c r="E4" s="185"/>
      <c r="F4" s="185"/>
      <c r="G4" s="185"/>
      <c r="H4" s="185"/>
      <c r="I4" s="185"/>
      <c r="J4" s="185"/>
      <c r="K4" s="185"/>
      <c r="L4" s="185"/>
      <c r="M4" s="185"/>
      <c r="N4" s="185"/>
      <c r="O4" s="186"/>
    </row>
    <row r="5" spans="2:15">
      <c r="B5" s="184"/>
      <c r="C5" s="185"/>
      <c r="D5" s="185"/>
      <c r="E5" s="185"/>
      <c r="F5" s="185"/>
      <c r="G5" s="185"/>
      <c r="H5" s="185"/>
      <c r="I5" s="185"/>
      <c r="J5" s="185"/>
      <c r="K5" s="185"/>
      <c r="L5" s="185"/>
      <c r="M5" s="185"/>
      <c r="N5" s="185"/>
      <c r="O5" s="186"/>
    </row>
    <row r="6" spans="2:15">
      <c r="B6" s="184"/>
      <c r="C6" s="185" t="s">
        <v>63</v>
      </c>
      <c r="D6" s="185"/>
      <c r="E6" s="185"/>
      <c r="F6" s="185"/>
      <c r="G6" s="185"/>
      <c r="H6" s="185"/>
      <c r="I6" s="185"/>
      <c r="J6" s="185"/>
      <c r="K6" s="185"/>
      <c r="L6" s="185"/>
      <c r="M6" s="185"/>
      <c r="N6" s="185"/>
      <c r="O6" s="186"/>
    </row>
    <row r="7" spans="2:15">
      <c r="B7" s="184"/>
      <c r="C7" s="185"/>
      <c r="D7" s="185"/>
      <c r="E7" s="185"/>
      <c r="F7" s="185"/>
      <c r="G7" s="185"/>
      <c r="H7" s="185"/>
      <c r="I7" s="185"/>
      <c r="J7" s="185"/>
      <c r="K7" s="185"/>
      <c r="L7" s="185"/>
      <c r="M7" s="185"/>
      <c r="N7" s="185"/>
      <c r="O7" s="186"/>
    </row>
    <row r="8" spans="2:15">
      <c r="B8" s="184"/>
      <c r="C8" s="185"/>
      <c r="D8" s="185"/>
      <c r="E8" s="185"/>
      <c r="F8" s="185"/>
      <c r="G8" s="185"/>
      <c r="H8" s="185"/>
      <c r="I8" s="185"/>
      <c r="J8" s="185"/>
      <c r="K8" s="185"/>
      <c r="L8" s="185"/>
      <c r="M8" s="185"/>
      <c r="N8" s="185"/>
      <c r="O8" s="186"/>
    </row>
    <row r="9" spans="2:15">
      <c r="B9" s="184"/>
      <c r="C9" s="185"/>
      <c r="D9" s="185"/>
      <c r="E9" s="185"/>
      <c r="F9" s="185"/>
      <c r="G9" s="185"/>
      <c r="H9" s="185"/>
      <c r="I9" s="185"/>
      <c r="J9" s="185"/>
      <c r="K9" s="185"/>
      <c r="L9" s="185"/>
      <c r="M9" s="185"/>
      <c r="N9" s="185"/>
      <c r="O9" s="186"/>
    </row>
    <row r="10" spans="2:15">
      <c r="B10" s="184"/>
      <c r="C10" s="185"/>
      <c r="D10" s="185"/>
      <c r="E10" s="185"/>
      <c r="F10" s="185"/>
      <c r="G10" s="185"/>
      <c r="H10" s="185"/>
      <c r="I10" s="185"/>
      <c r="J10" s="185"/>
      <c r="K10" s="185"/>
      <c r="L10" s="185"/>
      <c r="M10" s="185"/>
      <c r="N10" s="185"/>
      <c r="O10" s="186"/>
    </row>
    <row r="11" spans="2:15">
      <c r="B11" s="184"/>
      <c r="C11" s="185"/>
      <c r="D11" s="185"/>
      <c r="E11" s="185"/>
      <c r="F11" s="185"/>
      <c r="G11" s="185"/>
      <c r="H11" s="185"/>
      <c r="I11" s="185"/>
      <c r="J11" s="185"/>
      <c r="K11" s="185"/>
      <c r="L11" s="185"/>
      <c r="M11" s="185"/>
      <c r="N11" s="185"/>
      <c r="O11" s="186"/>
    </row>
    <row r="12" spans="2:15">
      <c r="B12" s="184"/>
      <c r="C12" s="185"/>
      <c r="D12" s="185">
        <v>45000</v>
      </c>
      <c r="E12" s="185" t="s">
        <v>129</v>
      </c>
      <c r="F12" s="185"/>
      <c r="G12" s="185"/>
      <c r="H12" s="185"/>
      <c r="I12" s="185"/>
      <c r="J12" s="185"/>
      <c r="K12" s="185"/>
      <c r="L12" s="185"/>
      <c r="M12" s="185"/>
      <c r="N12" s="185"/>
      <c r="O12" s="186"/>
    </row>
    <row r="13" spans="2:15">
      <c r="B13" s="184"/>
      <c r="C13" s="185"/>
      <c r="D13" s="185">
        <v>850</v>
      </c>
      <c r="E13" s="185" t="s">
        <v>128</v>
      </c>
      <c r="F13" s="185"/>
      <c r="G13" s="185"/>
      <c r="H13" s="185"/>
      <c r="I13" s="185"/>
      <c r="J13" s="185"/>
      <c r="K13" s="185"/>
      <c r="L13" s="185"/>
      <c r="M13" s="185"/>
      <c r="N13" s="185"/>
      <c r="O13" s="186"/>
    </row>
    <row r="14" spans="2:15">
      <c r="B14" s="184"/>
      <c r="C14" s="185"/>
      <c r="D14" s="185">
        <v>38</v>
      </c>
      <c r="E14" s="185" t="s">
        <v>3</v>
      </c>
      <c r="F14" s="185"/>
      <c r="G14" s="185"/>
      <c r="H14" s="185"/>
      <c r="I14" s="185"/>
      <c r="J14" s="185"/>
      <c r="K14" s="185"/>
      <c r="L14" s="185"/>
      <c r="M14" s="185"/>
      <c r="N14" s="185"/>
      <c r="O14" s="186"/>
    </row>
    <row r="15" spans="2:15">
      <c r="B15" s="184"/>
      <c r="C15" s="185"/>
      <c r="D15" s="185"/>
      <c r="E15" s="185"/>
      <c r="F15" s="185"/>
      <c r="G15" s="185"/>
      <c r="H15" s="185"/>
      <c r="I15" s="185"/>
      <c r="J15" s="185"/>
      <c r="K15" s="185"/>
      <c r="L15" s="185"/>
      <c r="M15" s="185"/>
      <c r="N15" s="185"/>
      <c r="O15" s="186"/>
    </row>
    <row r="16" spans="2:15">
      <c r="B16" s="184"/>
      <c r="C16" s="185"/>
      <c r="D16" s="185"/>
      <c r="E16" s="185"/>
      <c r="F16" s="185"/>
      <c r="G16" s="185"/>
      <c r="H16" s="185"/>
      <c r="I16" s="185"/>
      <c r="J16" s="185"/>
      <c r="K16" s="185"/>
      <c r="L16" s="185"/>
      <c r="M16" s="185"/>
      <c r="N16" s="185"/>
      <c r="O16" s="186"/>
    </row>
    <row r="17" spans="2:15">
      <c r="B17" s="184"/>
      <c r="C17" s="185"/>
      <c r="D17" s="185"/>
      <c r="E17" s="185"/>
      <c r="F17" s="185"/>
      <c r="G17" s="185"/>
      <c r="H17" s="185"/>
      <c r="I17" s="185"/>
      <c r="J17" s="185"/>
      <c r="K17" s="185"/>
      <c r="L17" s="185"/>
      <c r="M17" s="185"/>
      <c r="N17" s="185"/>
      <c r="O17" s="186"/>
    </row>
    <row r="18" spans="2:15">
      <c r="B18" s="184"/>
      <c r="C18" s="185"/>
      <c r="D18" s="185"/>
      <c r="E18" s="185"/>
      <c r="F18" s="185"/>
      <c r="G18" s="185"/>
      <c r="H18" s="185"/>
      <c r="I18" s="185"/>
      <c r="J18" s="185"/>
      <c r="K18" s="185"/>
      <c r="L18" s="185"/>
      <c r="M18" s="185"/>
      <c r="N18" s="185"/>
      <c r="O18" s="186"/>
    </row>
    <row r="19" spans="2:15">
      <c r="B19" s="184"/>
      <c r="C19" s="185"/>
      <c r="D19" s="185"/>
      <c r="E19" s="185"/>
      <c r="F19" s="185"/>
      <c r="G19" s="185"/>
      <c r="H19" s="185"/>
      <c r="I19" s="185"/>
      <c r="J19" s="185"/>
      <c r="K19" s="185"/>
      <c r="L19" s="185"/>
      <c r="M19" s="185"/>
      <c r="N19" s="185"/>
      <c r="O19" s="186"/>
    </row>
    <row r="20" spans="2:15">
      <c r="B20" s="184"/>
      <c r="C20" s="185"/>
      <c r="D20" s="185"/>
      <c r="E20" s="185"/>
      <c r="F20" s="185"/>
      <c r="G20" s="185"/>
      <c r="H20" s="185"/>
      <c r="I20" s="185"/>
      <c r="J20" s="185"/>
      <c r="K20" s="185"/>
      <c r="L20" s="185"/>
      <c r="M20" s="185"/>
      <c r="N20" s="185"/>
      <c r="O20" s="186"/>
    </row>
    <row r="21" spans="2:15">
      <c r="B21" s="184"/>
      <c r="C21" s="185"/>
      <c r="D21" s="185"/>
      <c r="E21" s="185"/>
      <c r="F21" s="185"/>
      <c r="G21" s="185"/>
      <c r="H21" s="185"/>
      <c r="I21" s="185"/>
      <c r="J21" s="185"/>
      <c r="K21" s="185"/>
      <c r="L21" s="185"/>
      <c r="M21" s="185"/>
      <c r="N21" s="185"/>
      <c r="O21" s="186"/>
    </row>
    <row r="22" spans="2:15">
      <c r="B22" s="184"/>
      <c r="C22" s="185"/>
      <c r="D22" s="185"/>
      <c r="E22" s="185"/>
      <c r="F22" s="185"/>
      <c r="G22" s="185"/>
      <c r="H22" s="185"/>
      <c r="I22" s="185"/>
      <c r="J22" s="185"/>
      <c r="K22" s="185"/>
      <c r="L22" s="185"/>
      <c r="M22" s="185"/>
      <c r="N22" s="185"/>
      <c r="O22" s="186"/>
    </row>
    <row r="23" spans="2:15">
      <c r="B23" s="184"/>
      <c r="C23" s="185"/>
      <c r="D23" s="185"/>
      <c r="E23" s="185"/>
      <c r="F23" s="185"/>
      <c r="G23" s="185"/>
      <c r="H23" s="185"/>
      <c r="I23" s="185"/>
      <c r="J23" s="185"/>
      <c r="K23" s="185"/>
      <c r="L23" s="185"/>
      <c r="M23" s="185"/>
      <c r="N23" s="185"/>
      <c r="O23" s="186"/>
    </row>
    <row r="24" spans="2:15">
      <c r="B24" s="184"/>
      <c r="C24" s="185"/>
      <c r="D24" s="185"/>
      <c r="E24" s="185"/>
      <c r="F24" s="185"/>
      <c r="G24" s="185"/>
      <c r="H24" s="185"/>
      <c r="I24" s="185"/>
      <c r="J24" s="185"/>
      <c r="K24" s="185"/>
      <c r="L24" s="185"/>
      <c r="M24" s="185"/>
      <c r="N24" s="185"/>
      <c r="O24" s="186"/>
    </row>
    <row r="25" spans="2:15">
      <c r="B25" s="184"/>
      <c r="C25" s="185"/>
      <c r="D25" s="185"/>
      <c r="E25" s="185"/>
      <c r="F25" s="185"/>
      <c r="G25" s="185"/>
      <c r="H25" s="185"/>
      <c r="I25" s="185"/>
      <c r="J25" s="185"/>
      <c r="K25" s="185"/>
      <c r="L25" s="185"/>
      <c r="M25" s="185"/>
      <c r="N25" s="185"/>
      <c r="O25" s="186"/>
    </row>
    <row r="26" spans="2:15">
      <c r="B26" s="184"/>
      <c r="C26" s="185"/>
      <c r="D26" s="185"/>
      <c r="E26" s="185"/>
      <c r="F26" s="185"/>
      <c r="G26" s="185"/>
      <c r="H26" s="185"/>
      <c r="I26" s="185"/>
      <c r="J26" s="185"/>
      <c r="K26" s="185"/>
      <c r="L26" s="185"/>
      <c r="M26" s="185"/>
      <c r="N26" s="185"/>
      <c r="O26" s="186"/>
    </row>
    <row r="27" spans="2:15">
      <c r="B27" s="184"/>
      <c r="C27" s="185"/>
      <c r="D27" s="185"/>
      <c r="E27" s="185"/>
      <c r="F27" s="185"/>
      <c r="G27" s="185"/>
      <c r="H27" s="185"/>
      <c r="I27" s="185"/>
      <c r="J27" s="185"/>
      <c r="K27" s="185"/>
      <c r="L27" s="185"/>
      <c r="M27" s="185"/>
      <c r="N27" s="185"/>
      <c r="O27" s="186"/>
    </row>
    <row r="28" spans="2:15">
      <c r="B28" s="184"/>
      <c r="C28" s="185"/>
      <c r="D28" s="185"/>
      <c r="E28" s="185"/>
      <c r="F28" s="185"/>
      <c r="G28" s="185"/>
      <c r="H28" s="185"/>
      <c r="I28" s="185"/>
      <c r="J28" s="185"/>
      <c r="K28" s="185"/>
      <c r="L28" s="185"/>
      <c r="M28" s="185"/>
      <c r="N28" s="185"/>
      <c r="O28" s="186"/>
    </row>
    <row r="29" spans="2:15">
      <c r="B29" s="184"/>
      <c r="C29" s="185"/>
      <c r="D29" s="185"/>
      <c r="E29" s="185"/>
      <c r="F29" s="185"/>
      <c r="G29" s="185"/>
      <c r="H29" s="185"/>
      <c r="I29" s="185"/>
      <c r="J29" s="185"/>
      <c r="K29" s="185"/>
      <c r="L29" s="185"/>
      <c r="M29" s="185"/>
      <c r="N29" s="185"/>
      <c r="O29" s="186"/>
    </row>
    <row r="30" spans="2:15">
      <c r="B30" s="184"/>
      <c r="C30" s="185"/>
      <c r="D30" s="185"/>
      <c r="E30" s="185"/>
      <c r="F30" s="185"/>
      <c r="G30" s="185"/>
      <c r="H30" s="185"/>
      <c r="I30" s="185"/>
      <c r="J30" s="185"/>
      <c r="K30" s="185"/>
      <c r="L30" s="185"/>
      <c r="M30" s="185"/>
      <c r="N30" s="185"/>
      <c r="O30" s="186"/>
    </row>
    <row r="31" spans="2:15">
      <c r="B31" s="184"/>
      <c r="C31" s="185"/>
      <c r="D31" s="185"/>
      <c r="E31" s="185"/>
      <c r="F31" s="185"/>
      <c r="G31" s="185"/>
      <c r="H31" s="185"/>
      <c r="I31" s="185"/>
      <c r="J31" s="185"/>
      <c r="K31" s="185"/>
      <c r="L31" s="185"/>
      <c r="M31" s="185"/>
      <c r="N31" s="185"/>
      <c r="O31" s="186"/>
    </row>
    <row r="32" spans="2:15">
      <c r="B32" s="184"/>
      <c r="C32" s="185" t="s">
        <v>130</v>
      </c>
      <c r="D32" s="185">
        <v>1260000</v>
      </c>
      <c r="E32" s="185" t="s">
        <v>128</v>
      </c>
      <c r="F32" s="185"/>
      <c r="G32" s="185"/>
      <c r="H32" s="185"/>
      <c r="I32" s="185"/>
      <c r="J32" s="185"/>
      <c r="K32" s="185"/>
      <c r="L32" s="185"/>
      <c r="M32" s="185"/>
      <c r="N32" s="185"/>
      <c r="O32" s="186"/>
    </row>
    <row r="33" spans="2:15">
      <c r="B33" s="184"/>
      <c r="C33" s="193" t="s">
        <v>146</v>
      </c>
      <c r="D33" s="185">
        <v>3.5</v>
      </c>
      <c r="E33" s="193" t="s">
        <v>147</v>
      </c>
      <c r="F33" s="185"/>
      <c r="G33" s="185"/>
      <c r="H33" s="185"/>
      <c r="I33" s="185"/>
      <c r="J33" s="185"/>
      <c r="K33" s="185"/>
      <c r="L33" s="185"/>
      <c r="M33" s="185"/>
      <c r="N33" s="185"/>
      <c r="O33" s="186"/>
    </row>
    <row r="34" spans="2:15">
      <c r="B34" s="184"/>
      <c r="C34" s="185"/>
      <c r="D34" s="185"/>
      <c r="E34" s="185"/>
      <c r="F34" s="185"/>
      <c r="G34" s="185"/>
      <c r="H34" s="185"/>
      <c r="I34" s="185"/>
      <c r="J34" s="185"/>
      <c r="K34" s="185"/>
      <c r="L34" s="185"/>
      <c r="M34" s="185"/>
      <c r="N34" s="185"/>
      <c r="O34" s="186"/>
    </row>
    <row r="35" spans="2:15">
      <c r="B35" s="184"/>
      <c r="C35" s="185"/>
      <c r="D35" s="185"/>
      <c r="E35" s="185"/>
      <c r="F35" s="185"/>
      <c r="G35" s="185"/>
      <c r="H35" s="185"/>
      <c r="I35" s="185"/>
      <c r="J35" s="185"/>
      <c r="K35" s="185"/>
      <c r="L35" s="185"/>
      <c r="M35" s="185"/>
      <c r="N35" s="185"/>
      <c r="O35" s="186"/>
    </row>
    <row r="36" spans="2:15">
      <c r="B36" s="184"/>
      <c r="C36" s="185"/>
      <c r="D36" s="185"/>
      <c r="E36" s="185"/>
      <c r="F36" s="185"/>
      <c r="G36" s="185"/>
      <c r="H36" s="185"/>
      <c r="I36" s="185"/>
      <c r="J36" s="185"/>
      <c r="K36" s="185"/>
      <c r="L36" s="185"/>
      <c r="M36" s="185"/>
      <c r="N36" s="185"/>
      <c r="O36" s="186"/>
    </row>
    <row r="37" spans="2:15">
      <c r="B37" s="184"/>
      <c r="C37" s="185"/>
      <c r="D37" s="185"/>
      <c r="E37" s="185"/>
      <c r="F37" s="185"/>
      <c r="G37" s="185"/>
      <c r="H37" s="185"/>
      <c r="I37" s="185"/>
      <c r="J37" s="185"/>
      <c r="K37" s="185"/>
      <c r="L37" s="185"/>
      <c r="M37" s="185"/>
      <c r="N37" s="185"/>
      <c r="O37" s="186"/>
    </row>
    <row r="38" spans="2:15">
      <c r="B38" s="184"/>
      <c r="C38" s="185"/>
      <c r="D38" s="185"/>
      <c r="E38" s="185"/>
      <c r="F38" s="185"/>
      <c r="G38" s="185"/>
      <c r="H38" s="185"/>
      <c r="I38" s="185"/>
      <c r="J38" s="185"/>
      <c r="K38" s="185"/>
      <c r="L38" s="185"/>
      <c r="M38" s="185"/>
      <c r="N38" s="185"/>
      <c r="O38" s="186"/>
    </row>
    <row r="39" spans="2:15">
      <c r="B39" s="184"/>
      <c r="C39" s="185"/>
      <c r="D39" s="185"/>
      <c r="E39" s="185"/>
      <c r="F39" s="185"/>
      <c r="G39" s="185"/>
      <c r="H39" s="185"/>
      <c r="I39" s="185"/>
      <c r="J39" s="185"/>
      <c r="K39" s="185"/>
      <c r="L39" s="185"/>
      <c r="M39" s="185"/>
      <c r="N39" s="185"/>
      <c r="O39" s="186"/>
    </row>
    <row r="40" spans="2:15">
      <c r="B40" s="184"/>
      <c r="C40" s="185"/>
      <c r="D40" s="185"/>
      <c r="E40" s="185"/>
      <c r="F40" s="185"/>
      <c r="G40" s="185"/>
      <c r="H40" s="185"/>
      <c r="I40" s="185"/>
      <c r="J40" s="185"/>
      <c r="K40" s="185"/>
      <c r="L40" s="185"/>
      <c r="M40" s="185"/>
      <c r="N40" s="185"/>
      <c r="O40" s="186"/>
    </row>
    <row r="41" spans="2:15">
      <c r="B41" s="184"/>
      <c r="C41" s="185"/>
      <c r="D41" s="185"/>
      <c r="E41" s="185"/>
      <c r="F41" s="185"/>
      <c r="G41" s="185"/>
      <c r="H41" s="185"/>
      <c r="I41" s="185"/>
      <c r="J41" s="185"/>
      <c r="K41" s="185"/>
      <c r="L41" s="185"/>
      <c r="M41" s="185"/>
      <c r="N41" s="185"/>
      <c r="O41" s="186"/>
    </row>
    <row r="42" spans="2:15">
      <c r="B42" s="184"/>
      <c r="C42" s="185"/>
      <c r="D42" s="185"/>
      <c r="E42" s="185"/>
      <c r="F42" s="185"/>
      <c r="G42" s="185"/>
      <c r="H42" s="185"/>
      <c r="I42" s="185"/>
      <c r="J42" s="185"/>
      <c r="K42" s="185"/>
      <c r="L42" s="185"/>
      <c r="M42" s="185"/>
      <c r="N42" s="185"/>
      <c r="O42" s="186"/>
    </row>
    <row r="43" spans="2:15">
      <c r="B43" s="184"/>
      <c r="C43" s="185"/>
      <c r="D43" s="185"/>
      <c r="E43" s="185"/>
      <c r="F43" s="185"/>
      <c r="G43" s="185"/>
      <c r="H43" s="185"/>
      <c r="I43" s="185"/>
      <c r="J43" s="185"/>
      <c r="K43" s="185"/>
      <c r="L43" s="185"/>
      <c r="M43" s="185"/>
      <c r="N43" s="185"/>
      <c r="O43" s="186"/>
    </row>
    <row r="44" spans="2:15">
      <c r="B44" s="184"/>
      <c r="C44" s="185" t="s">
        <v>115</v>
      </c>
      <c r="D44" s="185"/>
      <c r="E44" s="185"/>
      <c r="F44" s="185"/>
      <c r="G44" s="185"/>
      <c r="H44" s="185"/>
      <c r="I44" s="185"/>
      <c r="J44" s="185"/>
      <c r="K44" s="185"/>
      <c r="L44" s="185"/>
      <c r="M44" s="185"/>
      <c r="N44" s="185"/>
      <c r="O44" s="186"/>
    </row>
    <row r="45" spans="2:15">
      <c r="B45" s="184"/>
      <c r="C45" s="185" t="s">
        <v>136</v>
      </c>
      <c r="D45" s="185"/>
      <c r="E45" s="185"/>
      <c r="F45" s="185"/>
      <c r="G45" s="185"/>
      <c r="H45" s="185"/>
      <c r="I45" s="185"/>
      <c r="J45" s="185"/>
      <c r="K45" s="185"/>
      <c r="L45" s="185"/>
      <c r="M45" s="185"/>
      <c r="N45" s="185"/>
      <c r="O45" s="186"/>
    </row>
    <row r="46" spans="2:15">
      <c r="B46" s="184"/>
      <c r="C46" s="185"/>
      <c r="D46" s="185"/>
      <c r="E46" s="185"/>
      <c r="F46" s="185"/>
      <c r="G46" s="185"/>
      <c r="H46" s="185"/>
      <c r="I46" s="185"/>
      <c r="J46" s="185"/>
      <c r="K46" s="185"/>
      <c r="L46" s="185"/>
      <c r="M46" s="185"/>
      <c r="N46" s="185"/>
      <c r="O46" s="186"/>
    </row>
    <row r="47" spans="2:15">
      <c r="B47" s="184"/>
      <c r="C47" s="185"/>
      <c r="D47" s="185"/>
      <c r="E47" s="185"/>
      <c r="F47" s="185"/>
      <c r="G47" s="185"/>
      <c r="H47" s="185"/>
      <c r="I47" s="185"/>
      <c r="J47" s="185"/>
      <c r="K47" s="185"/>
      <c r="L47" s="185"/>
      <c r="M47" s="185"/>
      <c r="N47" s="185"/>
      <c r="O47" s="186"/>
    </row>
    <row r="48" spans="2:15">
      <c r="B48" s="184"/>
      <c r="C48" s="185"/>
      <c r="D48" s="185"/>
      <c r="E48" s="185"/>
      <c r="F48" s="185"/>
      <c r="G48" s="185"/>
      <c r="H48" s="185"/>
      <c r="I48" s="185"/>
      <c r="J48" s="185"/>
      <c r="K48" s="185"/>
      <c r="L48" s="185"/>
      <c r="M48" s="185"/>
      <c r="N48" s="185"/>
      <c r="O48" s="186"/>
    </row>
    <row r="49" spans="2:15">
      <c r="B49" s="184"/>
      <c r="C49" s="185"/>
      <c r="D49" s="185"/>
      <c r="E49" s="185"/>
      <c r="F49" s="185"/>
      <c r="G49" s="185"/>
      <c r="H49" s="185"/>
      <c r="I49" s="185"/>
      <c r="J49" s="185"/>
      <c r="K49" s="185"/>
      <c r="L49" s="185"/>
      <c r="M49" s="185"/>
      <c r="N49" s="185"/>
      <c r="O49" s="186"/>
    </row>
    <row r="50" spans="2:15">
      <c r="B50" s="184"/>
      <c r="C50" s="185"/>
      <c r="D50" s="185">
        <v>18</v>
      </c>
      <c r="E50" s="185" t="s">
        <v>135</v>
      </c>
      <c r="F50" s="185"/>
      <c r="G50" s="185"/>
      <c r="H50" s="185"/>
      <c r="I50" s="185"/>
      <c r="J50" s="185"/>
      <c r="K50" s="185"/>
      <c r="L50" s="185"/>
      <c r="M50" s="185"/>
      <c r="N50" s="185"/>
      <c r="O50" s="186"/>
    </row>
    <row r="51" spans="2:15">
      <c r="B51" s="184"/>
      <c r="C51" s="185"/>
      <c r="D51" s="185">
        <v>25</v>
      </c>
      <c r="E51" s="185" t="s">
        <v>134</v>
      </c>
      <c r="F51" s="185"/>
      <c r="G51" s="185"/>
      <c r="H51" s="185"/>
      <c r="I51" s="185"/>
      <c r="J51" s="185"/>
      <c r="K51" s="185"/>
      <c r="L51" s="185"/>
      <c r="M51" s="185"/>
      <c r="N51" s="185"/>
      <c r="O51" s="186"/>
    </row>
    <row r="52" spans="2:15">
      <c r="B52" s="184"/>
      <c r="C52" s="185"/>
      <c r="D52" s="185"/>
      <c r="E52" s="185"/>
      <c r="F52" s="185"/>
      <c r="G52" s="185"/>
      <c r="H52" s="185"/>
      <c r="I52" s="185"/>
      <c r="J52" s="185"/>
      <c r="K52" s="185"/>
      <c r="L52" s="185"/>
      <c r="M52" s="185"/>
      <c r="N52" s="185"/>
      <c r="O52" s="186"/>
    </row>
    <row r="53" spans="2:15">
      <c r="B53" s="184"/>
      <c r="C53" s="185"/>
      <c r="D53" s="185"/>
      <c r="E53" s="185"/>
      <c r="F53" s="185"/>
      <c r="G53" s="185"/>
      <c r="H53" s="185"/>
      <c r="I53" s="185"/>
      <c r="J53" s="185"/>
      <c r="K53" s="185"/>
      <c r="L53" s="185"/>
      <c r="M53" s="185"/>
      <c r="N53" s="185"/>
      <c r="O53" s="186"/>
    </row>
    <row r="54" spans="2:15">
      <c r="B54" s="184"/>
      <c r="C54" s="185"/>
      <c r="D54" s="185"/>
      <c r="E54" s="185"/>
      <c r="F54" s="185"/>
      <c r="G54" s="185"/>
      <c r="H54" s="185"/>
      <c r="I54" s="185"/>
      <c r="J54" s="185"/>
      <c r="K54" s="185"/>
      <c r="L54" s="185"/>
      <c r="M54" s="185"/>
      <c r="N54" s="185"/>
      <c r="O54" s="186"/>
    </row>
    <row r="55" spans="2:15">
      <c r="B55" s="184"/>
      <c r="C55" s="185"/>
      <c r="D55" s="185"/>
      <c r="E55" s="185"/>
      <c r="F55" s="185"/>
      <c r="G55" s="185"/>
      <c r="H55" s="185"/>
      <c r="I55" s="185"/>
      <c r="J55" s="185"/>
      <c r="K55" s="185"/>
      <c r="L55" s="185"/>
      <c r="M55" s="185"/>
      <c r="N55" s="185"/>
      <c r="O55" s="186"/>
    </row>
    <row r="56" spans="2:15">
      <c r="B56" s="184"/>
      <c r="C56" s="185"/>
      <c r="D56" s="185"/>
      <c r="E56" s="185"/>
      <c r="F56" s="185"/>
      <c r="G56" s="185"/>
      <c r="H56" s="185"/>
      <c r="I56" s="185"/>
      <c r="J56" s="185"/>
      <c r="K56" s="185"/>
      <c r="L56" s="185"/>
      <c r="M56" s="185"/>
      <c r="N56" s="185"/>
      <c r="O56" s="186"/>
    </row>
    <row r="57" spans="2:15">
      <c r="B57" s="184"/>
      <c r="C57" s="185"/>
      <c r="D57" s="185"/>
      <c r="E57" s="185"/>
      <c r="F57" s="185"/>
      <c r="G57" s="185"/>
      <c r="H57" s="185"/>
      <c r="I57" s="185"/>
      <c r="J57" s="185"/>
      <c r="K57" s="185"/>
      <c r="L57" s="185"/>
      <c r="M57" s="185"/>
      <c r="N57" s="185"/>
      <c r="O57" s="186"/>
    </row>
    <row r="58" spans="2:15" ht="16" thickBot="1">
      <c r="B58" s="187"/>
      <c r="C58" s="188"/>
      <c r="D58" s="188"/>
      <c r="E58" s="188"/>
      <c r="F58" s="188"/>
      <c r="G58" s="188"/>
      <c r="H58" s="188"/>
      <c r="I58" s="188"/>
      <c r="J58" s="188"/>
      <c r="K58" s="188"/>
      <c r="L58" s="188"/>
      <c r="M58" s="188"/>
      <c r="N58" s="188"/>
      <c r="O58" s="189"/>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2015-02-18T09:53:10Z</dcterms:modified>
</cp:coreProperties>
</file>